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ruposlc.sharepoint.com/sites/EquipedeRI/Shared Documents/Analises/Releases 2023/3T23/TABELAS SITE/Material Complementar/"/>
    </mc:Choice>
  </mc:AlternateContent>
  <xr:revisionPtr revIDLastSave="2800" documentId="8_{E89581FB-226F-4236-99FE-7F411AB92532}" xr6:coauthVersionLast="47" xr6:coauthVersionMax="47" xr10:uidLastSave="{053CAF17-A7C0-4278-8D35-810807B4C5B6}"/>
  <bookViews>
    <workbookView xWindow="-110" yWindow="-110" windowWidth="19420" windowHeight="10300" tabRatio="723" xr2:uid="{00000000-000D-0000-FFFF-FFFF00000000}"/>
  </bookViews>
  <sheets>
    <sheet name="Tabelas Gerais" sheetId="23" r:id="rId1"/>
    <sheet name="Dívida" sheetId="25" r:id="rId2"/>
    <sheet name="Hedge" sheetId="26" r:id="rId3"/>
    <sheet name="Dashboard" sheetId="28" state="hidden" r:id="rId4"/>
    <sheet name="Indicad. Retorno " sheetId="27" r:id="rId5"/>
  </sheets>
  <definedNames>
    <definedName name="_xlnm._FilterDatabase" localSheetId="0" hidden="1">'Tabelas Gerais'!$G$3:$I$25</definedName>
    <definedName name="_Hlk110331118" localSheetId="2">Hedge!$B$2</definedName>
    <definedName name="_xlnm.Print_Area" localSheetId="0">'Tabelas Gerais'!$B$1:$I$234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25" l="1"/>
  <c r="P19" i="25"/>
  <c r="M80" i="23"/>
  <c r="N80" i="23"/>
  <c r="O80" i="23"/>
  <c r="P80" i="23"/>
  <c r="Q80" i="23"/>
  <c r="R80" i="23"/>
  <c r="I197" i="23"/>
  <c r="I196" i="23"/>
  <c r="F198" i="23"/>
  <c r="F196" i="23"/>
  <c r="F195" i="23"/>
  <c r="M23" i="23"/>
  <c r="N23" i="23"/>
  <c r="O23" i="23"/>
  <c r="P23" i="23"/>
  <c r="Q23" i="23"/>
  <c r="R23" i="23"/>
  <c r="M24" i="23"/>
  <c r="N24" i="23"/>
  <c r="O24" i="23"/>
  <c r="P24" i="23"/>
  <c r="Q24" i="23"/>
  <c r="R24" i="23"/>
  <c r="O202" i="23" l="1"/>
  <c r="R202" i="23"/>
  <c r="R188" i="23"/>
  <c r="R170" i="23"/>
  <c r="O170" i="23"/>
  <c r="R25" i="23"/>
  <c r="O25" i="23"/>
  <c r="O188" i="23" l="1"/>
  <c r="R212" i="23"/>
  <c r="O212" i="23"/>
  <c r="Q188" i="23"/>
  <c r="P188" i="23"/>
  <c r="N188" i="23"/>
  <c r="M188" i="23"/>
  <c r="M170" i="23"/>
  <c r="O239" i="23" l="1"/>
  <c r="M240" i="23"/>
  <c r="N240" i="23"/>
  <c r="O240" i="23"/>
  <c r="P240" i="23"/>
  <c r="Q240" i="23"/>
  <c r="R240" i="23"/>
  <c r="M241" i="23"/>
  <c r="N241" i="23"/>
  <c r="P241" i="23"/>
  <c r="Q241" i="23"/>
  <c r="R241" i="23"/>
  <c r="M242" i="23"/>
  <c r="N242" i="23"/>
  <c r="P242" i="23"/>
  <c r="Q242" i="23"/>
  <c r="R242" i="23"/>
  <c r="M243" i="23"/>
  <c r="N243" i="23"/>
  <c r="P243" i="23"/>
  <c r="Q243" i="23"/>
  <c r="R243" i="23"/>
  <c r="M244" i="23"/>
  <c r="N244" i="23"/>
  <c r="O244" i="23"/>
  <c r="P244" i="23"/>
  <c r="Q244" i="23"/>
  <c r="R244" i="23"/>
  <c r="M245" i="23"/>
  <c r="N245" i="23"/>
  <c r="P245" i="23"/>
  <c r="Q245" i="23"/>
  <c r="R245" i="23"/>
  <c r="M246" i="23"/>
  <c r="N246" i="23"/>
  <c r="P246" i="23"/>
  <c r="Q246" i="23"/>
  <c r="R246" i="23"/>
  <c r="M247" i="23"/>
  <c r="N247" i="23"/>
  <c r="P247" i="23"/>
  <c r="Q247" i="23"/>
  <c r="R247" i="23"/>
  <c r="N248" i="23"/>
  <c r="P248" i="23"/>
  <c r="Q248" i="23"/>
  <c r="R248" i="23"/>
  <c r="M249" i="23"/>
  <c r="N249" i="23"/>
  <c r="P249" i="23"/>
  <c r="Q249" i="23"/>
  <c r="R249" i="23"/>
  <c r="M250" i="23"/>
  <c r="N250" i="23"/>
  <c r="P250" i="23"/>
  <c r="Q250" i="23"/>
  <c r="R250" i="23"/>
  <c r="N251" i="23"/>
  <c r="P251" i="23"/>
  <c r="Q251" i="23"/>
  <c r="R251" i="23"/>
  <c r="R239" i="23"/>
  <c r="Q239" i="23"/>
  <c r="P239" i="23"/>
  <c r="N239" i="23"/>
  <c r="O250" i="23"/>
  <c r="O249" i="23"/>
  <c r="O247" i="23"/>
  <c r="O246" i="23"/>
  <c r="O245" i="23"/>
  <c r="O243" i="23"/>
  <c r="M239" i="23" l="1"/>
  <c r="O241" i="23"/>
  <c r="O242" i="23"/>
  <c r="M248" i="23" l="1"/>
  <c r="O248" i="23"/>
  <c r="M251" i="23" l="1"/>
  <c r="O251" i="23"/>
  <c r="I33" i="28" l="1"/>
  <c r="I32" i="28"/>
  <c r="I31" i="28"/>
  <c r="I30" i="28"/>
  <c r="H13" i="28"/>
  <c r="I13" i="28"/>
  <c r="H14" i="28"/>
  <c r="I11" i="28"/>
  <c r="I14" i="28"/>
  <c r="I15" i="28"/>
  <c r="H9" i="28"/>
  <c r="H5" i="28"/>
  <c r="H26" i="28"/>
  <c r="I27" i="28"/>
  <c r="I26" i="28"/>
  <c r="I24" i="28"/>
  <c r="H33" i="28"/>
  <c r="H32" i="28"/>
  <c r="H31" i="28"/>
  <c r="H30" i="28"/>
  <c r="H27" i="28"/>
  <c r="H24" i="28"/>
  <c r="I23" i="28"/>
  <c r="H23" i="28"/>
  <c r="I22" i="28"/>
  <c r="H22" i="28"/>
  <c r="H15" i="28" l="1"/>
  <c r="H11" i="28"/>
  <c r="I10" i="28"/>
  <c r="H10" i="28"/>
  <c r="I9" i="28"/>
  <c r="I7" i="28"/>
  <c r="H7" i="28"/>
  <c r="I6" i="28"/>
  <c r="H6" i="28"/>
  <c r="I5" i="28"/>
  <c r="L20" i="26" l="1"/>
  <c r="L19" i="26"/>
  <c r="K19" i="26"/>
  <c r="L18" i="26"/>
  <c r="K18" i="26"/>
  <c r="L12" i="26"/>
  <c r="K12" i="26"/>
  <c r="L11" i="26"/>
  <c r="K11" i="26"/>
  <c r="L10" i="26"/>
  <c r="K10" i="26"/>
  <c r="L6" i="26"/>
  <c r="K6" i="26"/>
  <c r="K5" i="26"/>
  <c r="L4" i="26"/>
  <c r="K4" i="26"/>
  <c r="P20" i="26"/>
  <c r="O20" i="26"/>
  <c r="P19" i="26"/>
  <c r="O19" i="26"/>
  <c r="P18" i="26"/>
  <c r="O18" i="26"/>
  <c r="P17" i="26"/>
  <c r="O17" i="26"/>
  <c r="P16" i="26"/>
  <c r="O16" i="26"/>
  <c r="K20" i="26"/>
  <c r="L17" i="26"/>
  <c r="L16" i="26"/>
  <c r="K17" i="26"/>
  <c r="K16" i="26"/>
  <c r="P12" i="26"/>
  <c r="O12" i="26"/>
  <c r="P11" i="26"/>
  <c r="O11" i="26"/>
  <c r="P10" i="26"/>
  <c r="O10" i="26"/>
  <c r="P6" i="26"/>
  <c r="O6" i="26"/>
  <c r="P5" i="26"/>
  <c r="O5" i="26"/>
  <c r="P4" i="26"/>
  <c r="O4" i="26"/>
  <c r="L5" i="26"/>
  <c r="L52" i="27" l="1"/>
  <c r="O7" i="23"/>
  <c r="L38" i="27"/>
  <c r="L39" i="27"/>
  <c r="L40" i="27"/>
  <c r="L41" i="27"/>
  <c r="L42" i="27"/>
  <c r="L43" i="27"/>
  <c r="L44" i="27"/>
  <c r="L45" i="27"/>
  <c r="L46" i="27"/>
  <c r="L47" i="27"/>
  <c r="L48" i="27"/>
  <c r="L49" i="27"/>
  <c r="L50" i="27"/>
  <c r="L51" i="27"/>
  <c r="L37" i="27"/>
  <c r="M8" i="23"/>
  <c r="M222" i="23"/>
  <c r="N222" i="23"/>
  <c r="O222" i="23"/>
  <c r="P222" i="23"/>
  <c r="Q222" i="23"/>
  <c r="R222" i="23"/>
  <c r="M223" i="23"/>
  <c r="N223" i="23"/>
  <c r="O223" i="23"/>
  <c r="P223" i="23"/>
  <c r="Q223" i="23"/>
  <c r="R223" i="23"/>
  <c r="M224" i="23"/>
  <c r="N224" i="23"/>
  <c r="O224" i="23"/>
  <c r="P224" i="23"/>
  <c r="Q224" i="23"/>
  <c r="R224" i="23"/>
  <c r="M225" i="23"/>
  <c r="N225" i="23"/>
  <c r="O225" i="23"/>
  <c r="P225" i="23"/>
  <c r="Q225" i="23"/>
  <c r="R225" i="23"/>
  <c r="M226" i="23"/>
  <c r="N226" i="23"/>
  <c r="O226" i="23"/>
  <c r="P226" i="23"/>
  <c r="Q226" i="23"/>
  <c r="R226" i="23"/>
  <c r="M227" i="23"/>
  <c r="N227" i="23"/>
  <c r="O227" i="23"/>
  <c r="P227" i="23"/>
  <c r="Q227" i="23"/>
  <c r="R227" i="23"/>
  <c r="M228" i="23"/>
  <c r="N228" i="23"/>
  <c r="O228" i="23"/>
  <c r="P228" i="23"/>
  <c r="Q228" i="23"/>
  <c r="R228" i="23"/>
  <c r="M229" i="23"/>
  <c r="N229" i="23"/>
  <c r="O229" i="23"/>
  <c r="P229" i="23"/>
  <c r="Q229" i="23"/>
  <c r="R229" i="23"/>
  <c r="M230" i="23"/>
  <c r="N230" i="23"/>
  <c r="O230" i="23"/>
  <c r="P230" i="23"/>
  <c r="Q230" i="23"/>
  <c r="R230" i="23"/>
  <c r="M231" i="23"/>
  <c r="N231" i="23"/>
  <c r="O231" i="23"/>
  <c r="P231" i="23"/>
  <c r="Q231" i="23"/>
  <c r="R231" i="23"/>
  <c r="M232" i="23"/>
  <c r="N232" i="23"/>
  <c r="O232" i="23"/>
  <c r="P232" i="23"/>
  <c r="Q232" i="23"/>
  <c r="R232" i="23"/>
  <c r="M233" i="23"/>
  <c r="N233" i="23"/>
  <c r="O233" i="23"/>
  <c r="P233" i="23"/>
  <c r="Q233" i="23"/>
  <c r="R233" i="23"/>
  <c r="M234" i="23"/>
  <c r="N234" i="23"/>
  <c r="O234" i="23"/>
  <c r="P234" i="23"/>
  <c r="Q234" i="23"/>
  <c r="R234" i="23"/>
  <c r="R221" i="23"/>
  <c r="Q221" i="23"/>
  <c r="P221" i="23"/>
  <c r="O221" i="23"/>
  <c r="N221" i="23"/>
  <c r="M221" i="23"/>
  <c r="Q202" i="23" l="1"/>
  <c r="P202" i="23"/>
  <c r="N202" i="23"/>
  <c r="M202" i="23"/>
  <c r="M196" i="23"/>
  <c r="N196" i="23"/>
  <c r="O196" i="23"/>
  <c r="P196" i="23"/>
  <c r="Q196" i="23"/>
  <c r="R196" i="23"/>
  <c r="M197" i="23"/>
  <c r="N197" i="23"/>
  <c r="O197" i="23"/>
  <c r="P197" i="23"/>
  <c r="Q197" i="23"/>
  <c r="R197" i="23"/>
  <c r="M198" i="23"/>
  <c r="N198" i="23"/>
  <c r="O198" i="23"/>
  <c r="P198" i="23"/>
  <c r="Q198" i="23"/>
  <c r="R198" i="23"/>
  <c r="M199" i="23"/>
  <c r="N199" i="23"/>
  <c r="O199" i="23"/>
  <c r="P199" i="23"/>
  <c r="Q199" i="23"/>
  <c r="R199" i="23"/>
  <c r="M200" i="23"/>
  <c r="N200" i="23"/>
  <c r="O200" i="23"/>
  <c r="P200" i="23"/>
  <c r="Q200" i="23"/>
  <c r="R200" i="23"/>
  <c r="M201" i="23"/>
  <c r="N201" i="23"/>
  <c r="O201" i="23"/>
  <c r="P201" i="23"/>
  <c r="Q201" i="23"/>
  <c r="R201" i="23"/>
  <c r="R195" i="23"/>
  <c r="Q195" i="23"/>
  <c r="P195" i="23"/>
  <c r="O195" i="23"/>
  <c r="N195" i="23"/>
  <c r="M195" i="23"/>
  <c r="L7" i="25"/>
  <c r="M7" i="25"/>
  <c r="L8" i="25"/>
  <c r="M8" i="25"/>
  <c r="L9" i="25"/>
  <c r="M9" i="25"/>
  <c r="L10" i="25"/>
  <c r="M10" i="25"/>
  <c r="L11" i="25"/>
  <c r="M11" i="25"/>
  <c r="L12" i="25"/>
  <c r="M12" i="25"/>
  <c r="L13" i="25"/>
  <c r="M13" i="25"/>
  <c r="M5" i="25"/>
  <c r="L5" i="25"/>
  <c r="O19" i="25"/>
  <c r="P17" i="25"/>
  <c r="P16" i="25"/>
  <c r="P15" i="25"/>
  <c r="P14" i="25"/>
  <c r="P13" i="25"/>
  <c r="P12" i="25"/>
  <c r="P11" i="25"/>
  <c r="P10" i="25"/>
  <c r="P9" i="25"/>
  <c r="P8" i="25"/>
  <c r="P7" i="25"/>
  <c r="P6" i="25"/>
  <c r="P5" i="25"/>
  <c r="P4" i="25"/>
  <c r="O5" i="25"/>
  <c r="O6" i="25"/>
  <c r="O7" i="25"/>
  <c r="O8" i="25"/>
  <c r="O9" i="25"/>
  <c r="O10" i="25"/>
  <c r="O11" i="25"/>
  <c r="O12" i="25"/>
  <c r="O13" i="25"/>
  <c r="O14" i="25"/>
  <c r="O15" i="25"/>
  <c r="O16" i="25"/>
  <c r="O17" i="25"/>
  <c r="O18" i="25"/>
  <c r="O4" i="25"/>
  <c r="O175" i="23"/>
  <c r="M174" i="23"/>
  <c r="Q212" i="23" l="1"/>
  <c r="P212" i="23"/>
  <c r="N212" i="23"/>
  <c r="M212" i="23"/>
  <c r="M208" i="23"/>
  <c r="N208" i="23"/>
  <c r="O208" i="23"/>
  <c r="P208" i="23"/>
  <c r="Q208" i="23"/>
  <c r="R208" i="23"/>
  <c r="M209" i="23"/>
  <c r="N209" i="23"/>
  <c r="O209" i="23"/>
  <c r="P209" i="23"/>
  <c r="Q209" i="23"/>
  <c r="R209" i="23"/>
  <c r="M210" i="23"/>
  <c r="N210" i="23"/>
  <c r="O210" i="23"/>
  <c r="P210" i="23"/>
  <c r="Q210" i="23"/>
  <c r="R210" i="23"/>
  <c r="M211" i="23"/>
  <c r="N211" i="23"/>
  <c r="O211" i="23"/>
  <c r="P211" i="23"/>
  <c r="Q211" i="23"/>
  <c r="R211" i="23"/>
  <c r="R207" i="23"/>
  <c r="Q207" i="23"/>
  <c r="P207" i="23"/>
  <c r="O207" i="23"/>
  <c r="N207" i="23"/>
  <c r="M207" i="23"/>
  <c r="M175" i="23"/>
  <c r="N175" i="23"/>
  <c r="P175" i="23"/>
  <c r="Q175" i="23"/>
  <c r="R175" i="23"/>
  <c r="M176" i="23"/>
  <c r="N176" i="23"/>
  <c r="O176" i="23"/>
  <c r="P176" i="23"/>
  <c r="Q176" i="23"/>
  <c r="R176" i="23"/>
  <c r="M177" i="23"/>
  <c r="N177" i="23"/>
  <c r="O177" i="23"/>
  <c r="P177" i="23"/>
  <c r="Q177" i="23"/>
  <c r="R177" i="23"/>
  <c r="M178" i="23"/>
  <c r="N178" i="23"/>
  <c r="O178" i="23"/>
  <c r="P178" i="23"/>
  <c r="Q178" i="23"/>
  <c r="R178" i="23"/>
  <c r="M179" i="23"/>
  <c r="N179" i="23"/>
  <c r="O179" i="23"/>
  <c r="P179" i="23"/>
  <c r="Q179" i="23"/>
  <c r="R179" i="23"/>
  <c r="M180" i="23"/>
  <c r="N180" i="23"/>
  <c r="O180" i="23"/>
  <c r="P180" i="23"/>
  <c r="Q180" i="23"/>
  <c r="R180" i="23"/>
  <c r="M181" i="23"/>
  <c r="N181" i="23"/>
  <c r="O181" i="23"/>
  <c r="P181" i="23"/>
  <c r="Q181" i="23"/>
  <c r="R181" i="23"/>
  <c r="M182" i="23"/>
  <c r="N182" i="23"/>
  <c r="O182" i="23"/>
  <c r="P182" i="23"/>
  <c r="Q182" i="23"/>
  <c r="R182" i="23"/>
  <c r="M183" i="23"/>
  <c r="N183" i="23"/>
  <c r="O183" i="23"/>
  <c r="P183" i="23"/>
  <c r="Q183" i="23"/>
  <c r="R183" i="23"/>
  <c r="M184" i="23"/>
  <c r="N184" i="23"/>
  <c r="O184" i="23"/>
  <c r="P184" i="23"/>
  <c r="Q184" i="23"/>
  <c r="R184" i="23"/>
  <c r="M185" i="23"/>
  <c r="N185" i="23"/>
  <c r="O185" i="23"/>
  <c r="P185" i="23"/>
  <c r="Q185" i="23"/>
  <c r="R185" i="23"/>
  <c r="M186" i="23"/>
  <c r="N186" i="23"/>
  <c r="O186" i="23"/>
  <c r="P186" i="23"/>
  <c r="Q186" i="23"/>
  <c r="R186" i="23"/>
  <c r="M187" i="23"/>
  <c r="N187" i="23"/>
  <c r="O187" i="23"/>
  <c r="P187" i="23"/>
  <c r="Q187" i="23"/>
  <c r="R187" i="23"/>
  <c r="M189" i="23"/>
  <c r="N189" i="23"/>
  <c r="O189" i="23"/>
  <c r="P189" i="23"/>
  <c r="Q189" i="23"/>
  <c r="R189" i="23"/>
  <c r="M190" i="23"/>
  <c r="N190" i="23"/>
  <c r="O190" i="23"/>
  <c r="P190" i="23"/>
  <c r="Q190" i="23"/>
  <c r="R190" i="23"/>
  <c r="R174" i="23"/>
  <c r="Q174" i="23"/>
  <c r="P174" i="23"/>
  <c r="O174" i="23"/>
  <c r="N174" i="23"/>
  <c r="Q170" i="23"/>
  <c r="P170" i="23"/>
  <c r="N170" i="23"/>
  <c r="Q25" i="23"/>
  <c r="P25" i="23"/>
  <c r="N25" i="23"/>
  <c r="M25" i="23"/>
  <c r="M164" i="23" l="1"/>
  <c r="N164" i="23"/>
  <c r="O164" i="23"/>
  <c r="P164" i="23"/>
  <c r="Q164" i="23"/>
  <c r="R164" i="23"/>
  <c r="M165" i="23"/>
  <c r="N165" i="23"/>
  <c r="O165" i="23"/>
  <c r="P165" i="23"/>
  <c r="Q165" i="23"/>
  <c r="R165" i="23"/>
  <c r="M166" i="23"/>
  <c r="N166" i="23"/>
  <c r="O166" i="23"/>
  <c r="P166" i="23"/>
  <c r="Q166" i="23"/>
  <c r="R166" i="23"/>
  <c r="M167" i="23"/>
  <c r="N167" i="23"/>
  <c r="O167" i="23"/>
  <c r="P167" i="23"/>
  <c r="Q167" i="23"/>
  <c r="R167" i="23"/>
  <c r="M168" i="23"/>
  <c r="N168" i="23"/>
  <c r="O168" i="23"/>
  <c r="P168" i="23"/>
  <c r="Q168" i="23"/>
  <c r="R168" i="23"/>
  <c r="M169" i="23"/>
  <c r="N169" i="23"/>
  <c r="O169" i="23"/>
  <c r="P169" i="23"/>
  <c r="Q169" i="23"/>
  <c r="R169" i="23"/>
  <c r="R163" i="23"/>
  <c r="Q163" i="23"/>
  <c r="P163" i="23"/>
  <c r="O163" i="23"/>
  <c r="N163" i="23"/>
  <c r="M163" i="23"/>
  <c r="M153" i="23"/>
  <c r="N153" i="23"/>
  <c r="O153" i="23"/>
  <c r="P153" i="23"/>
  <c r="Q153" i="23"/>
  <c r="R153" i="23"/>
  <c r="M154" i="23"/>
  <c r="N154" i="23"/>
  <c r="O154" i="23"/>
  <c r="P154" i="23"/>
  <c r="Q154" i="23"/>
  <c r="R154" i="23"/>
  <c r="M155" i="23"/>
  <c r="N155" i="23"/>
  <c r="O155" i="23"/>
  <c r="P155" i="23"/>
  <c r="Q155" i="23"/>
  <c r="R155" i="23"/>
  <c r="M156" i="23"/>
  <c r="N156" i="23"/>
  <c r="O156" i="23"/>
  <c r="P156" i="23"/>
  <c r="Q156" i="23"/>
  <c r="R156" i="23"/>
  <c r="M157" i="23"/>
  <c r="N157" i="23"/>
  <c r="O157" i="23"/>
  <c r="P157" i="23"/>
  <c r="Q157" i="23"/>
  <c r="R157" i="23"/>
  <c r="M158" i="23"/>
  <c r="N158" i="23"/>
  <c r="O158" i="23"/>
  <c r="P158" i="23"/>
  <c r="Q158" i="23"/>
  <c r="R158" i="23"/>
  <c r="M159" i="23"/>
  <c r="N159" i="23"/>
  <c r="O159" i="23"/>
  <c r="P159" i="23"/>
  <c r="Q159" i="23"/>
  <c r="R159" i="23"/>
  <c r="R152" i="23"/>
  <c r="Q152" i="23"/>
  <c r="P152" i="23"/>
  <c r="O152" i="23"/>
  <c r="N152" i="23"/>
  <c r="M152" i="23"/>
  <c r="R238" i="23"/>
  <c r="Q238" i="23"/>
  <c r="P238" i="23"/>
  <c r="O238" i="23"/>
  <c r="N238" i="23"/>
  <c r="M238" i="23"/>
  <c r="R220" i="23"/>
  <c r="Q220" i="23"/>
  <c r="P220" i="23"/>
  <c r="O220" i="23"/>
  <c r="N220" i="23"/>
  <c r="M220" i="23"/>
  <c r="R206" i="23"/>
  <c r="Q206" i="23"/>
  <c r="P206" i="23"/>
  <c r="O206" i="23"/>
  <c r="N206" i="23"/>
  <c r="M206" i="23"/>
  <c r="R194" i="23"/>
  <c r="Q194" i="23"/>
  <c r="P194" i="23"/>
  <c r="O194" i="23"/>
  <c r="N194" i="23"/>
  <c r="M194" i="23"/>
  <c r="R173" i="23"/>
  <c r="Q173" i="23"/>
  <c r="P173" i="23"/>
  <c r="O173" i="23"/>
  <c r="N173" i="23"/>
  <c r="M173" i="23"/>
  <c r="R162" i="23"/>
  <c r="Q162" i="23"/>
  <c r="P162" i="23"/>
  <c r="O162" i="23"/>
  <c r="N162" i="23"/>
  <c r="M162" i="23"/>
  <c r="R151" i="23"/>
  <c r="Q151" i="23"/>
  <c r="P151" i="23"/>
  <c r="O151" i="23"/>
  <c r="N151" i="23"/>
  <c r="M151" i="23"/>
  <c r="R140" i="23"/>
  <c r="Q140" i="23"/>
  <c r="P140" i="23"/>
  <c r="O140" i="23"/>
  <c r="N140" i="23"/>
  <c r="M140" i="23"/>
  <c r="R129" i="23"/>
  <c r="Q129" i="23"/>
  <c r="P129" i="23"/>
  <c r="O129" i="23"/>
  <c r="N129" i="23"/>
  <c r="M129" i="23"/>
  <c r="R105" i="23"/>
  <c r="Q105" i="23"/>
  <c r="P105" i="23"/>
  <c r="O105" i="23"/>
  <c r="N105" i="23"/>
  <c r="M105" i="23"/>
  <c r="R96" i="23"/>
  <c r="Q96" i="23"/>
  <c r="P96" i="23"/>
  <c r="O96" i="23"/>
  <c r="N96" i="23"/>
  <c r="M96" i="23"/>
  <c r="R85" i="23"/>
  <c r="Q85" i="23"/>
  <c r="P85" i="23"/>
  <c r="O85" i="23"/>
  <c r="N85" i="23"/>
  <c r="M85" i="23"/>
  <c r="R74" i="23"/>
  <c r="Q74" i="23"/>
  <c r="P74" i="23"/>
  <c r="O74" i="23"/>
  <c r="N74" i="23"/>
  <c r="M74" i="23"/>
  <c r="R64" i="23"/>
  <c r="Q64" i="23"/>
  <c r="P64" i="23"/>
  <c r="O64" i="23"/>
  <c r="N64" i="23"/>
  <c r="M64" i="23"/>
  <c r="R54" i="23"/>
  <c r="Q54" i="23"/>
  <c r="P54" i="23"/>
  <c r="O54" i="23"/>
  <c r="N54" i="23"/>
  <c r="M54" i="23"/>
  <c r="R49" i="23"/>
  <c r="Q49" i="23"/>
  <c r="P49" i="23"/>
  <c r="O49" i="23"/>
  <c r="N49" i="23"/>
  <c r="M49" i="23"/>
  <c r="R40" i="23"/>
  <c r="Q40" i="23"/>
  <c r="P40" i="23"/>
  <c r="O40" i="23"/>
  <c r="N40" i="23"/>
  <c r="M40" i="23"/>
  <c r="R29" i="23"/>
  <c r="Q29" i="23"/>
  <c r="P29" i="23"/>
  <c r="O29" i="23"/>
  <c r="N29" i="23"/>
  <c r="M29" i="23"/>
  <c r="F238" i="23"/>
  <c r="E238" i="23"/>
  <c r="D238" i="23"/>
  <c r="I238" i="23"/>
  <c r="H238" i="23"/>
  <c r="G238" i="23"/>
  <c r="F220" i="23"/>
  <c r="E220" i="23"/>
  <c r="D220" i="23"/>
  <c r="I220" i="23"/>
  <c r="H220" i="23"/>
  <c r="G220" i="23"/>
  <c r="I194" i="23"/>
  <c r="H194" i="23"/>
  <c r="G194" i="23"/>
  <c r="F194" i="23"/>
  <c r="E194" i="23"/>
  <c r="D194" i="23"/>
  <c r="I206" i="23"/>
  <c r="H206" i="23"/>
  <c r="G206" i="23"/>
  <c r="F206" i="23"/>
  <c r="E206" i="23"/>
  <c r="D206" i="23"/>
  <c r="I173" i="23"/>
  <c r="H173" i="23"/>
  <c r="G173" i="23"/>
  <c r="F173" i="23"/>
  <c r="E173" i="23"/>
  <c r="D173" i="23"/>
  <c r="I162" i="23"/>
  <c r="H162" i="23"/>
  <c r="G162" i="23"/>
  <c r="F162" i="23"/>
  <c r="E162" i="23"/>
  <c r="D162" i="23"/>
  <c r="I151" i="23"/>
  <c r="H151" i="23"/>
  <c r="G151" i="23"/>
  <c r="F151" i="23"/>
  <c r="E151" i="23"/>
  <c r="D151" i="23"/>
  <c r="I140" i="23"/>
  <c r="H140" i="23"/>
  <c r="G140" i="23"/>
  <c r="F140" i="23"/>
  <c r="E140" i="23"/>
  <c r="D140" i="23"/>
  <c r="I129" i="23"/>
  <c r="H129" i="23"/>
  <c r="G129" i="23"/>
  <c r="F129" i="23"/>
  <c r="E129" i="23"/>
  <c r="D129" i="23"/>
  <c r="I105" i="23"/>
  <c r="H105" i="23"/>
  <c r="G105" i="23"/>
  <c r="F105" i="23"/>
  <c r="E105" i="23"/>
  <c r="D105" i="23"/>
  <c r="I96" i="23"/>
  <c r="H96" i="23"/>
  <c r="G96" i="23"/>
  <c r="F96" i="23"/>
  <c r="E96" i="23"/>
  <c r="D96" i="23"/>
  <c r="I85" i="23"/>
  <c r="H85" i="23"/>
  <c r="G85" i="23"/>
  <c r="F85" i="23"/>
  <c r="E85" i="23"/>
  <c r="D85" i="23"/>
  <c r="I74" i="23"/>
  <c r="H74" i="23"/>
  <c r="G74" i="23"/>
  <c r="F74" i="23"/>
  <c r="E74" i="23"/>
  <c r="D74" i="23"/>
  <c r="I64" i="23"/>
  <c r="H64" i="23"/>
  <c r="G64" i="23"/>
  <c r="F64" i="23"/>
  <c r="E64" i="23"/>
  <c r="D64" i="23"/>
  <c r="I54" i="23"/>
  <c r="H54" i="23"/>
  <c r="G54" i="23"/>
  <c r="F54" i="23"/>
  <c r="E54" i="23"/>
  <c r="D54" i="23"/>
  <c r="I49" i="23"/>
  <c r="H49" i="23"/>
  <c r="G49" i="23"/>
  <c r="F49" i="23"/>
  <c r="E49" i="23"/>
  <c r="D49" i="23"/>
  <c r="I40" i="23"/>
  <c r="H40" i="23"/>
  <c r="G40" i="23"/>
  <c r="F40" i="23"/>
  <c r="E40" i="23"/>
  <c r="D40" i="23"/>
  <c r="I29" i="23"/>
  <c r="H29" i="23"/>
  <c r="G29" i="23"/>
  <c r="F29" i="23"/>
  <c r="E29" i="23"/>
  <c r="D29" i="23"/>
  <c r="R148" i="23"/>
  <c r="Q148" i="23"/>
  <c r="P148" i="23"/>
  <c r="O148" i="23"/>
  <c r="N148" i="23"/>
  <c r="M148" i="23"/>
  <c r="R147" i="23"/>
  <c r="Q147" i="23"/>
  <c r="P147" i="23"/>
  <c r="O147" i="23"/>
  <c r="N147" i="23"/>
  <c r="M147" i="23"/>
  <c r="R146" i="23"/>
  <c r="Q146" i="23"/>
  <c r="P146" i="23"/>
  <c r="O146" i="23"/>
  <c r="N146" i="23"/>
  <c r="M146" i="23"/>
  <c r="R145" i="23"/>
  <c r="Q145" i="23"/>
  <c r="P145" i="23"/>
  <c r="O145" i="23"/>
  <c r="N145" i="23"/>
  <c r="M145" i="23"/>
  <c r="R144" i="23"/>
  <c r="Q144" i="23"/>
  <c r="P144" i="23"/>
  <c r="O144" i="23"/>
  <c r="N144" i="23"/>
  <c r="M144" i="23"/>
  <c r="R143" i="23"/>
  <c r="Q143" i="23"/>
  <c r="P143" i="23"/>
  <c r="O143" i="23"/>
  <c r="N143" i="23"/>
  <c r="M143" i="23"/>
  <c r="R142" i="23"/>
  <c r="Q142" i="23"/>
  <c r="P142" i="23"/>
  <c r="O142" i="23"/>
  <c r="N142" i="23"/>
  <c r="M142" i="23"/>
  <c r="R141" i="23"/>
  <c r="Q141" i="23"/>
  <c r="P141" i="23"/>
  <c r="O141" i="23"/>
  <c r="N141" i="23"/>
  <c r="M141" i="23"/>
  <c r="R137" i="23"/>
  <c r="Q137" i="23"/>
  <c r="P137" i="23"/>
  <c r="O137" i="23"/>
  <c r="N137" i="23"/>
  <c r="M137" i="23"/>
  <c r="R136" i="23"/>
  <c r="Q136" i="23"/>
  <c r="P136" i="23"/>
  <c r="O136" i="23"/>
  <c r="N136" i="23"/>
  <c r="M136" i="23"/>
  <c r="R135" i="23"/>
  <c r="Q135" i="23"/>
  <c r="P135" i="23"/>
  <c r="O135" i="23"/>
  <c r="N135" i="23"/>
  <c r="M135" i="23"/>
  <c r="R134" i="23"/>
  <c r="Q134" i="23"/>
  <c r="P134" i="23"/>
  <c r="O134" i="23"/>
  <c r="N134" i="23"/>
  <c r="M134" i="23"/>
  <c r="R133" i="23"/>
  <c r="Q133" i="23"/>
  <c r="P133" i="23"/>
  <c r="O133" i="23"/>
  <c r="N133" i="23"/>
  <c r="M133" i="23"/>
  <c r="R132" i="23"/>
  <c r="Q132" i="23"/>
  <c r="P132" i="23"/>
  <c r="O132" i="23"/>
  <c r="N132" i="23"/>
  <c r="M132" i="23"/>
  <c r="R131" i="23"/>
  <c r="Q131" i="23"/>
  <c r="P131" i="23"/>
  <c r="O131" i="23"/>
  <c r="N131" i="23"/>
  <c r="M131" i="23"/>
  <c r="R130" i="23"/>
  <c r="Q130" i="23"/>
  <c r="P130" i="23"/>
  <c r="O130" i="23"/>
  <c r="N130" i="23"/>
  <c r="M130" i="23"/>
  <c r="R113" i="23"/>
  <c r="Q113" i="23"/>
  <c r="P113" i="23"/>
  <c r="O113" i="23"/>
  <c r="N113" i="23"/>
  <c r="M113" i="23"/>
  <c r="R112" i="23"/>
  <c r="Q112" i="23"/>
  <c r="P112" i="23"/>
  <c r="O112" i="23"/>
  <c r="N112" i="23"/>
  <c r="M112" i="23"/>
  <c r="R111" i="23"/>
  <c r="Q111" i="23"/>
  <c r="P111" i="23"/>
  <c r="O111" i="23"/>
  <c r="N111" i="23"/>
  <c r="M111" i="23"/>
  <c r="R110" i="23"/>
  <c r="Q110" i="23"/>
  <c r="P110" i="23"/>
  <c r="O110" i="23"/>
  <c r="N110" i="23"/>
  <c r="M110" i="23"/>
  <c r="R109" i="23"/>
  <c r="Q109" i="23"/>
  <c r="P109" i="23"/>
  <c r="O109" i="23"/>
  <c r="N109" i="23"/>
  <c r="M109" i="23"/>
  <c r="R108" i="23"/>
  <c r="Q108" i="23"/>
  <c r="P108" i="23"/>
  <c r="O108" i="23"/>
  <c r="N108" i="23"/>
  <c r="M108" i="23"/>
  <c r="R107" i="23"/>
  <c r="Q107" i="23"/>
  <c r="P107" i="23"/>
  <c r="O107" i="23"/>
  <c r="N107" i="23"/>
  <c r="M107" i="23"/>
  <c r="R106" i="23"/>
  <c r="Q106" i="23"/>
  <c r="P106" i="23"/>
  <c r="O106" i="23"/>
  <c r="N106" i="23"/>
  <c r="M106" i="23"/>
  <c r="R101" i="23"/>
  <c r="Q101" i="23"/>
  <c r="P101" i="23"/>
  <c r="O101" i="23"/>
  <c r="N101" i="23"/>
  <c r="M101" i="23"/>
  <c r="M98" i="23"/>
  <c r="N98" i="23"/>
  <c r="O98" i="23"/>
  <c r="P98" i="23"/>
  <c r="Q98" i="23"/>
  <c r="R98" i="23"/>
  <c r="M99" i="23"/>
  <c r="N99" i="23"/>
  <c r="O99" i="23"/>
  <c r="P99" i="23"/>
  <c r="Q99" i="23"/>
  <c r="R99" i="23"/>
  <c r="M100" i="23"/>
  <c r="N100" i="23"/>
  <c r="O100" i="23"/>
  <c r="P100" i="23"/>
  <c r="Q100" i="23"/>
  <c r="R100" i="23"/>
  <c r="R102" i="23"/>
  <c r="Q102" i="23"/>
  <c r="P102" i="23"/>
  <c r="O102" i="23"/>
  <c r="N102" i="23"/>
  <c r="M102" i="23"/>
  <c r="R97" i="23"/>
  <c r="Q97" i="23"/>
  <c r="P97" i="23"/>
  <c r="O97" i="23"/>
  <c r="N97" i="23"/>
  <c r="M97" i="23"/>
  <c r="M87" i="23"/>
  <c r="N87" i="23"/>
  <c r="O87" i="23"/>
  <c r="P87" i="23"/>
  <c r="Q87" i="23"/>
  <c r="R87" i="23"/>
  <c r="M88" i="23"/>
  <c r="N88" i="23"/>
  <c r="O88" i="23"/>
  <c r="P88" i="23"/>
  <c r="Q88" i="23"/>
  <c r="R88" i="23"/>
  <c r="M89" i="23"/>
  <c r="N89" i="23"/>
  <c r="O89" i="23"/>
  <c r="P89" i="23"/>
  <c r="Q89" i="23"/>
  <c r="R89" i="23"/>
  <c r="M90" i="23"/>
  <c r="N90" i="23"/>
  <c r="O90" i="23"/>
  <c r="P90" i="23"/>
  <c r="Q90" i="23"/>
  <c r="R90" i="23"/>
  <c r="M91" i="23"/>
  <c r="N91" i="23"/>
  <c r="O91" i="23"/>
  <c r="P91" i="23"/>
  <c r="Q91" i="23"/>
  <c r="R91" i="23"/>
  <c r="M92" i="23"/>
  <c r="N92" i="23"/>
  <c r="O92" i="23"/>
  <c r="P92" i="23"/>
  <c r="Q92" i="23"/>
  <c r="R92" i="23"/>
  <c r="M93" i="23"/>
  <c r="N93" i="23"/>
  <c r="O93" i="23"/>
  <c r="P93" i="23"/>
  <c r="Q93" i="23"/>
  <c r="R93" i="23"/>
  <c r="R86" i="23"/>
  <c r="Q86" i="23"/>
  <c r="P86" i="23"/>
  <c r="O86" i="23"/>
  <c r="N86" i="23"/>
  <c r="M86" i="23"/>
  <c r="M77" i="23"/>
  <c r="N77" i="23"/>
  <c r="O77" i="23"/>
  <c r="P77" i="23"/>
  <c r="Q77" i="23"/>
  <c r="R77" i="23"/>
  <c r="M78" i="23"/>
  <c r="N78" i="23"/>
  <c r="O78" i="23"/>
  <c r="P78" i="23"/>
  <c r="Q78" i="23"/>
  <c r="R78" i="23"/>
  <c r="M79" i="23"/>
  <c r="N79" i="23"/>
  <c r="O79" i="23"/>
  <c r="P79" i="23"/>
  <c r="Q79" i="23"/>
  <c r="R79" i="23"/>
  <c r="R81" i="23"/>
  <c r="Q81" i="23"/>
  <c r="P81" i="23"/>
  <c r="O81" i="23"/>
  <c r="N81" i="23"/>
  <c r="M81" i="23"/>
  <c r="R76" i="23"/>
  <c r="Q76" i="23"/>
  <c r="P76" i="23"/>
  <c r="O76" i="23"/>
  <c r="N76" i="23"/>
  <c r="M76" i="23"/>
  <c r="R75" i="23"/>
  <c r="Q75" i="23"/>
  <c r="P75" i="23"/>
  <c r="O75" i="23"/>
  <c r="N75" i="23"/>
  <c r="M75" i="23"/>
  <c r="M67" i="23"/>
  <c r="N67" i="23"/>
  <c r="O67" i="23"/>
  <c r="P67" i="23"/>
  <c r="Q67" i="23"/>
  <c r="R67" i="23"/>
  <c r="M68" i="23"/>
  <c r="N68" i="23"/>
  <c r="O68" i="23"/>
  <c r="P68" i="23"/>
  <c r="Q68" i="23"/>
  <c r="R68" i="23"/>
  <c r="M69" i="23"/>
  <c r="N69" i="23"/>
  <c r="O69" i="23"/>
  <c r="P69" i="23"/>
  <c r="Q69" i="23"/>
  <c r="R69" i="23"/>
  <c r="M70" i="23"/>
  <c r="N70" i="23"/>
  <c r="O70" i="23"/>
  <c r="P70" i="23"/>
  <c r="Q70" i="23"/>
  <c r="R70" i="23"/>
  <c r="R71" i="23"/>
  <c r="Q71" i="23"/>
  <c r="P71" i="23"/>
  <c r="O71" i="23"/>
  <c r="N71" i="23"/>
  <c r="M71" i="23"/>
  <c r="R66" i="23"/>
  <c r="Q66" i="23"/>
  <c r="P66" i="23"/>
  <c r="O66" i="23"/>
  <c r="N66" i="23"/>
  <c r="M66" i="23"/>
  <c r="R65" i="23"/>
  <c r="Q65" i="23"/>
  <c r="P65" i="23"/>
  <c r="O65" i="23"/>
  <c r="N65" i="23"/>
  <c r="M65" i="23"/>
  <c r="R51" i="23"/>
  <c r="Q51" i="23"/>
  <c r="P51" i="23"/>
  <c r="O51" i="23"/>
  <c r="N51" i="23"/>
  <c r="M51" i="23"/>
  <c r="R50" i="23"/>
  <c r="Q50" i="23"/>
  <c r="P50" i="23"/>
  <c r="O50" i="23"/>
  <c r="N50" i="23"/>
  <c r="M50" i="23"/>
  <c r="M59" i="23"/>
  <c r="M57" i="23"/>
  <c r="N57" i="23"/>
  <c r="O57" i="23"/>
  <c r="P57" i="23"/>
  <c r="Q57" i="23"/>
  <c r="R57" i="23"/>
  <c r="M58" i="23"/>
  <c r="N58" i="23"/>
  <c r="O58" i="23"/>
  <c r="P58" i="23"/>
  <c r="Q58" i="23"/>
  <c r="R58" i="23"/>
  <c r="N59" i="23"/>
  <c r="O59" i="23"/>
  <c r="P59" i="23"/>
  <c r="Q59" i="23"/>
  <c r="R59" i="23"/>
  <c r="M60" i="23"/>
  <c r="N60" i="23"/>
  <c r="O60" i="23"/>
  <c r="P60" i="23"/>
  <c r="Q60" i="23"/>
  <c r="R60" i="23"/>
  <c r="R61" i="23"/>
  <c r="Q61" i="23"/>
  <c r="P61" i="23"/>
  <c r="O61" i="23"/>
  <c r="N61" i="23"/>
  <c r="M61" i="23"/>
  <c r="R56" i="23"/>
  <c r="Q56" i="23"/>
  <c r="P56" i="23"/>
  <c r="O56" i="23"/>
  <c r="N56" i="23"/>
  <c r="M56" i="23"/>
  <c r="R55" i="23"/>
  <c r="Q55" i="23"/>
  <c r="P55" i="23"/>
  <c r="O55" i="23"/>
  <c r="N55" i="23"/>
  <c r="M55" i="23"/>
  <c r="M43" i="23"/>
  <c r="N43" i="23"/>
  <c r="O43" i="23"/>
  <c r="P43" i="23"/>
  <c r="Q43" i="23"/>
  <c r="R43" i="23"/>
  <c r="M44" i="23"/>
  <c r="N44" i="23"/>
  <c r="O44" i="23"/>
  <c r="P44" i="23"/>
  <c r="Q44" i="23"/>
  <c r="R44" i="23"/>
  <c r="M45" i="23"/>
  <c r="N45" i="23"/>
  <c r="O45" i="23"/>
  <c r="P45" i="23"/>
  <c r="Q45" i="23"/>
  <c r="R45" i="23"/>
  <c r="M46" i="23"/>
  <c r="N46" i="23"/>
  <c r="O46" i="23"/>
  <c r="P46" i="23"/>
  <c r="Q46" i="23"/>
  <c r="R46" i="23"/>
  <c r="R42" i="23"/>
  <c r="Q42" i="23"/>
  <c r="P42" i="23"/>
  <c r="O42" i="23"/>
  <c r="N42" i="23"/>
  <c r="M42" i="23"/>
  <c r="R41" i="23"/>
  <c r="Q41" i="23"/>
  <c r="P41" i="23"/>
  <c r="O41" i="23"/>
  <c r="N41" i="23"/>
  <c r="M41" i="23"/>
  <c r="M31" i="23"/>
  <c r="N31" i="23"/>
  <c r="O31" i="23"/>
  <c r="P31" i="23"/>
  <c r="Q31" i="23"/>
  <c r="R31" i="23"/>
  <c r="M32" i="23"/>
  <c r="N32" i="23"/>
  <c r="O32" i="23"/>
  <c r="P32" i="23"/>
  <c r="Q32" i="23"/>
  <c r="R32" i="23"/>
  <c r="M33" i="23"/>
  <c r="N33" i="23"/>
  <c r="O33" i="23"/>
  <c r="P33" i="23"/>
  <c r="Q33" i="23"/>
  <c r="R33" i="23"/>
  <c r="M34" i="23"/>
  <c r="N34" i="23"/>
  <c r="O34" i="23"/>
  <c r="P34" i="23"/>
  <c r="Q34" i="23"/>
  <c r="R34" i="23"/>
  <c r="M35" i="23"/>
  <c r="N35" i="23"/>
  <c r="O35" i="23"/>
  <c r="P35" i="23"/>
  <c r="Q35" i="23"/>
  <c r="R35" i="23"/>
  <c r="M36" i="23"/>
  <c r="N36" i="23"/>
  <c r="O36" i="23"/>
  <c r="P36" i="23"/>
  <c r="Q36" i="23"/>
  <c r="R36" i="23"/>
  <c r="M37" i="23"/>
  <c r="N37" i="23"/>
  <c r="O37" i="23"/>
  <c r="P37" i="23"/>
  <c r="Q37" i="23"/>
  <c r="R37" i="23"/>
  <c r="R30" i="23"/>
  <c r="Q30" i="23"/>
  <c r="P30" i="23"/>
  <c r="O30" i="23"/>
  <c r="N30" i="23"/>
  <c r="M30" i="23"/>
  <c r="M5" i="23"/>
  <c r="N5" i="23"/>
  <c r="O5" i="23"/>
  <c r="P5" i="23"/>
  <c r="Q5" i="23"/>
  <c r="R5" i="23"/>
  <c r="M6" i="23"/>
  <c r="N6" i="23"/>
  <c r="O6" i="23"/>
  <c r="P6" i="23"/>
  <c r="Q6" i="23"/>
  <c r="R6" i="23"/>
  <c r="M7" i="23"/>
  <c r="N7" i="23"/>
  <c r="P7" i="23"/>
  <c r="Q7" i="23"/>
  <c r="R7" i="23"/>
  <c r="N8" i="23"/>
  <c r="O8" i="23"/>
  <c r="P8" i="23"/>
  <c r="Q8" i="23"/>
  <c r="R8" i="23"/>
  <c r="M9" i="23"/>
  <c r="N9" i="23"/>
  <c r="O9" i="23"/>
  <c r="P9" i="23"/>
  <c r="Q9" i="23"/>
  <c r="R9" i="23"/>
  <c r="M10" i="23"/>
  <c r="N10" i="23"/>
  <c r="O10" i="23"/>
  <c r="P10" i="23"/>
  <c r="Q10" i="23"/>
  <c r="R10" i="23"/>
  <c r="M11" i="23"/>
  <c r="N11" i="23"/>
  <c r="O11" i="23"/>
  <c r="P11" i="23"/>
  <c r="Q11" i="23"/>
  <c r="R11" i="23"/>
  <c r="M12" i="23"/>
  <c r="N12" i="23"/>
  <c r="O12" i="23"/>
  <c r="P12" i="23"/>
  <c r="Q12" i="23"/>
  <c r="R12" i="23"/>
  <c r="M13" i="23"/>
  <c r="N13" i="23"/>
  <c r="O13" i="23"/>
  <c r="P13" i="23"/>
  <c r="Q13" i="23"/>
  <c r="R13" i="23"/>
  <c r="M14" i="23"/>
  <c r="N14" i="23"/>
  <c r="O14" i="23"/>
  <c r="P14" i="23"/>
  <c r="Q14" i="23"/>
  <c r="R14" i="23"/>
  <c r="M15" i="23"/>
  <c r="N15" i="23"/>
  <c r="O15" i="23"/>
  <c r="P15" i="23"/>
  <c r="Q15" i="23"/>
  <c r="R15" i="23"/>
  <c r="M16" i="23"/>
  <c r="N16" i="23"/>
  <c r="O16" i="23"/>
  <c r="P16" i="23"/>
  <c r="Q16" i="23"/>
  <c r="R16" i="23"/>
  <c r="M17" i="23"/>
  <c r="N17" i="23"/>
  <c r="O17" i="23"/>
  <c r="P17" i="23"/>
  <c r="Q17" i="23"/>
  <c r="R17" i="23"/>
  <c r="M18" i="23"/>
  <c r="N18" i="23"/>
  <c r="O18" i="23"/>
  <c r="P18" i="23"/>
  <c r="Q18" i="23"/>
  <c r="R18" i="23"/>
  <c r="M19" i="23"/>
  <c r="N19" i="23"/>
  <c r="O19" i="23"/>
  <c r="P19" i="23"/>
  <c r="Q19" i="23"/>
  <c r="R19" i="23"/>
  <c r="M20" i="23"/>
  <c r="N20" i="23"/>
  <c r="O20" i="23"/>
  <c r="P20" i="23"/>
  <c r="Q20" i="23"/>
  <c r="R20" i="23"/>
  <c r="M21" i="23"/>
  <c r="N21" i="23"/>
  <c r="O21" i="23"/>
  <c r="P21" i="23"/>
  <c r="Q21" i="23"/>
  <c r="R21" i="23"/>
  <c r="M22" i="23"/>
  <c r="N22" i="23"/>
  <c r="O22" i="23"/>
  <c r="P22" i="23"/>
  <c r="Q22" i="23"/>
  <c r="R22" i="23"/>
  <c r="R4" i="23"/>
  <c r="Q4" i="23"/>
  <c r="P4" i="23"/>
  <c r="O4" i="23"/>
  <c r="N4" i="23"/>
  <c r="M4" i="23"/>
</calcChain>
</file>

<file path=xl/sharedStrings.xml><?xml version="1.0" encoding="utf-8"?>
<sst xmlns="http://schemas.openxmlformats.org/spreadsheetml/2006/main" count="1275" uniqueCount="725">
  <si>
    <t>AH</t>
  </si>
  <si>
    <t>Receita Líquida</t>
  </si>
  <si>
    <t>n.m.</t>
  </si>
  <si>
    <t>Lucro Bruto</t>
  </si>
  <si>
    <t>(R$ mil)</t>
  </si>
  <si>
    <t>(-) Custo dos Produtos Vendidos</t>
  </si>
  <si>
    <t>Custo dos Produtos</t>
  </si>
  <si>
    <t>Realização do Valor Justo dos Ativos Biológicos</t>
  </si>
  <si>
    <t>Resultado Bruto</t>
  </si>
  <si>
    <t>(-) Despesas com vendas</t>
  </si>
  <si>
    <t>(-) Gerais e administrativas</t>
  </si>
  <si>
    <t>Gerais e administrativas</t>
  </si>
  <si>
    <t>Participação nos resultados</t>
  </si>
  <si>
    <t>(-) Honorários da administração</t>
  </si>
  <si>
    <t>(-) Outras receitas (despesas) operacionais</t>
  </si>
  <si>
    <t>(+) Depreciação e amortização</t>
  </si>
  <si>
    <t>EBITDA</t>
  </si>
  <si>
    <t>(R$)</t>
  </si>
  <si>
    <t xml:space="preserve">Algodão em pluma </t>
  </si>
  <si>
    <t>Caroço de algodão</t>
  </si>
  <si>
    <t>Soja</t>
  </si>
  <si>
    <t>Milho</t>
  </si>
  <si>
    <t>Rebanho Bovino</t>
  </si>
  <si>
    <t>Outras</t>
  </si>
  <si>
    <t>Resultado de hedge</t>
  </si>
  <si>
    <t>Quantida de faturada</t>
  </si>
  <si>
    <t>Algodão em pluma</t>
  </si>
  <si>
    <t>Ton</t>
  </si>
  <si>
    <t xml:space="preserve">Caroço de algodão </t>
  </si>
  <si>
    <t xml:space="preserve">Soja </t>
  </si>
  <si>
    <t>Soja Semente</t>
  </si>
  <si>
    <t xml:space="preserve">Milho </t>
  </si>
  <si>
    <t>CB</t>
  </si>
  <si>
    <t xml:space="preserve">Outras </t>
  </si>
  <si>
    <t>Custo dos produtos vendidos</t>
  </si>
  <si>
    <t>Outros</t>
  </si>
  <si>
    <t>Algodão em Pluma</t>
  </si>
  <si>
    <t>R$/mil</t>
  </si>
  <si>
    <t>Resultado de hedge cambial</t>
  </si>
  <si>
    <t>Preço Unitário</t>
  </si>
  <si>
    <t>R$/ton</t>
  </si>
  <si>
    <t>Custo Total</t>
  </si>
  <si>
    <t>Custo Unitário</t>
  </si>
  <si>
    <t>Resultado Bruto Unitário</t>
  </si>
  <si>
    <t>Receita Líquida ajust. res. hedge cambial</t>
  </si>
  <si>
    <t>Tabela 15 Lucro Bruto - Soja Semente</t>
  </si>
  <si>
    <t>-</t>
  </si>
  <si>
    <t>Ativos Biológicos</t>
  </si>
  <si>
    <t>Consolidado</t>
  </si>
  <si>
    <t>Frete</t>
  </si>
  <si>
    <t>Armazenagem</t>
  </si>
  <si>
    <t>Comissões</t>
  </si>
  <si>
    <t>Classificação de Produtos</t>
  </si>
  <si>
    <t>Despesas com Exportação</t>
  </si>
  <si>
    <t>Total</t>
  </si>
  <si>
    <t>% Receita líquida</t>
  </si>
  <si>
    <t>Gastos com pessoal</t>
  </si>
  <si>
    <t>Honorários de terceiros</t>
  </si>
  <si>
    <t>Depreciações e amortizações</t>
  </si>
  <si>
    <t>Despesas com viagens</t>
  </si>
  <si>
    <t>Manutenção de Software</t>
  </si>
  <si>
    <t>Propaganda e Publicidade</t>
  </si>
  <si>
    <t>Despesas de comunicação</t>
  </si>
  <si>
    <t>Contingências Tributárias, Trabalhistas e Ambientais</t>
  </si>
  <si>
    <t>Energia Elétrica</t>
  </si>
  <si>
    <t>Impostos e Taxas Diversas</t>
  </si>
  <si>
    <t>Contribuições e doações</t>
  </si>
  <si>
    <t>Subtotal</t>
  </si>
  <si>
    <t>Participação nos Resultados</t>
  </si>
  <si>
    <t>Juros</t>
  </si>
  <si>
    <t>Variação monetária</t>
  </si>
  <si>
    <t>Outras receitas (despesas) financeiras</t>
  </si>
  <si>
    <t>Resultado antes dos tributos sobre o lucro</t>
  </si>
  <si>
    <t>Imposto de Renda e Contribuição Social sobre o lucro</t>
  </si>
  <si>
    <t>Lucro Líquido Consolidado do Período</t>
  </si>
  <si>
    <t>Tabela 26 - Resultado Liquido - Venda de Terras</t>
  </si>
  <si>
    <t>Máquinas, implementos e equipamentos</t>
  </si>
  <si>
    <t>Aquisição de terras</t>
  </si>
  <si>
    <t>Correção de solo</t>
  </si>
  <si>
    <t>Obras e instalações</t>
  </si>
  <si>
    <t>Usina de beneficiamento de algodão</t>
  </si>
  <si>
    <t>Armazém de Grãos</t>
  </si>
  <si>
    <t>Limpeza de solo</t>
  </si>
  <si>
    <t>Veículos</t>
  </si>
  <si>
    <t>Software</t>
  </si>
  <si>
    <t>Benfeitorias em imóveis próprios</t>
  </si>
  <si>
    <t>Benfeitorias em imóveis de Terceiros</t>
  </si>
  <si>
    <t>Prédios</t>
  </si>
  <si>
    <t> Total</t>
  </si>
  <si>
    <t>1T22</t>
  </si>
  <si>
    <t>1T23</t>
  </si>
  <si>
    <t>HA</t>
  </si>
  <si>
    <t>(-) Cost of Goods and/or Services Sold</t>
  </si>
  <si>
    <t>Cost of Goods</t>
  </si>
  <si>
    <t>Gross Income</t>
  </si>
  <si>
    <t>(-) Sales Expenses</t>
  </si>
  <si>
    <t>(-) General and administrative expenses</t>
  </si>
  <si>
    <t>General and administrative</t>
  </si>
  <si>
    <t>Administrative Fees</t>
  </si>
  <si>
    <t>(-) Other operating revenues (loss)</t>
  </si>
  <si>
    <t>RLIQ_3|30</t>
  </si>
  <si>
    <t>RLIQ_3|40</t>
  </si>
  <si>
    <t>RLIQ_3|50</t>
  </si>
  <si>
    <t>Soybean</t>
  </si>
  <si>
    <t>RLIQ_3|60</t>
  </si>
  <si>
    <t xml:space="preserve">Corn </t>
  </si>
  <si>
    <t>RLIQ_3|65</t>
  </si>
  <si>
    <t>RLIQ_3|70</t>
  </si>
  <si>
    <t>RLIQ_3|80</t>
  </si>
  <si>
    <t>QTDE_1|30</t>
  </si>
  <si>
    <t>Cotton lint</t>
  </si>
  <si>
    <t>QTDE_1|40</t>
  </si>
  <si>
    <t>QTDE_1|50</t>
  </si>
  <si>
    <t>QTDE_1|60</t>
  </si>
  <si>
    <t>Corn</t>
  </si>
  <si>
    <t>QTDE_1|65</t>
  </si>
  <si>
    <t>QTDE_1|70</t>
  </si>
  <si>
    <t>Other</t>
  </si>
  <si>
    <t>BIO_1|50</t>
  </si>
  <si>
    <t>BIO_1|60</t>
  </si>
  <si>
    <t>BIO_1|65</t>
  </si>
  <si>
    <t>BIO_1|70</t>
  </si>
  <si>
    <t>CPV_1|40</t>
  </si>
  <si>
    <t>CPV_1|50</t>
  </si>
  <si>
    <t>CPV_1|60</t>
  </si>
  <si>
    <t>CPV_1|70</t>
  </si>
  <si>
    <t>CPV_1|75</t>
  </si>
  <si>
    <t>CPV_1|80</t>
  </si>
  <si>
    <t>BIO_2|30</t>
  </si>
  <si>
    <t>BIO_2|40</t>
  </si>
  <si>
    <t>BIO_2|50</t>
  </si>
  <si>
    <t>BIO_2|60</t>
  </si>
  <si>
    <t>BIO_2|65</t>
  </si>
  <si>
    <t>,</t>
  </si>
  <si>
    <t>MARB_1|40</t>
  </si>
  <si>
    <t>MARB_1|50</t>
  </si>
  <si>
    <t>Net Revenue</t>
  </si>
  <si>
    <t>MARB_1|60</t>
  </si>
  <si>
    <t>Result of currency hedge</t>
  </si>
  <si>
    <t>MARB_1|70</t>
  </si>
  <si>
    <t>MARB_1|80</t>
  </si>
  <si>
    <t>Unit Price</t>
  </si>
  <si>
    <t>MARB_1|90</t>
  </si>
  <si>
    <t>MARB_1|100</t>
  </si>
  <si>
    <t>Unit Cost</t>
  </si>
  <si>
    <t>MARB_1|110</t>
  </si>
  <si>
    <t xml:space="preserve">Check release </t>
  </si>
  <si>
    <t>MARB_4|130</t>
  </si>
  <si>
    <t>MARB_4|140</t>
  </si>
  <si>
    <t>MARB_4|150</t>
  </si>
  <si>
    <t>MARB_4|160</t>
  </si>
  <si>
    <t>MARB_4|170</t>
  </si>
  <si>
    <t>MARB_4|180</t>
  </si>
  <si>
    <t>MARB_2|30</t>
  </si>
  <si>
    <t>MARB_2|40</t>
  </si>
  <si>
    <t>MARB_2|50</t>
  </si>
  <si>
    <t>MARB_2|60</t>
  </si>
  <si>
    <t>MARB_2|70</t>
  </si>
  <si>
    <t>MARB_2|80</t>
  </si>
  <si>
    <t>MARB_2|90</t>
  </si>
  <si>
    <t>MARB_2|100</t>
  </si>
  <si>
    <t>Não vamos apresentar</t>
  </si>
  <si>
    <t>MARB_5|30</t>
  </si>
  <si>
    <t>MARB_5|40</t>
  </si>
  <si>
    <t>MARB_5|60</t>
  </si>
  <si>
    <t>MARB_5|70</t>
  </si>
  <si>
    <t>MARB_5|80</t>
  </si>
  <si>
    <t>MARB_5|90</t>
  </si>
  <si>
    <t>MARB_5|100</t>
  </si>
  <si>
    <t>MARB_3|30</t>
  </si>
  <si>
    <t>Volume Invoiced</t>
  </si>
  <si>
    <t>MARB_3|40</t>
  </si>
  <si>
    <t>MARB_3|50</t>
  </si>
  <si>
    <t>MARB_3|60</t>
  </si>
  <si>
    <t>MARB_3|70</t>
  </si>
  <si>
    <t>MARB_3|80</t>
  </si>
  <si>
    <t>MARB_3|90</t>
  </si>
  <si>
    <t>MARB_3|100</t>
  </si>
  <si>
    <t>MARB_6|30</t>
  </si>
  <si>
    <t>MARB_6|40</t>
  </si>
  <si>
    <t>MARB_6|50</t>
  </si>
  <si>
    <t>MARB_6|60</t>
  </si>
  <si>
    <t>MARB_6|70</t>
  </si>
  <si>
    <t>MARB_6|80</t>
  </si>
  <si>
    <t>MARB_6|90</t>
  </si>
  <si>
    <t>MARB_6|100</t>
  </si>
  <si>
    <t>RESB_1|30</t>
  </si>
  <si>
    <t>RESB_1|40</t>
  </si>
  <si>
    <t>RESB_1|50</t>
  </si>
  <si>
    <t>RESB_1|60</t>
  </si>
  <si>
    <t>RESB_1|65</t>
  </si>
  <si>
    <t>RESB_1|70</t>
  </si>
  <si>
    <t>Others</t>
  </si>
  <si>
    <t>RESB_1|80</t>
  </si>
  <si>
    <t>Biological Assets</t>
  </si>
  <si>
    <t>DVEN_1|30</t>
  </si>
  <si>
    <t>Freight</t>
  </si>
  <si>
    <t>DVEN_1|40</t>
  </si>
  <si>
    <t>Storage</t>
  </si>
  <si>
    <t>DVEN_1|50</t>
  </si>
  <si>
    <t>Commissions</t>
  </si>
  <si>
    <t>DVEN_1|60</t>
  </si>
  <si>
    <t>Classification of Goods</t>
  </si>
  <si>
    <t>DVEN_1|70</t>
  </si>
  <si>
    <t>Export Expenses</t>
  </si>
  <si>
    <t>DVEN_1|80</t>
  </si>
  <si>
    <t>% Net Revenue</t>
  </si>
  <si>
    <t>DADM_1|30</t>
  </si>
  <si>
    <t>Expenses with personnel</t>
  </si>
  <si>
    <t>DADM_1|40</t>
  </si>
  <si>
    <t>Fees</t>
  </si>
  <si>
    <t>DADM_1|50</t>
  </si>
  <si>
    <t>Depreciations and amortizations</t>
  </si>
  <si>
    <t>DADM_1|60</t>
  </si>
  <si>
    <t>Expenses with travels</t>
  </si>
  <si>
    <t>DADM_1|70</t>
  </si>
  <si>
    <t>Software maintenance</t>
  </si>
  <si>
    <t>DADM_1|80</t>
  </si>
  <si>
    <t>Marketing/Advertisement</t>
  </si>
  <si>
    <t>DADM_1|90</t>
  </si>
  <si>
    <t>DADM_1|100</t>
  </si>
  <si>
    <t>Rentals</t>
  </si>
  <si>
    <t>DADM_1|110</t>
  </si>
  <si>
    <t>Labor, Tax and Environmental Contingencies</t>
  </si>
  <si>
    <t>DADM_1|120</t>
  </si>
  <si>
    <t>Electricity</t>
  </si>
  <si>
    <t>DADM_1|130</t>
  </si>
  <si>
    <t>Taxes and other fees</t>
  </si>
  <si>
    <t>DADM_1|140</t>
  </si>
  <si>
    <t>Contribuitions and donations</t>
  </si>
  <si>
    <t>DADM_1|150</t>
  </si>
  <si>
    <t>DADM_1|180</t>
  </si>
  <si>
    <t>Provision for profit share program</t>
  </si>
  <si>
    <t>Interest</t>
  </si>
  <si>
    <t>Income before taxes on profit</t>
  </si>
  <si>
    <t>Income Tax and Social Contribution on Profit</t>
  </si>
  <si>
    <t>Consolidated Net Income for the Period</t>
  </si>
  <si>
    <t>4T20
SLC</t>
  </si>
  <si>
    <t>4T21
Combinado</t>
  </si>
  <si>
    <t>Valor da Venda de Terras</t>
  </si>
  <si>
    <t>Machinery, implements and equipment</t>
  </si>
  <si>
    <t>Land acquisition</t>
  </si>
  <si>
    <t>Soil correction</t>
  </si>
  <si>
    <t>Buildings and facilities</t>
  </si>
  <si>
    <t>Cotton ginning plant</t>
  </si>
  <si>
    <t>Grains storage</t>
  </si>
  <si>
    <t>Soil cleaning</t>
  </si>
  <si>
    <t>Vehicles</t>
  </si>
  <si>
    <t>Aircraft</t>
  </si>
  <si>
    <t>Improvements in own properties</t>
  </si>
  <si>
    <t>Improvements in Third Party Real Estate</t>
  </si>
  <si>
    <t>Buildings</t>
  </si>
  <si>
    <t>Suppliers</t>
  </si>
  <si>
    <t>(R$ thd)</t>
  </si>
  <si>
    <t>Profit share program</t>
  </si>
  <si>
    <t>Variation in Fair Value of Biological Assets</t>
  </si>
  <si>
    <t>Cattle Herd</t>
  </si>
  <si>
    <t>Unitary Gross Income</t>
  </si>
  <si>
    <t>R$/thd</t>
  </si>
  <si>
    <t xml:space="preserve">Communications Expenses </t>
  </si>
  <si>
    <t>27.6%</t>
  </si>
  <si>
    <t>9.3%</t>
  </si>
  <si>
    <t>3.8%</t>
  </si>
  <si>
    <t>3.2%</t>
  </si>
  <si>
    <t>9.0%</t>
  </si>
  <si>
    <t>Caixa Gerado nas Operações</t>
  </si>
  <si>
    <t>Variações nos Ativos e Passivos</t>
  </si>
  <si>
    <t>Caixa Líq. Ativ.de Investimentos</t>
  </si>
  <si>
    <t>Em imobilizado</t>
  </si>
  <si>
    <t>Em intangível</t>
  </si>
  <si>
    <t>Recebimento p/venda de terras</t>
  </si>
  <si>
    <t>Pagamento devolução terras</t>
  </si>
  <si>
    <t>Outros investimentos</t>
  </si>
  <si>
    <t>Caixa livre apresentado</t>
  </si>
  <si>
    <t>Caixa Livre Ajustado</t>
  </si>
  <si>
    <t>Cash generated in operations</t>
  </si>
  <si>
    <t>Changes in assets and liabilities</t>
  </si>
  <si>
    <t>Net cash used in invest. activities</t>
  </si>
  <si>
    <t>In Fixed assets</t>
  </si>
  <si>
    <t>14.0%</t>
  </si>
  <si>
    <t>In Intangible assets</t>
  </si>
  <si>
    <t>Receipt of Land Sales</t>
  </si>
  <si>
    <t>Land Return Payment</t>
  </si>
  <si>
    <t>Other Investments</t>
  </si>
  <si>
    <t>Presented Free Cash</t>
  </si>
  <si>
    <t>Adjusted Free Cash</t>
  </si>
  <si>
    <t>Credit Line</t>
  </si>
  <si>
    <t>Average Interest Rate (%)</t>
  </si>
  <si>
    <t>Consolidated</t>
  </si>
  <si>
    <t>Indexer</t>
  </si>
  <si>
    <t>4Q22</t>
  </si>
  <si>
    <t>Applied in Fixed Assets</t>
  </si>
  <si>
    <t>Finame – BNDES</t>
  </si>
  <si>
    <t>Applied in Working Capital</t>
  </si>
  <si>
    <t>Rural Credit</t>
  </si>
  <si>
    <t>Prefixed</t>
  </si>
  <si>
    <t>Constitutional Funds</t>
  </si>
  <si>
    <t>Working Capital</t>
  </si>
  <si>
    <t>Export Loans</t>
  </si>
  <si>
    <t>(=) Adjusted Gross Debt</t>
  </si>
  <si>
    <t>(-) Cash</t>
  </si>
  <si>
    <t>(=)Adjusted Net Debt</t>
  </si>
  <si>
    <t>Adjusted EBITDA (Last 12 months)</t>
  </si>
  <si>
    <t>Adjusted Net Debt/EBITDA</t>
  </si>
  <si>
    <t>Linha de Crédito</t>
  </si>
  <si>
    <t>Taxas médias anuais de juros (%)</t>
  </si>
  <si>
    <t>Indexador</t>
  </si>
  <si>
    <t>4T22</t>
  </si>
  <si>
    <t>Aplicados no Imobilizado</t>
  </si>
  <si>
    <t xml:space="preserve">Pré </t>
  </si>
  <si>
    <t xml:space="preserve">Aplicados no Capital de Giro </t>
  </si>
  <si>
    <t>Crédito Rural</t>
  </si>
  <si>
    <t>Pré</t>
  </si>
  <si>
    <t>Fundos Constitucionais</t>
  </si>
  <si>
    <t>Capital de Giro</t>
  </si>
  <si>
    <t>Financiamento à Exportação</t>
  </si>
  <si>
    <t>(=) Dívida Bruta (Ajustada)</t>
  </si>
  <si>
    <t>(-) Caixa</t>
  </si>
  <si>
    <t>(=) Dívida Líquida (Ajustada)</t>
  </si>
  <si>
    <t>EBITDA dos últimos 12 meses</t>
  </si>
  <si>
    <t>Dívida Líquida Ajustada/EBITDA Ajustado</t>
  </si>
  <si>
    <t>0,77x</t>
  </si>
  <si>
    <t>Hedge de câmbio – Soja</t>
  </si>
  <si>
    <t>Ano agrícola</t>
  </si>
  <si>
    <t>2022/23</t>
  </si>
  <si>
    <t>2023/24</t>
  </si>
  <si>
    <t>Ano Agrícola</t>
  </si>
  <si>
    <t>%</t>
  </si>
  <si>
    <t>R$/USD</t>
  </si>
  <si>
    <t>Hedge de câmbio – Algodão</t>
  </si>
  <si>
    <t>Hedge de Commodity – Algodão</t>
  </si>
  <si>
    <t>Hedge de câmbio – Milho</t>
  </si>
  <si>
    <t>Hedge de Commodity – Milho</t>
  </si>
  <si>
    <t>FX Hedge – Soybean</t>
  </si>
  <si>
    <t>Commercial Hedge– Soybean</t>
  </si>
  <si>
    <t>Crop Year</t>
  </si>
  <si>
    <t>FX Hedge – Cotton</t>
  </si>
  <si>
    <t>FX Hedge – Corn</t>
  </si>
  <si>
    <t>Hedge de Commodity – Soja</t>
  </si>
  <si>
    <t xml:space="preserve">(R$ milhões) </t>
  </si>
  <si>
    <t xml:space="preserve"> Subtotal </t>
  </si>
  <si>
    <t xml:space="preserve"> Retorno  </t>
  </si>
  <si>
    <t xml:space="preserve">(R$ million) </t>
  </si>
  <si>
    <t xml:space="preserve"> Return </t>
  </si>
  <si>
    <t>11.5%</t>
  </si>
  <si>
    <t>44.5%</t>
  </si>
  <si>
    <t>30.1%</t>
  </si>
  <si>
    <t>5.5%</t>
  </si>
  <si>
    <t>5.1%</t>
  </si>
  <si>
    <t>2.3%</t>
  </si>
  <si>
    <t>10.5%</t>
  </si>
  <si>
    <t>IRPJ Rate</t>
  </si>
  <si>
    <t>30.5%</t>
  </si>
  <si>
    <t>24.0%</t>
  </si>
  <si>
    <t>26.0%</t>
  </si>
  <si>
    <t>26.3%</t>
  </si>
  <si>
    <t>Adjusted IR</t>
  </si>
  <si>
    <t>Adjusted Operating Income</t>
  </si>
  <si>
    <t>Operating results w/ land</t>
  </si>
  <si>
    <t>Invested Capital</t>
  </si>
  <si>
    <t>Gross Debt (ST and LT)</t>
  </si>
  <si>
    <t>Cash</t>
  </si>
  <si>
    <t>Net Debt</t>
  </si>
  <si>
    <t>Return on Invested Capital</t>
  </si>
  <si>
    <t>9.5%</t>
  </si>
  <si>
    <t>13.3%</t>
  </si>
  <si>
    <t>36.8%</t>
  </si>
  <si>
    <t>28.6%</t>
  </si>
  <si>
    <t xml:space="preserve">Alíquota de IRPJ </t>
  </si>
  <si>
    <t xml:space="preserve">IR Ajustado </t>
  </si>
  <si>
    <t xml:space="preserve">Res. Operacional Ajustado </t>
  </si>
  <si>
    <t xml:space="preserve"> Res. Operacional c/ Terras </t>
  </si>
  <si>
    <t xml:space="preserve"> Capital Investido </t>
  </si>
  <si>
    <t xml:space="preserve"> Dívida Bruta (CP e LP) </t>
  </si>
  <si>
    <t xml:space="preserve"> Caixa</t>
  </si>
  <si>
    <t xml:space="preserve"> Dívida Líquida</t>
  </si>
  <si>
    <t xml:space="preserve"> Retorno s/Capital Investido </t>
  </si>
  <si>
    <t xml:space="preserve"> Infra-estrutura (excl. terras) </t>
  </si>
  <si>
    <t xml:space="preserve"> Contas a Receber (excl. derivativos) </t>
  </si>
  <si>
    <t xml:space="preserve"> Estoques </t>
  </si>
  <si>
    <t xml:space="preserve"> Ativos Biológicos </t>
  </si>
  <si>
    <t xml:space="preserve"> Caixa </t>
  </si>
  <si>
    <t xml:space="preserve"> Fornecedores</t>
  </si>
  <si>
    <t xml:space="preserve"> Dívida Bruta ajustada pelo resultado das operações com derivativos  </t>
  </si>
  <si>
    <t xml:space="preserve"> Dívidas relativas à compra de terras  </t>
  </si>
  <si>
    <t>Adiantamentos de Clientes</t>
  </si>
  <si>
    <t xml:space="preserve"> Valor Líquido dos Ativos </t>
  </si>
  <si>
    <r>
      <t>2</t>
    </r>
    <r>
      <rPr>
        <sz val="6"/>
        <color rgb="FF404040"/>
        <rFont val="Calibri Light"/>
        <family val="2"/>
      </rPr>
      <t xml:space="preserve"> Prejuízo fiscal, relativo à subsidiária integral - SLC Centro-Oeste.</t>
    </r>
  </si>
  <si>
    <t xml:space="preserve">NOTA: Todas as contas são ajustadas pela participação da SLC Agrícolas nas subsidiárias/joint ventures </t>
  </si>
  <si>
    <t xml:space="preserve">Infrastructure (excl. land) </t>
  </si>
  <si>
    <t xml:space="preserve">Accounts Receivable (excl. derivatives) </t>
  </si>
  <si>
    <t xml:space="preserve">Inventories </t>
  </si>
  <si>
    <t xml:space="preserve">Biological Assets </t>
  </si>
  <si>
    <t xml:space="preserve">Cash </t>
  </si>
  <si>
    <t xml:space="preserve">Gross debt adjusted by results of operations with derivatives  </t>
  </si>
  <si>
    <t xml:space="preserve">Outstanding debt related to land acquisition  </t>
  </si>
  <si>
    <t>Advance to costumers</t>
  </si>
  <si>
    <t xml:space="preserve"> Net Asset Value </t>
  </si>
  <si>
    <r>
      <t>(2)</t>
    </r>
    <r>
      <rPr>
        <sz val="7"/>
        <color rgb="FF404040"/>
        <rFont val="Calibri Light"/>
        <family val="2"/>
      </rPr>
      <t xml:space="preserve"> Tax loss, related to a wholly-owned subsidiary - SLC Centro-Oeste.</t>
    </r>
  </si>
  <si>
    <t>NOTE: All accounts are adjusted for SLC Agrícola’s interest in subsidiaries/joint ventures</t>
  </si>
  <si>
    <t xml:space="preserve">Free Cash Flow Yield </t>
  </si>
  <si>
    <t>Un.</t>
  </si>
  <si>
    <t xml:space="preserve">     95,297,500 </t>
  </si>
  <si>
    <t xml:space="preserve">   190,595,000 </t>
  </si>
  <si>
    <t xml:space="preserve">     193,111,454 </t>
  </si>
  <si>
    <t xml:space="preserve">     212,422,599 </t>
  </si>
  <si>
    <t>R$ /share</t>
  </si>
  <si>
    <t xml:space="preserve">              41.86 </t>
  </si>
  <si>
    <t xml:space="preserve">              24.80 </t>
  </si>
  <si>
    <t xml:space="preserve">              27.45 </t>
  </si>
  <si>
    <t xml:space="preserve">                40.93 </t>
  </si>
  <si>
    <t xml:space="preserve">                46.85 </t>
  </si>
  <si>
    <t>R$ thd</t>
  </si>
  <si>
    <t xml:space="preserve">       3,989,153 </t>
  </si>
  <si>
    <t xml:space="preserve">       4,726,756 </t>
  </si>
  <si>
    <t xml:space="preserve">       5,231,833 </t>
  </si>
  <si>
    <t xml:space="preserve">         7,904,052 </t>
  </si>
  <si>
    <t xml:space="preserve">         9,951,999 </t>
  </si>
  <si>
    <t>5.2%</t>
  </si>
  <si>
    <t>4.5%</t>
  </si>
  <si>
    <t>7.9%</t>
  </si>
  <si>
    <t>-3.4%</t>
  </si>
  <si>
    <t>10.0%</t>
  </si>
  <si>
    <t>R$ /ação</t>
  </si>
  <si>
    <t>R$ Mil</t>
  </si>
  <si>
    <t>Interest Coverage Index</t>
  </si>
  <si>
    <t>1,913,367</t>
  </si>
  <si>
    <t>2,505,293</t>
  </si>
  <si>
    <t>11.0%</t>
  </si>
  <si>
    <t>17.3%</t>
  </si>
  <si>
    <t>3.9%</t>
  </si>
  <si>
    <t>16.7%</t>
  </si>
  <si>
    <t>Índice Cobertura de Juros</t>
  </si>
  <si>
    <t>Dividend Yield</t>
  </si>
  <si>
    <t>R$/ação</t>
  </si>
  <si>
    <t>0.95</t>
  </si>
  <si>
    <t>0.79</t>
  </si>
  <si>
    <t>1.26</t>
  </si>
  <si>
    <t>2.43</t>
  </si>
  <si>
    <t>2.95</t>
  </si>
  <si>
    <t>R$/share</t>
  </si>
  <si>
    <t>41.86</t>
  </si>
  <si>
    <t>24.80</t>
  </si>
  <si>
    <t>27.45</t>
  </si>
  <si>
    <t>40.93</t>
  </si>
  <si>
    <t>46.85</t>
  </si>
  <si>
    <t>4.6%</t>
  </si>
  <si>
    <t>5.9%</t>
  </si>
  <si>
    <t>6.3%</t>
  </si>
  <si>
    <t>Price/Profit</t>
  </si>
  <si>
    <t>4.27</t>
  </si>
  <si>
    <t>1.65</t>
  </si>
  <si>
    <t>2.68</t>
  </si>
  <si>
    <t>5.86</t>
  </si>
  <si>
    <t>6.27</t>
  </si>
  <si>
    <t>Ratio</t>
  </si>
  <si>
    <t>9.8</t>
  </si>
  <si>
    <t>15.0</t>
  </si>
  <si>
    <t>10.2</t>
  </si>
  <si>
    <t>7.0</t>
  </si>
  <si>
    <t>7.5</t>
  </si>
  <si>
    <t>Preço/Lucro</t>
  </si>
  <si>
    <t>Razão</t>
  </si>
  <si>
    <r>
      <t>Variation in Fair Value of Biological Assets</t>
    </r>
    <r>
      <rPr>
        <b/>
        <vertAlign val="superscript"/>
        <sz val="7"/>
        <color rgb="FF404040"/>
        <rFont val="Montserrat"/>
      </rPr>
      <t>(3)</t>
    </r>
  </si>
  <si>
    <r>
      <t>Realization of the Fair Value of Biological Assets</t>
    </r>
    <r>
      <rPr>
        <vertAlign val="superscript"/>
        <sz val="7"/>
        <color rgb="FF404040"/>
        <rFont val="Montserrat"/>
      </rPr>
      <t>(4)</t>
    </r>
  </si>
  <si>
    <t>(=) Income form Activity</t>
  </si>
  <si>
    <t>(+)Depreciation and amortization</t>
  </si>
  <si>
    <r>
      <t xml:space="preserve">(-)Variation in Fair Value of Biological Assets </t>
    </r>
    <r>
      <rPr>
        <vertAlign val="superscript"/>
        <sz val="7"/>
        <color rgb="FF404040"/>
        <rFont val="Montserrat"/>
      </rPr>
      <t>(3)</t>
    </r>
  </si>
  <si>
    <r>
      <t xml:space="preserve">(+)Realization of Fair Value of Biological Assets </t>
    </r>
    <r>
      <rPr>
        <vertAlign val="superscript"/>
        <sz val="7"/>
        <color rgb="FF404040"/>
        <rFont val="Montserrat"/>
      </rPr>
      <t>(4)</t>
    </r>
  </si>
  <si>
    <r>
      <t xml:space="preserve">(+)Other  Trans. Propperty, Plant &amp; Equipment </t>
    </r>
    <r>
      <rPr>
        <vertAlign val="superscript"/>
        <sz val="7"/>
        <color rgb="FF404040"/>
        <rFont val="Montserrat"/>
      </rPr>
      <t>(2)</t>
    </r>
    <r>
      <rPr>
        <b/>
        <vertAlign val="superscript"/>
        <sz val="7"/>
        <color rgb="FF404040"/>
        <rFont val="Montserrat"/>
      </rPr>
      <t xml:space="preserve"> </t>
    </r>
  </si>
  <si>
    <r>
      <t>(+)Amortization adjustment - IFRS 16</t>
    </r>
    <r>
      <rPr>
        <vertAlign val="superscript"/>
        <sz val="7"/>
        <color rgb="FF404040"/>
        <rFont val="Montserrat"/>
      </rPr>
      <t>(5)</t>
    </r>
  </si>
  <si>
    <r>
      <t xml:space="preserve">Adjusted EBITDA </t>
    </r>
    <r>
      <rPr>
        <b/>
        <vertAlign val="superscript"/>
        <sz val="7"/>
        <color rgb="FF404040"/>
        <rFont val="Montserrat"/>
      </rPr>
      <t>(1,2,5)</t>
    </r>
  </si>
  <si>
    <r>
      <t>Adjusted EBITDA Margin</t>
    </r>
    <r>
      <rPr>
        <b/>
        <vertAlign val="superscript"/>
        <sz val="7"/>
        <color rgb="FF404040"/>
        <rFont val="Montserrat"/>
      </rPr>
      <t xml:space="preserve"> (1,2,5)</t>
    </r>
  </si>
  <si>
    <t>(Tons)</t>
  </si>
  <si>
    <t xml:space="preserve">Other </t>
  </si>
  <si>
    <t>(Heads)</t>
  </si>
  <si>
    <t>Costs of Goods Sold</t>
  </si>
  <si>
    <t>Realization of Fair Value of Biological Assets</t>
  </si>
  <si>
    <t>Net Rev. adj. for res. of cur. hedging</t>
  </si>
  <si>
    <t>Total Cost</t>
  </si>
  <si>
    <t>R$/Head</t>
  </si>
  <si>
    <t>FX Variation</t>
  </si>
  <si>
    <t>Monetary Variation</t>
  </si>
  <si>
    <r>
      <t xml:space="preserve">APV-Liability Lease. (IFRS16) </t>
    </r>
    <r>
      <rPr>
        <vertAlign val="superscript"/>
        <sz val="7"/>
        <color rgb="FF404040"/>
        <rFont val="Montserrat"/>
      </rPr>
      <t>(1)</t>
    </r>
  </si>
  <si>
    <t>Other financial revenue (expenses)</t>
  </si>
  <si>
    <r>
      <t xml:space="preserve">Variations of financial investments </t>
    </r>
    <r>
      <rPr>
        <vertAlign val="superscript"/>
        <sz val="7"/>
        <color rgb="FF404040"/>
        <rFont val="Montserrat"/>
      </rPr>
      <t>(1)</t>
    </r>
  </si>
  <si>
    <r>
      <t xml:space="preserve">Paid Leases </t>
    </r>
    <r>
      <rPr>
        <vertAlign val="superscript"/>
        <sz val="7"/>
        <color rgb="FF404040"/>
        <rFont val="Montserrat"/>
      </rPr>
      <t>(2)</t>
    </r>
  </si>
  <si>
    <r>
      <t>CDI</t>
    </r>
    <r>
      <rPr>
        <vertAlign val="superscript"/>
        <sz val="7"/>
        <color rgb="FF404040"/>
        <rFont val="Montserrat"/>
      </rPr>
      <t>(1)</t>
    </r>
  </si>
  <si>
    <r>
      <t xml:space="preserve">Total Indebtedness </t>
    </r>
    <r>
      <rPr>
        <b/>
        <vertAlign val="superscript"/>
        <sz val="7"/>
        <color rgb="FF404040"/>
        <rFont val="Montserrat"/>
      </rPr>
      <t>(3)</t>
    </r>
  </si>
  <si>
    <r>
      <t xml:space="preserve">(+/-)Gains and losses with deriv. connected with applications and debt </t>
    </r>
    <r>
      <rPr>
        <vertAlign val="superscript"/>
        <sz val="7"/>
        <color rgb="FF404040"/>
        <rFont val="Montserrat"/>
      </rPr>
      <t>(2)</t>
    </r>
  </si>
  <si>
    <t>Commercial Hedge – Cotton</t>
  </si>
  <si>
    <t>Commercial Hedge – Corn</t>
  </si>
  <si>
    <r>
      <t xml:space="preserve"> Net Profit</t>
    </r>
    <r>
      <rPr>
        <vertAlign val="superscript"/>
        <sz val="7"/>
        <color rgb="FF404040"/>
        <rFont val="Montserrat"/>
      </rPr>
      <t>(1)</t>
    </r>
    <r>
      <rPr>
        <sz val="7"/>
        <color rgb="FF404040"/>
        <rFont val="Montserrat"/>
      </rPr>
      <t xml:space="preserve"> </t>
    </r>
  </si>
  <si>
    <r>
      <t xml:space="preserve"> Net Land Appreciation </t>
    </r>
    <r>
      <rPr>
        <vertAlign val="superscript"/>
        <sz val="7"/>
        <color rgb="FF404040"/>
        <rFont val="Montserrat"/>
      </rPr>
      <t>(2)</t>
    </r>
    <r>
      <rPr>
        <sz val="7"/>
        <color rgb="FF404040"/>
        <rFont val="Montserrat"/>
      </rPr>
      <t xml:space="preserve"> </t>
    </r>
  </si>
  <si>
    <r>
      <t xml:space="preserve"> Shareholders Equity </t>
    </r>
    <r>
      <rPr>
        <vertAlign val="superscript"/>
        <sz val="7"/>
        <color rgb="FF404040"/>
        <rFont val="Montserrat"/>
      </rPr>
      <t>(3)</t>
    </r>
    <r>
      <rPr>
        <sz val="7"/>
        <color rgb="FF404040"/>
        <rFont val="Montserrat"/>
      </rPr>
      <t xml:space="preserve"> </t>
    </r>
  </si>
  <si>
    <r>
      <t>Net CDI</t>
    </r>
    <r>
      <rPr>
        <b/>
        <vertAlign val="superscript"/>
        <sz val="7"/>
        <color rgb="FF404040"/>
        <rFont val="Montserrat"/>
      </rPr>
      <t>(4)</t>
    </r>
  </si>
  <si>
    <r>
      <t xml:space="preserve">Operating Income </t>
    </r>
    <r>
      <rPr>
        <vertAlign val="superscript"/>
        <sz val="7"/>
        <color rgb="FF404040"/>
        <rFont val="Montserrat"/>
      </rPr>
      <t>(1)</t>
    </r>
  </si>
  <si>
    <r>
      <t>Net Land Appreciation</t>
    </r>
    <r>
      <rPr>
        <vertAlign val="superscript"/>
        <sz val="7"/>
        <color rgb="FF404040"/>
        <rFont val="Montserrat"/>
      </rPr>
      <t>(2)</t>
    </r>
  </si>
  <si>
    <r>
      <t>Shareholder’s Equity</t>
    </r>
    <r>
      <rPr>
        <vertAlign val="superscript"/>
        <sz val="7"/>
        <color rgb="FF404040"/>
        <rFont val="Montserrat"/>
      </rPr>
      <t>(3)</t>
    </r>
  </si>
  <si>
    <r>
      <t>(1)</t>
    </r>
    <r>
      <rPr>
        <i/>
        <sz val="6"/>
        <color rgb="FF404040"/>
        <rFont val="Montserrat"/>
      </rPr>
      <t xml:space="preserve"> Even in periods that encompass operational results from the land sales, in this analysis only the results of the "agricultural operation" is considered, since the gains from appreciation of land are being considered in a specific item. </t>
    </r>
  </si>
  <si>
    <r>
      <t>(2)</t>
    </r>
    <r>
      <rPr>
        <i/>
        <sz val="6"/>
        <color rgb="FF404040"/>
        <rFont val="Montserrat"/>
      </rPr>
      <t xml:space="preserve"> Based on the independent report (Deloitte), net of taxes, updated in 2022. </t>
    </r>
  </si>
  <si>
    <r>
      <t>(3)</t>
    </r>
    <r>
      <rPr>
        <i/>
        <sz val="6"/>
        <color rgb="FF404040"/>
        <rFont val="Montserrat"/>
      </rPr>
      <t xml:space="preserve"> Adjusted for land price appreciation.</t>
    </r>
  </si>
  <si>
    <r>
      <t>SLC Agrícola Farms</t>
    </r>
    <r>
      <rPr>
        <vertAlign val="superscript"/>
        <sz val="7"/>
        <color rgb="FF404040"/>
        <rFont val="Montserrat"/>
      </rPr>
      <t>(1)</t>
    </r>
    <r>
      <rPr>
        <sz val="7"/>
        <color rgb="FF404040"/>
        <rFont val="Montserrat"/>
      </rPr>
      <t xml:space="preserve"> </t>
    </r>
  </si>
  <si>
    <r>
      <t>SLC LandCo Farms</t>
    </r>
    <r>
      <rPr>
        <vertAlign val="superscript"/>
        <sz val="7"/>
        <color rgb="FF404040"/>
        <rFont val="Montserrat"/>
      </rPr>
      <t>(1)</t>
    </r>
    <r>
      <rPr>
        <sz val="7"/>
        <color rgb="FF404040"/>
        <rFont val="Montserrat"/>
      </rPr>
      <t xml:space="preserve"> </t>
    </r>
  </si>
  <si>
    <r>
      <t xml:space="preserve">Credit related to tax loss </t>
    </r>
    <r>
      <rPr>
        <vertAlign val="superscript"/>
        <sz val="7"/>
        <color rgb="FF404040"/>
        <rFont val="Montserrat"/>
      </rPr>
      <t>(2)</t>
    </r>
  </si>
  <si>
    <r>
      <t xml:space="preserve">Total Number of Shares </t>
    </r>
    <r>
      <rPr>
        <vertAlign val="superscript"/>
        <sz val="7"/>
        <color rgb="FF404040"/>
        <rFont val="Montserrat"/>
      </rPr>
      <t>(1)</t>
    </r>
  </si>
  <si>
    <r>
      <t xml:space="preserve">Share Price </t>
    </r>
    <r>
      <rPr>
        <vertAlign val="superscript"/>
        <sz val="7"/>
        <color rgb="FF404040"/>
        <rFont val="Montserrat"/>
      </rPr>
      <t xml:space="preserve"> (2)</t>
    </r>
  </si>
  <si>
    <r>
      <t xml:space="preserve">Market Cap </t>
    </r>
    <r>
      <rPr>
        <vertAlign val="superscript"/>
        <sz val="7"/>
        <color rgb="FF404040"/>
        <rFont val="Montserrat"/>
      </rPr>
      <t>(3)</t>
    </r>
  </si>
  <si>
    <r>
      <t xml:space="preserve">Cash Flow </t>
    </r>
    <r>
      <rPr>
        <vertAlign val="superscript"/>
        <sz val="7"/>
        <color rgb="FF404040"/>
        <rFont val="Montserrat"/>
      </rPr>
      <t>(4)</t>
    </r>
  </si>
  <si>
    <r>
      <t xml:space="preserve">EBIT </t>
    </r>
    <r>
      <rPr>
        <vertAlign val="superscript"/>
        <sz val="7"/>
        <color rgb="FF404040"/>
        <rFont val="Montserrat"/>
      </rPr>
      <t>(1)</t>
    </r>
  </si>
  <si>
    <r>
      <t>Net Interest (financial expenses excluding APV)</t>
    </r>
    <r>
      <rPr>
        <vertAlign val="superscript"/>
        <sz val="7"/>
        <rFont val="Montserrat"/>
      </rPr>
      <t>(2)</t>
    </r>
  </si>
  <si>
    <r>
      <t>(1)</t>
    </r>
    <r>
      <rPr>
        <sz val="6"/>
        <rFont val="Montserrat"/>
      </rPr>
      <t xml:space="preserve"> Total Number of Shares: total number of shares issued by the Company.</t>
    </r>
  </si>
  <si>
    <r>
      <t>(2)</t>
    </r>
    <r>
      <rPr>
        <sz val="6"/>
        <rFont val="Montserrat"/>
      </rPr>
      <t xml:space="preserve"> Share Price: SLCE3 price on 12/31 of each year.</t>
    </r>
  </si>
  <si>
    <r>
      <t>(3)</t>
    </r>
    <r>
      <rPr>
        <sz val="6"/>
        <rFont val="Montserrat"/>
      </rPr>
      <t xml:space="preserve"> Market Cap: SLCE3 price (share) on 12/31 of each year, multiplied by the total number of shares issued by the Company.</t>
    </r>
  </si>
  <si>
    <r>
      <t>(4)</t>
    </r>
    <r>
      <rPr>
        <sz val="6"/>
        <rFont val="Montserrat"/>
      </rPr>
      <t xml:space="preserve"> Cash Flow: Cash Flow reported annualy by the Company.</t>
    </r>
  </si>
  <si>
    <r>
      <t>(1)</t>
    </r>
    <r>
      <rPr>
        <sz val="6"/>
        <rFont val="Montserrat"/>
      </rPr>
      <t xml:space="preserve"> EBIT: Result before Financial Result and taxes</t>
    </r>
  </si>
  <si>
    <r>
      <t>(2)</t>
    </r>
    <r>
      <rPr>
        <sz val="6"/>
        <rFont val="Montserrat"/>
      </rPr>
      <t xml:space="preserve"> Net Interest: Financial Income, net of Financial Expenses (Financial Expenses Excluding of Adjustment to Present Value)</t>
    </r>
  </si>
  <si>
    <r>
      <t xml:space="preserve">Dividends and Interest on Own Capital </t>
    </r>
    <r>
      <rPr>
        <vertAlign val="superscript"/>
        <sz val="7"/>
        <color rgb="FF404040"/>
        <rFont val="Montserrat"/>
      </rPr>
      <t>(1)</t>
    </r>
  </si>
  <si>
    <r>
      <t xml:space="preserve">Dividends and Interest on Own Capital/share </t>
    </r>
    <r>
      <rPr>
        <vertAlign val="superscript"/>
        <sz val="7"/>
        <color rgb="FF404040"/>
        <rFont val="Montserrat"/>
      </rPr>
      <t>(2)</t>
    </r>
  </si>
  <si>
    <r>
      <t xml:space="preserve">Share Price </t>
    </r>
    <r>
      <rPr>
        <vertAlign val="superscript"/>
        <sz val="7"/>
        <color rgb="FF404040"/>
        <rFont val="Montserrat"/>
      </rPr>
      <t>(3)</t>
    </r>
  </si>
  <si>
    <r>
      <t xml:space="preserve">Share Price </t>
    </r>
    <r>
      <rPr>
        <vertAlign val="superscript"/>
        <sz val="7"/>
        <color rgb="FF404040"/>
        <rFont val="Montserrat"/>
      </rPr>
      <t>12/31(1)</t>
    </r>
  </si>
  <si>
    <r>
      <t>Earnings per share</t>
    </r>
    <r>
      <rPr>
        <vertAlign val="superscript"/>
        <sz val="7"/>
        <color rgb="FF404040"/>
        <rFont val="Montserrat"/>
      </rPr>
      <t>(2)</t>
    </r>
  </si>
  <si>
    <r>
      <t>(1)</t>
    </r>
    <r>
      <rPr>
        <sz val="6"/>
        <rFont val="Montserrat"/>
      </rPr>
      <t xml:space="preserve"> Dividend and Interest on Own Capital: Dividends and Interest on Own Capital paid by the Company.</t>
    </r>
  </si>
  <si>
    <r>
      <t>(2)</t>
    </r>
    <r>
      <rPr>
        <sz val="6"/>
        <rFont val="Montserrat"/>
      </rPr>
      <t xml:space="preserve"> Dividend and Interest on Own Capital/share: Dividends and Interest on Own Capital paid by the Company, divided by the total shares issued in each period.</t>
    </r>
  </si>
  <si>
    <r>
      <t>(3)</t>
    </r>
    <r>
      <rPr>
        <sz val="6"/>
        <rFont val="Montserrat"/>
      </rPr>
      <t xml:space="preserve"> Share Price: SLCE3 price on 31/12 of each year.</t>
    </r>
  </si>
  <si>
    <t>* Share split in 2019 in a 1 to 2 ratio</t>
  </si>
  <si>
    <t>(1) Share Price: SLCE3 price on 31/12 of each year.</t>
  </si>
  <si>
    <t>(2) Profit per share: Net income realized in each year, divided by the total number of shares issued by the Company in each period.</t>
  </si>
  <si>
    <t>(1) APV: Adjustment to Present Value – Lease liabilities (IFRS16).</t>
  </si>
  <si>
    <r>
      <t>(1)</t>
    </r>
    <r>
      <rPr>
        <sz val="6"/>
        <color rgb="FF404040"/>
        <rFont val="Montserrat"/>
      </rPr>
      <t xml:space="preserve"> The variations of said account are non-cash.</t>
    </r>
  </si>
  <si>
    <r>
      <t>(2)</t>
    </r>
    <r>
      <rPr>
        <sz val="6"/>
        <color rgb="FF404040"/>
        <rFont val="Montserrat"/>
      </rPr>
      <t xml:space="preserve"> Due to the adoption of IFRS 16, the payment of leases is now accounted in the Statement of Cash Flows under Financing Activities. However, it should be considered as operating cash disbursement.</t>
    </r>
  </si>
  <si>
    <r>
      <t>Variação do Valor Justo dos Ativos Biológicos</t>
    </r>
    <r>
      <rPr>
        <b/>
        <vertAlign val="superscript"/>
        <sz val="7"/>
        <color rgb="FF404040"/>
        <rFont val="Montserrat"/>
      </rPr>
      <t>(3)</t>
    </r>
  </si>
  <si>
    <r>
      <t>Realização do Valor Justo dos Ativos Biológicos</t>
    </r>
    <r>
      <rPr>
        <b/>
        <vertAlign val="superscript"/>
        <sz val="7"/>
        <color rgb="FF404040"/>
        <rFont val="Montserrat"/>
      </rPr>
      <t>(4)</t>
    </r>
  </si>
  <si>
    <r>
      <t>(-) Variação do Valor Justo dos Ativos Biológico</t>
    </r>
    <r>
      <rPr>
        <b/>
        <vertAlign val="superscript"/>
        <sz val="7"/>
        <color rgb="FF404040"/>
        <rFont val="Montserrat"/>
      </rPr>
      <t>(3)</t>
    </r>
  </si>
  <si>
    <r>
      <t>(+) Realização do Valor Justo dos Ativos Biológicos</t>
    </r>
    <r>
      <rPr>
        <b/>
        <vertAlign val="superscript"/>
        <sz val="7"/>
        <color rgb="FF404040"/>
        <rFont val="Montserrat"/>
      </rPr>
      <t>(4)</t>
    </r>
  </si>
  <si>
    <r>
      <t>(+) Outras Transações - Imobilizado</t>
    </r>
    <r>
      <rPr>
        <b/>
        <vertAlign val="superscript"/>
        <sz val="7"/>
        <color rgb="FF404040"/>
        <rFont val="Montserrat"/>
      </rPr>
      <t xml:space="preserve">(2) </t>
    </r>
  </si>
  <si>
    <r>
      <t>(+) Ajuste amortização - IFRS 16</t>
    </r>
    <r>
      <rPr>
        <b/>
        <vertAlign val="superscript"/>
        <sz val="7"/>
        <color rgb="FF404040"/>
        <rFont val="Montserrat"/>
      </rPr>
      <t>(5)</t>
    </r>
  </si>
  <si>
    <r>
      <t>EBITDA Ajustado</t>
    </r>
    <r>
      <rPr>
        <b/>
        <vertAlign val="superscript"/>
        <sz val="7"/>
        <color rgb="FF404040"/>
        <rFont val="Montserrat"/>
      </rPr>
      <t xml:space="preserve"> (1,2,5)</t>
    </r>
  </si>
  <si>
    <r>
      <t>Margem EBITDA Ajustado</t>
    </r>
    <r>
      <rPr>
        <b/>
        <vertAlign val="superscript"/>
        <sz val="7"/>
        <color rgb="FF404040"/>
        <rFont val="Montserrat"/>
      </rPr>
      <t xml:space="preserve"> (1,2,5)</t>
    </r>
  </si>
  <si>
    <t>(Toneladas)</t>
  </si>
  <si>
    <t>Quantidade faturada</t>
  </si>
  <si>
    <t>(Cabeças)</t>
  </si>
  <si>
    <t>Variação do Valor Justo - Ativos Biológicos</t>
  </si>
  <si>
    <t>Receita Líquida ajustada pelo resultado de hedge cambial</t>
  </si>
  <si>
    <t>R$/CB</t>
  </si>
  <si>
    <t>Aluguéis</t>
  </si>
  <si>
    <t xml:space="preserve">Var. Cambial </t>
  </si>
  <si>
    <t>Ajuste a Valor Pres. de Arrendam. (IFRS16) (1)</t>
  </si>
  <si>
    <t>Margem Líquida</t>
  </si>
  <si>
    <r>
      <t>Var. conta de Aplic. Financeiras</t>
    </r>
    <r>
      <rPr>
        <vertAlign val="superscript"/>
        <sz val="7"/>
        <color rgb="FF404040"/>
        <rFont val="Montserrat"/>
      </rPr>
      <t>(1)</t>
    </r>
  </si>
  <si>
    <r>
      <t>Arrendamentos Pagos</t>
    </r>
    <r>
      <rPr>
        <vertAlign val="superscript"/>
        <sz val="7"/>
        <color rgb="FF404040"/>
        <rFont val="Montserrat"/>
      </rPr>
      <t>(2)</t>
    </r>
  </si>
  <si>
    <r>
      <t>(1)</t>
    </r>
    <r>
      <rPr>
        <sz val="6"/>
        <color rgb="FF404040"/>
        <rFont val="Montserrat"/>
      </rPr>
      <t xml:space="preserve"> As variações da referida conta não possuem efeito caixa. </t>
    </r>
  </si>
  <si>
    <r>
      <t>(2)</t>
    </r>
    <r>
      <rPr>
        <sz val="6"/>
        <color rgb="FF404040"/>
        <rFont val="Montserrat"/>
      </rPr>
      <t xml:space="preserve"> Em função da adoção do IFRS 16, o pagamento de arrendamentos passou a ser contabilizado, no Demonstrativo de Fluxo de Caixa, na seção de Atividades de Financiamento. No entanto, deve ser considerado como um desembolso de caixa operacional.</t>
    </r>
  </si>
  <si>
    <r>
      <t>Compromissos %</t>
    </r>
    <r>
      <rPr>
        <vertAlign val="superscript"/>
        <sz val="7"/>
        <rFont val="Montserrat"/>
      </rPr>
      <t>(1)</t>
    </r>
  </si>
  <si>
    <r>
      <t>USD/bu</t>
    </r>
    <r>
      <rPr>
        <vertAlign val="superscript"/>
        <sz val="7"/>
        <rFont val="Montserrat"/>
      </rPr>
      <t>(2)</t>
    </r>
  </si>
  <si>
    <r>
      <t>US¢/lb</t>
    </r>
    <r>
      <rPr>
        <vertAlign val="superscript"/>
        <sz val="7"/>
        <rFont val="Montserrat"/>
      </rPr>
      <t>(2)</t>
    </r>
  </si>
  <si>
    <r>
      <t>(1)</t>
    </r>
    <r>
      <rPr>
        <i/>
        <sz val="7"/>
        <color rgb="FF404040"/>
        <rFont val="Times New Roman"/>
        <family val="1"/>
      </rPr>
      <t xml:space="preserve">      </t>
    </r>
    <r>
      <rPr>
        <i/>
        <sz val="6"/>
        <color rgb="FF404040"/>
        <rFont val="Montserrat"/>
      </rPr>
      <t>Compromissos com pagamentos de títulos fixados em dólar, hedge natural com pagamentos de terras e arrendamentos em sacas de soja</t>
    </r>
  </si>
  <si>
    <r>
      <rPr>
        <i/>
        <vertAlign val="superscript"/>
        <sz val="6"/>
        <color rgb="FF404040"/>
        <rFont val="Montserrat"/>
      </rPr>
      <t>(2)</t>
    </r>
    <r>
      <rPr>
        <i/>
        <sz val="6"/>
        <color rgb="FF404040"/>
        <rFont val="Montserrat"/>
      </rPr>
      <t>Base FOB Porto - os preços nas nossas unidades de produção são influenciados ainda por despesas de transporte e possíveis desconto de qualidade.</t>
    </r>
  </si>
  <si>
    <t>(3) Preço fazenda</t>
  </si>
  <si>
    <r>
      <t xml:space="preserve">Total do Endividamento </t>
    </r>
    <r>
      <rPr>
        <b/>
        <vertAlign val="superscript"/>
        <sz val="7"/>
        <color rgb="FF404040"/>
        <rFont val="Montserrat"/>
      </rPr>
      <t>(3)</t>
    </r>
  </si>
  <si>
    <r>
      <t>(+/-) Ganhos/perdas c/derivativos vinculados a Aplicações e Dívidas</t>
    </r>
    <r>
      <rPr>
        <b/>
        <sz val="7"/>
        <color rgb="FF404040"/>
        <rFont val="Montserrat"/>
      </rPr>
      <t xml:space="preserve"> </t>
    </r>
    <r>
      <rPr>
        <b/>
        <vertAlign val="superscript"/>
        <sz val="7"/>
        <color rgb="FF404040"/>
        <rFont val="Montserrat"/>
      </rPr>
      <t>(2)</t>
    </r>
  </si>
  <si>
    <r>
      <t>(1)</t>
    </r>
    <r>
      <rPr>
        <i/>
        <sz val="6"/>
        <color rgb="FF404040"/>
        <rFont val="Montserrat"/>
      </rPr>
      <t xml:space="preserve"> Commitments with payments for fixed-rate securities in U.S. dollar, natural hedge with payments related to land acquisitions and lease agreements based on soybean bags. </t>
    </r>
    <r>
      <rPr>
        <i/>
        <vertAlign val="superscript"/>
        <sz val="6"/>
        <color rgb="FF404040"/>
        <rFont val="Montserrat"/>
      </rPr>
      <t>(2)</t>
    </r>
    <r>
      <rPr>
        <i/>
        <sz val="6"/>
        <color rgb="FF404040"/>
        <rFont val="Montserrat"/>
      </rPr>
      <t xml:space="preserve"> Based on FOB Port - prices at our production units also are influenced by transport expenses and any discounts for quality. </t>
    </r>
    <r>
      <rPr>
        <i/>
        <vertAlign val="superscript"/>
        <sz val="6"/>
        <color rgb="FF404040"/>
        <rFont val="Montserrat"/>
      </rPr>
      <t>(3)</t>
    </r>
    <r>
      <rPr>
        <i/>
        <sz val="6"/>
        <color rgb="FF404040"/>
        <rFont val="Montserrat"/>
      </rPr>
      <t xml:space="preserve"> Farm price.</t>
    </r>
  </si>
  <si>
    <r>
      <t>Commitments %</t>
    </r>
    <r>
      <rPr>
        <vertAlign val="superscript"/>
        <sz val="7"/>
        <rFont val="Montserrat"/>
      </rPr>
      <t>(1)</t>
    </r>
  </si>
  <si>
    <r>
      <t xml:space="preserve"> Lucro Líquido</t>
    </r>
    <r>
      <rPr>
        <vertAlign val="superscript"/>
        <sz val="7"/>
        <color rgb="FF404040"/>
        <rFont val="Montserrat"/>
      </rPr>
      <t>(1)</t>
    </r>
    <r>
      <rPr>
        <sz val="7"/>
        <color rgb="FF404040"/>
        <rFont val="Montserrat"/>
      </rPr>
      <t xml:space="preserve"> </t>
    </r>
  </si>
  <si>
    <r>
      <t xml:space="preserve"> Apreciação de Terras Líquida</t>
    </r>
    <r>
      <rPr>
        <vertAlign val="superscript"/>
        <sz val="7"/>
        <color rgb="FF404040"/>
        <rFont val="Montserrat"/>
      </rPr>
      <t xml:space="preserve"> (2)</t>
    </r>
    <r>
      <rPr>
        <sz val="7"/>
        <color rgb="FF404040"/>
        <rFont val="Montserrat"/>
      </rPr>
      <t xml:space="preserve"> </t>
    </r>
  </si>
  <si>
    <r>
      <t xml:space="preserve"> Patrimônio Líquido</t>
    </r>
    <r>
      <rPr>
        <vertAlign val="superscript"/>
        <sz val="7"/>
        <color rgb="FF404040"/>
        <rFont val="Montserrat"/>
      </rPr>
      <t>(3)</t>
    </r>
    <r>
      <rPr>
        <sz val="7"/>
        <color rgb="FF404040"/>
        <rFont val="Montserrat"/>
      </rPr>
      <t xml:space="preserve"> </t>
    </r>
  </si>
  <si>
    <r>
      <t>CDI Líquido</t>
    </r>
    <r>
      <rPr>
        <b/>
        <vertAlign val="superscript"/>
        <sz val="7"/>
        <color rgb="FF404040"/>
        <rFont val="Montserrat"/>
      </rPr>
      <t xml:space="preserve"> (4)</t>
    </r>
  </si>
  <si>
    <r>
      <t xml:space="preserve">(1) </t>
    </r>
    <r>
      <rPr>
        <i/>
        <sz val="6"/>
        <color rgb="FF404040"/>
        <rFont val="Montserrat"/>
      </rPr>
      <t xml:space="preserve">Mesmo em períodos que contemplam resultados líquidos oriundos de venda de terras, nessa análise é considerado apenas o lucro da “operação agrícola”, visto que os ganhos com apreciação de terras estão sendo considerados em linha específica. </t>
    </r>
  </si>
  <si>
    <r>
      <t xml:space="preserve">(2) </t>
    </r>
    <r>
      <rPr>
        <i/>
        <sz val="6"/>
        <color rgb="FF404040"/>
        <rFont val="Montserrat"/>
      </rPr>
      <t>Baseado em laudo independente (Deloitte), atualizado em 2022; valores líquidos de impostos.</t>
    </r>
  </si>
  <si>
    <r>
      <t>(3)</t>
    </r>
    <r>
      <rPr>
        <i/>
        <sz val="6"/>
        <color rgb="FF404040"/>
        <rFont val="Montserrat"/>
      </rPr>
      <t xml:space="preserve"> Ajustado pela apreciação de terras</t>
    </r>
  </si>
  <si>
    <r>
      <t>(4)</t>
    </r>
    <r>
      <rPr>
        <i/>
        <sz val="6"/>
        <color rgb="FF404040"/>
        <rFont val="Montserrat"/>
      </rPr>
      <t xml:space="preserve"> CDI Líquido: CDI acumulado de cada período, líquido de imposto de renda</t>
    </r>
    <r>
      <rPr>
        <i/>
        <sz val="9"/>
        <color rgb="FF404040"/>
        <rFont val="Montserrat"/>
      </rPr>
      <t>.</t>
    </r>
  </si>
  <si>
    <r>
      <t>1)</t>
    </r>
    <r>
      <rPr>
        <i/>
        <sz val="6"/>
        <color rgb="FF404040"/>
        <rFont val="Montserrat"/>
      </rPr>
      <t xml:space="preserve"> Even in periods that encompass net income from the land sales, in this analysis only the profit of the "agricultural operation" is considered, since the gains from appreciation of land are being considered in a specific item. </t>
    </r>
  </si>
  <si>
    <r>
      <t>(2)</t>
    </r>
    <r>
      <rPr>
        <i/>
        <sz val="6"/>
        <color rgb="FF404040"/>
        <rFont val="Montserrat"/>
      </rPr>
      <t xml:space="preserve"> Based on the independent report (Deloitte), net of taxes, updated in 2022.</t>
    </r>
  </si>
  <si>
    <r>
      <t>(4)</t>
    </r>
    <r>
      <rPr>
        <i/>
        <sz val="6"/>
        <color rgb="FF404040"/>
        <rFont val="Montserrat"/>
      </rPr>
      <t xml:space="preserve"> Net CDI: Net Accumulated CDI from each year, net of income taxes.</t>
    </r>
  </si>
  <si>
    <r>
      <t>Resultado Operacional</t>
    </r>
    <r>
      <rPr>
        <vertAlign val="superscript"/>
        <sz val="7"/>
        <color rgb="FF404040"/>
        <rFont val="Montserrat"/>
      </rPr>
      <t>(1)</t>
    </r>
    <r>
      <rPr>
        <sz val="7"/>
        <color rgb="FF404040"/>
        <rFont val="Montserrat"/>
      </rPr>
      <t xml:space="preserve"> </t>
    </r>
  </si>
  <si>
    <r>
      <t>Apreciação de terras Líquida</t>
    </r>
    <r>
      <rPr>
        <vertAlign val="superscript"/>
        <sz val="7"/>
        <color rgb="FF404040"/>
        <rFont val="Montserrat"/>
      </rPr>
      <t>(2)</t>
    </r>
    <r>
      <rPr>
        <sz val="7"/>
        <color rgb="FF404040"/>
        <rFont val="Montserrat"/>
      </rPr>
      <t xml:space="preserve"> </t>
    </r>
  </si>
  <si>
    <r>
      <t xml:space="preserve"> Patrimônio Líquido</t>
    </r>
    <r>
      <rPr>
        <vertAlign val="superscript"/>
        <sz val="7"/>
        <color rgb="FF404040"/>
        <rFont val="Montserrat"/>
      </rPr>
      <t xml:space="preserve"> (3)</t>
    </r>
    <r>
      <rPr>
        <sz val="7"/>
        <color rgb="FF404040"/>
        <rFont val="Montserrat"/>
      </rPr>
      <t xml:space="preserve"> </t>
    </r>
  </si>
  <si>
    <r>
      <t xml:space="preserve">(1) </t>
    </r>
    <r>
      <rPr>
        <i/>
        <sz val="6"/>
        <color rgb="FF404040"/>
        <rFont val="Montserrat"/>
      </rPr>
      <t xml:space="preserve">Mesmo em períodos que contemplam resultados operacionais oriundos de venda de terras, nessa análise é considerado apenas o resultado da “operação agrícola”, visto que os ganhos com apreciação de terras estão sendo considerados em linha específica. </t>
    </r>
  </si>
  <si>
    <r>
      <t>(2)</t>
    </r>
    <r>
      <rPr>
        <i/>
        <sz val="6"/>
        <color rgb="FF404040"/>
        <rFont val="Montserrat"/>
      </rPr>
      <t xml:space="preserve"> Baseado em laudo independente (Deloitte), atualizado em 2022, valores líquidos de impostos. </t>
    </r>
  </si>
  <si>
    <r>
      <t xml:space="preserve"> Fazendas SLC Agrícola </t>
    </r>
    <r>
      <rPr>
        <vertAlign val="superscript"/>
        <sz val="7"/>
        <color rgb="FF404040"/>
        <rFont val="Montserrat"/>
      </rPr>
      <t>(1)</t>
    </r>
  </si>
  <si>
    <r>
      <t xml:space="preserve"> Fazendas SLC LandCo </t>
    </r>
    <r>
      <rPr>
        <vertAlign val="superscript"/>
        <sz val="7"/>
        <color rgb="FF404040"/>
        <rFont val="Montserrat"/>
      </rPr>
      <t>(1)</t>
    </r>
    <r>
      <rPr>
        <sz val="7"/>
        <color rgb="FF404040"/>
        <rFont val="Montserrat"/>
      </rPr>
      <t xml:space="preserve"> </t>
    </r>
  </si>
  <si>
    <r>
      <t>Crédito relativo a prejuízo fiscal</t>
    </r>
    <r>
      <rPr>
        <vertAlign val="superscript"/>
        <sz val="7"/>
        <color rgb="FF404040"/>
        <rFont val="Montserrat"/>
      </rPr>
      <t xml:space="preserve"> (2)</t>
    </r>
  </si>
  <si>
    <r>
      <t xml:space="preserve">Nº Total Ações </t>
    </r>
    <r>
      <rPr>
        <vertAlign val="superscript"/>
        <sz val="7"/>
        <color rgb="FF404040"/>
        <rFont val="Montserrat"/>
      </rPr>
      <t>(1)</t>
    </r>
  </si>
  <si>
    <r>
      <t xml:space="preserve">Preço Ação </t>
    </r>
    <r>
      <rPr>
        <vertAlign val="superscript"/>
        <sz val="7"/>
        <color rgb="FF404040"/>
        <rFont val="Montserrat"/>
      </rPr>
      <t>(2)</t>
    </r>
  </si>
  <si>
    <r>
      <t>Market Cap</t>
    </r>
    <r>
      <rPr>
        <vertAlign val="superscript"/>
        <sz val="7"/>
        <color rgb="FF404040"/>
        <rFont val="Montserrat"/>
      </rPr>
      <t>(3)</t>
    </r>
  </si>
  <si>
    <r>
      <t>Fluxo de Caixa</t>
    </r>
    <r>
      <rPr>
        <vertAlign val="superscript"/>
        <sz val="7"/>
        <color rgb="FF404040"/>
        <rFont val="Montserrat"/>
      </rPr>
      <t xml:space="preserve"> (4)</t>
    </r>
  </si>
  <si>
    <t>(1) Nº total de ações: Total de ações emitidas pela Companhia.</t>
  </si>
  <si>
    <t>(2) Preço ação: Preço SLCE3 em 31/12 de cada ano.</t>
  </si>
  <si>
    <t>(3) Market Cap : Preço SLCE3 ( ação) em 31/12 de cada ano, multiplicado pelo total de ações emitidas pela Companhia.</t>
  </si>
  <si>
    <t>(4) Fluxo de Caixa: Fluxo de Caixa reportado anualmente pela Companhia.</t>
  </si>
  <si>
    <r>
      <t>LAJIR</t>
    </r>
    <r>
      <rPr>
        <vertAlign val="superscript"/>
        <sz val="7"/>
        <color rgb="FF404040"/>
        <rFont val="Montserrat"/>
      </rPr>
      <t xml:space="preserve"> (1)</t>
    </r>
  </si>
  <si>
    <r>
      <t>Juros líquidos (despesas financeiras excl. AVP)</t>
    </r>
    <r>
      <rPr>
        <vertAlign val="superscript"/>
        <sz val="7"/>
        <rFont val="Montserrat"/>
      </rPr>
      <t>(2)</t>
    </r>
  </si>
  <si>
    <t>(1) LAJIR: Resultado antes do Resultado Financeiro e dos tributos</t>
  </si>
  <si>
    <r>
      <t>(2) Juros Líquidos: Receita Financeira, líquidas das Despesas Financeiras (Excluído as Despesas Financeiras</t>
    </r>
    <r>
      <rPr>
        <sz val="9"/>
        <rFont val="Montserrat"/>
      </rPr>
      <t xml:space="preserve"> </t>
    </r>
    <r>
      <rPr>
        <sz val="6"/>
        <rFont val="Montserrat"/>
      </rPr>
      <t>de Ajuste a Valor Presente)</t>
    </r>
  </si>
  <si>
    <r>
      <t>Dividendos e JSCP (R$/Mil)</t>
    </r>
    <r>
      <rPr>
        <vertAlign val="superscript"/>
        <sz val="6"/>
        <color rgb="FF404040"/>
        <rFont val="Montserrat"/>
      </rPr>
      <t>(1)</t>
    </r>
  </si>
  <si>
    <r>
      <t>Dividendos e JSCP/ação</t>
    </r>
    <r>
      <rPr>
        <vertAlign val="superscript"/>
        <sz val="6"/>
        <color rgb="FF404040"/>
        <rFont val="Montserrat"/>
      </rPr>
      <t xml:space="preserve"> (2)</t>
    </r>
  </si>
  <si>
    <r>
      <t>Preço Ação</t>
    </r>
    <r>
      <rPr>
        <vertAlign val="superscript"/>
        <sz val="6"/>
        <color rgb="FF404040"/>
        <rFont val="Montserrat"/>
      </rPr>
      <t xml:space="preserve"> (3)</t>
    </r>
  </si>
  <si>
    <t>(1) Dividendo e JCP: Dividendos e JCP pagos pela Companhia</t>
  </si>
  <si>
    <t>(2) Dividendo e JCP/ação: Dividendos e JCP pagos pela Companhia, dividido pelo total de ações emitidas em cada período.</t>
  </si>
  <si>
    <t>(3) Preço ação: Preço SLCE3 em 31/12 de cada ano.</t>
  </si>
  <si>
    <r>
      <t>Preço Ação</t>
    </r>
    <r>
      <rPr>
        <vertAlign val="superscript"/>
        <sz val="7"/>
        <color rgb="FF404040"/>
        <rFont val="Montserrat"/>
      </rPr>
      <t xml:space="preserve"> (1)</t>
    </r>
  </si>
  <si>
    <r>
      <t xml:space="preserve">Lucro por Ação </t>
    </r>
    <r>
      <rPr>
        <vertAlign val="superscript"/>
        <sz val="7"/>
        <color rgb="FF404040"/>
        <rFont val="Montserrat"/>
      </rPr>
      <t>(2)</t>
    </r>
  </si>
  <si>
    <t>* Desdobramento de ações em 2019 na proporção 1 para 2</t>
  </si>
  <si>
    <t>(1) Preço ação: Preço SLCE3 em 31/12 de cada ano.</t>
  </si>
  <si>
    <t>(2) Lucro por ação: Lucro Líquido realizado em cada ano, dividido pelo total de ações emitidas pela Companhia em cada período.</t>
  </si>
  <si>
    <t>2T23</t>
  </si>
  <si>
    <t>Ajuste a Valor Pres. De Títulos a Pagar</t>
  </si>
  <si>
    <t>APV Securities payable</t>
  </si>
  <si>
    <t xml:space="preserve"> Valor Líquido dos Ativos por Ação (226.664.858 ações)</t>
  </si>
  <si>
    <t xml:space="preserve"> Net Asset value per share (226,664,858 shares)</t>
  </si>
  <si>
    <r>
      <t>1</t>
    </r>
    <r>
      <rPr>
        <sz val="6"/>
        <color rgb="FF404040"/>
        <rFont val="Calibri Light"/>
        <family val="2"/>
      </rPr>
      <t xml:space="preserve"> Baseado em laudo de avaliação independente (Deloitte, 2023), líquido de impostos.  </t>
    </r>
  </si>
  <si>
    <r>
      <t>(1)</t>
    </r>
    <r>
      <rPr>
        <sz val="7"/>
        <color rgb="FF404040"/>
        <rFont val="Calibri Light"/>
        <family val="2"/>
      </rPr>
      <t xml:space="preserve"> Based on the independent appraisal report (Deloitte, 2023), net of taxes.    </t>
    </r>
  </si>
  <si>
    <t>R$/saca(3)</t>
  </si>
  <si>
    <t>R$/bag(3)</t>
  </si>
  <si>
    <r>
      <t>USD/bag</t>
    </r>
    <r>
      <rPr>
        <vertAlign val="superscript"/>
        <sz val="7"/>
        <rFont val="Montserrat"/>
      </rPr>
      <t>(3)</t>
    </r>
  </si>
  <si>
    <t>Culturas</t>
  </si>
  <si>
    <t>Variação</t>
  </si>
  <si>
    <t>SOJA</t>
  </si>
  <si>
    <r>
      <t>Compromissos %</t>
    </r>
    <r>
      <rPr>
        <vertAlign val="superscript"/>
        <sz val="7"/>
        <color rgb="FF404040"/>
        <rFont val="Montserrat"/>
      </rPr>
      <t>(1)</t>
    </r>
  </si>
  <si>
    <t>ALGODÃO</t>
  </si>
  <si>
    <t>MILHO</t>
  </si>
  <si>
    <t>R$/saca</t>
  </si>
  <si>
    <t>Compromissos %(1)</t>
  </si>
  <si>
    <t>USD/saca</t>
  </si>
  <si>
    <t>Fato Relevante 03/06/23</t>
  </si>
  <si>
    <t>USD/bu</t>
  </si>
  <si>
    <t>USD¢//lb</t>
  </si>
  <si>
    <t>Commodity</t>
  </si>
  <si>
    <t>Câmbio</t>
  </si>
  <si>
    <t>Recebimento pela Devolução de Terras</t>
  </si>
  <si>
    <t>Receipt for Land Return</t>
  </si>
  <si>
    <t>Hedge Result</t>
  </si>
  <si>
    <t>Tonnes</t>
  </si>
  <si>
    <t>Heads</t>
  </si>
  <si>
    <t>(1) See Explanatory Notes 13 and 14 of the Quarterly Earnings Report</t>
  </si>
  <si>
    <t>(1) Vide Notas explicativas 13 e 14 do ITR</t>
  </si>
  <si>
    <t>Tabela – Retorno s/ Patrimônio Líquido</t>
  </si>
  <si>
    <t>Table –Return on Equity</t>
  </si>
  <si>
    <t>Table – Return on Invested Capital</t>
  </si>
  <si>
    <t>Tabela – Retorno S/Capital Investido</t>
  </si>
  <si>
    <t>Tabela – Valor líquido dos Ativos – NAV</t>
  </si>
  <si>
    <t>Table – Net Asset Value – NAV</t>
  </si>
  <si>
    <t>Tabela – Free Cash Flow Yield</t>
  </si>
  <si>
    <t>Table – Free Cash Flow Yield</t>
  </si>
  <si>
    <t>Tabela – Índice de Cobertura de Juros</t>
  </si>
  <si>
    <t>Table – Interest Coverage Index</t>
  </si>
  <si>
    <t>Table – Dividend Yield</t>
  </si>
  <si>
    <t>Tabela – Dividend Yield</t>
  </si>
  <si>
    <t>Tabela – Preço/Lucro</t>
  </si>
  <si>
    <t>Table – Price/Profit</t>
  </si>
  <si>
    <r>
      <t>(1)</t>
    </r>
    <r>
      <rPr>
        <i/>
        <sz val="6"/>
        <rFont val="Montserrat"/>
      </rPr>
      <t xml:space="preserve"> Taxa de Juros final com swap;.</t>
    </r>
    <r>
      <rPr>
        <sz val="6"/>
        <rFont val="Montserrat"/>
      </rPr>
      <t xml:space="preserve"> </t>
    </r>
    <r>
      <rPr>
        <i/>
        <vertAlign val="superscript"/>
        <sz val="6"/>
        <rFont val="Montserrat"/>
      </rPr>
      <t>(2)</t>
    </r>
    <r>
      <rPr>
        <sz val="6"/>
        <rFont val="Montserrat"/>
      </rPr>
      <t xml:space="preserve"> </t>
    </r>
    <r>
      <rPr>
        <i/>
        <sz val="6"/>
        <rFont val="Montserrat"/>
      </rPr>
      <t xml:space="preserve">Operações com ganhos e perdas de Derivativos (nota 24 letra e do ITR); </t>
    </r>
  </si>
  <si>
    <t xml:space="preserve"> (1) Final interest rate with swap  (2) Transactions with gains and losses from Derivatives (note 24 letter "e" of the Quarterly Financial Information-ITR)</t>
  </si>
  <si>
    <t xml:space="preserve">(1)Excluindo os efeitos dos Ativos Biológicos, pois não representam efeito caixa. (2) Excluído a Baixa do Ativo Imobilizado e Outras Transações de Imobilizado sem efeito caixa;(3) Variação do valor justo dos Ativos Biológicos (nota explicativa 28 ITR) (4) Realização do valor justo os Ativos Biológicos (nota explicativa 27 ITR);(5) Amortização dos ativos de direito de uso -arrendamentos. </t>
  </si>
  <si>
    <t xml:space="preserve"> (1) Excludes the effects from Biological Assets, since they are noncash. (2) Excludes Write-offs of Property, Plant and Equipment and Other Property, Plant and Equipment Transactions, which are noncash. (3) Variation in the fair value of Biological Assets (Note 28 of the Quarterly Financial Information-ITR). (4) Realization of the fair value of Biological Assets (Note 27 of the Quarterly Financial Information-ITR). (5) Amortization of right-of-use assets - leases.</t>
  </si>
  <si>
    <t>Atribuído aos sócios das Joint Ventures/Sociedades</t>
  </si>
  <si>
    <t>Atribuído aos sócios da SLC Agrícola</t>
  </si>
  <si>
    <t>Attributed to the partners of SLC Agrícola S.A.</t>
  </si>
  <si>
    <t>Attributed to the partners of Joint-Ventures/Partnerships</t>
  </si>
  <si>
    <t>Cotton seed</t>
  </si>
  <si>
    <t xml:space="preserve">Cotton seed </t>
  </si>
  <si>
    <t>9M22</t>
  </si>
  <si>
    <t>9M23</t>
  </si>
  <si>
    <t>3T22</t>
  </si>
  <si>
    <t>3T23</t>
  </si>
  <si>
    <t>3Q22</t>
  </si>
  <si>
    <t>3Q23</t>
  </si>
  <si>
    <t>(+) Valor realizável Líquido (VRL)</t>
  </si>
  <si>
    <t>-7,2p.p.</t>
  </si>
  <si>
    <t>0,8p.p.</t>
  </si>
  <si>
    <t xml:space="preserve"> -   </t>
  </si>
  <si>
    <t>0,1p.p.</t>
  </si>
  <si>
    <t>0,5p.p.</t>
  </si>
  <si>
    <t>0,4p.p.</t>
  </si>
  <si>
    <t>-0,3p.p.</t>
  </si>
  <si>
    <t>-2,6p.p.</t>
  </si>
  <si>
    <t>-1,7p.p.</t>
  </si>
  <si>
    <t>15,9p.p.</t>
  </si>
  <si>
    <t>(+) Net realizable value (NRV)</t>
  </si>
  <si>
    <t>Table –Summarized Cash Flow</t>
  </si>
  <si>
    <t>Table – Capital Expenditures (CAPEX)</t>
  </si>
  <si>
    <t>Table – Net Income (Loss)</t>
  </si>
  <si>
    <t>Table – Adjusted Net Financial Income (with the swap effect)</t>
  </si>
  <si>
    <t>Table - Administrative Expenses</t>
  </si>
  <si>
    <t>Table - Selling Expenses</t>
  </si>
  <si>
    <t>Table - Gross Income</t>
  </si>
  <si>
    <t>Table – Gross Income – Cattle Herd</t>
  </si>
  <si>
    <t>Table - Gross Income – Corn</t>
  </si>
  <si>
    <t>Table - Gross Income – Soybean</t>
  </si>
  <si>
    <t>Table - Gross Income – Cotton seed</t>
  </si>
  <si>
    <t>Table – Gross Income – Cotton lint</t>
  </si>
  <si>
    <t>Table - Realization of Fair Value of Biological Assets</t>
  </si>
  <si>
    <t>Table - Cost of Goods Sold</t>
  </si>
  <si>
    <t>Table – Variation in Fair Value of Biological Assets</t>
  </si>
  <si>
    <t>Table – Volume Invoiced (heads)</t>
  </si>
  <si>
    <t>Table - Volume Invoiced (tonnes)</t>
  </si>
  <si>
    <t>Table – Net Revenue</t>
  </si>
  <si>
    <t>Table - Adjusted EBITDA Reconciliation</t>
  </si>
  <si>
    <t>Tabela - Reconciliação do EBITDA Ajustado</t>
  </si>
  <si>
    <t>Tabela – Receita Líquida</t>
  </si>
  <si>
    <t>Tabela – Volume Faturado (tons)</t>
  </si>
  <si>
    <t>Tabela – Volume Faturado (cabeças)</t>
  </si>
  <si>
    <t>Tabela - Variação do Valor Justo dos Ativos Biológicos</t>
  </si>
  <si>
    <t>Tabela - Custo dos Produtos Vendidos</t>
  </si>
  <si>
    <t>Tabela – Realização do Valor Justo dos Ativos Biológicos</t>
  </si>
  <si>
    <t>Tabela – Lucro Bruto – Algodão em Pluma</t>
  </si>
  <si>
    <t>Tabela - Lucro Bruto - Caroço de Algodão</t>
  </si>
  <si>
    <t>Tabela - Lucro Bruto - Soja</t>
  </si>
  <si>
    <t>Tabela – Lucro Bruto – Milho</t>
  </si>
  <si>
    <t>Tabela – Lucro Bruto – Rebanho Bovino</t>
  </si>
  <si>
    <t>Tabela – Resultado Bruto</t>
  </si>
  <si>
    <t>Tabela – Despesas com Vendas</t>
  </si>
  <si>
    <t>Tabela – Despesas Administrativas</t>
  </si>
  <si>
    <t>Tabela – Resultado Financeiro Líquido Ajustado (com efeito do swap)</t>
  </si>
  <si>
    <t>Tabela – Resultado Líquido</t>
  </si>
  <si>
    <t>Tabela - CAPEX</t>
  </si>
  <si>
    <t>Tabela – Fluxo de Caixa Resumido</t>
  </si>
  <si>
    <t>Tabela – Dívida Financeira Líquida</t>
  </si>
  <si>
    <t>Table – Financial Net Debt</t>
  </si>
  <si>
    <t>Tabela – Posição Atualizada de Hedge</t>
  </si>
  <si>
    <t>Table – Hedge Position</t>
  </si>
  <si>
    <t>(=) Resultado Operacional</t>
  </si>
  <si>
    <t>n.a.</t>
  </si>
  <si>
    <t>1,34x</t>
  </si>
  <si>
    <r>
      <t>Compromissos %</t>
    </r>
    <r>
      <rPr>
        <vertAlign val="superscript"/>
        <sz val="7"/>
        <color rgb="FF000000"/>
        <rFont val="Montserrat"/>
      </rPr>
      <t>(1)</t>
    </r>
  </si>
  <si>
    <r>
      <t>USD/saca</t>
    </r>
    <r>
      <rPr>
        <vertAlign val="superscript"/>
        <sz val="7"/>
        <color rgb="FF000000"/>
        <rFont val="Montserrat"/>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</si>
</sst>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0">
    <numFmt numFmtId="44" formatCode="_-&quot;R$&quot;\ * #,##0.00_-;\-&quot;R$&quot;\ * #,##0.00_-;_-&quot;R$&quot;\ * &quot;-&quot;??_-;_-@_-"/>
    <numFmt numFmtId="43" formatCode="_-* #,##0.00_-;\-* #,##0.00_-;_-* &quot;-&quot;??_-;_-@_-"/>
    <numFmt numFmtId="164" formatCode="#,##0.0%"/>
    <numFmt numFmtId="165" formatCode="_-* #,##0_-;\-* #,##0_-;_-* &quot;-&quot;??_-;_-@_-"/>
    <numFmt numFmtId="166" formatCode="_(#,##0_);_(\(#,##0\);_(&quot;-&quot;??_);_(@_)"/>
    <numFmt numFmtId="167" formatCode="_(#.#%_);_(\(#.#%\);_(&quot;-&quot;??_);_(@_)"/>
    <numFmt numFmtId="168" formatCode="0.0%"/>
    <numFmt numFmtId="169" formatCode="#,##0.000"/>
    <numFmt numFmtId="170" formatCode="#,##0.0"/>
    <numFmt numFmtId="171" formatCode="#,##0;\(#,##0\)"/>
    <numFmt numFmtId="172" formatCode="0.000%"/>
    <numFmt numFmtId="173" formatCode="0.0000"/>
    <numFmt numFmtId="174" formatCode="_(* #,##0_);_(* \(#,##0\);_(* &quot;-&quot;??_);_(@_)"/>
    <numFmt numFmtId="175" formatCode="0.000000"/>
    <numFmt numFmtId="176" formatCode="0.0000000"/>
    <numFmt numFmtId="177" formatCode="#,##0.0_);\(#,##0.0\)"/>
    <numFmt numFmtId="178" formatCode="#,##0.00000_);\(#,##0.00000\)"/>
    <numFmt numFmtId="179" formatCode="0.0"/>
    <numFmt numFmtId="180" formatCode="#,##0.00000_);[Red]\(#,##0.00000\)"/>
    <numFmt numFmtId="181" formatCode="&quot;$&quot;#,##0.000_);[Red]\(&quot;$&quot;#,##0.000\)"/>
    <numFmt numFmtId="182" formatCode="#,##0.0000_);[Red]\(#,##0.0000\)"/>
    <numFmt numFmtId="183" formatCode="_(* #,##0_);_(* \(#,##0\);_(* &quot;--- &quot;_)"/>
    <numFmt numFmtId="184" formatCode="m\-d\-yy"/>
    <numFmt numFmtId="185" formatCode="#,##0.0_);[Red]\(#,##0.0\)"/>
    <numFmt numFmtId="186" formatCode="\(#,##0.0%\);[Red]\(#,##0.0%\)"/>
    <numFmt numFmtId="187" formatCode="General_)"/>
    <numFmt numFmtId="188" formatCode="&quot;$&quot;#,##0_);\(&quot;$&quot;#,##0\)"/>
    <numFmt numFmtId="189" formatCode="0&quot; bp&quot;;;&quot;--  &quot;"/>
    <numFmt numFmtId="190" formatCode="\•\ \ @"/>
    <numFmt numFmtId="191" formatCode="#,##0.00__\);\(#,##0.00\);__\ \ \-"/>
    <numFmt numFmtId="192" formatCode="_(* #,##0.0000_);_(* \(#,##0.0000\);_(* &quot;-&quot;??_);_(@_)"/>
    <numFmt numFmtId="193" formatCode="_ &quot;£&quot;* #,##0.00_ ;_ &quot;£&quot;* \-#,##0.00_ ;_ &quot;£&quot;* &quot;-&quot;??_ ;_ @_ "/>
    <numFmt numFmtId="194" formatCode="_-&quot;£&quot;\ * #,##0.00_-;\-&quot;£&quot;\ * #,##0.00_-;_-&quot;£&quot;\ * &quot;-&quot;??_-;_-@_-"/>
    <numFmt numFmtId="195" formatCode="_(&quot;$&quot;* #,##0.00_);_(&quot;$&quot;* \(#,##0.00\);_(&quot;$&quot;* &quot;-&quot;??_);_(@_)"/>
    <numFmt numFmtId="196" formatCode="&quot;$&quot;\ \ #,##0_);\(#,##0\)"/>
    <numFmt numFmtId="197" formatCode="&quot;$&quot;#,##0.00_);[Red]\(&quot;$&quot;#,##0.00\)"/>
    <numFmt numFmtId="198" formatCode="&quot;$&quot;#,##0.00_);[Red]\(&quot;$&quot;#,##0.00\);&quot;--  &quot;;_(@_)"/>
    <numFmt numFmtId="199" formatCode="&quot;$&quot;#,##0.0_);[Red]\(&quot;$&quot;#,##0.0\)"/>
    <numFmt numFmtId="200" formatCode="&quot;$&quot;#,##0.0_);\(&quot;$&quot;#,##0.0\)"/>
    <numFmt numFmtId="201" formatCode="&quot;$&quot;#,##0.00_);\(&quot;$&quot;#,##0.00\)"/>
    <numFmt numFmtId="202" formatCode="\ \ _•\–\ \ \ \ @"/>
    <numFmt numFmtId="203" formatCode="&quot;$&quot;#,##0_);[Red]\(&quot;$&quot;#,##0\)"/>
    <numFmt numFmtId="204" formatCode="#,##0.0000000_);\(#,##0.0000000\)"/>
    <numFmt numFmtId="205" formatCode="0.0%_)"/>
    <numFmt numFmtId="206" formatCode="0.00000_);\(0.00000\)"/>
    <numFmt numFmtId="207" formatCode="_(&quot;$&quot;* #,##0.0_);_(&quot;$&quot;* \(#,##0.0\);_(&quot;$&quot;* &quot;-&quot;??_);_(@_)"/>
    <numFmt numFmtId="208" formatCode="yyyy"/>
    <numFmt numFmtId="209" formatCode="[$€]#,##0.00_);[Red]\([$€]#,##0.00\)"/>
    <numFmt numFmtId="210" formatCode="_-* #,##0.00\ [$€]_-;\-* #,##0.00\ [$€]_-;_-* &quot;-&quot;??\ [$€]_-;_-@_-"/>
    <numFmt numFmtId="211" formatCode="#.##%"/>
    <numFmt numFmtId="212" formatCode="0.000000000"/>
    <numFmt numFmtId="213" formatCode="0.00%_);[Red]\(0.00%\)"/>
    <numFmt numFmtId="214" formatCode="\(###\)\ ###\-####"/>
    <numFmt numFmtId="215" formatCode="#,##0;[Red]\(#,##0\)"/>
    <numFmt numFmtId="216" formatCode="#,##0.00\ &quot;Pts&quot;;\-#,##0.00\ &quot;Pts&quot;"/>
    <numFmt numFmtId="217" formatCode="#,##0.0;\(#,##0.0\)"/>
    <numFmt numFmtId="218" formatCode="#,##0.000_);[Red]\(#,##0.000\)"/>
    <numFmt numFmtId="219" formatCode="mmm\ yyyy"/>
    <numFmt numFmtId="220" formatCode="\L\ #,##0_);[Red]\(\L\ #,##0\)"/>
    <numFmt numFmtId="221" formatCode="_-* #,##0\ &quot;S/.&quot;_-;\-* #,##0\ &quot;S/.&quot;_-;_-* &quot;-&quot;\ &quot;S/.&quot;_-;_-@_-"/>
    <numFmt numFmtId="222" formatCode="_-* #,##0.00\ &quot;S/.&quot;_-;\-* #,##0.00\ &quot;S/.&quot;_-;_-* &quot;-&quot;??\ &quot;S/.&quot;_-;_-@_-"/>
    <numFmt numFmtId="223" formatCode="&quot;S/.&quot;#,##0_);[Red]\(&quot;S/.&quot;#,##0\)"/>
    <numFmt numFmtId="224" formatCode="#,##0.00\ &quot;S/.&quot;;[Red]\-#,##0.00\ &quot;S/.&quot;"/>
    <numFmt numFmtId="225" formatCode="_-* #,##0\ _S_/_._-;\-* #,##0\ _S_/_._-;_-* &quot;-&quot;\ _S_/_._-;_-@_-"/>
    <numFmt numFmtId="226" formatCode="_(* #,##0.0_);_(* \(#,##0.0\);_(* &quot;-&quot;?_);_(@_)"/>
    <numFmt numFmtId="227" formatCode="#,##0.00\x;\(#,##0.00\x\)"/>
    <numFmt numFmtId="228" formatCode="_ * #,##0.000000_)_C_r_$_ ;_ * \(#,##0.000000\)_C_r_$_ ;_ * &quot;-&quot;??_)_C_r_$_ ;_ @_ "/>
    <numFmt numFmtId="229" formatCode="#,##0.0_);[Red]\(#,##0.0\);&quot;--  &quot;"/>
    <numFmt numFmtId="230" formatCode="0.00_)"/>
    <numFmt numFmtId="231" formatCode="&quot;$&quot;#,##0.0_);\(&quot;$&quot;#,##0.00\)"/>
    <numFmt numFmtId="232" formatCode="&quot;&quot;#,##0.0_);\(&quot;&quot;#,##0.0\)"/>
    <numFmt numFmtId="233" formatCode="#,##0.00\x_);[Red]\(#,##0.00\x\);&quot;--  &quot;"/>
    <numFmt numFmtId="234" formatCode="#,##0.00_)&quot; &quot;;[Red]\(#,##0.00\)&quot; &quot;"/>
    <numFmt numFmtId="235" formatCode="#,##0.000000_);\(#,##0.000000\)"/>
    <numFmt numFmtId="236" formatCode="#,##0.000_);\(#,##0.000\)"/>
    <numFmt numFmtId="237" formatCode="0.0%;\(0.0%\)"/>
    <numFmt numFmtId="238" formatCode="#,##0.0\x_);\(#,##0.0\x\)"/>
    <numFmt numFmtId="239" formatCode="0.000_);\(0.000\)"/>
    <numFmt numFmtId="240" formatCode="_-* #,##0.00_-;_-* #,##0.00\-;_-* &quot;-&quot;??_-;_-@_-"/>
    <numFmt numFmtId="241" formatCode="0.00_);\(0.00\)"/>
    <numFmt numFmtId="242" formatCode="0.0%;[Red]\(0.0%\);&quot;--  &quot;"/>
    <numFmt numFmtId="243" formatCode="0.0%;[Red]\(0.0%\)"/>
    <numFmt numFmtId="244" formatCode="#,##0.0%_);[Red]\(#,##0.0%\)"/>
    <numFmt numFmtId="245" formatCode="0.000%;[Red]\(0.000%\)"/>
    <numFmt numFmtId="246" formatCode="0.000%;;&quot;-- &quot;"/>
    <numFmt numFmtId="247" formatCode="&quot;Cr$&quot;#,##0_);[Red]\(&quot;Cr$&quot;#,##0\)"/>
    <numFmt numFmtId="248" formatCode="#,##0.0%_);\(#,##0.0%\)"/>
    <numFmt numFmtId="249" formatCode="\(* #,##0.0\);\(* \(#,##0.0\);\(* &quot;---&quot;??\);_(@\)"/>
    <numFmt numFmtId="250" formatCode="0.0%_);[Red]\(0.0%\)"/>
    <numFmt numFmtId="251" formatCode="mmmm\ d\,\ yyyy"/>
    <numFmt numFmtId="252" formatCode="&quot;$&quot;#,##0;\-&quot;$&quot;#,##0"/>
    <numFmt numFmtId="253" formatCode="&quot;Proj &quot;0;;"/>
    <numFmt numFmtId="254" formatCode="\I\n\c\/\(d\ \ "/>
    <numFmt numFmtId="255" formatCode="_(* #,##0.0_);_(* \(#,##0.0\);_(* &quot;-&quot;??_);_(@_)"/>
    <numFmt numFmtId="256" formatCode="#.##0"/>
    <numFmt numFmtId="257" formatCode="0.0000%"/>
    <numFmt numFmtId="258" formatCode="m/d/yy\ h:mm:ss"/>
    <numFmt numFmtId="259" formatCode="_(* #,##0.00_);_(* \(#,##0.00\);_(* &quot;-&quot;??_);_(@_)"/>
    <numFmt numFmtId="260" formatCode="#,##0.00;\(#,##0.00\);_(* &quot;-&quot;_)"/>
    <numFmt numFmtId="261" formatCode="&quot;$&quot;#,##0_);&quot;$&quot;\ \ \ \ \ \ \ \(#,##0\)"/>
    <numFmt numFmtId="262" formatCode="&quot;$&quot;#,##0_);&quot;$&quot;\ \ \ \ \ \ \ \ \ \(#,##0\)"/>
    <numFmt numFmtId="263" formatCode="#0.0\x"/>
    <numFmt numFmtId="264" formatCode="0.00\ "/>
    <numFmt numFmtId="265" formatCode="#,##0._);[Red]\(#,##0.\)"/>
    <numFmt numFmtId="266" formatCode="_(* #,##0.000_);_(* \(#,##0.000\);_(* &quot;-&quot;???_);_(@_)"/>
    <numFmt numFmtId="267" formatCode="&quot;$&quot;#,##0.00;[Red]\(&quot;$&quot;#,##0.00\)"/>
    <numFmt numFmtId="268" formatCode="\Y\ #,##0_);[Red]\(\Y\ #,##0\)"/>
    <numFmt numFmtId="269" formatCode="#,##0.0000000000000_);[Red]\(#,##0.0000000000000\)"/>
    <numFmt numFmtId="270" formatCode="_(&quot;R$ &quot;* #,##0.00_);_(&quot;R$ &quot;* \(#,##0.00\);_(&quot;R$ &quot;* &quot;-&quot;??_);_(@_)"/>
    <numFmt numFmtId="271" formatCode="#,##0____"/>
    <numFmt numFmtId="272" formatCode="mm/\y\y\y\y"/>
    <numFmt numFmtId="273" formatCode="_([$€]* #,##0.00_);_([$€]* \(#,##0.00\);_([$€]* &quot;-&quot;??_);_(@_)"/>
    <numFmt numFmtId="274" formatCode="#,#00"/>
    <numFmt numFmtId="275" formatCode="0.00000000"/>
    <numFmt numFmtId="276" formatCode="0\ 000\ 000\ 000"/>
    <numFmt numFmtId="277" formatCode="\$#,"/>
    <numFmt numFmtId="278" formatCode="#,"/>
    <numFmt numFmtId="279" formatCode="#.##000"/>
    <numFmt numFmtId="280" formatCode="#.##0,"/>
    <numFmt numFmtId="281" formatCode="#,##0.0000"/>
  </numFmts>
  <fonts count="30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11"/>
      <color indexed="8"/>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9"/>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sz val="10"/>
      <color indexed="9"/>
      <name val="Arial"/>
      <family val="2"/>
    </font>
    <font>
      <sz val="10"/>
      <color indexed="10"/>
      <name val="Arial"/>
      <family val="2"/>
    </font>
    <font>
      <sz val="10"/>
      <name val="GillSans"/>
    </font>
    <font>
      <sz val="10"/>
      <name val="Baskerville MT"/>
    </font>
    <font>
      <sz val="10"/>
      <name val="Century Schoolbook"/>
      <family val="1"/>
    </font>
    <font>
      <sz val="10"/>
      <color indexed="8"/>
      <name val="MS Sans Serif"/>
      <family val="2"/>
    </font>
    <font>
      <sz val="10"/>
      <color indexed="12"/>
      <name val="Trebuchet MS"/>
      <family val="2"/>
    </font>
    <font>
      <sz val="10"/>
      <name val="Arial MT"/>
    </font>
    <font>
      <sz val="10"/>
      <name val="Courier"/>
      <family val="3"/>
    </font>
    <font>
      <u/>
      <sz val="10"/>
      <name val="Arial"/>
      <family val="2"/>
    </font>
    <font>
      <sz val="10"/>
      <name val="MS Sans Serif"/>
      <family val="2"/>
    </font>
    <font>
      <sz val="12"/>
      <color indexed="8"/>
      <name val="Arial"/>
      <family val="2"/>
    </font>
    <font>
      <b/>
      <sz val="10"/>
      <color indexed="8"/>
      <name val="Arial"/>
      <family val="2"/>
    </font>
    <font>
      <sz val="10"/>
      <color indexed="8"/>
      <name val="Arial"/>
      <family val="2"/>
    </font>
    <font>
      <b/>
      <sz val="10"/>
      <color indexed="32"/>
      <name val="Arial"/>
      <family val="2"/>
    </font>
    <font>
      <sz val="12"/>
      <name val="Tms Rmn"/>
    </font>
    <font>
      <sz val="10"/>
      <color indexed="12"/>
      <name val="Times New Roman"/>
      <family val="1"/>
    </font>
    <font>
      <b/>
      <sz val="10"/>
      <name val="Arial"/>
      <family val="2"/>
    </font>
    <font>
      <sz val="8"/>
      <name val="Times"/>
      <family val="1"/>
    </font>
    <font>
      <b/>
      <sz val="12"/>
      <name val="Tms Rmn"/>
    </font>
    <font>
      <sz val="8"/>
      <name val="Times New Roman"/>
      <family val="1"/>
    </font>
    <font>
      <sz val="8"/>
      <color indexed="12"/>
      <name val="Helvetica"/>
      <family val="2"/>
    </font>
    <font>
      <sz val="10"/>
      <name val="FuturaA Bk BT"/>
    </font>
    <font>
      <sz val="10"/>
      <name val="Trebuchet MS"/>
      <family val="2"/>
    </font>
    <font>
      <strike/>
      <sz val="8"/>
      <name val="Arial"/>
      <family val="2"/>
    </font>
    <font>
      <sz val="8"/>
      <color indexed="8"/>
      <name val="Arial"/>
      <family val="2"/>
    </font>
    <font>
      <sz val="8"/>
      <name val="Geneva"/>
    </font>
    <font>
      <sz val="8"/>
      <color indexed="12"/>
      <name val="Arial"/>
      <family val="2"/>
    </font>
    <font>
      <sz val="10"/>
      <name val="Times New Roman"/>
      <family val="1"/>
    </font>
    <font>
      <b/>
      <sz val="12"/>
      <name val="Times New Roman"/>
      <family val="1"/>
      <charset val="238"/>
    </font>
    <font>
      <b/>
      <sz val="8"/>
      <color indexed="8"/>
      <name val="Arial"/>
      <family val="2"/>
    </font>
    <font>
      <sz val="7"/>
      <name val="Times New Roman"/>
      <family val="1"/>
    </font>
    <font>
      <b/>
      <sz val="10"/>
      <name val="MS Sans Serif"/>
      <family val="2"/>
    </font>
    <font>
      <b/>
      <i/>
      <sz val="12"/>
      <name val="Times New Roman"/>
      <family val="1"/>
    </font>
    <font>
      <i/>
      <sz val="8"/>
      <color indexed="12"/>
      <name val="Arial"/>
      <family val="2"/>
    </font>
    <font>
      <b/>
      <sz val="10"/>
      <name val="Helv"/>
    </font>
    <font>
      <sz val="12"/>
      <name val="Times New Roman"/>
      <family val="1"/>
    </font>
    <font>
      <b/>
      <i/>
      <sz val="9"/>
      <name val="Arial"/>
      <family val="2"/>
    </font>
    <font>
      <sz val="10"/>
      <name val="Helv"/>
    </font>
    <font>
      <sz val="9"/>
      <name val="Arial"/>
      <family val="2"/>
    </font>
    <font>
      <sz val="10"/>
      <name val="SimSun"/>
      <family val="2"/>
    </font>
    <font>
      <b/>
      <sz val="8"/>
      <name val="Times New Roman"/>
      <family val="1"/>
    </font>
    <font>
      <sz val="9"/>
      <color indexed="12"/>
      <name val="Helvetica"/>
      <family val="2"/>
    </font>
    <font>
      <b/>
      <i/>
      <sz val="8"/>
      <name val="Arial"/>
      <family val="2"/>
    </font>
    <font>
      <b/>
      <sz val="8"/>
      <name val="Book Antiqua"/>
      <family val="1"/>
    </font>
    <font>
      <b/>
      <u/>
      <sz val="8"/>
      <name val="Arial"/>
      <family val="2"/>
    </font>
    <font>
      <b/>
      <sz val="8"/>
      <name val="Arial"/>
      <family val="2"/>
    </font>
    <font>
      <sz val="8"/>
      <name val="Palatino"/>
      <family val="1"/>
    </font>
    <font>
      <sz val="6"/>
      <name val="Courier New"/>
      <family val="3"/>
    </font>
    <font>
      <sz val="10"/>
      <name val="BERNHARD"/>
    </font>
    <font>
      <sz val="10"/>
      <color indexed="24"/>
      <name val="Times New Roman"/>
      <family val="1"/>
    </font>
    <font>
      <sz val="10"/>
      <name val="MS Serif"/>
      <family val="1"/>
    </font>
    <font>
      <sz val="11"/>
      <color indexed="12"/>
      <name val="Book Antiqua"/>
      <family val="1"/>
    </font>
    <font>
      <sz val="8"/>
      <color indexed="16"/>
      <name val="Palatino"/>
      <family val="1"/>
    </font>
    <font>
      <sz val="10"/>
      <name val="Courier New"/>
      <family val="3"/>
    </font>
    <font>
      <sz val="10"/>
      <name val="Helv"/>
      <family val="2"/>
    </font>
    <font>
      <sz val="8"/>
      <name val="Helv"/>
    </font>
    <font>
      <sz val="10"/>
      <name val="Palatino"/>
      <family val="1"/>
    </font>
    <font>
      <sz val="8"/>
      <color indexed="18"/>
      <name val="Times New Roman"/>
      <family val="1"/>
    </font>
    <font>
      <sz val="11"/>
      <name val="??"/>
      <family val="3"/>
      <charset val="129"/>
    </font>
    <font>
      <i/>
      <sz val="10"/>
      <color indexed="17"/>
      <name val="Times New Roman"/>
      <family val="1"/>
    </font>
    <font>
      <sz val="10"/>
      <name val="Arial Narrow"/>
      <family val="2"/>
    </font>
    <font>
      <sz val="8"/>
      <name val="Helvetica-Narrow"/>
      <family val="2"/>
    </font>
    <font>
      <b/>
      <sz val="8"/>
      <name val="Arial Narrow"/>
      <family val="2"/>
    </font>
    <font>
      <sz val="10"/>
      <color indexed="16"/>
      <name val="MS Serif"/>
      <family val="1"/>
    </font>
    <font>
      <b/>
      <sz val="18"/>
      <color indexed="24"/>
      <name val="Arial"/>
      <family val="2"/>
    </font>
    <font>
      <b/>
      <sz val="12"/>
      <color indexed="24"/>
      <name val="Arial"/>
      <family val="2"/>
    </font>
    <font>
      <sz val="10"/>
      <name val="Geneva"/>
    </font>
    <font>
      <sz val="12"/>
      <name val="Bookman Old Style"/>
      <family val="1"/>
    </font>
    <font>
      <sz val="12"/>
      <color indexed="24"/>
      <name val="Arial"/>
      <family val="2"/>
    </font>
    <font>
      <sz val="10"/>
      <color indexed="24"/>
      <name val="Arial"/>
      <family val="2"/>
    </font>
    <font>
      <sz val="1"/>
      <color indexed="8"/>
      <name val="Courier"/>
      <family val="3"/>
    </font>
    <font>
      <sz val="7"/>
      <name val="Palatino"/>
      <family val="1"/>
    </font>
    <font>
      <sz val="7"/>
      <name val="Arial"/>
      <family val="2"/>
    </font>
    <font>
      <sz val="10"/>
      <name val="Prestige Elite"/>
    </font>
    <font>
      <sz val="8"/>
      <color indexed="17"/>
      <name val="Times New Roman"/>
      <family val="1"/>
    </font>
    <font>
      <sz val="16"/>
      <color indexed="12"/>
      <name val="Times New Roman"/>
      <family val="1"/>
    </font>
    <font>
      <sz val="10"/>
      <color indexed="12"/>
      <name val="Arial"/>
      <family val="2"/>
    </font>
    <font>
      <b/>
      <u/>
      <sz val="11"/>
      <color indexed="37"/>
      <name val="Arial"/>
      <family val="2"/>
    </font>
    <font>
      <b/>
      <sz val="12"/>
      <name val="Arial"/>
      <family val="2"/>
    </font>
    <font>
      <b/>
      <sz val="8"/>
      <name val="Palatino"/>
      <family val="1"/>
    </font>
    <font>
      <b/>
      <sz val="9"/>
      <name val="Arial"/>
      <family val="2"/>
    </font>
    <font>
      <b/>
      <sz val="15"/>
      <color indexed="56"/>
      <name val="Calibri"/>
      <family val="2"/>
    </font>
    <font>
      <b/>
      <sz val="13"/>
      <color indexed="56"/>
      <name val="Calibri"/>
      <family val="2"/>
    </font>
    <font>
      <b/>
      <sz val="11"/>
      <color indexed="56"/>
      <name val="Calibri"/>
      <family val="2"/>
    </font>
    <font>
      <b/>
      <sz val="10"/>
      <name val="Trebuchet MS"/>
      <family val="2"/>
    </font>
    <font>
      <u/>
      <sz val="7.5"/>
      <color indexed="36"/>
      <name val="Arial"/>
      <family val="2"/>
    </font>
    <font>
      <u/>
      <sz val="7.5"/>
      <color indexed="12"/>
      <name val="Arial"/>
      <family val="2"/>
    </font>
    <font>
      <sz val="8"/>
      <color indexed="39"/>
      <name val="Arial"/>
      <family val="2"/>
    </font>
    <font>
      <sz val="10"/>
      <color indexed="10"/>
      <name val="Times New Roman"/>
      <family val="1"/>
    </font>
    <font>
      <sz val="10"/>
      <color indexed="18"/>
      <name val="Palatino"/>
      <family val="1"/>
    </font>
    <font>
      <sz val="12"/>
      <name val="Helv"/>
    </font>
    <font>
      <b/>
      <sz val="9"/>
      <name val="Geneva"/>
    </font>
    <font>
      <sz val="8"/>
      <color indexed="12"/>
      <name val="Palatino"/>
      <family val="1"/>
    </font>
    <font>
      <sz val="12"/>
      <name val="Arial"/>
      <family val="2"/>
    </font>
    <font>
      <u/>
      <sz val="10"/>
      <color indexed="12"/>
      <name val="Arial"/>
      <family val="2"/>
    </font>
    <font>
      <u/>
      <sz val="10"/>
      <color indexed="36"/>
      <name val="Arial"/>
      <family val="2"/>
    </font>
    <font>
      <b/>
      <sz val="10"/>
      <name val="Palatino"/>
      <family val="1"/>
    </font>
    <font>
      <sz val="12"/>
      <color indexed="9"/>
      <name val="Helv"/>
    </font>
    <font>
      <sz val="9"/>
      <name val="LinePrinter"/>
    </font>
    <font>
      <sz val="10"/>
      <name val="Cambria"/>
      <family val="1"/>
    </font>
    <font>
      <sz val="10"/>
      <color indexed="8"/>
      <name val="Cambria"/>
      <family val="2"/>
    </font>
    <font>
      <sz val="12"/>
      <color indexed="12"/>
      <name val="Times New Roman"/>
      <family val="1"/>
    </font>
    <font>
      <b/>
      <sz val="12"/>
      <color indexed="8"/>
      <name val="Times New Roman"/>
      <family val="1"/>
    </font>
    <font>
      <sz val="7"/>
      <name val="Small Fonts"/>
      <family val="2"/>
    </font>
    <font>
      <b/>
      <i/>
      <sz val="16"/>
      <name val="Helv"/>
    </font>
    <font>
      <sz val="9"/>
      <name val="Times New Roman"/>
      <family val="1"/>
    </font>
    <font>
      <sz val="9"/>
      <name val="Trebuchet MS"/>
      <family val="2"/>
    </font>
    <font>
      <sz val="12"/>
      <name val="Times New Roman"/>
      <family val="1"/>
      <charset val="238"/>
    </font>
    <font>
      <sz val="11"/>
      <name val="Times New Roman"/>
      <family val="1"/>
      <charset val="238"/>
    </font>
    <font>
      <b/>
      <sz val="11"/>
      <name val="Times New Roman"/>
      <family val="1"/>
      <charset val="238"/>
    </font>
    <font>
      <sz val="8"/>
      <name val="Helvetica"/>
      <family val="2"/>
    </font>
    <font>
      <sz val="8"/>
      <name val="Book Antiqua"/>
      <family val="1"/>
    </font>
    <font>
      <i/>
      <sz val="9"/>
      <color indexed="12"/>
      <name val="Helv"/>
    </font>
    <font>
      <sz val="11"/>
      <name val="‚l‚r –¾’©"/>
    </font>
    <font>
      <b/>
      <i/>
      <sz val="10"/>
      <color indexed="8"/>
      <name val="Arial"/>
      <family val="2"/>
    </font>
    <font>
      <b/>
      <sz val="11"/>
      <color indexed="21"/>
      <name val="Arial"/>
      <family val="2"/>
    </font>
    <font>
      <b/>
      <sz val="22"/>
      <color indexed="21"/>
      <name val="Times New Roman"/>
      <family val="1"/>
    </font>
    <font>
      <b/>
      <sz val="26"/>
      <name val="Times New Roman"/>
      <family val="1"/>
    </font>
    <font>
      <b/>
      <sz val="18"/>
      <name val="Times New Roman"/>
      <family val="1"/>
    </font>
    <font>
      <sz val="10"/>
      <color indexed="16"/>
      <name val="Helvetica-Black"/>
    </font>
    <font>
      <b/>
      <sz val="10"/>
      <name val="Times New Roman"/>
      <family val="1"/>
    </font>
    <font>
      <sz val="16"/>
      <name val="Times New Roman"/>
      <family val="1"/>
    </font>
    <font>
      <i/>
      <sz val="8"/>
      <name val="Arial"/>
      <family val="2"/>
    </font>
    <font>
      <sz val="8"/>
      <color indexed="12"/>
      <name val="Times New Roman"/>
      <family val="1"/>
    </font>
    <font>
      <sz val="12"/>
      <name val="Arial MT"/>
    </font>
    <font>
      <sz val="8"/>
      <color indexed="60"/>
      <name val="Arial"/>
      <family val="2"/>
    </font>
    <font>
      <sz val="10"/>
      <name val="Times"/>
      <family val="1"/>
    </font>
    <font>
      <u/>
      <sz val="10"/>
      <name val="GillSans"/>
      <family val="2"/>
    </font>
    <font>
      <i/>
      <sz val="10"/>
      <color indexed="10"/>
      <name val="Futura Bk BT"/>
      <family val="2"/>
    </font>
    <font>
      <sz val="10"/>
      <name val="Futura Bk BT"/>
    </font>
    <font>
      <sz val="7"/>
      <color indexed="12"/>
      <name val="Arial"/>
      <family val="2"/>
    </font>
    <font>
      <sz val="10"/>
      <color indexed="12"/>
      <name val="Helvetica"/>
      <family val="2"/>
    </font>
    <font>
      <u val="singleAccounting"/>
      <sz val="10"/>
      <color indexed="8"/>
      <name val="Times New Roman"/>
      <family val="1"/>
      <charset val="238"/>
    </font>
    <font>
      <b/>
      <sz val="10"/>
      <color indexed="8"/>
      <name val="Times New Roman"/>
      <family val="1"/>
      <charset val="238"/>
    </font>
    <font>
      <sz val="10"/>
      <color indexed="8"/>
      <name val="Times New Roman"/>
      <family val="1"/>
      <charset val="238"/>
    </font>
    <font>
      <sz val="9"/>
      <color indexed="12"/>
      <name val="Times New Roman"/>
      <family val="1"/>
      <charset val="238"/>
    </font>
    <font>
      <b/>
      <i/>
      <u/>
      <sz val="10"/>
      <name val="Arial"/>
      <family val="2"/>
    </font>
    <font>
      <sz val="8"/>
      <color indexed="14"/>
      <name val="Helvetica"/>
      <family val="2"/>
    </font>
    <font>
      <sz val="14"/>
      <name val="Arial"/>
      <family val="2"/>
    </font>
    <font>
      <i/>
      <sz val="10"/>
      <name val="Arial"/>
      <family val="2"/>
    </font>
    <font>
      <sz val="18"/>
      <name val="Arial"/>
      <family val="2"/>
    </font>
    <font>
      <sz val="9.5"/>
      <color indexed="23"/>
      <name val="Helvetica-Black"/>
    </font>
    <font>
      <sz val="8"/>
      <color indexed="9"/>
      <name val="Arial Black"/>
      <family val="2"/>
    </font>
    <font>
      <b/>
      <sz val="10"/>
      <color indexed="9"/>
      <name val="Arial"/>
      <family val="2"/>
    </font>
    <font>
      <b/>
      <sz val="24"/>
      <name val="Arial"/>
      <family val="2"/>
    </font>
    <font>
      <b/>
      <u/>
      <sz val="14"/>
      <name val="Arial MT"/>
    </font>
    <font>
      <b/>
      <sz val="11"/>
      <color indexed="8"/>
      <name val="Arial"/>
      <family val="2"/>
    </font>
    <font>
      <b/>
      <sz val="11"/>
      <color indexed="39"/>
      <name val="Arial"/>
      <family val="2"/>
    </font>
    <font>
      <sz val="10"/>
      <color indexed="39"/>
      <name val="Arial"/>
      <family val="2"/>
    </font>
    <font>
      <b/>
      <sz val="11"/>
      <color indexed="10"/>
      <name val="Arial"/>
      <family val="2"/>
    </font>
    <font>
      <b/>
      <sz val="11"/>
      <color indexed="23"/>
      <name val="Arial"/>
      <family val="2"/>
    </font>
    <font>
      <sz val="10"/>
      <color indexed="23"/>
      <name val="Arial"/>
      <family val="2"/>
    </font>
    <font>
      <b/>
      <sz val="11"/>
      <color indexed="9"/>
      <name val="Arial"/>
      <family val="2"/>
    </font>
    <font>
      <sz val="9"/>
      <color indexed="8"/>
      <name val="Arial"/>
      <family val="2"/>
    </font>
    <font>
      <sz val="9"/>
      <color indexed="39"/>
      <name val="Arial"/>
      <family val="2"/>
    </font>
    <font>
      <sz val="9"/>
      <color indexed="10"/>
      <name val="arial"/>
      <family val="2"/>
    </font>
    <font>
      <b/>
      <sz val="11"/>
      <color indexed="33"/>
      <name val="Arial"/>
      <family val="2"/>
    </font>
    <font>
      <sz val="9"/>
      <color indexed="33"/>
      <name val="Arial"/>
      <family val="2"/>
    </font>
    <font>
      <sz val="9"/>
      <color indexed="9"/>
      <name val="arial"/>
      <family val="2"/>
    </font>
    <font>
      <sz val="10"/>
      <name val="Arial Black"/>
      <family val="2"/>
    </font>
    <font>
      <b/>
      <sz val="10"/>
      <color indexed="16"/>
      <name val="Courier"/>
      <family val="3"/>
    </font>
    <font>
      <b/>
      <sz val="12"/>
      <name val="Arial Narrow"/>
      <family val="2"/>
    </font>
    <font>
      <b/>
      <sz val="9"/>
      <name val="Palatino"/>
      <family val="1"/>
    </font>
    <font>
      <sz val="9"/>
      <color indexed="21"/>
      <name val="Helvetica-Black"/>
    </font>
    <font>
      <sz val="9"/>
      <name val="Helvetica-Black"/>
    </font>
    <font>
      <sz val="6"/>
      <name val="Arial"/>
      <family val="2"/>
    </font>
    <font>
      <b/>
      <sz val="12"/>
      <name val="GillSans"/>
      <family val="2"/>
    </font>
    <font>
      <sz val="12"/>
      <color indexed="8"/>
      <name val="Palatino"/>
      <family val="1"/>
    </font>
    <font>
      <sz val="11"/>
      <name val="Helvetica-Black"/>
    </font>
    <font>
      <sz val="11"/>
      <color indexed="8"/>
      <name val="Helvetica-Black"/>
    </font>
    <font>
      <sz val="10"/>
      <name val="Helvetica-Narrow"/>
      <family val="2"/>
    </font>
    <font>
      <b/>
      <sz val="10"/>
      <name val="Helvetica-Narrow"/>
      <family val="2"/>
    </font>
    <font>
      <b/>
      <sz val="11"/>
      <name val="Times New Roman"/>
      <family val="1"/>
    </font>
    <font>
      <b/>
      <sz val="18"/>
      <color indexed="56"/>
      <name val="Cambria"/>
      <family val="2"/>
    </font>
    <font>
      <b/>
      <u/>
      <sz val="9"/>
      <name val="Arial"/>
      <family val="2"/>
    </font>
    <font>
      <b/>
      <sz val="14"/>
      <color indexed="10"/>
      <name val="Arial"/>
      <family val="2"/>
    </font>
    <font>
      <b/>
      <sz val="14"/>
      <name val="Palatino"/>
      <family val="1"/>
    </font>
    <font>
      <b/>
      <sz val="8"/>
      <color indexed="18"/>
      <name val="Times New Roman"/>
      <family val="1"/>
    </font>
    <font>
      <b/>
      <sz val="7"/>
      <name val="Arial"/>
      <family val="2"/>
    </font>
    <font>
      <b/>
      <sz val="12"/>
      <name val="Helvetica-Narrow"/>
      <family val="2"/>
    </font>
    <font>
      <b/>
      <u/>
      <sz val="12"/>
      <name val="Arial"/>
      <family val="2"/>
    </font>
    <font>
      <u/>
      <sz val="11"/>
      <name val="GillSans"/>
      <family val="2"/>
    </font>
    <font>
      <sz val="10"/>
      <color indexed="32"/>
      <name val="Arial"/>
      <family val="2"/>
    </font>
    <font>
      <i/>
      <sz val="10"/>
      <name val="Times New Roman"/>
      <family val="1"/>
    </font>
    <font>
      <b/>
      <sz val="7"/>
      <color indexed="12"/>
      <name val="Arial"/>
      <family val="2"/>
    </font>
    <font>
      <u/>
      <sz val="8"/>
      <color indexed="8"/>
      <name val="Arial"/>
      <family val="2"/>
    </font>
    <font>
      <sz val="12"/>
      <color indexed="14"/>
      <name val="Times New Roman"/>
      <family val="1"/>
    </font>
    <font>
      <sz val="8"/>
      <color indexed="9"/>
      <name val="Arial"/>
      <family val="2"/>
    </font>
    <font>
      <sz val="14"/>
      <name val="Terminal"/>
      <family val="3"/>
      <charset val="255"/>
    </font>
    <font>
      <b/>
      <sz val="11"/>
      <color indexed="55"/>
      <name val="Calibri"/>
      <family val="2"/>
    </font>
    <font>
      <sz val="11"/>
      <color indexed="55"/>
      <name val="Calibri"/>
      <family val="2"/>
    </font>
    <font>
      <b/>
      <sz val="11"/>
      <color indexed="8"/>
      <name val="Calibri"/>
      <family val="2"/>
    </font>
    <font>
      <b/>
      <sz val="10"/>
      <color indexed="63"/>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theme="1"/>
      <name val="Calibri"/>
      <family val="2"/>
      <scheme val="minor"/>
    </font>
    <font>
      <sz val="11"/>
      <color rgb="FF9C5700"/>
      <name val="Calibri"/>
      <family val="2"/>
      <scheme val="minor"/>
    </font>
    <font>
      <sz val="10"/>
      <color theme="1"/>
      <name val="Cambria"/>
      <family val="2"/>
    </font>
    <font>
      <sz val="11"/>
      <color rgb="FF9C0006"/>
      <name val="Calibri"/>
      <family val="2"/>
      <scheme val="minor"/>
    </font>
    <font>
      <sz val="8"/>
      <color rgb="FFFF0000"/>
      <name val="Calibri Light"/>
      <family val="2"/>
      <scheme val="major"/>
    </font>
    <font>
      <sz val="11"/>
      <color rgb="FF9C6500"/>
      <name val="Calibri"/>
      <family val="2"/>
      <scheme val="minor"/>
    </font>
    <font>
      <sz val="10"/>
      <name val="Arial"/>
      <family val="2"/>
    </font>
    <font>
      <b/>
      <sz val="8"/>
      <color rgb="FFFF0000"/>
      <name val="Calibri Light"/>
      <family val="2"/>
      <scheme val="major"/>
    </font>
    <font>
      <sz val="8"/>
      <color indexed="12"/>
      <name val="Helv"/>
    </font>
    <font>
      <sz val="10"/>
      <color indexed="20"/>
      <name val="Arial"/>
      <family val="2"/>
    </font>
    <font>
      <b/>
      <sz val="10"/>
      <color indexed="18"/>
      <name val="Arial"/>
      <family val="2"/>
    </font>
    <font>
      <b/>
      <sz val="10"/>
      <color indexed="52"/>
      <name val="Arial"/>
      <family val="2"/>
    </font>
    <font>
      <sz val="7.5"/>
      <color indexed="12"/>
      <name val="Arial"/>
      <family val="2"/>
    </font>
    <font>
      <b/>
      <sz val="12"/>
      <name val="Times New Roman"/>
      <family val="1"/>
    </font>
    <font>
      <sz val="10"/>
      <color indexed="17"/>
      <name val="Arial"/>
      <family val="2"/>
    </font>
    <font>
      <i/>
      <sz val="10"/>
      <color indexed="23"/>
      <name val="Arial"/>
      <family val="2"/>
    </font>
    <font>
      <b/>
      <sz val="48"/>
      <color indexed="12"/>
      <name val="Lucida Console"/>
      <family val="3"/>
    </font>
    <font>
      <sz val="10"/>
      <color indexed="18"/>
      <name val="Arial"/>
      <family val="2"/>
    </font>
    <font>
      <b/>
      <sz val="15"/>
      <color indexed="56"/>
      <name val="arial"/>
      <family val="2"/>
    </font>
    <font>
      <b/>
      <sz val="13"/>
      <color indexed="56"/>
      <name val="arial"/>
      <family val="2"/>
    </font>
    <font>
      <b/>
      <sz val="11"/>
      <color indexed="56"/>
      <name val="arial"/>
      <family val="2"/>
    </font>
    <font>
      <u/>
      <sz val="10"/>
      <color theme="10"/>
      <name val="Cambria"/>
      <family val="1"/>
    </font>
    <font>
      <sz val="10"/>
      <color indexed="62"/>
      <name val="Arial"/>
      <family val="2"/>
    </font>
    <font>
      <sz val="10"/>
      <color indexed="52"/>
      <name val="Arial"/>
      <family val="2"/>
    </font>
    <font>
      <sz val="8"/>
      <color indexed="8"/>
      <name val="Helv"/>
    </font>
    <font>
      <sz val="10"/>
      <color indexed="20"/>
      <name val="Times New Roman"/>
      <family val="1"/>
    </font>
    <font>
      <sz val="10"/>
      <color indexed="60"/>
      <name val="Arial"/>
      <family val="2"/>
    </font>
    <font>
      <sz val="10"/>
      <color indexed="10"/>
      <name val="MS Sans Serif"/>
      <family val="2"/>
    </font>
    <font>
      <sz val="1"/>
      <color indexed="18"/>
      <name val="Courier"/>
      <family val="3"/>
    </font>
    <font>
      <sz val="10"/>
      <color indexed="8"/>
      <name val="Times New Roman"/>
      <family val="1"/>
    </font>
    <font>
      <sz val="8"/>
      <name val="Calibri Light"/>
      <family val="2"/>
      <scheme val="major"/>
    </font>
    <font>
      <sz val="8"/>
      <color theme="0"/>
      <name val="Calibri Light"/>
      <family val="2"/>
      <scheme val="major"/>
    </font>
    <font>
      <sz val="8"/>
      <color theme="2" tint="-9.9978637043366805E-2"/>
      <name val="Calibri Light"/>
      <family val="2"/>
      <scheme val="major"/>
    </font>
    <font>
      <b/>
      <sz val="8"/>
      <color indexed="19"/>
      <name val="Calibri Light"/>
      <family val="2"/>
      <scheme val="major"/>
    </font>
    <font>
      <b/>
      <sz val="8"/>
      <color theme="1" tint="0.249977111117893"/>
      <name val="Calibri Light"/>
      <family val="2"/>
    </font>
    <font>
      <b/>
      <sz val="8"/>
      <color theme="0"/>
      <name val="Calibri Light"/>
      <family val="2"/>
      <scheme val="major"/>
    </font>
    <font>
      <sz val="8"/>
      <color theme="1" tint="0.249977111117893"/>
      <name val="Calibri Light"/>
      <family val="2"/>
    </font>
    <font>
      <sz val="8"/>
      <color indexed="8"/>
      <name val="Calibri Light"/>
      <family val="2"/>
    </font>
    <font>
      <b/>
      <sz val="8"/>
      <name val="Calibri Light"/>
      <family val="2"/>
    </font>
    <font>
      <b/>
      <sz val="8"/>
      <color rgb="FFFF0000"/>
      <name val="Arial"/>
      <family val="2"/>
    </font>
    <font>
      <sz val="8"/>
      <color theme="0"/>
      <name val="Arial"/>
      <family val="2"/>
    </font>
    <font>
      <sz val="8"/>
      <color theme="2" tint="-9.9978637043366805E-2"/>
      <name val="Arial"/>
      <family val="2"/>
    </font>
    <font>
      <sz val="8"/>
      <color indexed="8"/>
      <name val="Calibri Light"/>
      <family val="2"/>
      <scheme val="major"/>
    </font>
    <font>
      <sz val="8"/>
      <name val="Calibri Light"/>
      <family val="2"/>
    </font>
    <font>
      <sz val="8"/>
      <color theme="0"/>
      <name val="Calibri Light"/>
      <family val="2"/>
    </font>
    <font>
      <sz val="8"/>
      <color theme="2" tint="-9.9978637043366805E-2"/>
      <name val="Calibri Light"/>
      <family val="2"/>
    </font>
    <font>
      <sz val="8"/>
      <color rgb="FFFF0000"/>
      <name val="Calibri Light"/>
      <family val="2"/>
    </font>
    <font>
      <sz val="8"/>
      <color rgb="FF0F0F0F"/>
      <name val="Calibri"/>
      <family val="2"/>
      <scheme val="minor"/>
    </font>
    <font>
      <sz val="8"/>
      <color rgb="FF404040"/>
      <name val="Calibri Light"/>
      <family val="2"/>
    </font>
    <font>
      <b/>
      <sz val="8"/>
      <color rgb="FFFF0000"/>
      <name val="Calibri Light"/>
      <family val="2"/>
    </font>
    <font>
      <b/>
      <sz val="8"/>
      <color theme="2" tint="-9.9978637043366805E-2"/>
      <name val="Calibri Light"/>
      <family val="2"/>
      <scheme val="major"/>
    </font>
    <font>
      <b/>
      <sz val="8"/>
      <color theme="0"/>
      <name val="Arial"/>
      <family val="2"/>
    </font>
    <font>
      <b/>
      <sz val="8"/>
      <color theme="2" tint="-9.9978637043366805E-2"/>
      <name val="Arial"/>
      <family val="2"/>
    </font>
    <font>
      <sz val="11"/>
      <name val="Calibri"/>
      <family val="2"/>
    </font>
    <font>
      <b/>
      <sz val="8"/>
      <color rgb="FF404040"/>
      <name val="Calibri Light"/>
      <family val="2"/>
    </font>
    <font>
      <vertAlign val="superscript"/>
      <sz val="6"/>
      <color rgb="FF404040"/>
      <name val="Calibri Light"/>
      <family val="2"/>
    </font>
    <font>
      <sz val="6"/>
      <color rgb="FF404040"/>
      <name val="Calibri Light"/>
      <family val="2"/>
    </font>
    <font>
      <vertAlign val="superscript"/>
      <sz val="7"/>
      <color rgb="FF404040"/>
      <name val="Calibri Light"/>
      <family val="2"/>
    </font>
    <font>
      <sz val="7"/>
      <color rgb="FF404040"/>
      <name val="Calibri Light"/>
      <family val="2"/>
    </font>
    <font>
      <b/>
      <sz val="7"/>
      <color rgb="FF404040"/>
      <name val="Montserrat"/>
    </font>
    <font>
      <b/>
      <vertAlign val="superscript"/>
      <sz val="7"/>
      <color rgb="FF404040"/>
      <name val="Montserrat"/>
    </font>
    <font>
      <sz val="7"/>
      <color rgb="FF404040"/>
      <name val="Montserrat"/>
    </font>
    <font>
      <vertAlign val="superscript"/>
      <sz val="7"/>
      <color rgb="FF404040"/>
      <name val="Montserrat"/>
    </font>
    <font>
      <b/>
      <i/>
      <sz val="7"/>
      <color rgb="FF404040"/>
      <name val="Montserrat"/>
    </font>
    <font>
      <i/>
      <sz val="7"/>
      <color rgb="FF404040"/>
      <name val="Montserrat"/>
    </font>
    <font>
      <i/>
      <vertAlign val="superscript"/>
      <sz val="6"/>
      <color rgb="FF404040"/>
      <name val="Montserrat"/>
    </font>
    <font>
      <i/>
      <sz val="6"/>
      <color rgb="FF404040"/>
      <name val="Montserrat"/>
    </font>
    <font>
      <sz val="7"/>
      <name val="Montserrat"/>
    </font>
    <font>
      <vertAlign val="superscript"/>
      <sz val="7"/>
      <name val="Montserrat"/>
    </font>
    <font>
      <b/>
      <sz val="6"/>
      <color rgb="FF404040"/>
      <name val="Montserrat"/>
    </font>
    <font>
      <vertAlign val="superscript"/>
      <sz val="6"/>
      <name val="Montserrat"/>
    </font>
    <font>
      <sz val="6"/>
      <name val="Montserrat"/>
    </font>
    <font>
      <vertAlign val="subscript"/>
      <sz val="6"/>
      <name val="Montserrat"/>
    </font>
    <font>
      <sz val="6"/>
      <color rgb="FF404040"/>
      <name val="Montserrat"/>
    </font>
    <font>
      <vertAlign val="superscript"/>
      <sz val="6"/>
      <color rgb="FF404040"/>
      <name val="Montserrat"/>
    </font>
    <font>
      <sz val="9"/>
      <color rgb="FF404040"/>
      <name val="Montserrat"/>
    </font>
    <font>
      <sz val="9"/>
      <name val="Montserrat"/>
    </font>
    <font>
      <b/>
      <sz val="7"/>
      <name val="Montserrat"/>
    </font>
    <font>
      <i/>
      <sz val="7"/>
      <name val="Montserrat"/>
    </font>
    <font>
      <i/>
      <sz val="7"/>
      <color rgb="FF404040"/>
      <name val="Times New Roman"/>
      <family val="1"/>
    </font>
    <font>
      <sz val="10"/>
      <color rgb="FFFF0000"/>
      <name val="Arial"/>
      <family val="2"/>
    </font>
    <font>
      <i/>
      <sz val="9"/>
      <color rgb="FF404040"/>
      <name val="Montserrat"/>
    </font>
    <font>
      <i/>
      <vertAlign val="superscript"/>
      <sz val="6"/>
      <name val="Montserrat"/>
    </font>
    <font>
      <i/>
      <sz val="6"/>
      <name val="Montserrat"/>
    </font>
    <font>
      <sz val="7"/>
      <color rgb="FF000000"/>
      <name val="Montserrat"/>
    </font>
    <font>
      <b/>
      <i/>
      <sz val="8"/>
      <color rgb="FF000000"/>
      <name val="Calibri"/>
      <family val="2"/>
    </font>
    <font>
      <vertAlign val="superscript"/>
      <sz val="7"/>
      <color rgb="FF000000"/>
      <name val="Montserrat"/>
    </font>
  </fonts>
  <fills count="77">
    <fill>
      <patternFill patternType="none"/>
    </fill>
    <fill>
      <patternFill patternType="gray125"/>
    </fill>
    <fill>
      <patternFill patternType="solid">
        <fgColor indexed="22"/>
        <bgColor indexed="64"/>
      </patternFill>
    </fill>
    <fill>
      <patternFill patternType="solid">
        <fgColor indexed="22"/>
        <bgColor indexed="1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9"/>
      </patternFill>
    </fill>
    <fill>
      <patternFill patternType="solid">
        <fgColor indexed="55"/>
      </patternFill>
    </fill>
    <fill>
      <patternFill patternType="solid">
        <fgColor indexed="26"/>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46"/>
        <bgColor indexed="46"/>
      </patternFill>
    </fill>
    <fill>
      <patternFill patternType="solid">
        <fgColor indexed="44"/>
        <bgColor indexed="44"/>
      </patternFill>
    </fill>
    <fill>
      <patternFill patternType="solid">
        <fgColor indexed="24"/>
        <bgColor indexed="24"/>
      </patternFill>
    </fill>
    <fill>
      <patternFill patternType="solid">
        <fgColor indexed="54"/>
        <bgColor indexed="54"/>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7"/>
      </patternFill>
    </fill>
    <fill>
      <patternFill patternType="solid">
        <fgColor indexed="42"/>
        <bgColor indexed="42"/>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44"/>
        <bgColor indexed="64"/>
      </patternFill>
    </fill>
    <fill>
      <patternFill patternType="solid">
        <fgColor indexed="26"/>
        <bgColor indexed="64"/>
      </patternFill>
    </fill>
    <fill>
      <patternFill patternType="solid">
        <fgColor indexed="38"/>
      </patternFill>
    </fill>
    <fill>
      <patternFill patternType="solid">
        <fgColor indexed="9"/>
        <bgColor indexed="64"/>
      </patternFill>
    </fill>
    <fill>
      <patternFill patternType="solid">
        <fgColor indexed="43"/>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4"/>
      </patternFill>
    </fill>
    <fill>
      <patternFill patternType="solid">
        <fgColor indexed="24"/>
        <bgColor indexed="64"/>
      </patternFill>
    </fill>
    <fill>
      <patternFill patternType="solid">
        <fgColor indexed="15"/>
        <bgColor indexed="64"/>
      </patternFill>
    </fill>
    <fill>
      <patternFill patternType="solid">
        <fgColor indexed="15"/>
      </patternFill>
    </fill>
    <fill>
      <patternFill patternType="gray0625">
        <fgColor indexed="11"/>
      </patternFill>
    </fill>
    <fill>
      <patternFill patternType="solid">
        <fgColor indexed="12"/>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mediumGray">
        <fgColor indexed="22"/>
      </patternFill>
    </fill>
    <fill>
      <patternFill patternType="solid">
        <fgColor indexed="24"/>
      </patternFill>
    </fill>
    <fill>
      <patternFill patternType="solid">
        <fgColor indexed="63"/>
        <bgColor indexed="64"/>
      </patternFill>
    </fill>
    <fill>
      <patternFill patternType="solid">
        <fgColor indexed="62"/>
        <bgColor indexed="64"/>
      </patternFill>
    </fill>
    <fill>
      <patternFill patternType="solid">
        <fgColor indexed="9"/>
        <bgColor indexed="19"/>
      </patternFill>
    </fill>
    <fill>
      <patternFill patternType="solid">
        <fgColor indexed="58"/>
        <bgColor indexed="64"/>
      </patternFill>
    </fill>
    <fill>
      <patternFill patternType="solid">
        <fgColor indexed="39"/>
        <bgColor indexed="64"/>
      </patternFill>
    </fill>
    <fill>
      <patternFill patternType="solid">
        <fgColor indexed="8"/>
        <bgColor indexed="64"/>
      </patternFill>
    </fill>
    <fill>
      <patternFill patternType="solid">
        <fgColor indexed="16"/>
        <bgColor indexed="64"/>
      </patternFill>
    </fill>
    <fill>
      <patternFill patternType="solid">
        <fgColor indexed="11"/>
        <bgColor indexed="64"/>
      </patternFill>
    </fill>
    <fill>
      <patternFill patternType="solid">
        <fgColor indexed="9"/>
        <bgColor indexed="43"/>
      </patternFill>
    </fill>
    <fill>
      <patternFill patternType="lightGray">
        <fgColor indexed="13"/>
      </patternFill>
    </fill>
    <fill>
      <patternFill patternType="solid">
        <fgColor rgb="FFFFEB9C"/>
      </patternFill>
    </fill>
    <fill>
      <patternFill patternType="solid">
        <fgColor rgb="FFFFC7CE"/>
      </patternFill>
    </fill>
    <fill>
      <patternFill patternType="solid">
        <fgColor indexed="55"/>
        <bgColor indexed="64"/>
      </patternFill>
    </fill>
    <fill>
      <patternFill patternType="solid">
        <fgColor indexed="27"/>
        <bgColor indexed="64"/>
      </patternFill>
    </fill>
    <fill>
      <patternFill patternType="gray0625"/>
    </fill>
    <fill>
      <patternFill patternType="solid">
        <fgColor indexed="48"/>
        <bgColor indexed="64"/>
      </patternFill>
    </fill>
    <fill>
      <patternFill patternType="solid">
        <fgColor indexed="53"/>
        <bgColor indexed="64"/>
      </patternFill>
    </fill>
    <fill>
      <patternFill patternType="solid">
        <fgColor rgb="FFFFFFFF"/>
        <bgColor indexed="64"/>
      </patternFill>
    </fill>
  </fills>
  <borders count="97">
    <border>
      <left/>
      <right/>
      <top/>
      <bottom/>
      <diagonal/>
    </border>
    <border>
      <left style="double">
        <color indexed="64"/>
      </left>
      <right/>
      <top/>
      <bottom style="hair">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top/>
      <bottom style="medium">
        <color indexed="64"/>
      </bottom>
      <diagonal/>
    </border>
    <border>
      <left/>
      <right/>
      <top/>
      <bottom style="thin">
        <color indexed="22"/>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8"/>
      </bottom>
      <diagonal/>
    </border>
    <border>
      <left style="thin">
        <color indexed="64"/>
      </left>
      <right style="thin">
        <color indexed="64"/>
      </right>
      <top style="thin">
        <color indexed="64"/>
      </top>
      <bottom/>
      <diagonal/>
    </border>
    <border>
      <left style="thin">
        <color indexed="23"/>
      </left>
      <right style="thin">
        <color indexed="23"/>
      </right>
      <top/>
      <bottom/>
      <diagonal/>
    </border>
    <border>
      <left/>
      <right style="thin">
        <color indexed="8"/>
      </right>
      <top style="thin">
        <color indexed="8"/>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ck">
        <color indexed="9"/>
      </left>
      <right style="thick">
        <color indexed="9"/>
      </right>
      <top/>
      <bottom/>
      <diagonal/>
    </border>
    <border>
      <left/>
      <right style="thin">
        <color indexed="64"/>
      </right>
      <top style="thin">
        <color indexed="64"/>
      </top>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style="double">
        <color indexed="10"/>
      </left>
      <right style="double">
        <color indexed="10"/>
      </right>
      <top style="double">
        <color indexed="10"/>
      </top>
      <bottom style="double">
        <color indexed="10"/>
      </bottom>
      <diagonal/>
    </border>
    <border>
      <left style="thin">
        <color indexed="64"/>
      </left>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medium">
        <color indexed="23"/>
      </top>
      <bottom style="medium">
        <color indexed="23"/>
      </bottom>
      <diagonal/>
    </border>
    <border>
      <left style="thick">
        <color indexed="9"/>
      </left>
      <right style="thick">
        <color indexed="9"/>
      </right>
      <top style="thick">
        <color indexed="9"/>
      </top>
      <bottom style="thick">
        <color indexed="9"/>
      </bottom>
      <diagonal/>
    </border>
    <border>
      <left/>
      <right/>
      <top/>
      <bottom style="thick">
        <color indexed="64"/>
      </bottom>
      <diagonal/>
    </border>
    <border>
      <left/>
      <right/>
      <top style="thick">
        <color indexed="64"/>
      </top>
      <bottom style="thin">
        <color indexed="64"/>
      </bottom>
      <diagonal/>
    </border>
    <border>
      <left style="hair">
        <color indexed="27"/>
      </left>
      <right style="hair">
        <color indexed="27"/>
      </right>
      <top style="hair">
        <color indexed="27"/>
      </top>
      <bottom style="hair">
        <color indexed="27"/>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ck">
        <color indexed="64"/>
      </left>
      <right style="thin">
        <color indexed="64"/>
      </right>
      <top/>
      <bottom/>
      <diagonal/>
    </border>
    <border>
      <left style="thin">
        <color indexed="42"/>
      </left>
      <right style="thin">
        <color indexed="42"/>
      </right>
      <top style="thin">
        <color indexed="42"/>
      </top>
      <bottom style="thin">
        <color indexed="42"/>
      </bottom>
      <diagonal/>
    </border>
    <border>
      <left/>
      <right/>
      <top style="medium">
        <color rgb="FFBC7E27"/>
      </top>
      <bottom style="medium">
        <color rgb="FFBC7E27"/>
      </bottom>
      <diagonal/>
    </border>
    <border>
      <left/>
      <right/>
      <top style="thin">
        <color rgb="FFBC7E27"/>
      </top>
      <bottom style="thin">
        <color rgb="FFBC7E27"/>
      </bottom>
      <diagonal/>
    </border>
    <border>
      <left style="thin">
        <color rgb="FFDCDCDC"/>
      </left>
      <right style="thin">
        <color rgb="FFDCDCDC"/>
      </right>
      <top style="thin">
        <color rgb="FFDCDCDC"/>
      </top>
      <bottom style="thin">
        <color rgb="FFDCDCDC"/>
      </bottom>
      <diagonal/>
    </border>
    <border>
      <left style="double">
        <color indexed="64"/>
      </left>
      <right/>
      <top style="double">
        <color indexed="64"/>
      </top>
      <bottom style="double">
        <color indexed="64"/>
      </bottom>
      <diagonal/>
    </border>
    <border>
      <left/>
      <right/>
      <top style="thin">
        <color indexed="64"/>
      </top>
      <bottom style="thick">
        <color indexed="64"/>
      </bottom>
      <diagonal/>
    </border>
    <border>
      <left/>
      <right style="double">
        <color indexed="64"/>
      </right>
      <top/>
      <bottom/>
      <diagonal/>
    </border>
    <border>
      <left style="double">
        <color indexed="64"/>
      </left>
      <right style="double">
        <color indexed="64"/>
      </right>
      <top style="thin">
        <color indexed="22"/>
      </top>
      <bottom style="thin">
        <color indexed="22"/>
      </bottom>
      <diagonal/>
    </border>
    <border>
      <left style="double">
        <color indexed="64"/>
      </left>
      <right/>
      <top style="double">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medium">
        <color rgb="FFBF731C"/>
      </top>
      <bottom/>
      <diagonal/>
    </border>
    <border>
      <left/>
      <right/>
      <top style="medium">
        <color rgb="FF006800"/>
      </top>
      <bottom style="medium">
        <color rgb="FF006800"/>
      </bottom>
      <diagonal/>
    </border>
    <border>
      <left style="thin">
        <color indexed="42"/>
      </left>
      <right style="thin">
        <color indexed="42"/>
      </right>
      <top style="thin">
        <color indexed="42"/>
      </top>
      <bottom/>
      <diagonal/>
    </border>
    <border>
      <left/>
      <right/>
      <top style="thick">
        <color rgb="FF006800"/>
      </top>
      <bottom style="medium">
        <color rgb="FF006800"/>
      </bottom>
      <diagonal/>
    </border>
    <border>
      <left/>
      <right/>
      <top/>
      <bottom style="medium">
        <color rgb="FF006800"/>
      </bottom>
      <diagonal/>
    </border>
    <border>
      <left/>
      <right/>
      <top/>
      <bottom style="thick">
        <color rgb="FF006800"/>
      </bottom>
      <diagonal/>
    </border>
    <border>
      <left/>
      <right/>
      <top style="thick">
        <color rgb="FF006800"/>
      </top>
      <bottom style="thick">
        <color rgb="FF006800"/>
      </bottom>
      <diagonal/>
    </border>
    <border>
      <left/>
      <right/>
      <top style="medium">
        <color rgb="FF006800"/>
      </top>
      <bottom/>
      <diagonal/>
    </border>
    <border>
      <left/>
      <right/>
      <top style="medium">
        <color rgb="FF006800"/>
      </top>
      <bottom style="thick">
        <color rgb="FF006800"/>
      </bottom>
      <diagonal/>
    </border>
    <border>
      <left/>
      <right/>
      <top style="thick">
        <color rgb="FF006800"/>
      </top>
      <bottom/>
      <diagonal/>
    </border>
    <border>
      <left/>
      <right/>
      <top/>
      <bottom style="thin">
        <color rgb="FF006800"/>
      </bottom>
      <diagonal/>
    </border>
    <border>
      <left/>
      <right style="mediumDashed">
        <color rgb="FF006800"/>
      </right>
      <top style="thick">
        <color rgb="FF006800"/>
      </top>
      <bottom style="medium">
        <color rgb="FF006800"/>
      </bottom>
      <diagonal/>
    </border>
    <border>
      <left/>
      <right style="mediumDashed">
        <color rgb="FF7F7F7F"/>
      </right>
      <top style="thick">
        <color rgb="FF006800"/>
      </top>
      <bottom style="medium">
        <color rgb="FF006800"/>
      </bottom>
      <diagonal/>
    </border>
    <border>
      <left/>
      <right style="mediumDashed">
        <color rgb="FFC9C9C9"/>
      </right>
      <top/>
      <bottom style="medium">
        <color rgb="FF006800"/>
      </bottom>
      <diagonal/>
    </border>
    <border>
      <left/>
      <right style="mediumDashed">
        <color rgb="FF006800"/>
      </right>
      <top/>
      <bottom style="medium">
        <color rgb="FF006800"/>
      </bottom>
      <diagonal/>
    </border>
    <border>
      <left/>
      <right style="mediumDashed">
        <color rgb="FF7F7F7F"/>
      </right>
      <top/>
      <bottom style="medium">
        <color rgb="FF006800"/>
      </bottom>
      <diagonal/>
    </border>
    <border>
      <left/>
      <right style="mediumDashed">
        <color rgb="FFC9C9C9"/>
      </right>
      <top/>
      <bottom style="thick">
        <color rgb="FF006800"/>
      </bottom>
      <diagonal/>
    </border>
    <border>
      <left/>
      <right style="mediumDashed">
        <color rgb="FF006800"/>
      </right>
      <top/>
      <bottom style="thick">
        <color rgb="FF006800"/>
      </bottom>
      <diagonal/>
    </border>
    <border>
      <left/>
      <right style="mediumDashed">
        <color rgb="FF7F7F7F"/>
      </right>
      <top/>
      <bottom style="thick">
        <color rgb="FF006800"/>
      </bottom>
      <diagonal/>
    </border>
    <border>
      <left style="mediumDashed">
        <color rgb="FF006800"/>
      </left>
      <right/>
      <top style="thick">
        <color rgb="FF006800"/>
      </top>
      <bottom style="medium">
        <color rgb="FF006800"/>
      </bottom>
      <diagonal/>
    </border>
  </borders>
  <cellStyleXfs count="4339">
    <xf numFmtId="0" fontId="0" fillId="0" borderId="0"/>
    <xf numFmtId="0" fontId="5" fillId="0" borderId="0"/>
    <xf numFmtId="0" fontId="21" fillId="0" borderId="0"/>
    <xf numFmtId="0" fontId="22" fillId="0" borderId="0">
      <alignment horizontal="right"/>
    </xf>
    <xf numFmtId="0" fontId="22" fillId="2" borderId="0"/>
    <xf numFmtId="0" fontId="23" fillId="2" borderId="0"/>
    <xf numFmtId="0" fontId="23" fillId="2" borderId="0"/>
    <xf numFmtId="0" fontId="23" fillId="2" borderId="0"/>
    <xf numFmtId="0" fontId="23" fillId="2" borderId="0">
      <alignment horizontal="right"/>
    </xf>
    <xf numFmtId="0" fontId="24" fillId="0" borderId="0" applyNumberFormat="0" applyFont="0" applyFill="0" applyBorder="0" applyAlignment="0" applyProtection="0"/>
    <xf numFmtId="174" fontId="25" fillId="0" borderId="0">
      <alignment horizontal="right"/>
    </xf>
    <xf numFmtId="0" fontId="5" fillId="0" borderId="0"/>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6" fontId="5" fillId="0" borderId="0">
      <alignment horizontal="left" wrapText="1"/>
    </xf>
    <xf numFmtId="176" fontId="5" fillId="0" borderId="0">
      <alignment horizontal="left" wrapText="1"/>
    </xf>
    <xf numFmtId="176"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6" fontId="5" fillId="0" borderId="0">
      <alignment horizontal="left" wrapText="1"/>
    </xf>
    <xf numFmtId="176" fontId="5" fillId="0" borderId="0">
      <alignment horizontal="left" wrapText="1"/>
    </xf>
    <xf numFmtId="176" fontId="5" fillId="0" borderId="0">
      <alignment horizontal="left" wrapText="1"/>
    </xf>
    <xf numFmtId="0" fontId="5" fillId="0" borderId="0">
      <alignment horizontal="left" wrapText="1"/>
    </xf>
    <xf numFmtId="176" fontId="5" fillId="0" borderId="0">
      <alignment horizontal="left" wrapText="1"/>
    </xf>
    <xf numFmtId="176" fontId="5" fillId="0" borderId="0">
      <alignment horizontal="left" wrapText="1"/>
    </xf>
    <xf numFmtId="176"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7" fontId="5" fillId="0" borderId="0" applyFont="0" applyFill="0" applyBorder="0" applyAlignment="0" applyProtection="0"/>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26" fillId="0" borderId="0">
      <alignment horizontal="left" wrapText="1"/>
    </xf>
    <xf numFmtId="0" fontId="26"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26" fillId="0" borderId="0">
      <alignment horizontal="left" wrapText="1"/>
    </xf>
    <xf numFmtId="0" fontId="26"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26"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26" fillId="0" borderId="0">
      <alignment horizontal="left" wrapText="1"/>
    </xf>
    <xf numFmtId="0" fontId="26"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6" fontId="5" fillId="0" borderId="0">
      <alignment horizontal="left" wrapText="1"/>
    </xf>
    <xf numFmtId="176" fontId="5" fillId="0" borderId="0">
      <alignment horizontal="left" wrapText="1"/>
    </xf>
    <xf numFmtId="176"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6" fontId="5" fillId="0" borderId="0">
      <alignment horizontal="left" wrapText="1"/>
    </xf>
    <xf numFmtId="176" fontId="5" fillId="0" borderId="0">
      <alignment horizontal="left" wrapText="1"/>
    </xf>
    <xf numFmtId="176" fontId="5" fillId="0" borderId="0">
      <alignment horizontal="left" wrapText="1"/>
    </xf>
    <xf numFmtId="0" fontId="5" fillId="0" borderId="0">
      <alignment horizontal="left" wrapText="1"/>
    </xf>
    <xf numFmtId="176" fontId="5" fillId="0" borderId="0">
      <alignment horizontal="left" wrapText="1"/>
    </xf>
    <xf numFmtId="176" fontId="5" fillId="0" borderId="0">
      <alignment horizontal="left" wrapText="1"/>
    </xf>
    <xf numFmtId="176"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26"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26" fillId="0" borderId="0">
      <alignment horizontal="left" wrapText="1"/>
    </xf>
    <xf numFmtId="0" fontId="26"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26"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26" fillId="0" borderId="0">
      <alignment horizontal="left" wrapText="1"/>
    </xf>
    <xf numFmtId="0" fontId="26"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26"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26"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5" fillId="0" borderId="0">
      <alignment horizontal="left" wrapText="1"/>
    </xf>
    <xf numFmtId="179" fontId="5" fillId="0" borderId="0">
      <alignment horizontal="left" wrapText="1"/>
    </xf>
    <xf numFmtId="179" fontId="5" fillId="0" borderId="0">
      <alignment horizontal="left" wrapText="1"/>
    </xf>
    <xf numFmtId="179" fontId="5"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27" fillId="0" borderId="0">
      <alignment vertical="center"/>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26" fillId="0" borderId="0">
      <alignment horizontal="left" wrapText="1"/>
    </xf>
    <xf numFmtId="178" fontId="26" fillId="0" borderId="0">
      <alignment horizontal="left" wrapText="1"/>
    </xf>
    <xf numFmtId="178" fontId="26" fillId="0" borderId="0">
      <alignment horizontal="left" wrapText="1"/>
    </xf>
    <xf numFmtId="178" fontId="26" fillId="0" borderId="0">
      <alignment horizontal="left" wrapText="1"/>
    </xf>
    <xf numFmtId="0" fontId="5" fillId="0" borderId="0" applyNumberFormat="0" applyFill="0" applyBorder="0" applyAlignment="0" applyProtection="0"/>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alignment horizontal="left" wrapText="1"/>
    </xf>
    <xf numFmtId="175" fontId="5" fillId="0" borderId="0">
      <alignment horizontal="left" wrapText="1"/>
    </xf>
    <xf numFmtId="175" fontId="5" fillId="0" borderId="0">
      <alignment horizontal="left" wrapText="1"/>
    </xf>
    <xf numFmtId="175" fontId="5" fillId="0" borderId="0">
      <alignment horizontal="left" wrapText="1"/>
    </xf>
    <xf numFmtId="0" fontId="5" fillId="0" borderId="0"/>
    <xf numFmtId="1" fontId="28" fillId="0" borderId="0"/>
    <xf numFmtId="175" fontId="29" fillId="0" borderId="0">
      <alignment horizontal="left"/>
    </xf>
    <xf numFmtId="180" fontId="29" fillId="0" borderId="0">
      <alignment horizontal="left"/>
    </xf>
    <xf numFmtId="3" fontId="30" fillId="3" borderId="0">
      <alignment horizontal="left"/>
    </xf>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3" fontId="31" fillId="2" borderId="0"/>
    <xf numFmtId="0" fontId="7" fillId="10"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6"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7"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7" fillId="9"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12" fillId="18"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8" borderId="0" applyNumberFormat="0" applyBorder="0" applyAlignment="0" applyProtection="0"/>
    <xf numFmtId="0" fontId="210" fillId="20"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4" borderId="0" applyNumberFormat="0" applyBorder="0" applyAlignment="0" applyProtection="0"/>
    <xf numFmtId="0" fontId="210"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210" fillId="2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210" fillId="12"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210"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210" fillId="9"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32" fillId="2" borderId="0"/>
    <xf numFmtId="0" fontId="33" fillId="2" borderId="0">
      <alignment horizontal="left"/>
    </xf>
    <xf numFmtId="0" fontId="27" fillId="0" borderId="0"/>
    <xf numFmtId="0" fontId="12"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2" fillId="28" borderId="0" applyNumberFormat="0" applyBorder="0" applyAlignment="0" applyProtection="0"/>
    <xf numFmtId="0" fontId="32" fillId="24" borderId="0" applyNumberFormat="0" applyBorder="0" applyAlignment="0" applyProtection="0"/>
    <xf numFmtId="0" fontId="32"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12" fillId="32" borderId="0" applyNumberFormat="0" applyBorder="0" applyAlignment="0" applyProtection="0"/>
    <xf numFmtId="0" fontId="32" fillId="24" borderId="0" applyNumberFormat="0" applyBorder="0" applyAlignment="0" applyProtection="0"/>
    <xf numFmtId="0" fontId="32" fillId="33"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2" fillId="19" borderId="0" applyNumberFormat="0" applyBorder="0" applyAlignment="0" applyProtection="0"/>
    <xf numFmtId="0" fontId="32" fillId="24" borderId="0" applyNumberFormat="0" applyBorder="0" applyAlignment="0" applyProtection="0"/>
    <xf numFmtId="0" fontId="32" fillId="29" borderId="0" applyNumberFormat="0" applyBorder="0" applyAlignment="0" applyProtection="0"/>
    <xf numFmtId="0" fontId="19" fillId="29" borderId="0" applyNumberFormat="0" applyBorder="0" applyAlignment="0" applyProtection="0"/>
    <xf numFmtId="0" fontId="19" fillId="27" borderId="0" applyNumberFormat="0" applyBorder="0" applyAlignment="0" applyProtection="0"/>
    <xf numFmtId="0" fontId="12" fillId="20"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19" fillId="25" borderId="0" applyNumberFormat="0" applyBorder="0" applyAlignment="0" applyProtection="0"/>
    <xf numFmtId="0" fontId="19" fillId="34" borderId="0" applyNumberFormat="0" applyBorder="0" applyAlignment="0" applyProtection="0"/>
    <xf numFmtId="0" fontId="1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181" fontId="34" fillId="0" borderId="0" applyFont="0" applyFill="0" applyBorder="0" applyAlignment="0" applyProtection="0"/>
    <xf numFmtId="182" fontId="34" fillId="0" borderId="0" applyFont="0" applyFill="0" applyBorder="0" applyAlignment="0" applyProtection="0"/>
    <xf numFmtId="183" fontId="35" fillId="0" borderId="0" applyFont="0" applyFill="0" applyBorder="0" applyAlignment="0" applyProtection="0"/>
    <xf numFmtId="184" fontId="36" fillId="39" borderId="1">
      <alignment horizontal="center" vertical="center"/>
    </xf>
    <xf numFmtId="0" fontId="37" fillId="0" borderId="0"/>
    <xf numFmtId="0" fontId="38" fillId="0" borderId="0"/>
    <xf numFmtId="0" fontId="39" fillId="0" borderId="0">
      <alignment horizontal="center" wrapText="1"/>
      <protection locked="0"/>
    </xf>
    <xf numFmtId="169" fontId="40" fillId="40" borderId="0" applyNumberFormat="0" applyBorder="0" applyAlignment="0" applyProtection="0"/>
    <xf numFmtId="0" fontId="41" fillId="41" borderId="0"/>
    <xf numFmtId="0" fontId="14" fillId="5" borderId="0" applyNumberFormat="0" applyBorder="0" applyAlignment="0" applyProtection="0"/>
    <xf numFmtId="185" fontId="39" fillId="0" borderId="0" applyFon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4" fillId="42" borderId="0" applyNumberFormat="0" applyFill="0" applyBorder="0" applyAlignment="0" applyProtection="0">
      <protection locked="0"/>
    </xf>
    <xf numFmtId="186" fontId="6" fillId="0" borderId="0"/>
    <xf numFmtId="0" fontId="45" fillId="0" borderId="0" applyFont="0" applyFill="0" applyBorder="0" applyAlignment="0" applyProtection="0">
      <alignment horizontal="right"/>
    </xf>
    <xf numFmtId="14" fontId="40" fillId="0" borderId="0" applyNumberFormat="0" applyFill="0" applyBorder="0" applyAlignment="0" applyProtection="0">
      <alignment horizontal="center"/>
    </xf>
    <xf numFmtId="185" fontId="46" fillId="43" borderId="0" applyNumberFormat="0" applyFill="0" applyBorder="0" applyAlignment="0" applyProtection="0">
      <alignment horizontal="center"/>
    </xf>
    <xf numFmtId="14" fontId="40" fillId="0" borderId="0" applyNumberFormat="0" applyFill="0" applyBorder="0" applyAlignment="0" applyProtection="0">
      <alignment horizontal="center"/>
    </xf>
    <xf numFmtId="0" fontId="48" fillId="0" borderId="2" applyNumberFormat="0" applyFill="0" applyAlignment="0" applyProtection="0"/>
    <xf numFmtId="187" fontId="47" fillId="0" borderId="0">
      <alignment vertical="top"/>
    </xf>
    <xf numFmtId="0" fontId="49" fillId="42" borderId="3" applyNumberFormat="0" applyFill="0" applyBorder="0" applyAlignment="0" applyProtection="0">
      <protection locked="0"/>
    </xf>
    <xf numFmtId="187" fontId="50" fillId="0" borderId="0">
      <alignment horizontal="right"/>
    </xf>
    <xf numFmtId="187" fontId="50" fillId="0" borderId="0">
      <alignment horizontal="left"/>
    </xf>
    <xf numFmtId="0" fontId="8" fillId="6"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88" fontId="51" fillId="0" borderId="4" applyAlignment="0" applyProtection="0"/>
    <xf numFmtId="0" fontId="39" fillId="0" borderId="5" applyNumberFormat="0" applyFont="0" applyFill="0" applyAlignment="0" applyProtection="0"/>
    <xf numFmtId="0" fontId="5" fillId="0" borderId="6" applyNumberFormat="0" applyFill="0" applyAlignment="0" applyProtection="0"/>
    <xf numFmtId="188" fontId="51" fillId="0" borderId="4" applyAlignment="0" applyProtection="0"/>
    <xf numFmtId="0" fontId="52" fillId="0" borderId="7" applyFill="0" applyProtection="0">
      <alignment horizontal="right"/>
    </xf>
    <xf numFmtId="189" fontId="53" fillId="43" borderId="0" applyFont="0" applyFill="0" applyBorder="0" applyAlignment="0" applyProtection="0"/>
    <xf numFmtId="0" fontId="54" fillId="0" borderId="2">
      <alignment horizontal="center"/>
    </xf>
    <xf numFmtId="190" fontId="55" fillId="0" borderId="0" applyFont="0" applyFill="0" applyBorder="0" applyAlignment="0" applyProtection="0"/>
    <xf numFmtId="0" fontId="56" fillId="0" borderId="0" applyNumberFormat="0" applyFill="0" applyBorder="0" applyAlignment="0" applyProtection="0"/>
    <xf numFmtId="191" fontId="5" fillId="0" borderId="0" applyFill="0" applyBorder="0" applyAlignment="0"/>
    <xf numFmtId="177" fontId="57" fillId="0" borderId="0" applyFill="0" applyBorder="0" applyAlignment="0"/>
    <xf numFmtId="192" fontId="57" fillId="0" borderId="0" applyFill="0" applyBorder="0" applyAlignment="0"/>
    <xf numFmtId="193" fontId="58" fillId="0" borderId="0" applyFill="0" applyBorder="0" applyAlignment="0"/>
    <xf numFmtId="194" fontId="58" fillId="0" borderId="0" applyFill="0" applyBorder="0" applyAlignment="0"/>
    <xf numFmtId="195" fontId="57" fillId="0" borderId="0" applyFill="0" applyBorder="0" applyAlignment="0"/>
    <xf numFmtId="196" fontId="6" fillId="0" borderId="0" applyFill="0" applyBorder="0" applyAlignment="0"/>
    <xf numFmtId="177" fontId="57" fillId="0" borderId="0" applyFill="0" applyBorder="0" applyAlignment="0"/>
    <xf numFmtId="0" fontId="9" fillId="22" borderId="8" applyNumberFormat="0" applyAlignment="0" applyProtection="0"/>
    <xf numFmtId="0" fontId="9" fillId="22" borderId="8" applyNumberFormat="0" applyAlignment="0" applyProtection="0"/>
    <xf numFmtId="0" fontId="9" fillId="12" borderId="8" applyNumberFormat="0" applyAlignment="0" applyProtection="0"/>
    <xf numFmtId="0" fontId="9" fillId="22" borderId="8" applyNumberFormat="0" applyAlignment="0" applyProtection="0"/>
    <xf numFmtId="0" fontId="9" fillId="22" borderId="8" applyNumberFormat="0" applyAlignment="0" applyProtection="0"/>
    <xf numFmtId="0" fontId="59" fillId="0" borderId="0" applyNumberFormat="0" applyFill="0" applyBorder="0" applyAlignment="0" applyProtection="0"/>
    <xf numFmtId="0" fontId="59" fillId="0" borderId="0" applyNumberFormat="0" applyFill="0" applyBorder="0" applyAlignment="0" applyProtection="0"/>
    <xf numFmtId="185" fontId="60" fillId="0" borderId="0" applyFont="0" applyFill="0" applyBorder="0" applyAlignment="0" applyProtection="0"/>
    <xf numFmtId="0" fontId="59" fillId="0" borderId="0" applyNumberFormat="0" applyFill="0" applyBorder="0" applyProtection="0">
      <alignment horizontal="left"/>
    </xf>
    <xf numFmtId="0" fontId="10" fillId="12" borderId="9" applyNumberFormat="0" applyAlignment="0" applyProtection="0"/>
    <xf numFmtId="0" fontId="209" fillId="12" borderId="9" applyNumberFormat="0" applyAlignment="0" applyProtection="0"/>
    <xf numFmtId="0" fontId="10" fillId="12" borderId="9" applyNumberFormat="0" applyAlignment="0" applyProtection="0"/>
    <xf numFmtId="0" fontId="10" fillId="12" borderId="9" applyNumberFormat="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0" fontId="11" fillId="0" borderId="10" applyNumberFormat="0" applyFill="0" applyAlignment="0" applyProtection="0"/>
    <xf numFmtId="197" fontId="5" fillId="0" borderId="11" applyFont="0" applyFill="0" applyBorder="0" applyProtection="0">
      <alignment horizontal="right"/>
    </xf>
    <xf numFmtId="0" fontId="10" fillId="12" borderId="9" applyNumberFormat="0" applyAlignment="0" applyProtection="0"/>
    <xf numFmtId="0" fontId="46" fillId="0" borderId="0" applyNumberFormat="0" applyFont="0" applyBorder="0" applyAlignment="0" applyProtection="0"/>
    <xf numFmtId="37" fontId="61" fillId="0" borderId="0" applyNumberFormat="0" applyFont="0" applyBorder="0" applyAlignment="0" applyProtection="0"/>
    <xf numFmtId="0" fontId="6" fillId="0" borderId="0" applyNumberFormat="0" applyFill="0" applyBorder="0" applyAlignment="0" applyProtection="0"/>
    <xf numFmtId="0" fontId="62" fillId="0" borderId="0" applyNumberFormat="0" applyFill="0" applyBorder="0" applyAlignment="0" applyProtection="0"/>
    <xf numFmtId="0" fontId="6" fillId="0" borderId="0" applyNumberFormat="0" applyFill="0" applyBorder="0" applyAlignment="0" applyProtection="0"/>
    <xf numFmtId="0" fontId="63" fillId="0" borderId="2" applyNumberFormat="0" applyFill="0" applyBorder="0" applyAlignment="0" applyProtection="0">
      <alignment horizontal="center"/>
    </xf>
    <xf numFmtId="0" fontId="64" fillId="0" borderId="0" applyNumberFormat="0" applyFill="0" applyBorder="0" applyProtection="0">
      <alignment horizontal="right"/>
    </xf>
    <xf numFmtId="0" fontId="65" fillId="0" borderId="12">
      <alignment horizontal="center"/>
    </xf>
    <xf numFmtId="195" fontId="57" fillId="0" borderId="0" applyFont="0" applyFill="0" applyBorder="0" applyAlignment="0" applyProtection="0"/>
    <xf numFmtId="0" fontId="39" fillId="0" borderId="0" applyFont="0" applyFill="0" applyBorder="0" applyAlignment="0" applyProtection="0"/>
    <xf numFmtId="40" fontId="60" fillId="0" borderId="0" applyFont="0" applyFill="0" applyBorder="0" applyAlignment="0" applyProtection="0">
      <alignment horizontal="center"/>
    </xf>
    <xf numFmtId="0" fontId="60" fillId="0" borderId="0" applyFont="0" applyFill="0" applyBorder="0" applyAlignment="0" applyProtection="0">
      <alignment horizontal="center"/>
    </xf>
    <xf numFmtId="0" fontId="66" fillId="0" borderId="0" applyFont="0" applyFill="0" applyBorder="0" applyAlignment="0" applyProtection="0">
      <alignment horizontal="right"/>
    </xf>
    <xf numFmtId="0" fontId="66" fillId="0" borderId="0" applyFont="0" applyFill="0" applyBorder="0" applyAlignment="0" applyProtection="0"/>
    <xf numFmtId="0" fontId="66" fillId="0" borderId="0" applyFont="0" applyFill="0" applyBorder="0" applyAlignment="0" applyProtection="0">
      <alignment horizontal="right"/>
    </xf>
    <xf numFmtId="0" fontId="66" fillId="0" borderId="0" applyFont="0" applyFill="0" applyBorder="0" applyAlignment="0" applyProtection="0">
      <alignment horizontal="right"/>
    </xf>
    <xf numFmtId="40" fontId="5" fillId="0" borderId="0" applyFont="0" applyFill="0" applyBorder="0" applyProtection="0">
      <alignment horizontal="right"/>
    </xf>
    <xf numFmtId="0" fontId="67" fillId="0" borderId="0" applyNumberFormat="0" applyFont="0" applyFill="0" applyBorder="0" applyAlignment="0" applyProtection="0"/>
    <xf numFmtId="0" fontId="68" fillId="0" borderId="0"/>
    <xf numFmtId="0" fontId="57" fillId="0" borderId="0"/>
    <xf numFmtId="0" fontId="68" fillId="0" borderId="0"/>
    <xf numFmtId="0" fontId="69" fillId="0" borderId="0" applyNumberFormat="0" applyFont="0" applyFill="0" applyBorder="0" applyAlignment="0" applyProtection="0"/>
    <xf numFmtId="0" fontId="68" fillId="0" borderId="0"/>
    <xf numFmtId="0" fontId="68" fillId="0" borderId="0"/>
    <xf numFmtId="0" fontId="57" fillId="0" borderId="0"/>
    <xf numFmtId="0" fontId="70" fillId="0" borderId="0" applyNumberFormat="0" applyAlignment="0">
      <alignment horizontal="left"/>
    </xf>
    <xf numFmtId="0" fontId="27" fillId="0" borderId="0" applyNumberFormat="0" applyAlignment="0"/>
    <xf numFmtId="198" fontId="6" fillId="0" borderId="13" applyFont="0" applyFill="0" applyBorder="0" applyAlignment="0" applyProtection="0"/>
    <xf numFmtId="177" fontId="57" fillId="0" borderId="0" applyFont="0" applyFill="0" applyBorder="0" applyAlignment="0" applyProtection="0"/>
    <xf numFmtId="199" fontId="6" fillId="0" borderId="0" applyFont="0" applyFill="0" applyBorder="0" applyAlignment="0"/>
    <xf numFmtId="197" fontId="71" fillId="0" borderId="14">
      <protection locked="0"/>
    </xf>
    <xf numFmtId="0" fontId="5" fillId="0" borderId="0" applyFont="0" applyFill="0" applyBorder="0" applyAlignment="0" applyProtection="0"/>
    <xf numFmtId="0" fontId="66" fillId="0" borderId="0" applyFont="0" applyFill="0" applyBorder="0" applyAlignment="0" applyProtection="0">
      <alignment horizontal="right"/>
    </xf>
    <xf numFmtId="0" fontId="66" fillId="0" borderId="0" applyFont="0" applyFill="0" applyBorder="0" applyAlignment="0" applyProtection="0">
      <alignment horizontal="right"/>
    </xf>
    <xf numFmtId="0" fontId="72" fillId="0" borderId="0" applyFont="0" applyFill="0" applyBorder="0" applyAlignment="0" applyProtection="0"/>
    <xf numFmtId="197" fontId="29" fillId="42" borderId="0" applyFont="0" applyFill="0" applyBorder="0" applyAlignment="0" applyProtection="0"/>
    <xf numFmtId="172" fontId="6" fillId="0" borderId="13" applyFont="0" applyFill="0" applyBorder="0" applyAlignment="0" applyProtection="0"/>
    <xf numFmtId="0" fontId="73" fillId="0" borderId="0" applyNumberFormat="0" applyFont="0" applyFill="0" applyBorder="0" applyAlignment="0" applyProtection="0"/>
    <xf numFmtId="200" fontId="74" fillId="2" borderId="0">
      <alignment horizontal="right"/>
    </xf>
    <xf numFmtId="0" fontId="66" fillId="0" borderId="0" applyFill="0" applyBorder="0" applyProtection="0">
      <alignment vertical="center"/>
    </xf>
    <xf numFmtId="201" fontId="75" fillId="0" borderId="0" applyFill="0" applyBorder="0">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202" fontId="55" fillId="0" borderId="0" applyFont="0" applyFill="0" applyBorder="0" applyAlignment="0" applyProtection="0"/>
    <xf numFmtId="0" fontId="66" fillId="0" borderId="0" applyNumberFormat="0">
      <alignment horizontal="right"/>
    </xf>
    <xf numFmtId="197" fontId="77" fillId="0" borderId="0" applyNumberFormat="0" applyFill="0" applyBorder="0" applyAlignment="0"/>
    <xf numFmtId="0" fontId="5" fillId="0" borderId="0" applyNumberFormat="0">
      <alignment horizontal="right"/>
    </xf>
    <xf numFmtId="203" fontId="78" fillId="0" borderId="0">
      <protection locked="0"/>
    </xf>
    <xf numFmtId="22" fontId="79" fillId="0" borderId="0">
      <alignment horizontal="left"/>
    </xf>
    <xf numFmtId="15" fontId="65" fillId="0" borderId="0" applyFill="0" applyBorder="0" applyAlignment="0"/>
    <xf numFmtId="185" fontId="65" fillId="40" borderId="0" applyFont="0" applyFill="0" applyBorder="0" applyAlignment="0" applyProtection="0"/>
    <xf numFmtId="204" fontId="5" fillId="40" borderId="15" applyFont="0" applyFill="0" applyBorder="0" applyAlignment="0" applyProtection="0"/>
    <xf numFmtId="205" fontId="5" fillId="40" borderId="0" applyFont="0" applyFill="0" applyBorder="0" applyAlignment="0" applyProtection="0"/>
    <xf numFmtId="17" fontId="65" fillId="0" borderId="0" applyFill="0" applyBorder="0">
      <alignment horizontal="right"/>
    </xf>
    <xf numFmtId="206" fontId="5" fillId="0" borderId="2"/>
    <xf numFmtId="0" fontId="66" fillId="0" borderId="0" applyFont="0" applyFill="0" applyBorder="0" applyAlignment="0" applyProtection="0"/>
    <xf numFmtId="14" fontId="32" fillId="0" borderId="0" applyFill="0" applyBorder="0" applyAlignment="0"/>
    <xf numFmtId="207" fontId="80" fillId="43" borderId="16" applyFill="0" applyBorder="0">
      <alignment horizontal="right"/>
    </xf>
    <xf numFmtId="204" fontId="5" fillId="0" borderId="0" applyFill="0" applyBorder="0">
      <alignment horizontal="right"/>
    </xf>
    <xf numFmtId="199" fontId="5" fillId="0" borderId="17">
      <alignment horizontal="center"/>
    </xf>
    <xf numFmtId="17" fontId="5" fillId="0" borderId="0" applyFont="0" applyFill="0" applyBorder="0" applyAlignment="0" applyProtection="0">
      <alignment horizontal="center"/>
    </xf>
    <xf numFmtId="208" fontId="60" fillId="0" borderId="0" applyFont="0" applyFill="0" applyBorder="0" applyAlignment="0" applyProtection="0">
      <alignment horizontal="center"/>
    </xf>
    <xf numFmtId="40" fontId="81" fillId="0" borderId="0"/>
    <xf numFmtId="0" fontId="5" fillId="0" borderId="0" applyFont="0" applyFill="0" applyBorder="0" applyAlignment="0" applyProtection="0"/>
    <xf numFmtId="0" fontId="5" fillId="0" borderId="0" applyFont="0" applyFill="0" applyBorder="0" applyAlignment="0" applyProtection="0"/>
    <xf numFmtId="197" fontId="39" fillId="0" borderId="0" applyFont="0" applyFill="0" applyBorder="0" applyAlignment="0" applyProtection="0"/>
    <xf numFmtId="0" fontId="39" fillId="0" borderId="0"/>
    <xf numFmtId="201" fontId="6" fillId="0" borderId="0"/>
    <xf numFmtId="203" fontId="39" fillId="0" borderId="0" applyFont="0" applyFill="0" applyBorder="0" applyAlignment="0" applyProtection="0"/>
    <xf numFmtId="0" fontId="66" fillId="0" borderId="18" applyNumberFormat="0" applyFont="0" applyFill="0" applyAlignment="0" applyProtection="0"/>
    <xf numFmtId="0" fontId="82" fillId="0" borderId="0" applyNumberFormat="0" applyFont="0" applyBorder="0" applyAlignment="0">
      <alignment horizontal="centerContinuous"/>
    </xf>
    <xf numFmtId="0" fontId="31" fillId="44" borderId="0" applyNumberFormat="0" applyBorder="0" applyAlignment="0" applyProtection="0"/>
    <xf numFmtId="0" fontId="31" fillId="45" borderId="0" applyNumberFormat="0" applyBorder="0" applyAlignment="0" applyProtection="0"/>
    <xf numFmtId="0" fontId="31" fillId="46" borderId="0" applyNumberFormat="0" applyBorder="0" applyAlignment="0" applyProtection="0"/>
    <xf numFmtId="0" fontId="12" fillId="23" borderId="0" applyNumberFormat="0" applyBorder="0" applyAlignment="0" applyProtection="0"/>
    <xf numFmtId="0" fontId="210" fillId="20"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8" borderId="0" applyNumberFormat="0" applyBorder="0" applyAlignment="0" applyProtection="0"/>
    <xf numFmtId="0" fontId="210"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2" borderId="0" applyNumberFormat="0" applyBorder="0" applyAlignment="0" applyProtection="0"/>
    <xf numFmtId="0" fontId="210" fillId="2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19" borderId="0" applyNumberFormat="0" applyBorder="0" applyAlignment="0" applyProtection="0"/>
    <xf numFmtId="0" fontId="210" fillId="47"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210"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35" borderId="0" applyNumberFormat="0" applyBorder="0" applyAlignment="0" applyProtection="0"/>
    <xf numFmtId="0" fontId="210" fillId="35" borderId="0" applyNumberFormat="0" applyBorder="0" applyAlignment="0" applyProtection="0"/>
    <xf numFmtId="0" fontId="12" fillId="35" borderId="0" applyNumberFormat="0" applyBorder="0" applyAlignment="0" applyProtection="0"/>
    <xf numFmtId="0" fontId="12" fillId="35" borderId="0" applyNumberFormat="0" applyBorder="0" applyAlignment="0" applyProtection="0"/>
    <xf numFmtId="170" fontId="36" fillId="48" borderId="0" applyFill="0" applyBorder="0" applyProtection="0"/>
    <xf numFmtId="195" fontId="57" fillId="0" borderId="0" applyFill="0" applyBorder="0" applyAlignment="0"/>
    <xf numFmtId="177" fontId="57" fillId="0" borderId="0" applyFill="0" applyBorder="0" applyAlignment="0"/>
    <xf numFmtId="195" fontId="57" fillId="0" borderId="0" applyFill="0" applyBorder="0" applyAlignment="0"/>
    <xf numFmtId="196" fontId="6" fillId="0" borderId="0" applyFill="0" applyBorder="0" applyAlignment="0"/>
    <xf numFmtId="177" fontId="57" fillId="0" borderId="0" applyFill="0" applyBorder="0" applyAlignment="0"/>
    <xf numFmtId="0" fontId="83" fillId="0" borderId="0" applyNumberFormat="0" applyAlignment="0">
      <alignment horizontal="left"/>
    </xf>
    <xf numFmtId="0" fontId="84" fillId="0" borderId="0" applyNumberFormat="0" applyFill="0" applyBorder="0" applyAlignment="0" applyProtection="0"/>
    <xf numFmtId="0" fontId="85" fillId="0" borderId="0" applyNumberFormat="0" applyFill="0" applyBorder="0" applyAlignment="0" applyProtection="0"/>
    <xf numFmtId="0" fontId="13" fillId="9" borderId="8" applyNumberFormat="0" applyAlignment="0" applyProtection="0"/>
    <xf numFmtId="0" fontId="13" fillId="9" borderId="8" applyNumberFormat="0" applyAlignment="0" applyProtection="0"/>
    <xf numFmtId="0" fontId="13" fillId="9" borderId="8" applyNumberFormat="0" applyAlignment="0" applyProtection="0"/>
    <xf numFmtId="0" fontId="13" fillId="9" borderId="8" applyNumberFormat="0" applyAlignment="0" applyProtection="0"/>
    <xf numFmtId="0" fontId="23" fillId="49" borderId="0"/>
    <xf numFmtId="0" fontId="23" fillId="49" borderId="0"/>
    <xf numFmtId="0" fontId="86" fillId="49" borderId="0"/>
    <xf numFmtId="0" fontId="86" fillId="0" borderId="0"/>
    <xf numFmtId="0" fontId="76" fillId="49" borderId="0"/>
    <xf numFmtId="0" fontId="76" fillId="0" borderId="0"/>
    <xf numFmtId="0" fontId="76" fillId="0" borderId="0"/>
    <xf numFmtId="0" fontId="26" fillId="0" borderId="0">
      <alignment horizontal="left" wrapText="1"/>
    </xf>
    <xf numFmtId="38" fontId="5" fillId="0" borderId="0" applyFont="0" applyFill="0" applyBorder="0" applyAlignment="0" applyProtection="0"/>
    <xf numFmtId="209" fontId="29" fillId="0" borderId="0" applyFont="0" applyFill="0" applyBorder="0" applyAlignment="0" applyProtection="0"/>
    <xf numFmtId="210" fontId="87" fillId="0" borderId="0" applyFont="0" applyFill="0" applyBorder="0" applyAlignment="0" applyProtection="0"/>
    <xf numFmtId="3" fontId="36" fillId="0" borderId="19" applyFill="0" applyBorder="0"/>
    <xf numFmtId="0" fontId="7" fillId="0" borderId="0"/>
    <xf numFmtId="0" fontId="18" fillId="0" borderId="0" applyNumberFormat="0" applyFill="0" applyBorder="0" applyAlignment="0" applyProtection="0"/>
    <xf numFmtId="0" fontId="88" fillId="0" borderId="0" applyFont="0" applyFill="0" applyBorder="0" applyAlignment="0" applyProtection="0"/>
    <xf numFmtId="0" fontId="39" fillId="0" borderId="0" applyProtection="0"/>
    <xf numFmtId="0" fontId="36" fillId="0" borderId="0" applyProtection="0"/>
    <xf numFmtId="0" fontId="5" fillId="0" borderId="0" applyProtection="0"/>
    <xf numFmtId="0" fontId="6" fillId="0" borderId="0" applyProtection="0"/>
    <xf numFmtId="37" fontId="39" fillId="0" borderId="0" applyBorder="0" applyAlignment="0"/>
    <xf numFmtId="39" fontId="29" fillId="0" borderId="0"/>
    <xf numFmtId="3" fontId="89" fillId="0" borderId="0" applyFont="0" applyFill="0" applyBorder="0" applyAlignment="0" applyProtection="0"/>
    <xf numFmtId="211" fontId="5" fillId="0" borderId="0">
      <protection locked="0"/>
    </xf>
    <xf numFmtId="212" fontId="5" fillId="40" borderId="0" applyFont="0" applyFill="0" applyBorder="0" applyAlignment="0"/>
    <xf numFmtId="0" fontId="75" fillId="0" borderId="0" applyFill="0" applyBorder="0">
      <alignment horizontal="right"/>
    </xf>
    <xf numFmtId="0" fontId="91" fillId="0" borderId="0" applyFill="0" applyBorder="0" applyProtection="0">
      <alignment horizontal="left"/>
    </xf>
    <xf numFmtId="0" fontId="92" fillId="0" borderId="0" applyNumberFormat="0" applyFill="0" applyBorder="0" applyAlignment="0" applyProtection="0"/>
    <xf numFmtId="0" fontId="6" fillId="42" borderId="20" applyFont="0" applyBorder="0" applyAlignment="0" applyProtection="0">
      <alignment vertical="top"/>
    </xf>
    <xf numFmtId="13" fontId="93" fillId="0" borderId="0" applyFont="0" applyFill="0" applyBorder="0" applyAlignment="0" applyProtection="0"/>
    <xf numFmtId="0" fontId="23" fillId="0" borderId="21"/>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23"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0" fontId="76" fillId="2" borderId="3">
      <alignment horizontal="right"/>
    </xf>
    <xf numFmtId="37" fontId="6" fillId="0" borderId="0"/>
    <xf numFmtId="40" fontId="5" fillId="40" borderId="22" applyFont="0" applyFill="0" applyBorder="0" applyAlignment="0" applyProtection="0"/>
    <xf numFmtId="0" fontId="8" fillId="6" borderId="0" applyNumberFormat="0" applyBorder="0" applyAlignment="0" applyProtection="0"/>
    <xf numFmtId="38" fontId="6" fillId="2" borderId="0" applyNumberFormat="0" applyBorder="0" applyAlignment="0" applyProtection="0"/>
    <xf numFmtId="213" fontId="94" fillId="0" borderId="0" applyFill="0" applyBorder="0" applyAlignment="0" applyProtection="0"/>
    <xf numFmtId="177" fontId="95" fillId="40" borderId="20" applyNumberFormat="0" applyFont="0" applyAlignment="0" applyProtection="0"/>
    <xf numFmtId="0" fontId="96" fillId="0" borderId="0" applyNumberFormat="0" applyFill="0" applyBorder="0" applyAlignment="0" applyProtection="0"/>
    <xf numFmtId="0" fontId="66" fillId="0" borderId="0" applyFont="0" applyFill="0" applyBorder="0" applyAlignment="0" applyProtection="0">
      <alignment horizontal="right"/>
    </xf>
    <xf numFmtId="0" fontId="97" fillId="0" borderId="0" applyNumberFormat="0" applyFill="0" applyBorder="0" applyAlignment="0" applyProtection="0"/>
    <xf numFmtId="0" fontId="98" fillId="0" borderId="23" applyNumberFormat="0" applyAlignment="0" applyProtection="0">
      <alignment horizontal="left" vertical="center"/>
    </xf>
    <xf numFmtId="0" fontId="98" fillId="0" borderId="24">
      <alignment horizontal="left" vertical="center"/>
    </xf>
    <xf numFmtId="0" fontId="99" fillId="0" borderId="0">
      <alignment horizontal="center"/>
    </xf>
    <xf numFmtId="0" fontId="100" fillId="0" borderId="0" applyFill="0" applyBorder="0" applyProtection="0">
      <alignment horizontal="right"/>
    </xf>
    <xf numFmtId="0" fontId="101" fillId="0" borderId="25" applyNumberFormat="0" applyFill="0" applyAlignment="0" applyProtection="0"/>
    <xf numFmtId="0" fontId="102" fillId="0" borderId="26" applyNumberFormat="0" applyFill="0" applyAlignment="0" applyProtection="0"/>
    <xf numFmtId="0" fontId="103" fillId="0" borderId="27" applyNumberFormat="0" applyFill="0" applyAlignment="0" applyProtection="0"/>
    <xf numFmtId="0" fontId="103" fillId="0" borderId="0" applyNumberFormat="0" applyFill="0" applyBorder="0" applyAlignment="0" applyProtection="0"/>
    <xf numFmtId="0" fontId="104" fillId="0" borderId="0" applyFill="0" applyBorder="0" applyProtection="0">
      <alignment horizontal="left"/>
    </xf>
    <xf numFmtId="214" fontId="5" fillId="0" borderId="0">
      <protection locked="0"/>
    </xf>
    <xf numFmtId="214" fontId="5" fillId="0" borderId="0">
      <protection locked="0"/>
    </xf>
    <xf numFmtId="0" fontId="96" fillId="0" borderId="28" applyNumberFormat="0" applyFill="0" applyAlignment="0" applyProtection="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215" fontId="107" fillId="0" borderId="0" applyFill="0" applyBorder="0" applyAlignment="0" applyProtection="0"/>
    <xf numFmtId="185" fontId="39" fillId="0" borderId="0" applyFont="0" applyFill="0" applyBorder="0" applyAlignment="0" applyProtection="0"/>
    <xf numFmtId="0" fontId="108" fillId="0" borderId="0" applyNumberFormat="0" applyFill="0" applyBorder="0" applyAlignment="0" applyProtection="0">
      <alignment horizontal="left"/>
    </xf>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216" fontId="5" fillId="0" borderId="0" applyNumberFormat="0" applyFill="0" applyBorder="0" applyAlignment="0" applyProtection="0"/>
    <xf numFmtId="216" fontId="5" fillId="0" borderId="0" applyNumberFormat="0" applyFill="0" applyBorder="0" applyAlignment="0" applyProtection="0"/>
    <xf numFmtId="0" fontId="13" fillId="9" borderId="8" applyNumberFormat="0" applyAlignment="0" applyProtection="0"/>
    <xf numFmtId="217" fontId="109" fillId="0" borderId="0"/>
    <xf numFmtId="10" fontId="6" fillId="40" borderId="20" applyNumberFormat="0" applyBorder="0" applyAlignment="0" applyProtection="0"/>
    <xf numFmtId="177" fontId="110" fillId="50" borderId="0"/>
    <xf numFmtId="197" fontId="6" fillId="0" borderId="0"/>
    <xf numFmtId="204" fontId="5" fillId="40" borderId="0" applyFont="0" applyBorder="0" applyAlignment="0" applyProtection="0">
      <protection locked="0"/>
    </xf>
    <xf numFmtId="212" fontId="5" fillId="40" borderId="0" applyFont="0" applyBorder="0" applyAlignment="0">
      <protection locked="0"/>
    </xf>
    <xf numFmtId="185" fontId="6" fillId="0" borderId="0"/>
    <xf numFmtId="0" fontId="111" fillId="51" borderId="0" applyNumberFormat="0" applyBorder="0" applyAlignment="0">
      <protection locked="0"/>
    </xf>
    <xf numFmtId="218" fontId="5" fillId="0" borderId="0"/>
    <xf numFmtId="10" fontId="6" fillId="40" borderId="0">
      <protection locked="0"/>
    </xf>
    <xf numFmtId="219" fontId="80" fillId="40" borderId="0" applyFont="0" applyBorder="0" applyAlignment="0">
      <protection locked="0"/>
    </xf>
    <xf numFmtId="185" fontId="5" fillId="40" borderId="0" applyNumberFormat="0" applyBorder="0" applyAlignment="0">
      <protection locked="0"/>
    </xf>
    <xf numFmtId="200" fontId="112" fillId="0" borderId="29" applyFill="0" applyBorder="0" applyAlignment="0" applyProtection="0"/>
    <xf numFmtId="0" fontId="6" fillId="40" borderId="0" applyNumberFormat="0" applyFont="0" applyBorder="0" applyAlignment="0" applyProtection="0">
      <alignment horizontal="center"/>
      <protection locked="0"/>
    </xf>
    <xf numFmtId="0" fontId="6" fillId="40" borderId="2" applyNumberFormat="0" applyFont="0" applyAlignment="0" applyProtection="0">
      <alignment horizontal="center"/>
      <protection locked="0"/>
    </xf>
    <xf numFmtId="0" fontId="112" fillId="0" borderId="0" applyFill="0" applyBorder="0" applyProtection="0">
      <alignment vertical="center"/>
    </xf>
    <xf numFmtId="0" fontId="112" fillId="0" borderId="0" applyFill="0" applyBorder="0" applyProtection="0">
      <alignment vertical="center"/>
    </xf>
    <xf numFmtId="0" fontId="112" fillId="0" borderId="0" applyFill="0" applyBorder="0" applyProtection="0">
      <alignment vertical="center"/>
    </xf>
    <xf numFmtId="0" fontId="112" fillId="0" borderId="0" applyFill="0" applyBorder="0" applyProtection="0">
      <alignment vertical="center"/>
    </xf>
    <xf numFmtId="187" fontId="55" fillId="0" borderId="0"/>
    <xf numFmtId="0" fontId="6" fillId="0" borderId="0" applyNumberFormat="0" applyFill="0" applyBorder="0" applyAlignment="0" applyProtection="0"/>
    <xf numFmtId="0" fontId="65" fillId="0" borderId="0" applyNumberFormat="0" applyFill="0" applyBorder="0" applyAlignment="0" applyProtection="0"/>
    <xf numFmtId="0" fontId="5" fillId="0" borderId="0" applyNumberFormat="0" applyFill="0" applyBorder="0" applyAlignment="0" applyProtection="0"/>
    <xf numFmtId="200" fontId="113" fillId="2" borderId="0" applyFont="0">
      <alignment horizontal="center"/>
    </xf>
    <xf numFmtId="220" fontId="55" fillId="0" borderId="0" applyFont="0" applyFill="0" applyBorder="0" applyAlignment="0" applyProtection="0"/>
    <xf numFmtId="0" fontId="5" fillId="0" borderId="0">
      <alignment horizontal="left"/>
    </xf>
    <xf numFmtId="0" fontId="114" fillId="0" borderId="0" applyNumberFormat="0" applyFill="0" applyBorder="0" applyAlignment="0" applyProtection="0">
      <alignment vertical="top"/>
      <protection locked="0"/>
    </xf>
    <xf numFmtId="0" fontId="115" fillId="0" borderId="0" applyNumberFormat="0" applyFill="0" applyBorder="0" applyAlignment="0" applyProtection="0">
      <alignment vertical="top"/>
      <protection locked="0"/>
    </xf>
    <xf numFmtId="0" fontId="116" fillId="0" borderId="0"/>
    <xf numFmtId="195" fontId="57" fillId="0" borderId="0" applyFill="0" applyBorder="0" applyAlignment="0"/>
    <xf numFmtId="177" fontId="57" fillId="0" borderId="0" applyFill="0" applyBorder="0" applyAlignment="0"/>
    <xf numFmtId="195" fontId="57" fillId="0" borderId="0" applyFill="0" applyBorder="0" applyAlignment="0"/>
    <xf numFmtId="196" fontId="6" fillId="0" borderId="0" applyFill="0" applyBorder="0" applyAlignment="0"/>
    <xf numFmtId="177" fontId="57" fillId="0" borderId="0" applyFill="0" applyBorder="0" applyAlignment="0"/>
    <xf numFmtId="0" fontId="11" fillId="0" borderId="10" applyNumberFormat="0" applyFill="0" applyAlignment="0" applyProtection="0"/>
    <xf numFmtId="177" fontId="117" fillId="52" borderId="0"/>
    <xf numFmtId="177" fontId="5" fillId="53" borderId="0" applyNumberFormat="0" applyFont="0" applyFill="0" applyBorder="0" applyAlignment="0">
      <alignment horizontal="centerContinuous"/>
    </xf>
    <xf numFmtId="0" fontId="22" fillId="0" borderId="0">
      <alignment horizontal="right"/>
    </xf>
    <xf numFmtId="0" fontId="86" fillId="49" borderId="0">
      <alignment horizontal="right"/>
    </xf>
    <xf numFmtId="14" fontId="65" fillId="0" borderId="2" applyFont="0" applyFill="0" applyBorder="0" applyAlignment="0" applyProtection="0"/>
    <xf numFmtId="0" fontId="5" fillId="0" borderId="0">
      <alignment horizontal="right"/>
    </xf>
    <xf numFmtId="0" fontId="5" fillId="0" borderId="0">
      <alignment horizontal="right"/>
    </xf>
    <xf numFmtId="0" fontId="22" fillId="0" borderId="0">
      <alignment horizontal="right"/>
    </xf>
    <xf numFmtId="0" fontId="5" fillId="0" borderId="0">
      <alignment horizontal="right"/>
    </xf>
    <xf numFmtId="0" fontId="22" fillId="0" borderId="0">
      <alignment horizontal="right"/>
    </xf>
    <xf numFmtId="0" fontId="5" fillId="0" borderId="0">
      <alignment horizontal="right"/>
    </xf>
    <xf numFmtId="0" fontId="5" fillId="0" borderId="0">
      <alignment horizontal="right"/>
    </xf>
    <xf numFmtId="0" fontId="22" fillId="0" borderId="0">
      <alignment horizontal="right"/>
    </xf>
    <xf numFmtId="0" fontId="5" fillId="0" borderId="0">
      <alignment horizontal="right"/>
    </xf>
    <xf numFmtId="0" fontId="5" fillId="0" borderId="0">
      <alignment horizontal="right"/>
    </xf>
    <xf numFmtId="0" fontId="5" fillId="0" borderId="0">
      <alignment horizontal="right"/>
    </xf>
    <xf numFmtId="0" fontId="22" fillId="0" borderId="0">
      <alignment horizontal="right"/>
    </xf>
    <xf numFmtId="0" fontId="22" fillId="0" borderId="0">
      <alignment horizontal="right"/>
    </xf>
    <xf numFmtId="0" fontId="5" fillId="0" borderId="0">
      <alignment horizontal="right"/>
    </xf>
    <xf numFmtId="0" fontId="5" fillId="0" borderId="0">
      <alignment horizontal="right"/>
    </xf>
    <xf numFmtId="0" fontId="22" fillId="0" borderId="0">
      <alignment horizontal="right"/>
    </xf>
    <xf numFmtId="0" fontId="22" fillId="0" borderId="0">
      <alignment horizontal="right"/>
    </xf>
    <xf numFmtId="213" fontId="77" fillId="0" borderId="0" applyFill="0" applyBorder="0" applyAlignment="0" applyProtection="0"/>
    <xf numFmtId="37" fontId="55" fillId="0" borderId="0"/>
    <xf numFmtId="40" fontId="29" fillId="0" borderId="0" applyFont="0" applyFill="0" applyBorder="0" applyAlignment="0" applyProtection="0"/>
    <xf numFmtId="38" fontId="47" fillId="0" borderId="12">
      <alignment vertical="center"/>
    </xf>
    <xf numFmtId="40" fontId="47" fillId="0" borderId="12">
      <alignment vertical="center"/>
    </xf>
    <xf numFmtId="38" fontId="47" fillId="0" borderId="12">
      <alignment vertical="center"/>
    </xf>
    <xf numFmtId="38" fontId="29" fillId="0" borderId="0" applyFont="0" applyFill="0" applyBorder="0" applyAlignment="0" applyProtection="0"/>
    <xf numFmtId="40" fontId="47" fillId="0" borderId="30" applyBorder="0">
      <alignment vertical="center"/>
    </xf>
    <xf numFmtId="40" fontId="47" fillId="0" borderId="12">
      <alignment vertical="center"/>
    </xf>
    <xf numFmtId="40" fontId="47" fillId="0" borderId="12">
      <alignment vertical="center"/>
    </xf>
    <xf numFmtId="40" fontId="47" fillId="0" borderId="30" applyBorder="0">
      <alignment vertical="center"/>
    </xf>
    <xf numFmtId="40" fontId="47" fillId="0" borderId="30" applyBorder="0">
      <alignment vertical="center"/>
    </xf>
    <xf numFmtId="40" fontId="47" fillId="0" borderId="30" applyBorder="0">
      <alignment vertical="center"/>
    </xf>
    <xf numFmtId="40" fontId="29" fillId="0" borderId="0" applyFont="0" applyFill="0" applyBorder="0" applyAlignment="0" applyProtection="0"/>
    <xf numFmtId="221" fontId="118" fillId="0" borderId="0" applyFont="0" applyFill="0" applyBorder="0" applyAlignment="0" applyProtection="0"/>
    <xf numFmtId="222" fontId="118" fillId="0" borderId="0" applyFont="0" applyFill="0" applyBorder="0" applyAlignment="0" applyProtection="0"/>
    <xf numFmtId="37" fontId="5" fillId="0" borderId="0" applyFont="0" applyFill="0" applyBorder="0" applyAlignment="0" applyProtection="0"/>
    <xf numFmtId="0" fontId="5" fillId="0" borderId="0" applyFont="0" applyFill="0" applyBorder="0" applyAlignment="0" applyProtection="0">
      <alignment horizontal="left" wrapText="1"/>
    </xf>
    <xf numFmtId="0" fontId="5" fillId="0" borderId="0" applyFont="0" applyFill="0" applyBorder="0" applyAlignment="0" applyProtection="0">
      <alignment horizontal="left" wrapText="1"/>
    </xf>
    <xf numFmtId="0" fontId="5" fillId="0" borderId="0" applyFont="0" applyFill="0" applyBorder="0" applyAlignment="0" applyProtection="0">
      <alignment horizontal="left" wrapText="1"/>
    </xf>
    <xf numFmtId="0" fontId="5" fillId="0" borderId="0" applyFont="0" applyFill="0" applyBorder="0" applyAlignment="0" applyProtection="0">
      <alignment horizontal="left" wrapText="1"/>
    </xf>
    <xf numFmtId="0" fontId="5" fillId="0" borderId="0" applyFont="0" applyFill="0" applyBorder="0" applyAlignment="0" applyProtection="0">
      <alignment horizontal="left" wrapText="1"/>
    </xf>
    <xf numFmtId="0" fontId="5" fillId="0" borderId="0" applyFont="0" applyFill="0" applyBorder="0" applyAlignment="0" applyProtection="0">
      <alignment horizontal="left" wrapText="1"/>
    </xf>
    <xf numFmtId="0" fontId="23" fillId="49" borderId="3">
      <alignment horizontal="right"/>
    </xf>
    <xf numFmtId="165" fontId="29" fillId="0" borderId="0" applyFont="0" applyFill="0" applyBorder="0" applyAlignment="0" applyProtection="0"/>
    <xf numFmtId="44" fontId="120" fillId="0" borderId="0" applyFont="0" applyFill="0" applyBorder="0" applyAlignment="0" applyProtection="0"/>
    <xf numFmtId="44" fontId="5" fillId="0" borderId="0" applyFont="0" applyFill="0" applyBorder="0" applyAlignment="0" applyProtection="0"/>
    <xf numFmtId="270"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270"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270" fontId="5" fillId="0" borderId="0" applyFont="0" applyFill="0" applyBorder="0" applyAlignment="0" applyProtection="0"/>
    <xf numFmtId="270" fontId="5" fillId="0" borderId="0" applyFont="0" applyFill="0" applyBorder="0" applyAlignment="0" applyProtection="0"/>
    <xf numFmtId="44" fontId="7" fillId="0" borderId="0" applyFont="0" applyFill="0" applyBorder="0" applyAlignment="0" applyProtection="0"/>
    <xf numFmtId="270" fontId="5" fillId="0" borderId="0" applyFont="0" applyFill="0" applyBorder="0" applyAlignment="0" applyProtection="0"/>
    <xf numFmtId="223" fontId="29" fillId="0" borderId="0" applyFont="0" applyFill="0" applyBorder="0" applyAlignment="0" applyProtection="0"/>
    <xf numFmtId="223" fontId="29" fillId="0" borderId="0" applyFont="0" applyFill="0" applyBorder="0" applyAlignment="0" applyProtection="0"/>
    <xf numFmtId="224" fontId="118" fillId="0" borderId="0" applyFont="0" applyFill="0" applyBorder="0" applyAlignment="0" applyProtection="0"/>
    <xf numFmtId="225" fontId="118" fillId="0" borderId="0" applyFont="0" applyFill="0" applyBorder="0" applyAlignment="0" applyProtection="0"/>
    <xf numFmtId="0" fontId="89" fillId="0" borderId="0" applyFont="0" applyFill="0" applyBorder="0" applyAlignment="0" applyProtection="0"/>
    <xf numFmtId="201" fontId="5" fillId="42" borderId="0" applyFont="0" applyFill="0" applyBorder="0" applyAlignment="0" applyProtection="0"/>
    <xf numFmtId="39" fontId="5" fillId="42" borderId="0" applyFont="0" applyFill="0" applyBorder="0" applyAlignment="0" applyProtection="0"/>
    <xf numFmtId="177" fontId="5" fillId="0" borderId="0" applyNumberFormat="0" applyFill="0" applyBorder="0" applyAlignment="0" applyProtection="0"/>
    <xf numFmtId="226" fontId="121" fillId="0" borderId="2" applyBorder="0"/>
    <xf numFmtId="168" fontId="121" fillId="42" borderId="0" applyFill="0"/>
    <xf numFmtId="3" fontId="122" fillId="3" borderId="2">
      <alignment horizontal="center"/>
    </xf>
    <xf numFmtId="227" fontId="5" fillId="0" borderId="0" applyFont="0" applyFill="0" applyBorder="0" applyAlignment="0" applyProtection="0"/>
    <xf numFmtId="0" fontId="66" fillId="0" borderId="0" applyFont="0" applyFill="0" applyBorder="0" applyAlignment="0" applyProtection="0">
      <alignment horizontal="right"/>
    </xf>
    <xf numFmtId="0" fontId="5" fillId="0" borderId="0" applyFill="0" applyBorder="0" applyProtection="0">
      <alignment horizontal="right"/>
    </xf>
    <xf numFmtId="0" fontId="5" fillId="0" borderId="0" applyFill="0" applyBorder="0" applyProtection="0">
      <alignment horizontal="right"/>
    </xf>
    <xf numFmtId="0" fontId="66" fillId="0" borderId="0" applyFill="0" applyBorder="0" applyProtection="0">
      <alignment vertical="center"/>
    </xf>
    <xf numFmtId="228" fontId="55" fillId="0" borderId="0"/>
    <xf numFmtId="178" fontId="5" fillId="2" borderId="0" applyFont="0" applyBorder="0" applyAlignment="0" applyProtection="0">
      <alignment horizontal="right"/>
      <protection hidden="1"/>
    </xf>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218" fillId="69" borderId="0" applyNumberFormat="0" applyBorder="0" applyAlignment="0" applyProtection="0"/>
    <xf numFmtId="40" fontId="36" fillId="0" borderId="0" applyFont="0" applyFill="0" applyBorder="0" applyAlignment="0" applyProtection="0">
      <alignment horizontal="center"/>
    </xf>
    <xf numFmtId="37" fontId="123" fillId="0" borderId="0"/>
    <xf numFmtId="185" fontId="5" fillId="0" borderId="0" applyNumberFormat="0" applyAlignment="0" applyProtection="0"/>
    <xf numFmtId="229" fontId="6" fillId="0" borderId="0" applyFont="0" applyFill="0" applyBorder="0" applyAlignment="0" applyProtection="0">
      <alignment horizontal="right"/>
    </xf>
    <xf numFmtId="230" fontId="124" fillId="0" borderId="0"/>
    <xf numFmtId="217" fontId="76" fillId="0" borderId="0"/>
    <xf numFmtId="38" fontId="6" fillId="0" borderId="0" applyFont="0" applyFill="0" applyBorder="0" applyAlignment="0"/>
    <xf numFmtId="185" fontId="5" fillId="0" borderId="0" applyFont="0" applyFill="0" applyBorder="0" applyAlignment="0"/>
    <xf numFmtId="40" fontId="6" fillId="0" borderId="0" applyFont="0" applyFill="0" applyBorder="0" applyAlignment="0"/>
    <xf numFmtId="218" fontId="6" fillId="0" borderId="0" applyFont="0" applyFill="0" applyBorder="0" applyAlignment="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9" fillId="0" borderId="0"/>
    <xf numFmtId="0" fontId="5"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9" fillId="0" borderId="0"/>
    <xf numFmtId="0" fontId="219" fillId="0" borderId="0"/>
    <xf numFmtId="0" fontId="5" fillId="0" borderId="0"/>
    <xf numFmtId="0" fontId="1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9"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6"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5" fontId="65" fillId="0" borderId="0" applyNumberFormat="0" applyFill="0" applyBorder="0" applyAlignment="0" applyProtection="0"/>
    <xf numFmtId="0" fontId="127" fillId="0" borderId="0"/>
    <xf numFmtId="0" fontId="128" fillId="0" borderId="0"/>
    <xf numFmtId="0" fontId="129" fillId="42" borderId="0"/>
    <xf numFmtId="231" fontId="5" fillId="0" borderId="0" applyFont="0" applyFill="0" applyBorder="0" applyAlignment="0" applyProtection="0"/>
    <xf numFmtId="232" fontId="80" fillId="53" borderId="0" applyFont="0" applyFill="0" applyBorder="0" applyAlignment="0"/>
    <xf numFmtId="176" fontId="6" fillId="0" borderId="0" applyFont="0" applyFill="0" applyBorder="0" applyAlignment="0" applyProtection="0">
      <alignment horizontal="right"/>
    </xf>
    <xf numFmtId="0" fontId="5" fillId="0" borderId="0"/>
    <xf numFmtId="185" fontId="5" fillId="0" borderId="0">
      <alignment horizontal="right"/>
    </xf>
    <xf numFmtId="0" fontId="66" fillId="0" borderId="0" applyFill="0" applyBorder="0" applyProtection="0">
      <alignment vertical="center"/>
    </xf>
    <xf numFmtId="40" fontId="65" fillId="0" borderId="0">
      <alignment horizontal="left"/>
    </xf>
    <xf numFmtId="0" fontId="76" fillId="0" borderId="0"/>
    <xf numFmtId="0" fontId="130" fillId="0" borderId="0" applyFill="0" applyBorder="0" applyAlignment="0" applyProtection="0"/>
    <xf numFmtId="185" fontId="6" fillId="0" borderId="0"/>
    <xf numFmtId="233" fontId="6" fillId="0" borderId="0" applyFont="0" applyFill="0" applyBorder="0" applyAlignment="0" applyProtection="0"/>
    <xf numFmtId="234" fontId="6" fillId="0" borderId="0" applyFont="0" applyFill="0" applyBorder="0" applyAlignment="0" applyProtection="0"/>
    <xf numFmtId="0" fontId="5" fillId="13" borderId="32" applyNumberFormat="0" applyFont="0" applyAlignment="0" applyProtection="0"/>
    <xf numFmtId="0" fontId="5" fillId="13" borderId="32" applyNumberFormat="0" applyFont="0" applyAlignment="0" applyProtection="0"/>
    <xf numFmtId="0" fontId="7" fillId="13" borderId="31" applyNumberFormat="0" applyFont="0" applyAlignment="0" applyProtection="0"/>
    <xf numFmtId="0" fontId="5" fillId="13" borderId="32" applyNumberFormat="0" applyFont="0" applyAlignment="0" applyProtection="0"/>
    <xf numFmtId="0" fontId="7" fillId="13" borderId="31" applyNumberFormat="0" applyFont="0" applyAlignment="0" applyProtection="0"/>
    <xf numFmtId="0" fontId="32" fillId="13" borderId="32" applyNumberFormat="0" applyFont="0" applyAlignment="0" applyProtection="0"/>
    <xf numFmtId="235" fontId="5" fillId="0" borderId="0" applyFont="0" applyFill="0" applyBorder="0" applyAlignment="0" applyProtection="0"/>
    <xf numFmtId="0" fontId="6" fillId="0" borderId="0"/>
    <xf numFmtId="0" fontId="46" fillId="0" borderId="0">
      <protection locked="0"/>
    </xf>
    <xf numFmtId="1" fontId="65" fillId="0" borderId="0" applyFont="0" applyFill="0" applyBorder="0" applyAlignment="0" applyProtection="0">
      <protection locked="0"/>
    </xf>
    <xf numFmtId="0" fontId="75" fillId="0" borderId="0" applyNumberFormat="0" applyFill="0" applyBorder="0" applyAlignment="0" applyProtection="0"/>
    <xf numFmtId="0" fontId="6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31" fillId="0" borderId="0" applyNumberFormat="0" applyFill="0" applyBorder="0" applyAlignment="0" applyProtection="0"/>
    <xf numFmtId="0" fontId="5" fillId="0" borderId="0" applyNumberFormat="0" applyFill="0" applyBorder="0" applyAlignment="0" applyProtection="0"/>
    <xf numFmtId="236" fontId="5" fillId="0" borderId="0" applyFont="0" applyFill="0" applyBorder="0" applyAlignment="0" applyProtection="0"/>
    <xf numFmtId="0" fontId="132" fillId="0" borderId="0" applyNumberFormat="0" applyAlignment="0">
      <alignment vertical="top"/>
    </xf>
    <xf numFmtId="40" fontId="133" fillId="0" borderId="0" applyFont="0" applyFill="0" applyBorder="0" applyAlignment="0" applyProtection="0"/>
    <xf numFmtId="38" fontId="133" fillId="0" borderId="0" applyFont="0" applyFill="0" applyBorder="0" applyAlignment="0" applyProtection="0"/>
    <xf numFmtId="0" fontId="16" fillId="22" borderId="33" applyNumberFormat="0" applyAlignment="0" applyProtection="0"/>
    <xf numFmtId="40" fontId="32" fillId="42" borderId="0">
      <alignment horizontal="right"/>
    </xf>
    <xf numFmtId="0" fontId="134" fillId="40" borderId="0">
      <alignment horizontal="center"/>
    </xf>
    <xf numFmtId="0" fontId="31" fillId="42" borderId="0">
      <alignment horizontal="left"/>
    </xf>
    <xf numFmtId="0" fontId="135" fillId="0" borderId="0" applyBorder="0">
      <alignment horizontal="centerContinuous"/>
    </xf>
    <xf numFmtId="0" fontId="136" fillId="0" borderId="0" applyBorder="0">
      <alignment horizontal="centerContinuous"/>
    </xf>
    <xf numFmtId="0" fontId="212" fillId="24" borderId="33" applyNumberFormat="0" applyAlignment="0" applyProtection="0"/>
    <xf numFmtId="37" fontId="6" fillId="0" borderId="0" applyBorder="0">
      <protection locked="0"/>
    </xf>
    <xf numFmtId="0" fontId="137" fillId="0" borderId="0" applyFill="0" applyBorder="0" applyProtection="0">
      <alignment horizontal="left"/>
    </xf>
    <xf numFmtId="0" fontId="138" fillId="0" borderId="0" applyFill="0" applyBorder="0" applyProtection="0">
      <alignment horizontal="left"/>
    </xf>
    <xf numFmtId="1" fontId="139" fillId="0" borderId="0" applyProtection="0">
      <alignment horizontal="right" vertical="center"/>
    </xf>
    <xf numFmtId="0" fontId="76" fillId="0" borderId="0" applyNumberFormat="0" applyFill="0" applyBorder="0" applyAlignment="0" applyProtection="0"/>
    <xf numFmtId="0" fontId="140" fillId="0" borderId="34" applyNumberFormat="0" applyAlignment="0" applyProtection="0"/>
    <xf numFmtId="0" fontId="47" fillId="53" borderId="0" applyNumberFormat="0" applyFont="0" applyBorder="0" applyAlignment="0" applyProtection="0"/>
    <xf numFmtId="0" fontId="6" fillId="54" borderId="35" applyNumberFormat="0" applyFont="0" applyBorder="0" applyAlignment="0" applyProtection="0">
      <alignment horizontal="center"/>
    </xf>
    <xf numFmtId="0" fontId="6" fillId="39" borderId="35" applyNumberFormat="0" applyFont="0" applyBorder="0" applyAlignment="0" applyProtection="0">
      <alignment horizontal="center"/>
    </xf>
    <xf numFmtId="0" fontId="47" fillId="0" borderId="36" applyNumberFormat="0" applyAlignment="0" applyProtection="0"/>
    <xf numFmtId="0" fontId="47" fillId="0" borderId="37" applyNumberFormat="0" applyAlignment="0" applyProtection="0"/>
    <xf numFmtId="0" fontId="140" fillId="0" borderId="38" applyNumberFormat="0" applyAlignment="0" applyProtection="0"/>
    <xf numFmtId="237" fontId="6" fillId="0" borderId="0"/>
    <xf numFmtId="0" fontId="5" fillId="0" borderId="0" applyFont="0" applyFill="0" applyBorder="0" applyAlignment="0" applyProtection="0"/>
    <xf numFmtId="0" fontId="86" fillId="49" borderId="0"/>
    <xf numFmtId="238" fontId="141" fillId="0" borderId="0" applyFont="0" applyFill="0" applyBorder="0" applyAlignment="0" applyProtection="0"/>
    <xf numFmtId="0" fontId="76" fillId="0" borderId="0"/>
    <xf numFmtId="14" fontId="39" fillId="0" borderId="0">
      <alignment horizontal="center" wrapText="1"/>
      <protection locked="0"/>
    </xf>
    <xf numFmtId="9" fontId="29" fillId="0" borderId="16" applyBorder="0"/>
    <xf numFmtId="10" fontId="6" fillId="0" borderId="0"/>
    <xf numFmtId="239" fontId="5" fillId="0" borderId="0" applyFont="0" applyFill="0" applyBorder="0" applyAlignment="0"/>
    <xf numFmtId="240" fontId="58" fillId="0" borderId="0" applyFont="0" applyFill="0" applyBorder="0" applyAlignment="0" applyProtection="0"/>
    <xf numFmtId="241" fontId="5" fillId="0" borderId="0" applyFont="0" applyFill="0" applyBorder="0" applyAlignment="0"/>
    <xf numFmtId="242" fontId="142" fillId="0" borderId="17" applyFill="0" applyBorder="0" applyAlignment="0" applyProtection="0">
      <alignment horizontal="center"/>
    </xf>
    <xf numFmtId="242" fontId="142" fillId="0" borderId="0" applyFill="0" applyBorder="0" applyAlignment="0" applyProtection="0"/>
    <xf numFmtId="219" fontId="80" fillId="0" borderId="0" applyFont="0" applyFill="0" applyBorder="0" applyAlignment="0"/>
    <xf numFmtId="242" fontId="142" fillId="0" borderId="17" applyFill="0" applyBorder="0" applyAlignment="0" applyProtection="0">
      <alignment horizontal="center"/>
    </xf>
    <xf numFmtId="241" fontId="5" fillId="0" borderId="0" applyFont="0" applyFill="0" applyBorder="0" applyAlignment="0"/>
    <xf numFmtId="242" fontId="142" fillId="0" borderId="17" applyFill="0" applyBorder="0" applyAlignment="0" applyProtection="0">
      <alignment horizontal="center"/>
    </xf>
    <xf numFmtId="168" fontId="5" fillId="0" borderId="0" applyFont="0" applyFill="0" applyBorder="0" applyAlignment="0" applyProtection="0"/>
    <xf numFmtId="242" fontId="142" fillId="0" borderId="17" applyFill="0" applyBorder="0" applyAlignment="0" applyProtection="0">
      <alignment horizontal="center"/>
    </xf>
    <xf numFmtId="243" fontId="6" fillId="0" borderId="0" applyFont="0" applyFill="0" applyBorder="0" applyAlignment="0"/>
    <xf numFmtId="244" fontId="6" fillId="0" borderId="17" applyFill="0" applyBorder="0" applyAlignment="0" applyProtection="0">
      <alignment horizontal="center"/>
    </xf>
    <xf numFmtId="10" fontId="5" fillId="0" borderId="0" applyFont="0" applyFill="0" applyBorder="0" applyAlignment="0" applyProtection="0"/>
    <xf numFmtId="245" fontId="142" fillId="0" borderId="0" applyFill="0" applyBorder="0" applyAlignment="0" applyProtection="0"/>
    <xf numFmtId="246" fontId="142" fillId="55" borderId="0" applyFont="0" applyFill="0" applyBorder="0" applyAlignment="0" applyProtection="0"/>
    <xf numFmtId="247" fontId="5" fillId="0" borderId="0" applyFont="0" applyFill="0" applyBorder="0" applyProtection="0">
      <alignment horizontal="right"/>
    </xf>
    <xf numFmtId="0" fontId="5" fillId="0" borderId="0" applyFont="0" applyFill="0" applyBorder="0" applyProtection="0">
      <alignment horizontal="right"/>
    </xf>
    <xf numFmtId="168" fontId="25" fillId="43" borderId="32"/>
    <xf numFmtId="168" fontId="5" fillId="0" borderId="0" applyFont="0" applyFill="0" applyBorder="0" applyAlignment="0" applyProtection="0"/>
    <xf numFmtId="9" fontId="29" fillId="0" borderId="16" applyBorder="0"/>
    <xf numFmtId="248" fontId="141" fillId="0" borderId="0" applyFont="0" applyFill="0" applyBorder="0" applyAlignment="0" applyProtection="0"/>
    <xf numFmtId="0" fontId="39" fillId="0" borderId="0"/>
    <xf numFmtId="0" fontId="143" fillId="0" borderId="0"/>
    <xf numFmtId="0" fontId="144" fillId="0" borderId="0"/>
    <xf numFmtId="249" fontId="80" fillId="42" borderId="0" applyFont="0" applyFill="0" applyBorder="0" applyAlignment="0" applyProtection="0"/>
    <xf numFmtId="250" fontId="39" fillId="0" borderId="0" applyFont="0" applyFill="0" applyBorder="0" applyAlignment="0" applyProtection="0"/>
    <xf numFmtId="251" fontId="5" fillId="0" borderId="0" applyFont="0" applyFill="0" applyBorder="0" applyAlignment="0" applyProtection="0"/>
    <xf numFmtId="0" fontId="75" fillId="0" borderId="0" applyFill="0" applyBorder="0">
      <alignment horizontal="right"/>
    </xf>
    <xf numFmtId="0" fontId="6" fillId="56" borderId="0" applyNumberFormat="0" applyFont="0" applyBorder="0" applyAlignment="0" applyProtection="0"/>
    <xf numFmtId="38" fontId="145" fillId="0" borderId="0" applyNumberFormat="0" applyFill="0" applyBorder="0" applyAlignment="0" applyProtection="0"/>
    <xf numFmtId="185" fontId="39" fillId="0" borderId="0" applyFont="0" applyFill="0" applyBorder="0" applyAlignment="0" applyProtection="0">
      <protection locked="0"/>
    </xf>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20" fillId="0" borderId="0" applyFont="0" applyFill="0" applyBorder="0" applyAlignment="0" applyProtection="0"/>
    <xf numFmtId="9" fontId="119" fillId="0" borderId="0" applyFont="0" applyFill="0" applyBorder="0" applyAlignment="0" applyProtection="0"/>
    <xf numFmtId="9" fontId="119" fillId="0" borderId="0" applyFont="0" applyFill="0" applyBorder="0" applyAlignment="0" applyProtection="0"/>
    <xf numFmtId="9" fontId="119" fillId="0" borderId="0" applyFont="0" applyFill="0" applyBorder="0" applyAlignment="0" applyProtection="0"/>
    <xf numFmtId="9" fontId="119" fillId="0" borderId="0" applyFont="0" applyFill="0" applyBorder="0" applyAlignment="0" applyProtection="0"/>
    <xf numFmtId="9" fontId="119" fillId="0" borderId="0" applyFont="0" applyFill="0" applyBorder="0" applyAlignment="0" applyProtection="0"/>
    <xf numFmtId="9" fontId="5" fillId="0" borderId="0" applyFont="0" applyFill="0" applyBorder="0" applyAlignment="0" applyProtection="0"/>
    <xf numFmtId="195" fontId="57" fillId="0" borderId="0" applyFill="0" applyBorder="0" applyAlignment="0"/>
    <xf numFmtId="177" fontId="57" fillId="0" borderId="0" applyFill="0" applyBorder="0" applyAlignment="0"/>
    <xf numFmtId="195" fontId="57" fillId="0" borderId="0" applyFill="0" applyBorder="0" applyAlignment="0"/>
    <xf numFmtId="196" fontId="6" fillId="0" borderId="0" applyFill="0" applyBorder="0" applyAlignment="0"/>
    <xf numFmtId="177" fontId="57" fillId="0" borderId="0" applyFill="0" applyBorder="0" applyAlignment="0"/>
    <xf numFmtId="38" fontId="39" fillId="0" borderId="0" applyFont="0" applyFill="0" applyBorder="0" applyAlignment="0" applyProtection="0"/>
    <xf numFmtId="0" fontId="23" fillId="49" borderId="0">
      <alignment horizontal="right"/>
    </xf>
    <xf numFmtId="252" fontId="146" fillId="0" borderId="0"/>
    <xf numFmtId="0" fontId="65" fillId="2" borderId="20" applyNumberFormat="0" applyFont="0" applyAlignment="0" applyProtection="0"/>
    <xf numFmtId="0" fontId="6" fillId="2" borderId="0" applyNumberFormat="0" applyFont="0" applyBorder="0" applyAlignment="0" applyProtection="0">
      <alignment horizontal="center"/>
      <protection locked="0"/>
    </xf>
    <xf numFmtId="253" fontId="65" fillId="0" borderId="0" applyFill="0" applyBorder="0" applyProtection="0">
      <alignment horizontal="right"/>
    </xf>
    <xf numFmtId="216" fontId="5" fillId="0" borderId="0" applyNumberFormat="0" applyAlignment="0">
      <alignment horizontal="left"/>
    </xf>
    <xf numFmtId="0" fontId="29" fillId="0" borderId="0" applyNumberFormat="0" applyFont="0" applyFill="0" applyBorder="0" applyAlignment="0" applyProtection="0">
      <alignment horizontal="left"/>
    </xf>
    <xf numFmtId="15" fontId="29" fillId="0" borderId="0" applyFont="0" applyFill="0" applyBorder="0" applyAlignment="0" applyProtection="0"/>
    <xf numFmtId="4" fontId="29" fillId="0" borderId="0" applyFont="0" applyFill="0" applyBorder="0" applyAlignment="0" applyProtection="0"/>
    <xf numFmtId="0" fontId="51" fillId="0" borderId="5">
      <alignment horizontal="center"/>
    </xf>
    <xf numFmtId="3" fontId="29" fillId="0" borderId="0" applyFont="0" applyFill="0" applyBorder="0" applyAlignment="0" applyProtection="0"/>
    <xf numFmtId="0" fontId="29" fillId="57" borderId="0" applyNumberFormat="0" applyFont="0" applyBorder="0" applyAlignment="0" applyProtection="0"/>
    <xf numFmtId="0" fontId="23" fillId="2" borderId="0"/>
    <xf numFmtId="0" fontId="23" fillId="2" borderId="0"/>
    <xf numFmtId="0" fontId="23" fillId="2" borderId="0"/>
    <xf numFmtId="0" fontId="23" fillId="2" borderId="0"/>
    <xf numFmtId="0" fontId="23" fillId="2" borderId="0"/>
    <xf numFmtId="0" fontId="76"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76"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76" fillId="2" borderId="0"/>
    <xf numFmtId="0" fontId="76" fillId="2" borderId="0"/>
    <xf numFmtId="0" fontId="23" fillId="2" borderId="0"/>
    <xf numFmtId="0" fontId="23" fillId="2" borderId="0"/>
    <xf numFmtId="0" fontId="23" fillId="2" borderId="0"/>
    <xf numFmtId="0" fontId="23" fillId="2" borderId="0"/>
    <xf numFmtId="0" fontId="23" fillId="2" borderId="0"/>
    <xf numFmtId="0" fontId="76"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76"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76" fillId="2" borderId="0"/>
    <xf numFmtId="0" fontId="76"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76" fillId="2" borderId="0"/>
    <xf numFmtId="0" fontId="76" fillId="2" borderId="0"/>
    <xf numFmtId="0" fontId="76" fillId="2" borderId="0"/>
    <xf numFmtId="0" fontId="76"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23" fillId="2" borderId="0"/>
    <xf numFmtId="0" fontId="76" fillId="2" borderId="0"/>
    <xf numFmtId="0" fontId="76" fillId="2" borderId="0"/>
    <xf numFmtId="0" fontId="76" fillId="2" borderId="0"/>
    <xf numFmtId="0" fontId="76" fillId="2" borderId="0"/>
    <xf numFmtId="0" fontId="147" fillId="0" borderId="0">
      <alignment horizontal="center"/>
    </xf>
    <xf numFmtId="0" fontId="21" fillId="0" borderId="2">
      <alignment horizontal="centerContinuous"/>
    </xf>
    <xf numFmtId="0" fontId="76" fillId="2" borderId="0">
      <alignment horizontal="right"/>
    </xf>
    <xf numFmtId="0" fontId="148" fillId="0" borderId="20">
      <alignment horizontal="center" vertical="center"/>
    </xf>
    <xf numFmtId="0" fontId="149" fillId="0" borderId="39" applyBorder="0">
      <alignment vertical="top"/>
      <protection locked="0"/>
    </xf>
    <xf numFmtId="0" fontId="47" fillId="0" borderId="0">
      <alignment vertical="top"/>
    </xf>
    <xf numFmtId="177" fontId="47" fillId="0" borderId="0">
      <alignment vertical="top"/>
    </xf>
    <xf numFmtId="0" fontId="47" fillId="0" borderId="0">
      <alignment vertical="top"/>
    </xf>
    <xf numFmtId="0" fontId="47" fillId="0" borderId="0">
      <alignment vertical="top"/>
    </xf>
    <xf numFmtId="177" fontId="47" fillId="0" borderId="0">
      <alignment vertical="top"/>
    </xf>
    <xf numFmtId="177" fontId="47" fillId="0" borderId="0">
      <alignment vertical="top"/>
    </xf>
    <xf numFmtId="177" fontId="47" fillId="0" borderId="0">
      <alignment vertical="top"/>
    </xf>
    <xf numFmtId="177" fontId="47" fillId="0" borderId="0">
      <alignment vertical="top"/>
    </xf>
    <xf numFmtId="0" fontId="47" fillId="0" borderId="0">
      <alignment vertical="top"/>
    </xf>
    <xf numFmtId="0" fontId="22" fillId="0" borderId="0">
      <alignment horizontal="center"/>
    </xf>
    <xf numFmtId="177" fontId="47" fillId="0" borderId="0">
      <alignment vertical="top"/>
    </xf>
    <xf numFmtId="0" fontId="47" fillId="0" borderId="0">
      <alignment vertical="top"/>
    </xf>
    <xf numFmtId="0" fontId="76" fillId="2" borderId="3">
      <alignment horizontal="right"/>
    </xf>
    <xf numFmtId="200" fontId="150" fillId="0" borderId="0"/>
    <xf numFmtId="230" fontId="5" fillId="0" borderId="0" applyFont="0" applyFill="0" applyBorder="0" applyProtection="0">
      <alignment horizontal="right"/>
    </xf>
    <xf numFmtId="254" fontId="5" fillId="0" borderId="0" applyFont="0" applyFill="0" applyBorder="0" applyProtection="0">
      <alignment horizontal="right"/>
    </xf>
    <xf numFmtId="0" fontId="66" fillId="0" borderId="0" applyFont="0" applyFill="0" applyBorder="0" applyProtection="0">
      <alignment horizontal="right"/>
    </xf>
    <xf numFmtId="14" fontId="151" fillId="43" borderId="40"/>
    <xf numFmtId="185" fontId="5" fillId="0" borderId="0" applyNumberFormat="0" applyFill="0" applyBorder="0" applyAlignment="0" applyProtection="0">
      <alignment horizontal="left"/>
    </xf>
    <xf numFmtId="201" fontId="152" fillId="42" borderId="0">
      <alignment horizontal="right"/>
    </xf>
    <xf numFmtId="199" fontId="153" fillId="58" borderId="0" applyFont="0" applyFill="0"/>
    <xf numFmtId="255" fontId="154" fillId="42" borderId="0">
      <alignment horizontal="right"/>
    </xf>
    <xf numFmtId="179" fontId="155" fillId="42" borderId="0"/>
    <xf numFmtId="0" fontId="156" fillId="0" borderId="0" applyNumberFormat="0" applyFill="0" applyBorder="0" applyAlignment="0" applyProtection="0"/>
    <xf numFmtId="0" fontId="59" fillId="0" borderId="0" applyNumberFormat="0" applyFill="0" applyBorder="0" applyAlignment="0" applyProtection="0"/>
    <xf numFmtId="256" fontId="118" fillId="0" borderId="0" applyNumberFormat="0" applyFill="0" applyBorder="0" applyAlignment="0" applyProtection="0">
      <alignment horizontal="left"/>
    </xf>
    <xf numFmtId="37" fontId="157" fillId="0" borderId="0" applyNumberFormat="0" applyFill="0" applyBorder="0" applyAlignment="0" applyProtection="0"/>
    <xf numFmtId="257" fontId="5" fillId="0" borderId="0" applyFont="0" applyFill="0" applyBorder="0" applyAlignment="0" applyProtection="0"/>
    <xf numFmtId="0" fontId="5" fillId="0" borderId="41" applyNumberFormat="0" applyFont="0" applyFill="0" applyAlignment="0" applyProtection="0"/>
    <xf numFmtId="0" fontId="5" fillId="0" borderId="42" applyNumberFormat="0" applyFont="0" applyFill="0" applyAlignment="0" applyProtection="0"/>
    <xf numFmtId="0" fontId="5" fillId="0" borderId="11" applyNumberFormat="0" applyFont="0" applyFill="0" applyAlignment="0" applyProtection="0"/>
    <xf numFmtId="0" fontId="5" fillId="0" borderId="43" applyNumberFormat="0" applyFont="0" applyFill="0" applyAlignment="0" applyProtection="0"/>
    <xf numFmtId="0" fontId="5" fillId="0" borderId="44" applyNumberFormat="0" applyFont="0" applyFill="0" applyAlignment="0" applyProtection="0"/>
    <xf numFmtId="0" fontId="5" fillId="11" borderId="0" applyNumberFormat="0" applyFont="0" applyBorder="0" applyAlignment="0" applyProtection="0"/>
    <xf numFmtId="0" fontId="5" fillId="0" borderId="45" applyNumberFormat="0" applyFont="0" applyFill="0" applyAlignment="0" applyProtection="0"/>
    <xf numFmtId="0" fontId="5" fillId="0" borderId="46" applyNumberFormat="0" applyFont="0" applyFill="0" applyAlignment="0" applyProtection="0"/>
    <xf numFmtId="46" fontId="5" fillId="0" borderId="0" applyFont="0" applyFill="0" applyBorder="0" applyAlignment="0" applyProtection="0"/>
    <xf numFmtId="0" fontId="32" fillId="0" borderId="0" applyNumberFormat="0" applyFill="0" applyBorder="0" applyAlignment="0" applyProtection="0"/>
    <xf numFmtId="0" fontId="5" fillId="0" borderId="47" applyNumberFormat="0" applyFont="0" applyFill="0" applyAlignment="0" applyProtection="0"/>
    <xf numFmtId="0" fontId="5" fillId="0" borderId="48" applyNumberFormat="0" applyFont="0" applyFill="0" applyAlignment="0" applyProtection="0"/>
    <xf numFmtId="0" fontId="5" fillId="0" borderId="32" applyNumberFormat="0" applyFont="0" applyFill="0" applyAlignment="0" applyProtection="0"/>
    <xf numFmtId="0" fontId="5" fillId="0" borderId="49" applyNumberFormat="0" applyFont="0" applyFill="0" applyAlignment="0" applyProtection="0"/>
    <xf numFmtId="0" fontId="5" fillId="0" borderId="32" applyNumberFormat="0" applyFont="0" applyFill="0" applyAlignment="0" applyProtection="0"/>
    <xf numFmtId="0" fontId="5" fillId="0" borderId="0" applyNumberFormat="0" applyFont="0" applyFill="0" applyBorder="0" applyProtection="0">
      <alignment horizontal="center"/>
    </xf>
    <xf numFmtId="0" fontId="158" fillId="0" borderId="0" applyNumberFormat="0" applyFill="0" applyBorder="0" applyAlignment="0" applyProtection="0"/>
    <xf numFmtId="0" fontId="159" fillId="0" borderId="0" applyNumberFormat="0" applyFill="0" applyBorder="0" applyAlignment="0" applyProtection="0"/>
    <xf numFmtId="0" fontId="100" fillId="0" borderId="0" applyNumberFormat="0" applyFill="0" applyBorder="0" applyProtection="0">
      <alignment horizontal="left"/>
    </xf>
    <xf numFmtId="0" fontId="5" fillId="11" borderId="0" applyNumberFormat="0" applyFont="0" applyBorder="0" applyAlignment="0" applyProtection="0"/>
    <xf numFmtId="0" fontId="160" fillId="0" borderId="0" applyNumberFormat="0" applyFill="0" applyBorder="0" applyAlignment="0" applyProtection="0"/>
    <xf numFmtId="0" fontId="32" fillId="0" borderId="0" applyNumberFormat="0" applyFill="0" applyBorder="0" applyAlignment="0" applyProtection="0"/>
    <xf numFmtId="0" fontId="5" fillId="0" borderId="50" applyNumberFormat="0" applyFont="0" applyFill="0" applyAlignment="0" applyProtection="0"/>
    <xf numFmtId="0" fontId="5" fillId="0" borderId="51" applyNumberFormat="0" applyFont="0" applyFill="0" applyAlignment="0" applyProtection="0"/>
    <xf numFmtId="258" fontId="5" fillId="0" borderId="0" applyFont="0" applyFill="0" applyBorder="0" applyAlignment="0" applyProtection="0"/>
    <xf numFmtId="0" fontId="5" fillId="0" borderId="52" applyNumberFormat="0" applyFont="0" applyFill="0" applyAlignment="0" applyProtection="0"/>
    <xf numFmtId="0" fontId="5" fillId="0" borderId="53" applyNumberFormat="0" applyFont="0" applyFill="0" applyAlignment="0" applyProtection="0"/>
    <xf numFmtId="0" fontId="5" fillId="0" borderId="54" applyNumberFormat="0" applyFont="0" applyFill="0" applyAlignment="0" applyProtection="0"/>
    <xf numFmtId="0" fontId="5" fillId="0" borderId="7" applyNumberFormat="0" applyFont="0" applyFill="0" applyAlignment="0" applyProtection="0"/>
    <xf numFmtId="0" fontId="5" fillId="0" borderId="14" applyNumberFormat="0" applyFont="0" applyFill="0" applyAlignment="0" applyProtection="0"/>
    <xf numFmtId="38" fontId="75" fillId="0" borderId="0"/>
    <xf numFmtId="0" fontId="6" fillId="0" borderId="0">
      <alignment horizontal="right"/>
    </xf>
    <xf numFmtId="0" fontId="65" fillId="0" borderId="0" applyNumberFormat="0" applyFill="0" applyBorder="0"/>
    <xf numFmtId="0" fontId="220" fillId="70" borderId="0" applyNumberFormat="0" applyBorder="0" applyAlignment="0" applyProtection="0"/>
    <xf numFmtId="0" fontId="16" fillId="22" borderId="33" applyNumberFormat="0" applyAlignment="0" applyProtection="0"/>
    <xf numFmtId="0" fontId="16" fillId="12" borderId="33" applyNumberFormat="0" applyAlignment="0" applyProtection="0"/>
    <xf numFmtId="0" fontId="16" fillId="22" borderId="33" applyNumberFormat="0" applyAlignment="0" applyProtection="0"/>
    <xf numFmtId="0" fontId="16" fillId="22" borderId="33" applyNumberFormat="0" applyAlignment="0" applyProtection="0"/>
    <xf numFmtId="0" fontId="161" fillId="0" borderId="55">
      <alignment vertical="center"/>
    </xf>
    <xf numFmtId="0" fontId="98" fillId="0" borderId="0" applyFill="0" applyBorder="0" applyProtection="0">
      <alignment horizontal="left"/>
    </xf>
    <xf numFmtId="38" fontId="29"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43" fontId="7"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43" fontId="7" fillId="0" borderId="0" applyFont="0" applyFill="0" applyBorder="0" applyAlignment="0" applyProtection="0"/>
    <xf numFmtId="259" fontId="5" fillId="0" borderId="0" applyFont="0" applyFill="0" applyBorder="0" applyAlignment="0" applyProtection="0"/>
    <xf numFmtId="43" fontId="7" fillId="0" borderId="0" applyFont="0" applyFill="0" applyBorder="0" applyAlignment="0" applyProtection="0"/>
    <xf numFmtId="25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71"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40" fontId="29" fillId="0" borderId="0" applyFont="0" applyFill="0" applyBorder="0" applyAlignment="0" applyProtection="0"/>
    <xf numFmtId="43" fontId="5" fillId="0" borderId="0" applyFont="0" applyFill="0" applyBorder="0" applyAlignment="0" applyProtection="0"/>
    <xf numFmtId="259" fontId="5" fillId="0" borderId="0" applyFont="0" applyFill="0" applyBorder="0" applyAlignment="0" applyProtection="0"/>
    <xf numFmtId="43" fontId="5" fillId="0" borderId="0" applyFont="0" applyFill="0" applyBorder="0" applyAlignment="0" applyProtection="0"/>
    <xf numFmtId="259" fontId="5" fillId="0" borderId="0" applyFont="0" applyFill="0" applyBorder="0" applyAlignment="0" applyProtection="0"/>
    <xf numFmtId="43" fontId="7" fillId="0" borderId="0" applyFont="0" applyFill="0" applyBorder="0" applyAlignment="0" applyProtection="0"/>
    <xf numFmtId="40" fontId="29" fillId="0" borderId="0" applyFont="0" applyFill="0" applyBorder="0" applyAlignment="0" applyProtection="0"/>
    <xf numFmtId="43" fontId="119" fillId="0" borderId="0" applyFont="0" applyFill="0" applyBorder="0" applyAlignment="0" applyProtection="0"/>
    <xf numFmtId="43" fontId="120" fillId="0" borderId="0" applyFont="0" applyFill="0" applyBorder="0" applyAlignment="0" applyProtection="0"/>
    <xf numFmtId="43" fontId="5" fillId="0" borderId="0" applyFont="0" applyFill="0" applyBorder="0" applyAlignment="0" applyProtection="0"/>
    <xf numFmtId="259" fontId="5"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259" fontId="5" fillId="0" borderId="0" applyFont="0" applyFill="0" applyBorder="0" applyAlignment="0" applyProtection="0"/>
    <xf numFmtId="43" fontId="7" fillId="0" borderId="0" applyFont="0" applyFill="0" applyBorder="0" applyAlignment="0" applyProtection="0"/>
    <xf numFmtId="259" fontId="7" fillId="0" borderId="0" applyFont="0" applyFill="0" applyBorder="0" applyAlignment="0" applyProtection="0"/>
    <xf numFmtId="43" fontId="7" fillId="0" borderId="0" applyFont="0" applyFill="0" applyBorder="0" applyAlignment="0" applyProtection="0"/>
    <xf numFmtId="259" fontId="7" fillId="0" borderId="0" applyFont="0" applyFill="0" applyBorder="0" applyAlignment="0" applyProtection="0"/>
    <xf numFmtId="259" fontId="5" fillId="0" borderId="0" applyFont="0" applyFill="0" applyBorder="0" applyAlignment="0" applyProtection="0"/>
    <xf numFmtId="259" fontId="7"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43" fontId="5" fillId="0" borderId="0" applyFont="0" applyFill="0" applyBorder="0" applyAlignment="0" applyProtection="0"/>
    <xf numFmtId="259" fontId="5" fillId="0" borderId="0" applyFont="0" applyFill="0" applyBorder="0" applyAlignment="0" applyProtection="0"/>
    <xf numFmtId="43" fontId="5" fillId="0" borderId="0" applyFont="0" applyFill="0" applyBorder="0" applyAlignment="0" applyProtection="0"/>
    <xf numFmtId="259" fontId="5" fillId="0" borderId="0" applyFont="0" applyFill="0" applyBorder="0" applyAlignment="0" applyProtection="0"/>
    <xf numFmtId="272" fontId="5" fillId="0" borderId="0" applyFont="0" applyFill="0" applyBorder="0" applyAlignment="0" applyProtection="0"/>
    <xf numFmtId="43" fontId="119" fillId="0" borderId="0" applyFont="0" applyFill="0" applyBorder="0" applyAlignment="0" applyProtection="0"/>
    <xf numFmtId="259" fontId="126" fillId="0" borderId="0" applyFont="0" applyFill="0" applyBorder="0" applyAlignment="0" applyProtection="0"/>
    <xf numFmtId="259" fontId="5" fillId="0" borderId="0" applyFont="0" applyFill="0" applyBorder="0" applyAlignment="0" applyProtection="0"/>
    <xf numFmtId="259" fontId="5" fillId="0" borderId="0" applyFont="0" applyFill="0" applyBorder="0" applyAlignment="0" applyProtection="0"/>
    <xf numFmtId="0" fontId="47" fillId="59" borderId="0" applyNumberFormat="0" applyFont="0" applyBorder="0" applyAlignment="0" applyProtection="0"/>
    <xf numFmtId="177" fontId="162" fillId="60" borderId="0" applyNumberFormat="0" applyBorder="0" applyAlignment="0" applyProtection="0"/>
    <xf numFmtId="185" fontId="39" fillId="0" borderId="0" applyFont="0" applyFill="0" applyBorder="0" applyAlignment="0" applyProtection="0"/>
    <xf numFmtId="0" fontId="138" fillId="0" borderId="0" applyNumberFormat="0" applyFill="0" applyBorder="0" applyAlignment="0" applyProtection="0">
      <alignment horizontal="left"/>
    </xf>
    <xf numFmtId="0" fontId="213" fillId="0" borderId="0" applyNumberFormat="0" applyFill="0" applyBorder="0" applyAlignment="0" applyProtection="0"/>
    <xf numFmtId="3" fontId="33" fillId="61" borderId="0">
      <alignment horizontal="left"/>
    </xf>
    <xf numFmtId="0" fontId="5" fillId="62" borderId="0"/>
    <xf numFmtId="0" fontId="163" fillId="63" borderId="56">
      <alignment horizontal="center" wrapText="1"/>
    </xf>
    <xf numFmtId="0" fontId="164" fillId="0" borderId="57"/>
    <xf numFmtId="12" fontId="5" fillId="0" borderId="0" applyFont="0" applyFill="0" applyBorder="0" applyProtection="0">
      <alignment horizontal="right"/>
    </xf>
    <xf numFmtId="208" fontId="5" fillId="49" borderId="0" applyFont="0" applyFill="0" applyBorder="0" applyProtection="0">
      <alignment horizontal="right"/>
    </xf>
    <xf numFmtId="185" fontId="6" fillId="53" borderId="0" applyNumberFormat="0" applyFont="0" applyBorder="0" applyAlignment="0">
      <protection hidden="1"/>
    </xf>
    <xf numFmtId="0" fontId="165" fillId="0" borderId="0"/>
    <xf numFmtId="260" fontId="6" fillId="0" borderId="0" applyFill="0" applyBorder="0" applyProtection="0">
      <alignment horizontal="right" wrapText="1"/>
    </xf>
    <xf numFmtId="0" fontId="166" fillId="42" borderId="0" applyNumberFormat="0" applyProtection="0">
      <alignment horizontal="center" vertical="center"/>
    </xf>
    <xf numFmtId="4" fontId="32" fillId="42" borderId="0" applyProtection="0">
      <alignment horizontal="center" vertical="center"/>
    </xf>
    <xf numFmtId="0" fontId="167" fillId="42" borderId="0" applyNumberFormat="0" applyProtection="0">
      <alignment horizontal="center" vertical="center"/>
    </xf>
    <xf numFmtId="4" fontId="168" fillId="42" borderId="0" applyProtection="0">
      <alignment horizontal="center" vertical="center"/>
    </xf>
    <xf numFmtId="0" fontId="169" fillId="59" borderId="0" applyNumberFormat="0" applyProtection="0">
      <alignment horizontal="center" vertical="center"/>
    </xf>
    <xf numFmtId="4" fontId="20" fillId="59" borderId="0" applyProtection="0">
      <alignment horizontal="center" vertical="center"/>
    </xf>
    <xf numFmtId="0" fontId="170" fillId="42" borderId="0" applyNumberFormat="0" applyProtection="0">
      <alignment horizontal="center" vertical="center"/>
    </xf>
    <xf numFmtId="4" fontId="171" fillId="42" borderId="0" applyProtection="0">
      <alignment horizontal="center" vertical="center"/>
    </xf>
    <xf numFmtId="0" fontId="172" fillId="64" borderId="0" applyNumberFormat="0" applyProtection="0">
      <alignment horizontal="center" vertical="center"/>
    </xf>
    <xf numFmtId="4" fontId="19" fillId="64" borderId="0" applyProtection="0">
      <alignment horizontal="center" vertical="center"/>
    </xf>
    <xf numFmtId="0" fontId="166" fillId="42" borderId="0" applyNumberFormat="0" applyProtection="0">
      <alignment horizontal="center" vertical="center"/>
    </xf>
    <xf numFmtId="4" fontId="173" fillId="42" borderId="0" applyProtection="0">
      <alignment horizontal="center" vertical="center"/>
    </xf>
    <xf numFmtId="0" fontId="167" fillId="42" borderId="0" applyNumberFormat="0" applyProtection="0">
      <alignment horizontal="center" vertical="center"/>
    </xf>
    <xf numFmtId="4" fontId="174" fillId="42" borderId="0" applyProtection="0">
      <alignment horizontal="center" vertical="center"/>
    </xf>
    <xf numFmtId="0" fontId="169" fillId="59" borderId="0" applyNumberFormat="0" applyProtection="0">
      <alignment horizontal="center" vertical="center"/>
    </xf>
    <xf numFmtId="4" fontId="175" fillId="59" borderId="0" applyProtection="0">
      <alignment horizontal="center" vertical="center"/>
    </xf>
    <xf numFmtId="0" fontId="176" fillId="42" borderId="0" applyNumberFormat="0" applyProtection="0">
      <alignment horizontal="center" vertical="center"/>
    </xf>
    <xf numFmtId="4" fontId="177" fillId="42" borderId="0" applyProtection="0">
      <alignment horizontal="center" vertical="center"/>
    </xf>
    <xf numFmtId="0" fontId="172" fillId="64" borderId="0" applyNumberFormat="0" applyProtection="0">
      <alignment horizontal="center" vertical="center"/>
    </xf>
    <xf numFmtId="4" fontId="178" fillId="64" borderId="0" applyProtection="0">
      <alignment horizontal="center" vertical="center"/>
    </xf>
    <xf numFmtId="0" fontId="113" fillId="0" borderId="0"/>
    <xf numFmtId="0" fontId="113" fillId="0" borderId="0"/>
    <xf numFmtId="0" fontId="113" fillId="0" borderId="0"/>
    <xf numFmtId="0" fontId="113" fillId="0" borderId="0"/>
    <xf numFmtId="177" fontId="179" fillId="0" borderId="0" applyNumberFormat="0" applyFill="0" applyBorder="0" applyAlignment="0" applyProtection="0"/>
    <xf numFmtId="3" fontId="30" fillId="61" borderId="0">
      <alignment horizontal="left"/>
    </xf>
    <xf numFmtId="187" fontId="180" fillId="0" borderId="0"/>
    <xf numFmtId="0" fontId="181" fillId="0" borderId="4" applyNumberFormat="0"/>
    <xf numFmtId="0" fontId="65" fillId="2" borderId="0" applyNumberFormat="0" applyFont="0" applyBorder="0" applyAlignment="0" applyProtection="0"/>
    <xf numFmtId="0" fontId="100" fillId="0" borderId="0" applyFill="0" applyBorder="0" applyProtection="0">
      <alignment horizontal="center" vertical="center"/>
    </xf>
    <xf numFmtId="0" fontId="182" fillId="0" borderId="0" applyBorder="0" applyProtection="0">
      <alignment vertical="center"/>
    </xf>
    <xf numFmtId="0" fontId="182" fillId="0" borderId="2" applyBorder="0" applyProtection="0">
      <alignment horizontal="right" vertical="center"/>
    </xf>
    <xf numFmtId="0" fontId="183" fillId="65" borderId="0" applyBorder="0" applyProtection="0">
      <alignment horizontal="centerContinuous" vertical="center"/>
    </xf>
    <xf numFmtId="0" fontId="183" fillId="64" borderId="2" applyBorder="0" applyProtection="0">
      <alignment horizontal="centerContinuous" vertical="center"/>
    </xf>
    <xf numFmtId="0" fontId="116" fillId="0" borderId="0"/>
    <xf numFmtId="0" fontId="65" fillId="0" borderId="0" applyBorder="0" applyProtection="0">
      <alignment horizontal="left"/>
    </xf>
    <xf numFmtId="0" fontId="100" fillId="0" borderId="0" applyFill="0" applyBorder="0" applyProtection="0"/>
    <xf numFmtId="0" fontId="76" fillId="0" borderId="0"/>
    <xf numFmtId="0" fontId="184" fillId="0" borderId="0" applyFill="0" applyBorder="0" applyProtection="0">
      <alignment horizontal="left"/>
    </xf>
    <xf numFmtId="0" fontId="91" fillId="0" borderId="40" applyFill="0" applyBorder="0" applyProtection="0">
      <alignment horizontal="left" vertical="top"/>
    </xf>
    <xf numFmtId="0" fontId="140" fillId="0" borderId="0">
      <alignment horizontal="centerContinuous"/>
    </xf>
    <xf numFmtId="0" fontId="44" fillId="42" borderId="4" applyNumberFormat="0" applyFont="0" applyFill="0" applyAlignment="0" applyProtection="0">
      <protection locked="0"/>
    </xf>
    <xf numFmtId="0" fontId="44" fillId="42" borderId="58" applyNumberFormat="0" applyFont="0" applyFill="0" applyAlignment="0" applyProtection="0">
      <protection locked="0"/>
    </xf>
    <xf numFmtId="1" fontId="185" fillId="0" borderId="0"/>
    <xf numFmtId="0" fontId="60" fillId="0" borderId="0"/>
    <xf numFmtId="49" fontId="186" fillId="0" borderId="0"/>
    <xf numFmtId="0" fontId="6" fillId="0" borderId="0"/>
    <xf numFmtId="185" fontId="5" fillId="66" borderId="0" applyNumberFormat="0" applyFont="0" applyBorder="0" applyAlignment="0" applyProtection="0"/>
    <xf numFmtId="0" fontId="27" fillId="0" borderId="0"/>
    <xf numFmtId="0" fontId="65" fillId="0" borderId="0" applyNumberFormat="0" applyFill="0" applyBorder="0" applyAlignment="0" applyProtection="0"/>
    <xf numFmtId="0" fontId="187" fillId="0" borderId="0"/>
    <xf numFmtId="0" fontId="188" fillId="0" borderId="0" applyFill="0" applyBorder="0" applyProtection="0"/>
    <xf numFmtId="0" fontId="189" fillId="0" borderId="0"/>
    <xf numFmtId="49" fontId="32" fillId="0" borderId="0" applyFill="0" applyBorder="0" applyAlignment="0"/>
    <xf numFmtId="261" fontId="6" fillId="0" borderId="0" applyFill="0" applyBorder="0" applyAlignment="0"/>
    <xf numFmtId="262" fontId="6" fillId="0" borderId="0" applyFill="0" applyBorder="0" applyAlignment="0"/>
    <xf numFmtId="0" fontId="65" fillId="0" borderId="0" applyNumberFormat="0" applyFill="0" applyBorder="0" applyAlignment="0" applyProtection="0"/>
    <xf numFmtId="0" fontId="190" fillId="0" borderId="0" applyNumberFormat="0" applyFill="0" applyBorder="0" applyProtection="0">
      <alignment vertical="top"/>
    </xf>
    <xf numFmtId="0" fontId="191" fillId="0" borderId="59" applyNumberFormat="0" applyFill="0" applyProtection="0">
      <alignment horizontal="center" vertical="top"/>
    </xf>
    <xf numFmtId="0" fontId="190" fillId="0" borderId="0" applyNumberFormat="0" applyFill="0" applyBorder="0" applyProtection="0">
      <alignment vertical="top" wrapText="1"/>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263" fontId="5" fillId="0" borderId="0" applyFill="0" applyBorder="0" applyAlignment="0" applyProtection="0">
      <alignment horizontal="right"/>
    </xf>
    <xf numFmtId="39" fontId="5" fillId="40" borderId="20" applyFont="0" applyFill="0" applyBorder="0" applyAlignment="0" applyProtection="0">
      <alignment horizontal="center"/>
      <protection locked="0"/>
    </xf>
    <xf numFmtId="18" fontId="44" fillId="42" borderId="0" applyFont="0" applyFill="0" applyBorder="0" applyAlignment="0" applyProtection="0">
      <protection locked="0"/>
    </xf>
    <xf numFmtId="264" fontId="5" fillId="0" borderId="0"/>
    <xf numFmtId="40" fontId="192" fillId="0" borderId="0"/>
    <xf numFmtId="0" fontId="193" fillId="0" borderId="0" applyNumberFormat="0" applyFill="0" applyBorder="0" applyAlignment="0" applyProtection="0"/>
    <xf numFmtId="0" fontId="98" fillId="0" borderId="0" applyNumberFormat="0" applyFill="0" applyBorder="0" applyAlignment="0" applyProtection="0"/>
    <xf numFmtId="0" fontId="194" fillId="0" borderId="0" applyNumberFormat="0" applyFill="0" applyBorder="0" applyAlignment="0" applyProtection="0"/>
    <xf numFmtId="0" fontId="195" fillId="0" borderId="0"/>
    <xf numFmtId="0" fontId="5" fillId="0" borderId="0">
      <alignment horizontal="center"/>
    </xf>
    <xf numFmtId="0" fontId="196" fillId="0" borderId="0">
      <alignment horizontal="center"/>
    </xf>
    <xf numFmtId="0" fontId="5" fillId="0" borderId="0">
      <alignment horizontal="centerContinuous"/>
      <protection locked="0"/>
    </xf>
    <xf numFmtId="185" fontId="197" fillId="0" borderId="0" applyNumberFormat="0" applyFill="0" applyBorder="0" applyAlignment="0" applyProtection="0"/>
    <xf numFmtId="171" fontId="36" fillId="0" borderId="0">
      <alignment horizontal="right"/>
      <protection locked="0"/>
    </xf>
    <xf numFmtId="0" fontId="198" fillId="0" borderId="0" applyNumberFormat="0" applyFill="0" applyBorder="0" applyAlignment="0" applyProtection="0"/>
    <xf numFmtId="0" fontId="100" fillId="0" borderId="0" applyNumberFormat="0" applyFill="0" applyBorder="0" applyAlignment="0" applyProtection="0"/>
    <xf numFmtId="0" fontId="199" fillId="0" borderId="0" applyNumberFormat="0" applyFill="0" applyBorder="0" applyProtection="0">
      <alignment horizontal="center" textRotation="90"/>
    </xf>
    <xf numFmtId="3" fontId="200" fillId="61" borderId="0">
      <alignment horizontal="center"/>
    </xf>
    <xf numFmtId="0" fontId="101" fillId="0" borderId="25" applyNumberFormat="0" applyFill="0" applyAlignment="0" applyProtection="0"/>
    <xf numFmtId="0" fontId="214" fillId="0" borderId="60" applyNumberFormat="0" applyFill="0" applyAlignment="0" applyProtection="0"/>
    <xf numFmtId="0" fontId="101" fillId="0" borderId="25" applyNumberFormat="0" applyFill="0" applyAlignment="0" applyProtection="0"/>
    <xf numFmtId="0" fontId="101" fillId="0" borderId="25" applyNumberFormat="0" applyFill="0" applyAlignment="0" applyProtection="0"/>
    <xf numFmtId="0" fontId="102" fillId="0" borderId="26" applyNumberFormat="0" applyFill="0" applyAlignment="0" applyProtection="0"/>
    <xf numFmtId="0" fontId="215" fillId="0" borderId="60" applyNumberFormat="0" applyFill="0" applyAlignment="0" applyProtection="0"/>
    <xf numFmtId="0" fontId="102" fillId="0" borderId="26" applyNumberFormat="0" applyFill="0" applyAlignment="0" applyProtection="0"/>
    <xf numFmtId="0" fontId="102" fillId="0" borderId="26" applyNumberFormat="0" applyFill="0" applyAlignment="0" applyProtection="0"/>
    <xf numFmtId="0" fontId="103" fillId="0" borderId="27" applyNumberFormat="0" applyFill="0" applyAlignment="0" applyProtection="0"/>
    <xf numFmtId="0" fontId="216" fillId="0" borderId="61" applyNumberFormat="0" applyFill="0" applyAlignment="0" applyProtection="0"/>
    <xf numFmtId="0" fontId="103" fillId="0" borderId="27" applyNumberFormat="0" applyFill="0" applyAlignment="0" applyProtection="0"/>
    <xf numFmtId="0" fontId="103" fillId="0" borderId="27" applyNumberFormat="0" applyFill="0" applyAlignment="0" applyProtection="0"/>
    <xf numFmtId="0" fontId="103" fillId="0" borderId="0" applyNumberFormat="0" applyFill="0" applyBorder="0" applyAlignment="0" applyProtection="0"/>
    <xf numFmtId="0" fontId="216"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93" fillId="0" borderId="0" applyNumberFormat="0" applyFill="0" applyBorder="0" applyAlignment="0" applyProtection="0"/>
    <xf numFmtId="0" fontId="213" fillId="0" borderId="0" applyNumberFormat="0" applyFill="0" applyBorder="0" applyAlignment="0" applyProtection="0"/>
    <xf numFmtId="0" fontId="193" fillId="0" borderId="0" applyNumberFormat="0" applyFill="0" applyBorder="0" applyAlignment="0" applyProtection="0"/>
    <xf numFmtId="0" fontId="193" fillId="0" borderId="0" applyNumberFormat="0" applyFill="0" applyBorder="0" applyAlignment="0" applyProtection="0"/>
    <xf numFmtId="0" fontId="59" fillId="0" borderId="0" applyNumberFormat="0" applyFill="0" applyBorder="0" applyProtection="0">
      <alignment horizontal="left"/>
    </xf>
    <xf numFmtId="3" fontId="122" fillId="42" borderId="2">
      <alignment horizontal="center" vertical="center"/>
    </xf>
    <xf numFmtId="0" fontId="201" fillId="0" borderId="0"/>
    <xf numFmtId="3" fontId="202" fillId="61" borderId="0">
      <alignment horizontal="left"/>
    </xf>
    <xf numFmtId="0" fontId="203" fillId="0" borderId="0" applyFill="0" applyBorder="0" applyAlignment="0" applyProtection="0"/>
    <xf numFmtId="3" fontId="5" fillId="0" borderId="4" applyNumberFormat="0" applyFont="0" applyFill="0" applyAlignment="0" applyProtection="0"/>
    <xf numFmtId="0" fontId="211" fillId="0" borderId="62" applyNumberFormat="0" applyFill="0" applyAlignment="0" applyProtection="0"/>
    <xf numFmtId="0" fontId="211" fillId="0" borderId="63" applyNumberFormat="0" applyFill="0" applyAlignment="0" applyProtection="0"/>
    <xf numFmtId="0" fontId="211" fillId="0" borderId="62" applyNumberFormat="0" applyFill="0" applyAlignment="0" applyProtection="0"/>
    <xf numFmtId="0" fontId="211" fillId="0" borderId="62" applyNumberFormat="0" applyFill="0" applyAlignment="0" applyProtection="0"/>
    <xf numFmtId="3" fontId="31" fillId="67" borderId="0">
      <alignment horizontal="right"/>
    </xf>
    <xf numFmtId="0" fontId="99" fillId="0" borderId="18" applyFill="0" applyBorder="0" applyProtection="0">
      <alignment vertical="center"/>
    </xf>
    <xf numFmtId="0" fontId="47" fillId="0" borderId="0">
      <alignment horizontal="left"/>
    </xf>
    <xf numFmtId="187" fontId="204" fillId="0" borderId="0">
      <alignment horizontal="left"/>
      <protection locked="0"/>
    </xf>
    <xf numFmtId="265" fontId="5" fillId="0" borderId="0"/>
    <xf numFmtId="38" fontId="6" fillId="43" borderId="0" applyNumberFormat="0" applyBorder="0" applyAlignment="0" applyProtection="0"/>
    <xf numFmtId="0" fontId="205" fillId="0" borderId="0">
      <alignment horizontal="fill"/>
    </xf>
    <xf numFmtId="38" fontId="32" fillId="0" borderId="35" applyFill="0" applyBorder="0" applyAlignment="0" applyProtection="0">
      <protection locked="0"/>
    </xf>
    <xf numFmtId="37" fontId="6" fillId="43" borderId="0" applyNumberFormat="0" applyBorder="0" applyAlignment="0" applyProtection="0"/>
    <xf numFmtId="37" fontId="6" fillId="0" borderId="0"/>
    <xf numFmtId="37" fontId="6" fillId="43" borderId="0" applyNumberFormat="0" applyBorder="0" applyAlignment="0" applyProtection="0"/>
    <xf numFmtId="3" fontId="46" fillId="0" borderId="28" applyProtection="0"/>
    <xf numFmtId="37" fontId="206" fillId="0" borderId="0">
      <protection locked="0"/>
    </xf>
    <xf numFmtId="0" fontId="59" fillId="0" borderId="0" applyNumberFormat="0" applyFill="0" applyBorder="0" applyAlignment="0" applyProtection="0"/>
    <xf numFmtId="43" fontId="4" fillId="0" borderId="0" applyFont="0" applyFill="0" applyBorder="0" applyAlignment="0" applyProtection="0"/>
    <xf numFmtId="43" fontId="217" fillId="0" borderId="0" applyFont="0" applyFill="0" applyBorder="0" applyAlignment="0" applyProtection="0"/>
    <xf numFmtId="43" fontId="217" fillId="0" borderId="0" applyFont="0" applyFill="0" applyBorder="0" applyAlignment="0" applyProtection="0"/>
    <xf numFmtId="43" fontId="21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17" fillId="0" borderId="0" applyFont="0" applyFill="0" applyBorder="0" applyAlignment="0" applyProtection="0"/>
    <xf numFmtId="43" fontId="5" fillId="0" borderId="0" applyFont="0" applyFill="0" applyBorder="0" applyAlignment="0" applyProtection="0"/>
    <xf numFmtId="259"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2" fontId="89"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17" fillId="0" borderId="0" applyNumberFormat="0" applyFill="0" applyBorder="0" applyAlignment="0" applyProtection="0"/>
    <xf numFmtId="185" fontId="207" fillId="0" borderId="0" applyNumberFormat="0" applyFill="0" applyBorder="0" applyAlignment="0" applyProtection="0"/>
    <xf numFmtId="0" fontId="65" fillId="42" borderId="0" applyNumberFormat="0" applyFont="0" applyAlignment="0" applyProtection="0"/>
    <xf numFmtId="0" fontId="65" fillId="42" borderId="4" applyNumberFormat="0" applyFont="0" applyAlignment="0" applyProtection="0">
      <protection locked="0"/>
    </xf>
    <xf numFmtId="0" fontId="207" fillId="0" borderId="0" applyNumberFormat="0" applyFill="0" applyBorder="0" applyAlignment="0" applyProtection="0"/>
    <xf numFmtId="1" fontId="39" fillId="0" borderId="0" applyFont="0" applyFill="0" applyBorder="0" applyAlignment="0" applyProtection="0"/>
    <xf numFmtId="40" fontId="5" fillId="0" borderId="0">
      <alignment horizontal="left" wrapText="1"/>
    </xf>
    <xf numFmtId="230" fontId="58" fillId="0" borderId="0"/>
    <xf numFmtId="243" fontId="6" fillId="0" borderId="0" applyFont="0" applyFill="0" applyBorder="0" applyAlignment="0" applyProtection="0"/>
    <xf numFmtId="230" fontId="58" fillId="0" borderId="0"/>
    <xf numFmtId="266" fontId="42" fillId="0" borderId="0" applyFont="0" applyFill="0" applyBorder="0" applyAlignment="0" applyProtection="0"/>
    <xf numFmtId="173" fontId="42" fillId="0" borderId="0" applyFont="0" applyFill="0" applyBorder="0" applyAlignment="0" applyProtection="0"/>
    <xf numFmtId="267" fontId="6" fillId="0" borderId="0" applyFont="0" applyFill="0" applyBorder="0" applyAlignment="0" applyProtection="0"/>
    <xf numFmtId="268" fontId="55" fillId="0" borderId="0" applyFont="0" applyFill="0" applyBorder="0" applyAlignment="0" applyProtection="0"/>
    <xf numFmtId="0" fontId="39" fillId="0" borderId="0" applyFont="0" applyFill="0" applyBorder="0" applyProtection="0">
      <alignment horizontal="right"/>
    </xf>
    <xf numFmtId="0" fontId="131" fillId="68" borderId="64" applyNumberFormat="0" applyFont="0" applyBorder="0" applyAlignment="0" applyProtection="0">
      <alignment horizontal="right"/>
    </xf>
    <xf numFmtId="269" fontId="5" fillId="0" borderId="0" applyFont="0" applyFill="0" applyBorder="0" applyAlignment="0" applyProtection="0"/>
    <xf numFmtId="0" fontId="208" fillId="0" borderId="0"/>
    <xf numFmtId="0" fontId="220" fillId="70" borderId="0" applyNumberFormat="0" applyBorder="0" applyAlignment="0" applyProtection="0"/>
    <xf numFmtId="0" fontId="222" fillId="69" borderId="0" applyNumberFormat="0" applyBorder="0" applyAlignment="0" applyProtection="0"/>
    <xf numFmtId="9" fontId="223" fillId="0" borderId="0" applyFont="0" applyFill="0" applyBorder="0" applyAlignment="0" applyProtection="0"/>
    <xf numFmtId="43" fontId="223"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0" fontId="220" fillId="70" borderId="0" applyNumberFormat="0" applyBorder="0" applyAlignment="0" applyProtection="0"/>
    <xf numFmtId="0" fontId="222" fillId="69" borderId="0" applyNumberFormat="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9" fontId="119" fillId="0" borderId="0" applyFont="0" applyFill="0" applyBorder="0" applyAlignment="0" applyProtection="0"/>
    <xf numFmtId="43" fontId="119" fillId="0" borderId="0" applyFont="0" applyFill="0" applyBorder="0" applyAlignment="0" applyProtection="0"/>
    <xf numFmtId="0" fontId="4" fillId="0" borderId="0"/>
    <xf numFmtId="0" fontId="4" fillId="0" borderId="0"/>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pplyNumberFormat="0" applyFill="0" applyBorder="0" applyAlignment="0" applyProtection="0"/>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27" fillId="0" borderId="0">
      <alignment vertical="center"/>
    </xf>
    <xf numFmtId="0" fontId="27" fillId="0" borderId="0">
      <alignment vertical="center"/>
    </xf>
    <xf numFmtId="9" fontId="4" fillId="53" borderId="0"/>
    <xf numFmtId="0" fontId="4" fillId="0" borderId="0"/>
    <xf numFmtId="0" fontId="19" fillId="18"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3"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35" borderId="0" applyNumberFormat="0" applyBorder="0" applyAlignment="0" applyProtection="0"/>
    <xf numFmtId="173" fontId="4" fillId="40" borderId="0" applyBorder="0" applyAlignment="0">
      <protection locked="0"/>
    </xf>
    <xf numFmtId="0" fontId="225" fillId="0" borderId="35">
      <protection hidden="1"/>
    </xf>
    <xf numFmtId="0" fontId="86" fillId="22" borderId="35" applyNumberFormat="0" applyFont="0" applyBorder="0" applyAlignment="0" applyProtection="0">
      <protection hidden="1"/>
    </xf>
    <xf numFmtId="0" fontId="225" fillId="0" borderId="35">
      <protection hidden="1"/>
    </xf>
    <xf numFmtId="0" fontId="226" fillId="5" borderId="0" applyNumberFormat="0" applyBorder="0" applyAlignment="0" applyProtection="0"/>
    <xf numFmtId="0" fontId="34" fillId="0" borderId="0" applyNumberFormat="0" applyFill="0" applyBorder="0" applyAlignment="0" applyProtection="0"/>
    <xf numFmtId="0" fontId="90" fillId="0" borderId="0">
      <protection locked="0"/>
    </xf>
    <xf numFmtId="0" fontId="90" fillId="0" borderId="0">
      <protection locked="0"/>
    </xf>
    <xf numFmtId="14" fontId="227" fillId="71" borderId="69" applyBorder="0" applyAlignment="0">
      <alignment horizontal="center" vertical="center"/>
    </xf>
    <xf numFmtId="0" fontId="227" fillId="72" borderId="69" applyNumberFormat="0" applyBorder="0" applyAlignment="0">
      <alignment horizontal="center" vertical="center"/>
    </xf>
    <xf numFmtId="0" fontId="228" fillId="22" borderId="8" applyNumberFormat="0" applyAlignment="0" applyProtection="0"/>
    <xf numFmtId="40" fontId="125" fillId="40" borderId="20">
      <alignment vertical="center"/>
    </xf>
    <xf numFmtId="0" fontId="163" fillId="12" borderId="9" applyNumberFormat="0" applyAlignment="0" applyProtection="0"/>
    <xf numFmtId="0" fontId="10" fillId="12" borderId="9" applyNumberFormat="0" applyAlignment="0" applyProtection="0"/>
    <xf numFmtId="0" fontId="114" fillId="0" borderId="0" applyNumberFormat="0" applyFill="0" applyBorder="0" applyAlignment="0" applyProtection="0">
      <alignment vertical="top"/>
      <protection locked="0"/>
    </xf>
    <xf numFmtId="0" fontId="57" fillId="0" borderId="50"/>
    <xf numFmtId="259" fontId="2" fillId="0" borderId="0" applyFont="0" applyFill="0" applyBorder="0" applyAlignment="0" applyProtection="0"/>
    <xf numFmtId="3" fontId="89" fillId="0" borderId="0" applyFont="0" applyFill="0" applyBorder="0" applyAlignment="0" applyProtection="0"/>
    <xf numFmtId="259" fontId="4" fillId="43" borderId="0" applyNumberFormat="0" applyFont="0" applyBorder="0" applyAlignment="0" applyProtection="0"/>
    <xf numFmtId="0" fontId="57" fillId="0" borderId="50"/>
    <xf numFmtId="0" fontId="229" fillId="2" borderId="12" applyNumberFormat="0" applyBorder="0" applyAlignment="0">
      <alignment horizontal="center"/>
    </xf>
    <xf numFmtId="37" fontId="230" fillId="73" borderId="70" applyNumberFormat="0" applyAlignment="0">
      <alignment horizontal="left"/>
    </xf>
    <xf numFmtId="38" fontId="231" fillId="0" borderId="0" applyFill="0" applyBorder="0"/>
    <xf numFmtId="273" fontId="4" fillId="0" borderId="0" applyFont="0" applyFill="0" applyBorder="0" applyAlignment="0" applyProtection="0"/>
    <xf numFmtId="0" fontId="232" fillId="0" borderId="0" applyNumberFormat="0" applyFill="0" applyBorder="0" applyAlignment="0" applyProtection="0"/>
    <xf numFmtId="274" fontId="90" fillId="0" borderId="0">
      <protection locked="0"/>
    </xf>
    <xf numFmtId="38" fontId="226" fillId="0" borderId="0" applyFill="0" applyBorder="0"/>
    <xf numFmtId="0" fontId="233" fillId="40" borderId="0" applyNumberFormat="0" applyFont="0" applyBorder="0" applyAlignment="0" applyProtection="0">
      <alignment horizontal="centerContinuous"/>
    </xf>
    <xf numFmtId="0" fontId="233" fillId="74" borderId="0" applyNumberFormat="0" applyFont="0" applyBorder="0" applyAlignment="0" applyProtection="0">
      <alignment horizontal="centerContinuous"/>
    </xf>
    <xf numFmtId="0" fontId="234" fillId="2" borderId="71" applyNumberFormat="0" applyFont="0" applyBorder="0" applyAlignment="0"/>
    <xf numFmtId="0" fontId="4" fillId="40" borderId="72" applyNumberFormat="0" applyFont="0" applyBorder="0" applyAlignment="0" applyProtection="0"/>
    <xf numFmtId="10" fontId="4" fillId="40" borderId="0" applyNumberFormat="0" applyFont="0" applyBorder="0" applyAlignment="0"/>
    <xf numFmtId="0" fontId="231" fillId="6" borderId="0" applyNumberFormat="0" applyBorder="0" applyAlignment="0" applyProtection="0"/>
    <xf numFmtId="0" fontId="235" fillId="0" borderId="25" applyNumberFormat="0" applyFill="0" applyAlignment="0" applyProtection="0"/>
    <xf numFmtId="0" fontId="236" fillId="0" borderId="26" applyNumberFormat="0" applyFill="0" applyAlignment="0" applyProtection="0"/>
    <xf numFmtId="0" fontId="237" fillId="0" borderId="27" applyNumberFormat="0" applyFill="0" applyAlignment="0" applyProtection="0"/>
    <xf numFmtId="0" fontId="237" fillId="0" borderId="0" applyNumberFormat="0" applyFill="0" applyBorder="0" applyAlignment="0" applyProtection="0"/>
    <xf numFmtId="0" fontId="238" fillId="0" borderId="0" applyNumberFormat="0" applyFill="0" applyBorder="0" applyAlignment="0" applyProtection="0"/>
    <xf numFmtId="0" fontId="27" fillId="0" borderId="0"/>
    <xf numFmtId="275" fontId="55" fillId="0" borderId="0"/>
    <xf numFmtId="276" fontId="55" fillId="0" borderId="0"/>
    <xf numFmtId="0" fontId="239" fillId="9" borderId="8" applyNumberFormat="0" applyAlignment="0" applyProtection="0"/>
    <xf numFmtId="0" fontId="240" fillId="0" borderId="10" applyNumberFormat="0" applyFill="0" applyAlignment="0" applyProtection="0"/>
    <xf numFmtId="0" fontId="11" fillId="0" borderId="10" applyNumberFormat="0" applyFill="0" applyAlignment="0" applyProtection="0"/>
    <xf numFmtId="0" fontId="241" fillId="0" borderId="35">
      <alignment horizontal="left"/>
      <protection locked="0"/>
    </xf>
    <xf numFmtId="38" fontId="29" fillId="0" borderId="0" applyFont="0" applyFill="0" applyBorder="0" applyAlignment="0" applyProtection="0"/>
    <xf numFmtId="0" fontId="242" fillId="0" borderId="0" applyBorder="0"/>
    <xf numFmtId="277" fontId="90" fillId="0" borderId="0">
      <protection locked="0"/>
    </xf>
    <xf numFmtId="0" fontId="243" fillId="17" borderId="0" applyNumberFormat="0" applyBorder="0" applyAlignment="0" applyProtection="0"/>
    <xf numFmtId="0" fontId="27" fillId="0" borderId="0"/>
    <xf numFmtId="275" fontId="55" fillId="0" borderId="0"/>
    <xf numFmtId="276" fontId="55" fillId="0" borderId="0"/>
    <xf numFmtId="212" fontId="55" fillId="0" borderId="0">
      <alignment horizontal="right"/>
    </xf>
    <xf numFmtId="0" fontId="4" fillId="0" borderId="0"/>
    <xf numFmtId="0" fontId="4" fillId="0" borderId="0"/>
    <xf numFmtId="0" fontId="4" fillId="0" borderId="0"/>
    <xf numFmtId="0" fontId="7" fillId="0" borderId="0"/>
    <xf numFmtId="0" fontId="4" fillId="0" borderId="0"/>
    <xf numFmtId="0" fontId="4" fillId="0" borderId="0">
      <alignment wrapText="1"/>
    </xf>
    <xf numFmtId="0" fontId="7" fillId="0" borderId="0"/>
    <xf numFmtId="0" fontId="2" fillId="0" borderId="0"/>
    <xf numFmtId="0" fontId="7" fillId="0" borderId="0"/>
    <xf numFmtId="0" fontId="7" fillId="0" borderId="0"/>
    <xf numFmtId="0" fontId="4" fillId="0" borderId="0">
      <alignment wrapText="1"/>
    </xf>
    <xf numFmtId="0" fontId="32" fillId="0" borderId="0"/>
    <xf numFmtId="0" fontId="32" fillId="0" borderId="0"/>
    <xf numFmtId="0" fontId="32" fillId="0" borderId="0"/>
    <xf numFmtId="0" fontId="4" fillId="0" borderId="0"/>
    <xf numFmtId="0" fontId="7" fillId="0" borderId="0"/>
    <xf numFmtId="0" fontId="4" fillId="0" borderId="0"/>
    <xf numFmtId="0" fontId="47" fillId="0" borderId="0"/>
    <xf numFmtId="0" fontId="32" fillId="13" borderId="32" applyNumberFormat="0" applyFont="0" applyAlignment="0" applyProtection="0"/>
    <xf numFmtId="0" fontId="7" fillId="13" borderId="32" applyNumberFormat="0" applyFont="0" applyAlignment="0" applyProtection="0"/>
    <xf numFmtId="0" fontId="212" fillId="22" borderId="33" applyNumberFormat="0" applyAlignment="0" applyProtection="0"/>
    <xf numFmtId="259" fontId="96" fillId="0" borderId="0" applyFill="0" applyBorder="0"/>
    <xf numFmtId="9" fontId="4" fillId="0" borderId="0" applyFont="0" applyFill="0" applyBorder="0" applyAlignment="0" applyProtection="0"/>
    <xf numFmtId="10" fontId="89" fillId="0" borderId="0" applyFont="0" applyFill="0" applyBorder="0" applyAlignment="0" applyProtection="0"/>
    <xf numFmtId="0" fontId="36" fillId="39" borderId="73" applyNumberFormat="0" applyFont="0" applyBorder="0" applyAlignment="0" applyProtection="0"/>
    <xf numFmtId="14" fontId="227" fillId="75" borderId="28" applyNumberFormat="0" applyFont="0" applyBorder="0" applyAlignment="0" applyProtection="0">
      <alignment horizontal="center" vertical="center"/>
    </xf>
    <xf numFmtId="3" fontId="4" fillId="0" borderId="0" applyFont="0" applyFill="0" applyBorder="0" applyAlignment="0" applyProtection="0"/>
    <xf numFmtId="0" fontId="244" fillId="0" borderId="35" applyNumberFormat="0" applyFill="0" applyBorder="0" applyAlignment="0" applyProtection="0">
      <protection hidden="1"/>
    </xf>
    <xf numFmtId="278" fontId="245" fillId="0" borderId="0">
      <protection locked="0"/>
    </xf>
    <xf numFmtId="259" fontId="4" fillId="0" borderId="0" applyFont="0" applyFill="0" applyBorder="0" applyAlignment="0" applyProtection="0"/>
    <xf numFmtId="259" fontId="4" fillId="0" borderId="0" applyFont="0" applyFill="0" applyBorder="0" applyAlignment="0" applyProtection="0"/>
    <xf numFmtId="259" fontId="4" fillId="0" borderId="0" applyFont="0" applyFill="0" applyBorder="0" applyAlignment="0" applyProtection="0"/>
    <xf numFmtId="259" fontId="4" fillId="0" borderId="0" applyFont="0" applyFill="0" applyBorder="0" applyAlignment="0" applyProtection="0"/>
    <xf numFmtId="3" fontId="246" fillId="43" borderId="20">
      <alignment horizontal="left" vertical="top" wrapText="1"/>
      <protection locked="0"/>
    </xf>
    <xf numFmtId="0" fontId="75" fillId="22" borderId="35"/>
    <xf numFmtId="0" fontId="31" fillId="0" borderId="62" applyNumberFormat="0" applyFill="0" applyAlignment="0" applyProtection="0"/>
    <xf numFmtId="279" fontId="90" fillId="0" borderId="0">
      <protection locked="0"/>
    </xf>
    <xf numFmtId="280" fontId="90" fillId="0" borderId="0">
      <protection locked="0"/>
    </xf>
    <xf numFmtId="230" fontId="47" fillId="0" borderId="0" applyFont="0" applyFill="0" applyBorder="0" applyAlignment="0" applyProtection="0"/>
    <xf numFmtId="230" fontId="47" fillId="0" borderId="0" applyFont="0" applyFill="0" applyBorder="0" applyAlignment="0" applyProtection="0"/>
    <xf numFmtId="0" fontId="20" fillId="0" borderId="0" applyNumberFormat="0" applyFill="0" applyBorder="0" applyAlignment="0" applyProtection="0"/>
    <xf numFmtId="0" fontId="4" fillId="0" borderId="0"/>
    <xf numFmtId="0" fontId="4" fillId="0" borderId="0"/>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176" fontId="4" fillId="0" borderId="0">
      <alignment horizontal="left" wrapText="1"/>
    </xf>
    <xf numFmtId="176" fontId="4" fillId="0" borderId="0">
      <alignment horizontal="left" wrapText="1"/>
    </xf>
    <xf numFmtId="176"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179" fontId="4" fillId="0" borderId="0">
      <alignment horizontal="left" wrapText="1"/>
    </xf>
    <xf numFmtId="179" fontId="4" fillId="0" borderId="0">
      <alignment horizontal="left" wrapText="1"/>
    </xf>
    <xf numFmtId="179"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pplyNumberFormat="0" applyFill="0" applyBorder="0" applyAlignment="0" applyProtection="0"/>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0"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4" fillId="0" borderId="0">
      <alignment horizontal="left" wrapText="1"/>
    </xf>
    <xf numFmtId="175" fontId="4" fillId="0" borderId="0">
      <alignment horizontal="left" wrapText="1"/>
    </xf>
    <xf numFmtId="175" fontId="4" fillId="0" borderId="0">
      <alignment horizontal="left" wrapText="1"/>
    </xf>
    <xf numFmtId="175" fontId="4" fillId="0" borderId="0">
      <alignment horizontal="left" wrapText="1"/>
    </xf>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6" borderId="0" applyNumberFormat="0" applyBorder="0" applyAlignment="0" applyProtection="0"/>
    <xf numFmtId="211" fontId="4" fillId="0" borderId="0">
      <protection locked="0"/>
    </xf>
    <xf numFmtId="0" fontId="14" fillId="5" borderId="0" applyNumberFormat="0" applyBorder="0" applyAlignment="0" applyProtection="0"/>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0" fontId="4" fillId="0" borderId="0">
      <alignment horizontal="right"/>
    </xf>
    <xf numFmtId="177" fontId="4" fillId="0" borderId="0" applyNumberFormat="0" applyFill="0" applyBorder="0" applyAlignment="0" applyProtection="0"/>
    <xf numFmtId="0" fontId="15" fillId="17" borderId="0" applyNumberFormat="0" applyBorder="0" applyAlignment="0" applyProtection="0"/>
    <xf numFmtId="0" fontId="4" fillId="0" borderId="0"/>
    <xf numFmtId="0" fontId="4" fillId="0" borderId="0"/>
    <xf numFmtId="0" fontId="4" fillId="0" borderId="0"/>
    <xf numFmtId="264" fontId="4" fillId="0" borderId="0"/>
    <xf numFmtId="0" fontId="1" fillId="0" borderId="0"/>
  </cellStyleXfs>
  <cellXfs count="348">
    <xf numFmtId="0" fontId="0" fillId="0" borderId="0" xfId="0"/>
    <xf numFmtId="168" fontId="251" fillId="0" borderId="0" xfId="2177" applyNumberFormat="1" applyFont="1" applyFill="1" applyBorder="1" applyAlignment="1">
      <alignment horizontal="right"/>
    </xf>
    <xf numFmtId="43" fontId="256" fillId="0" borderId="74" xfId="2561" applyFont="1" applyFill="1" applyBorder="1"/>
    <xf numFmtId="43" fontId="256" fillId="0" borderId="75" xfId="2561" applyFont="1" applyFill="1" applyBorder="1"/>
    <xf numFmtId="3" fontId="256" fillId="0" borderId="75" xfId="2561" applyNumberFormat="1" applyFont="1" applyFill="1" applyBorder="1"/>
    <xf numFmtId="165" fontId="251" fillId="0" borderId="67" xfId="2561" applyNumberFormat="1" applyFont="1" applyFill="1" applyBorder="1" applyAlignment="1">
      <alignment horizontal="right"/>
    </xf>
    <xf numFmtId="168" fontId="253" fillId="0" borderId="0" xfId="2177" applyNumberFormat="1" applyFont="1" applyFill="1" applyBorder="1" applyAlignment="1">
      <alignment horizontal="right"/>
    </xf>
    <xf numFmtId="0" fontId="265" fillId="0" borderId="0" xfId="0" applyFont="1" applyAlignment="1">
      <alignment horizontal="center" vertical="center" wrapText="1"/>
    </xf>
    <xf numFmtId="168" fontId="253" fillId="0" borderId="66" xfId="2177" applyNumberFormat="1" applyFont="1" applyFill="1" applyBorder="1" applyAlignment="1">
      <alignment horizontal="right"/>
    </xf>
    <xf numFmtId="43" fontId="256" fillId="0" borderId="76" xfId="2561" applyFont="1" applyFill="1" applyBorder="1"/>
    <xf numFmtId="168" fontId="253" fillId="0" borderId="0" xfId="2177" applyNumberFormat="1" applyFont="1" applyFill="1" applyAlignment="1">
      <alignment horizontal="right"/>
    </xf>
    <xf numFmtId="43" fontId="263" fillId="0" borderId="0" xfId="2561" applyFont="1" applyFill="1" applyAlignment="1">
      <alignment horizontal="right"/>
    </xf>
    <xf numFmtId="43" fontId="253" fillId="0" borderId="0" xfId="2561" applyFont="1" applyFill="1" applyBorder="1"/>
    <xf numFmtId="43" fontId="253" fillId="0" borderId="0" xfId="2561" applyFont="1" applyFill="1"/>
    <xf numFmtId="0" fontId="248" fillId="0" borderId="0" xfId="0" applyFont="1"/>
    <xf numFmtId="0" fontId="247" fillId="0" borderId="0" xfId="0" applyFont="1"/>
    <xf numFmtId="0" fontId="249" fillId="0" borderId="0" xfId="0" applyFont="1"/>
    <xf numFmtId="0" fontId="248" fillId="0" borderId="0" xfId="0" applyFont="1" applyAlignment="1">
      <alignment vertical="center"/>
    </xf>
    <xf numFmtId="0" fontId="247" fillId="0" borderId="0" xfId="0" applyFont="1" applyAlignment="1">
      <alignment vertical="center"/>
    </xf>
    <xf numFmtId="0" fontId="249" fillId="0" borderId="0" xfId="0" applyFont="1" applyAlignment="1">
      <alignment vertical="center"/>
    </xf>
    <xf numFmtId="49" fontId="250" fillId="0" borderId="0" xfId="0" applyNumberFormat="1" applyFont="1"/>
    <xf numFmtId="0" fontId="6" fillId="0" borderId="0" xfId="0" applyFont="1"/>
    <xf numFmtId="49" fontId="251" fillId="0" borderId="66" xfId="2089" applyNumberFormat="1" applyFont="1" applyBorder="1" applyAlignment="1">
      <alignment horizontal="left"/>
    </xf>
    <xf numFmtId="49" fontId="251" fillId="0" borderId="66" xfId="2089" applyNumberFormat="1" applyFont="1" applyBorder="1" applyAlignment="1">
      <alignment horizontal="center" vertical="center" wrapText="1"/>
    </xf>
    <xf numFmtId="164" fontId="251" fillId="0" borderId="66" xfId="2089" applyNumberFormat="1" applyFont="1" applyBorder="1" applyAlignment="1">
      <alignment horizontal="center" vertical="center"/>
    </xf>
    <xf numFmtId="166" fontId="249" fillId="0" borderId="0" xfId="0" applyNumberFormat="1" applyFont="1"/>
    <xf numFmtId="0" fontId="252" fillId="0" borderId="0" xfId="0" applyFont="1"/>
    <xf numFmtId="3" fontId="249" fillId="0" borderId="0" xfId="0" applyNumberFormat="1" applyFont="1"/>
    <xf numFmtId="49" fontId="254" fillId="0" borderId="0" xfId="0" applyNumberFormat="1" applyFont="1"/>
    <xf numFmtId="3" fontId="251" fillId="0" borderId="0" xfId="2089" applyNumberFormat="1" applyFont="1" applyAlignment="1">
      <alignment horizontal="right"/>
    </xf>
    <xf numFmtId="3" fontId="255" fillId="0" borderId="0" xfId="2089" applyNumberFormat="1" applyFont="1" applyAlignment="1">
      <alignment horizontal="right"/>
    </xf>
    <xf numFmtId="0" fontId="257" fillId="0" borderId="0" xfId="0" applyFont="1"/>
    <xf numFmtId="0" fontId="258" fillId="0" borderId="0" xfId="0" applyFont="1"/>
    <xf numFmtId="49" fontId="259" fillId="0" borderId="65" xfId="0" applyNumberFormat="1" applyFont="1" applyBorder="1"/>
    <xf numFmtId="3" fontId="247" fillId="0" borderId="0" xfId="0" applyNumberFormat="1" applyFont="1"/>
    <xf numFmtId="49" fontId="259" fillId="0" borderId="0" xfId="0" applyNumberFormat="1" applyFont="1"/>
    <xf numFmtId="166" fontId="253" fillId="0" borderId="0" xfId="2089" applyNumberFormat="1" applyFont="1" applyAlignment="1">
      <alignment horizontal="right"/>
    </xf>
    <xf numFmtId="168" fontId="253" fillId="0" borderId="0" xfId="2089" applyNumberFormat="1" applyFont="1" applyAlignment="1">
      <alignment horizontal="right"/>
    </xf>
    <xf numFmtId="49" fontId="253" fillId="0" borderId="0" xfId="2089" applyNumberFormat="1" applyFont="1"/>
    <xf numFmtId="166" fontId="251" fillId="0" borderId="67" xfId="2089" applyNumberFormat="1" applyFont="1" applyBorder="1" applyAlignment="1">
      <alignment horizontal="right"/>
    </xf>
    <xf numFmtId="166" fontId="251" fillId="0" borderId="0" xfId="2089" applyNumberFormat="1" applyFont="1" applyAlignment="1">
      <alignment horizontal="right"/>
    </xf>
    <xf numFmtId="3" fontId="253" fillId="0" borderId="0" xfId="2089" applyNumberFormat="1" applyFont="1" applyAlignment="1">
      <alignment horizontal="right"/>
    </xf>
    <xf numFmtId="0" fontId="261" fillId="0" borderId="0" xfId="0" applyFont="1"/>
    <xf numFmtId="0" fontId="260" fillId="0" borderId="0" xfId="0" applyFont="1"/>
    <xf numFmtId="166" fontId="262" fillId="0" borderId="0" xfId="0" applyNumberFormat="1" applyFont="1"/>
    <xf numFmtId="0" fontId="262" fillId="0" borderId="0" xfId="0" applyFont="1"/>
    <xf numFmtId="49" fontId="251" fillId="0" borderId="67" xfId="2089" applyNumberFormat="1" applyFont="1" applyBorder="1" applyAlignment="1">
      <alignment wrapText="1"/>
    </xf>
    <xf numFmtId="0" fontId="221" fillId="0" borderId="0" xfId="0" applyFont="1" applyAlignment="1">
      <alignment horizontal="center"/>
    </xf>
    <xf numFmtId="0" fontId="224" fillId="0" borderId="0" xfId="0" applyFont="1"/>
    <xf numFmtId="49" fontId="253" fillId="0" borderId="66" xfId="2089" applyNumberFormat="1" applyFont="1" applyBorder="1"/>
    <xf numFmtId="0" fontId="253" fillId="0" borderId="66" xfId="0" applyFont="1" applyBorder="1" applyAlignment="1">
      <alignment horizontal="center"/>
    </xf>
    <xf numFmtId="166" fontId="253" fillId="0" borderId="66" xfId="2089" applyNumberFormat="1" applyFont="1" applyBorder="1" applyAlignment="1">
      <alignment horizontal="right"/>
    </xf>
    <xf numFmtId="0" fontId="253" fillId="0" borderId="0" xfId="0" applyFont="1" applyAlignment="1">
      <alignment horizontal="center"/>
    </xf>
    <xf numFmtId="166" fontId="221" fillId="0" borderId="0" xfId="0" applyNumberFormat="1" applyFont="1" applyAlignment="1">
      <alignment horizontal="center"/>
    </xf>
    <xf numFmtId="49" fontId="266" fillId="0" borderId="0" xfId="2089" applyNumberFormat="1" applyFont="1"/>
    <xf numFmtId="166" fontId="248" fillId="0" borderId="0" xfId="0" applyNumberFormat="1" applyFont="1"/>
    <xf numFmtId="168" fontId="253" fillId="0" borderId="0" xfId="2089" applyNumberFormat="1" applyFont="1"/>
    <xf numFmtId="49" fontId="263" fillId="0" borderId="0" xfId="2089" applyNumberFormat="1" applyFont="1"/>
    <xf numFmtId="168" fontId="263" fillId="0" borderId="0" xfId="2089" quotePrefix="1" applyNumberFormat="1" applyFont="1" applyAlignment="1">
      <alignment horizontal="right"/>
    </xf>
    <xf numFmtId="166" fontId="224" fillId="0" borderId="0" xfId="0" applyNumberFormat="1" applyFont="1"/>
    <xf numFmtId="0" fontId="267" fillId="0" borderId="0" xfId="0" applyFont="1"/>
    <xf numFmtId="0" fontId="256" fillId="0" borderId="0" xfId="0" applyFont="1"/>
    <xf numFmtId="167" fontId="253" fillId="0" borderId="0" xfId="2089" quotePrefix="1" applyNumberFormat="1" applyFont="1" applyAlignment="1">
      <alignment horizontal="right"/>
    </xf>
    <xf numFmtId="0" fontId="268" fillId="0" borderId="0" xfId="0" applyFont="1"/>
    <xf numFmtId="0" fontId="269" fillId="0" borderId="0" xfId="0" applyFont="1"/>
    <xf numFmtId="166" fontId="224" fillId="0" borderId="0" xfId="0" applyNumberFormat="1" applyFont="1" applyAlignment="1">
      <alignment horizontal="center"/>
    </xf>
    <xf numFmtId="49" fontId="251" fillId="0" borderId="66" xfId="2089" applyNumberFormat="1" applyFont="1" applyBorder="1" applyAlignment="1">
      <alignment horizontal="center" wrapText="1"/>
    </xf>
    <xf numFmtId="0" fontId="264" fillId="0" borderId="68" xfId="0" applyFont="1" applyBorder="1" applyAlignment="1">
      <alignment horizontal="left" vertical="center"/>
    </xf>
    <xf numFmtId="166" fontId="253" fillId="0" borderId="67" xfId="2089" applyNumberFormat="1" applyFont="1" applyBorder="1" applyAlignment="1">
      <alignment horizontal="right"/>
    </xf>
    <xf numFmtId="0" fontId="265" fillId="0" borderId="0" xfId="0" applyFont="1" applyAlignment="1">
      <alignment horizontal="right" vertical="center"/>
    </xf>
    <xf numFmtId="10" fontId="265" fillId="0" borderId="0" xfId="0" applyNumberFormat="1" applyFont="1" applyAlignment="1">
      <alignment horizontal="right" vertical="center"/>
    </xf>
    <xf numFmtId="3" fontId="265" fillId="0" borderId="0" xfId="0" applyNumberFormat="1" applyFont="1" applyAlignment="1">
      <alignment horizontal="right" vertical="center" wrapText="1"/>
    </xf>
    <xf numFmtId="0" fontId="265" fillId="76" borderId="0" xfId="0" applyFont="1" applyFill="1" applyAlignment="1">
      <alignment vertical="center"/>
    </xf>
    <xf numFmtId="0" fontId="270" fillId="0" borderId="0" xfId="0" applyFont="1"/>
    <xf numFmtId="0" fontId="265" fillId="76" borderId="0" xfId="0" applyFont="1" applyFill="1" applyAlignment="1">
      <alignment horizontal="right" vertical="center" wrapText="1"/>
    </xf>
    <xf numFmtId="3" fontId="265" fillId="76" borderId="0" xfId="0" applyNumberFormat="1" applyFont="1" applyFill="1" applyAlignment="1">
      <alignment horizontal="right" vertical="center" wrapText="1"/>
    </xf>
    <xf numFmtId="0" fontId="270" fillId="76" borderId="0" xfId="0" applyFont="1" applyFill="1" applyAlignment="1">
      <alignment vertical="top"/>
    </xf>
    <xf numFmtId="0" fontId="271" fillId="76" borderId="0" xfId="0" applyFont="1" applyFill="1" applyAlignment="1">
      <alignment horizontal="right" vertical="center" wrapText="1"/>
    </xf>
    <xf numFmtId="0" fontId="271" fillId="0" borderId="0" xfId="0" applyFont="1" applyAlignment="1">
      <alignment horizontal="right" vertical="center" wrapText="1"/>
    </xf>
    <xf numFmtId="0" fontId="271" fillId="76" borderId="0" xfId="0" applyFont="1" applyFill="1" applyAlignment="1">
      <alignment vertical="center"/>
    </xf>
    <xf numFmtId="10" fontId="265" fillId="76" borderId="0" xfId="0" applyNumberFormat="1" applyFont="1" applyFill="1" applyAlignment="1">
      <alignment horizontal="right" vertical="center" wrapText="1"/>
    </xf>
    <xf numFmtId="3" fontId="271" fillId="76" borderId="0" xfId="0" applyNumberFormat="1" applyFont="1" applyFill="1" applyAlignment="1">
      <alignment horizontal="right" vertical="center" wrapText="1"/>
    </xf>
    <xf numFmtId="0" fontId="270" fillId="0" borderId="0" xfId="0" applyFont="1" applyAlignment="1">
      <alignment wrapText="1"/>
    </xf>
    <xf numFmtId="168" fontId="271" fillId="0" borderId="0" xfId="0" applyNumberFormat="1" applyFont="1" applyAlignment="1">
      <alignment horizontal="right" vertical="center" wrapText="1"/>
    </xf>
    <xf numFmtId="3" fontId="271" fillId="0" borderId="0" xfId="0" applyNumberFormat="1" applyFont="1" applyAlignment="1">
      <alignment horizontal="right" vertical="center" wrapText="1"/>
    </xf>
    <xf numFmtId="10" fontId="271" fillId="76" borderId="0" xfId="0" applyNumberFormat="1" applyFont="1" applyFill="1" applyAlignment="1">
      <alignment horizontal="right" vertical="center" wrapText="1"/>
    </xf>
    <xf numFmtId="49" fontId="259" fillId="0" borderId="79" xfId="0" applyNumberFormat="1" applyFont="1" applyBorder="1"/>
    <xf numFmtId="0" fontId="276" fillId="0" borderId="80" xfId="0" applyFont="1" applyBorder="1" applyAlignment="1">
      <alignment vertical="center"/>
    </xf>
    <xf numFmtId="0" fontId="276" fillId="0" borderId="81" xfId="0" applyFont="1" applyBorder="1" applyAlignment="1">
      <alignment vertical="center"/>
    </xf>
    <xf numFmtId="0" fontId="276" fillId="0" borderId="81" xfId="0" applyFont="1" applyBorder="1" applyAlignment="1">
      <alignment horizontal="right" vertical="center"/>
    </xf>
    <xf numFmtId="0" fontId="278" fillId="0" borderId="0" xfId="0" applyFont="1" applyAlignment="1">
      <alignment vertical="center"/>
    </xf>
    <xf numFmtId="0" fontId="278" fillId="0" borderId="0" xfId="0" applyFont="1" applyAlignment="1">
      <alignment horizontal="right" vertical="center"/>
    </xf>
    <xf numFmtId="0" fontId="278" fillId="0" borderId="81" xfId="0" applyFont="1" applyBorder="1" applyAlignment="1">
      <alignment vertical="center"/>
    </xf>
    <xf numFmtId="0" fontId="270" fillId="0" borderId="81" xfId="0" applyFont="1" applyBorder="1"/>
    <xf numFmtId="0" fontId="278" fillId="0" borderId="81" xfId="0" applyFont="1" applyBorder="1" applyAlignment="1">
      <alignment horizontal="right" vertical="center"/>
    </xf>
    <xf numFmtId="0" fontId="276" fillId="0" borderId="0" xfId="0" applyFont="1" applyAlignment="1">
      <alignment vertical="center"/>
    </xf>
    <xf numFmtId="0" fontId="276" fillId="0" borderId="0" xfId="0" applyFont="1" applyAlignment="1">
      <alignment horizontal="right" vertical="center"/>
    </xf>
    <xf numFmtId="0" fontId="276" fillId="0" borderId="78" xfId="0" applyFont="1" applyBorder="1" applyAlignment="1">
      <alignment vertical="center" wrapText="1"/>
    </xf>
    <xf numFmtId="0" fontId="276" fillId="0" borderId="78" xfId="0" applyFont="1" applyBorder="1" applyAlignment="1">
      <alignment horizontal="right" vertical="center"/>
    </xf>
    <xf numFmtId="0" fontId="276" fillId="0" borderId="82" xfId="0" applyFont="1" applyBorder="1" applyAlignment="1">
      <alignment vertical="center" wrapText="1"/>
    </xf>
    <xf numFmtId="0" fontId="276" fillId="0" borderId="82" xfId="0" applyFont="1" applyBorder="1" applyAlignment="1">
      <alignment horizontal="right" vertical="center"/>
    </xf>
    <xf numFmtId="0" fontId="276" fillId="0" borderId="80" xfId="0" applyFont="1" applyBorder="1" applyAlignment="1">
      <alignment horizontal="right" vertical="center" wrapText="1"/>
    </xf>
    <xf numFmtId="0" fontId="278" fillId="0" borderId="82" xfId="0" applyFont="1" applyBorder="1" applyAlignment="1">
      <alignment vertical="center"/>
    </xf>
    <xf numFmtId="0" fontId="278" fillId="0" borderId="82" xfId="0" applyFont="1" applyBorder="1" applyAlignment="1">
      <alignment horizontal="right" vertical="center"/>
    </xf>
    <xf numFmtId="0" fontId="270" fillId="0" borderId="82" xfId="0" applyFont="1" applyBorder="1"/>
    <xf numFmtId="0" fontId="276" fillId="0" borderId="83" xfId="0" applyFont="1" applyBorder="1" applyAlignment="1">
      <alignment vertical="center"/>
    </xf>
    <xf numFmtId="0" fontId="276" fillId="0" borderId="83" xfId="0" applyFont="1" applyBorder="1" applyAlignment="1">
      <alignment horizontal="right" vertical="center" wrapText="1"/>
    </xf>
    <xf numFmtId="0" fontId="276" fillId="0" borderId="83" xfId="0" applyFont="1" applyBorder="1" applyAlignment="1">
      <alignment horizontal="center" vertical="center" wrapText="1"/>
    </xf>
    <xf numFmtId="0" fontId="278" fillId="0" borderId="0" xfId="0" applyFont="1" applyAlignment="1">
      <alignment horizontal="center" vertical="center" wrapText="1"/>
    </xf>
    <xf numFmtId="0" fontId="278" fillId="0" borderId="82" xfId="0" applyFont="1" applyBorder="1" applyAlignment="1">
      <alignment horizontal="center" vertical="center" wrapText="1"/>
    </xf>
    <xf numFmtId="0" fontId="276" fillId="0" borderId="82" xfId="0" applyFont="1" applyBorder="1" applyAlignment="1">
      <alignment vertical="center"/>
    </xf>
    <xf numFmtId="0" fontId="276" fillId="0" borderId="82" xfId="0" applyFont="1" applyBorder="1" applyAlignment="1">
      <alignment horizontal="center" vertical="center"/>
    </xf>
    <xf numFmtId="10" fontId="278" fillId="0" borderId="0" xfId="0" applyNumberFormat="1" applyFont="1" applyAlignment="1">
      <alignment horizontal="right" vertical="center"/>
    </xf>
    <xf numFmtId="10" fontId="276" fillId="0" borderId="82" xfId="0" applyNumberFormat="1" applyFont="1" applyBorder="1" applyAlignment="1">
      <alignment horizontal="right" vertical="center"/>
    </xf>
    <xf numFmtId="0" fontId="278" fillId="0" borderId="82" xfId="0" applyFont="1" applyBorder="1" applyAlignment="1">
      <alignment horizontal="center" vertical="center"/>
    </xf>
    <xf numFmtId="0" fontId="280" fillId="0" borderId="82" xfId="0" applyFont="1" applyBorder="1" applyAlignment="1">
      <alignment vertical="center"/>
    </xf>
    <xf numFmtId="0" fontId="280" fillId="0" borderId="82" xfId="0" applyFont="1" applyBorder="1" applyAlignment="1">
      <alignment horizontal="right" vertical="center"/>
    </xf>
    <xf numFmtId="3" fontId="276" fillId="0" borderId="82" xfId="0" applyNumberFormat="1" applyFont="1" applyBorder="1" applyAlignment="1">
      <alignment horizontal="right" vertical="center"/>
    </xf>
    <xf numFmtId="0" fontId="276" fillId="0" borderId="83" xfId="0" applyFont="1" applyBorder="1" applyAlignment="1">
      <alignment horizontal="right" vertical="center"/>
    </xf>
    <xf numFmtId="0" fontId="276" fillId="0" borderId="78" xfId="0" applyFont="1" applyBorder="1" applyAlignment="1">
      <alignment vertical="center"/>
    </xf>
    <xf numFmtId="0" fontId="276" fillId="76" borderId="78" xfId="0" applyFont="1" applyFill="1" applyBorder="1" applyAlignment="1">
      <alignment vertical="center"/>
    </xf>
    <xf numFmtId="0" fontId="276" fillId="0" borderId="78" xfId="0" applyFont="1" applyBorder="1" applyAlignment="1">
      <alignment horizontal="right" vertical="center" wrapText="1"/>
    </xf>
    <xf numFmtId="0" fontId="276" fillId="76" borderId="81" xfId="0" applyFont="1" applyFill="1" applyBorder="1" applyAlignment="1">
      <alignment vertical="center"/>
    </xf>
    <xf numFmtId="0" fontId="276" fillId="0" borderId="81" xfId="0" applyFont="1" applyBorder="1" applyAlignment="1">
      <alignment horizontal="right" vertical="center" wrapText="1"/>
    </xf>
    <xf numFmtId="0" fontId="281" fillId="76" borderId="0" xfId="0" applyFont="1" applyFill="1" applyAlignment="1">
      <alignment vertical="center"/>
    </xf>
    <xf numFmtId="0" fontId="278" fillId="0" borderId="0" xfId="0" applyFont="1" applyAlignment="1">
      <alignment horizontal="right" vertical="center" wrapText="1"/>
    </xf>
    <xf numFmtId="0" fontId="281" fillId="76" borderId="81" xfId="0" applyFont="1" applyFill="1" applyBorder="1" applyAlignment="1">
      <alignment vertical="center"/>
    </xf>
    <xf numFmtId="0" fontId="278" fillId="0" borderId="81" xfId="0" applyFont="1" applyBorder="1" applyAlignment="1">
      <alignment horizontal="right" vertical="center" wrapText="1"/>
    </xf>
    <xf numFmtId="0" fontId="278" fillId="76" borderId="0" xfId="0" applyFont="1" applyFill="1" applyAlignment="1">
      <alignment vertical="center"/>
    </xf>
    <xf numFmtId="0" fontId="278" fillId="76" borderId="81" xfId="0" applyFont="1" applyFill="1" applyBorder="1" applyAlignment="1">
      <alignment vertical="center"/>
    </xf>
    <xf numFmtId="0" fontId="276" fillId="0" borderId="81" xfId="0" applyFont="1" applyBorder="1" applyAlignment="1">
      <alignment horizontal="center" vertical="center"/>
    </xf>
    <xf numFmtId="0" fontId="278" fillId="0" borderId="81" xfId="0" applyFont="1" applyBorder="1" applyAlignment="1">
      <alignment horizontal="center" vertical="center"/>
    </xf>
    <xf numFmtId="0" fontId="278" fillId="0" borderId="0" xfId="0" applyFont="1" applyAlignment="1">
      <alignment horizontal="center" vertical="center"/>
    </xf>
    <xf numFmtId="0" fontId="270" fillId="0" borderId="81" xfId="0" applyFont="1" applyBorder="1" applyAlignment="1">
      <alignment vertical="top"/>
    </xf>
    <xf numFmtId="3" fontId="276" fillId="0" borderId="78" xfId="0" applyNumberFormat="1" applyFont="1" applyBorder="1" applyAlignment="1">
      <alignment horizontal="right" vertical="center"/>
    </xf>
    <xf numFmtId="0" fontId="276" fillId="76" borderId="78" xfId="0" applyFont="1" applyFill="1" applyBorder="1" applyAlignment="1">
      <alignment horizontal="right" vertical="center"/>
    </xf>
    <xf numFmtId="0" fontId="276" fillId="76" borderId="78" xfId="0" applyFont="1" applyFill="1" applyBorder="1" applyAlignment="1">
      <alignment horizontal="right" vertical="center" wrapText="1"/>
    </xf>
    <xf numFmtId="0" fontId="278" fillId="76" borderId="0" xfId="0" applyFont="1" applyFill="1" applyAlignment="1">
      <alignment horizontal="right" vertical="center"/>
    </xf>
    <xf numFmtId="0" fontId="278" fillId="76" borderId="0" xfId="0" applyFont="1" applyFill="1" applyAlignment="1">
      <alignment horizontal="right" vertical="center" wrapText="1"/>
    </xf>
    <xf numFmtId="0" fontId="278" fillId="76" borderId="81" xfId="0" applyFont="1" applyFill="1" applyBorder="1" applyAlignment="1">
      <alignment horizontal="right" vertical="center"/>
    </xf>
    <xf numFmtId="0" fontId="278" fillId="76" borderId="81" xfId="0" applyFont="1" applyFill="1" applyBorder="1" applyAlignment="1">
      <alignment horizontal="right" vertical="center" wrapText="1"/>
    </xf>
    <xf numFmtId="0" fontId="276" fillId="76" borderId="81" xfId="0" applyFont="1" applyFill="1" applyBorder="1" applyAlignment="1">
      <alignment horizontal="right" vertical="center" wrapText="1"/>
    </xf>
    <xf numFmtId="0" fontId="276" fillId="76" borderId="81" xfId="0" applyFont="1" applyFill="1" applyBorder="1" applyAlignment="1">
      <alignment horizontal="right" vertical="center"/>
    </xf>
    <xf numFmtId="0" fontId="276" fillId="76" borderId="83" xfId="0" applyFont="1" applyFill="1" applyBorder="1" applyAlignment="1">
      <alignment vertical="center"/>
    </xf>
    <xf numFmtId="0" fontId="276" fillId="76" borderId="83" xfId="0" applyFont="1" applyFill="1" applyBorder="1" applyAlignment="1">
      <alignment horizontal="right" vertical="center"/>
    </xf>
    <xf numFmtId="0" fontId="276" fillId="76" borderId="83" xfId="0" applyFont="1" applyFill="1" applyBorder="1" applyAlignment="1">
      <alignment horizontal="right" vertical="center" wrapText="1"/>
    </xf>
    <xf numFmtId="0" fontId="276" fillId="76" borderId="0" xfId="0" applyFont="1" applyFill="1" applyAlignment="1">
      <alignment horizontal="right" vertical="center" wrapText="1"/>
    </xf>
    <xf numFmtId="0" fontId="276" fillId="0" borderId="0" xfId="0" applyFont="1" applyAlignment="1">
      <alignment horizontal="right" vertical="center" wrapText="1"/>
    </xf>
    <xf numFmtId="0" fontId="276" fillId="76" borderId="0" xfId="0" applyFont="1" applyFill="1" applyAlignment="1">
      <alignment vertical="center"/>
    </xf>
    <xf numFmtId="3" fontId="278" fillId="0" borderId="0" xfId="0" applyNumberFormat="1" applyFont="1" applyAlignment="1">
      <alignment horizontal="right" vertical="center"/>
    </xf>
    <xf numFmtId="0" fontId="280" fillId="0" borderId="0" xfId="0" applyFont="1" applyAlignment="1">
      <alignment vertical="center"/>
    </xf>
    <xf numFmtId="0" fontId="280" fillId="0" borderId="0" xfId="0" applyFont="1" applyAlignment="1">
      <alignment horizontal="right" vertical="center" wrapText="1"/>
    </xf>
    <xf numFmtId="0" fontId="270" fillId="0" borderId="81" xfId="0" applyFont="1" applyBorder="1" applyAlignment="1">
      <alignment wrapText="1"/>
    </xf>
    <xf numFmtId="0" fontId="276" fillId="76" borderId="78" xfId="0" applyFont="1" applyFill="1" applyBorder="1" applyAlignment="1">
      <alignment horizontal="center" vertical="center"/>
    </xf>
    <xf numFmtId="0" fontId="278" fillId="76" borderId="0" xfId="0" applyFont="1" applyFill="1" applyAlignment="1">
      <alignment horizontal="center" vertical="center"/>
    </xf>
    <xf numFmtId="0" fontId="278" fillId="76" borderId="81" xfId="0" applyFont="1" applyFill="1" applyBorder="1" applyAlignment="1">
      <alignment horizontal="center" vertical="center"/>
    </xf>
    <xf numFmtId="0" fontId="276" fillId="76" borderId="81" xfId="0" applyFont="1" applyFill="1" applyBorder="1" applyAlignment="1">
      <alignment horizontal="center" vertical="center"/>
    </xf>
    <xf numFmtId="0" fontId="284" fillId="0" borderId="81" xfId="0" applyFont="1" applyBorder="1" applyAlignment="1">
      <alignment vertical="center"/>
    </xf>
    <xf numFmtId="0" fontId="286" fillId="76" borderId="81" xfId="0" applyFont="1" applyFill="1" applyBorder="1" applyAlignment="1">
      <alignment horizontal="center" vertical="center"/>
    </xf>
    <xf numFmtId="0" fontId="271" fillId="76" borderId="0" xfId="0" applyFont="1" applyFill="1" applyAlignment="1">
      <alignment horizontal="center" vertical="center"/>
    </xf>
    <xf numFmtId="0" fontId="276" fillId="76" borderId="0" xfId="0" applyFont="1" applyFill="1" applyAlignment="1">
      <alignment horizontal="center" vertical="center"/>
    </xf>
    <xf numFmtId="0" fontId="287" fillId="0" borderId="0" xfId="0" applyFont="1" applyAlignment="1">
      <alignment vertical="center"/>
    </xf>
    <xf numFmtId="0" fontId="289" fillId="0" borderId="0" xfId="0" applyFont="1" applyAlignment="1">
      <alignment vertical="center"/>
    </xf>
    <xf numFmtId="0" fontId="286" fillId="76" borderId="0" xfId="0" applyFont="1" applyFill="1" applyAlignment="1">
      <alignment horizontal="center" vertical="center"/>
    </xf>
    <xf numFmtId="0" fontId="286" fillId="76" borderId="78" xfId="0" applyFont="1" applyFill="1" applyBorder="1" applyAlignment="1">
      <alignment vertical="center"/>
    </xf>
    <xf numFmtId="0" fontId="286" fillId="76" borderId="78" xfId="0" applyFont="1" applyFill="1" applyBorder="1" applyAlignment="1">
      <alignment horizontal="center" vertical="center"/>
    </xf>
    <xf numFmtId="0" fontId="286" fillId="76" borderId="78" xfId="0" applyFont="1" applyFill="1" applyBorder="1" applyAlignment="1">
      <alignment horizontal="right" vertical="center"/>
    </xf>
    <xf numFmtId="0" fontId="286" fillId="76" borderId="78" xfId="0" applyFont="1" applyFill="1" applyBorder="1" applyAlignment="1">
      <alignment horizontal="right" vertical="center" wrapText="1"/>
    </xf>
    <xf numFmtId="0" fontId="290" fillId="76" borderId="0" xfId="0" applyFont="1" applyFill="1" applyAlignment="1">
      <alignment horizontal="center" vertical="center"/>
    </xf>
    <xf numFmtId="0" fontId="290" fillId="76" borderId="81" xfId="0" applyFont="1" applyFill="1" applyBorder="1" applyAlignment="1">
      <alignment horizontal="center" vertical="center"/>
    </xf>
    <xf numFmtId="10" fontId="271" fillId="76" borderId="0" xfId="0" applyNumberFormat="1" applyFont="1" applyFill="1" applyAlignment="1">
      <alignment horizontal="right" vertical="center"/>
    </xf>
    <xf numFmtId="0" fontId="276" fillId="76" borderId="0" xfId="0" applyFont="1" applyFill="1" applyAlignment="1">
      <alignment horizontal="right" vertical="center"/>
    </xf>
    <xf numFmtId="0" fontId="288" fillId="0" borderId="0" xfId="0" applyFont="1" applyAlignment="1">
      <alignment vertical="center"/>
    </xf>
    <xf numFmtId="0" fontId="291" fillId="0" borderId="0" xfId="0" applyFont="1" applyAlignment="1">
      <alignment horizontal="justify" vertical="center"/>
    </xf>
    <xf numFmtId="3" fontId="276" fillId="0" borderId="81" xfId="0" applyNumberFormat="1" applyFont="1" applyBorder="1" applyAlignment="1">
      <alignment horizontal="right" vertical="center"/>
    </xf>
    <xf numFmtId="3" fontId="278" fillId="0" borderId="81" xfId="0" applyNumberFormat="1" applyFont="1" applyBorder="1" applyAlignment="1">
      <alignment horizontal="right" vertical="center"/>
    </xf>
    <xf numFmtId="3" fontId="276" fillId="0" borderId="0" xfId="0" applyNumberFormat="1" applyFont="1" applyAlignment="1">
      <alignment horizontal="right" vertical="center"/>
    </xf>
    <xf numFmtId="3" fontId="278" fillId="0" borderId="82" xfId="0" applyNumberFormat="1" applyFont="1" applyBorder="1" applyAlignment="1">
      <alignment horizontal="right" vertical="center"/>
    </xf>
    <xf numFmtId="0" fontId="292" fillId="0" borderId="0" xfId="0" applyFont="1" applyAlignment="1">
      <alignment horizontal="justify" vertical="center"/>
    </xf>
    <xf numFmtId="168" fontId="276" fillId="0" borderId="81" xfId="0" applyNumberFormat="1" applyFont="1" applyBorder="1" applyAlignment="1">
      <alignment horizontal="right" vertical="center"/>
    </xf>
    <xf numFmtId="168" fontId="278" fillId="0" borderId="0" xfId="0" applyNumberFormat="1" applyFont="1" applyAlignment="1">
      <alignment horizontal="right" vertical="center"/>
    </xf>
    <xf numFmtId="168" fontId="278" fillId="0" borderId="81" xfId="0" applyNumberFormat="1" applyFont="1" applyBorder="1" applyAlignment="1">
      <alignment horizontal="right" vertical="center"/>
    </xf>
    <xf numFmtId="168" fontId="276" fillId="0" borderId="0" xfId="0" applyNumberFormat="1" applyFont="1" applyAlignment="1">
      <alignment horizontal="right" vertical="center"/>
    </xf>
    <xf numFmtId="168" fontId="276" fillId="0" borderId="78" xfId="0" applyNumberFormat="1" applyFont="1" applyBorder="1" applyAlignment="1">
      <alignment horizontal="right" vertical="center"/>
    </xf>
    <xf numFmtId="168" fontId="276" fillId="0" borderId="82" xfId="0" applyNumberFormat="1" applyFont="1" applyBorder="1" applyAlignment="1">
      <alignment horizontal="right" vertical="center"/>
    </xf>
    <xf numFmtId="168" fontId="278" fillId="0" borderId="82" xfId="0" applyNumberFormat="1" applyFont="1" applyBorder="1" applyAlignment="1">
      <alignment horizontal="right" vertical="center"/>
    </xf>
    <xf numFmtId="168" fontId="6" fillId="0" borderId="0" xfId="0" applyNumberFormat="1" applyFont="1"/>
    <xf numFmtId="168" fontId="276" fillId="0" borderId="80" xfId="0" applyNumberFormat="1" applyFont="1" applyBorder="1" applyAlignment="1">
      <alignment horizontal="right" vertical="center" wrapText="1"/>
    </xf>
    <xf numFmtId="168" fontId="251" fillId="0" borderId="66" xfId="2089" applyNumberFormat="1" applyFont="1" applyBorder="1" applyAlignment="1">
      <alignment horizontal="center" vertical="center" wrapText="1"/>
    </xf>
    <xf numFmtId="10" fontId="280" fillId="0" borderId="82" xfId="0" applyNumberFormat="1" applyFont="1" applyBorder="1" applyAlignment="1">
      <alignment horizontal="right" vertical="center"/>
    </xf>
    <xf numFmtId="0" fontId="293" fillId="0" borderId="0" xfId="0" applyFont="1" applyAlignment="1">
      <alignment horizontal="justify" vertical="center"/>
    </xf>
    <xf numFmtId="3" fontId="276" fillId="0" borderId="81" xfId="0" applyNumberFormat="1" applyFont="1" applyBorder="1" applyAlignment="1">
      <alignment horizontal="right" vertical="center" wrapText="1"/>
    </xf>
    <xf numFmtId="3" fontId="278" fillId="0" borderId="0" xfId="0" applyNumberFormat="1" applyFont="1" applyAlignment="1">
      <alignment horizontal="right" vertical="center" wrapText="1"/>
    </xf>
    <xf numFmtId="3" fontId="278" fillId="0" borderId="81" xfId="0" applyNumberFormat="1" applyFont="1" applyBorder="1" applyAlignment="1">
      <alignment horizontal="right" vertical="center" wrapText="1"/>
    </xf>
    <xf numFmtId="168" fontId="276" fillId="0" borderId="81" xfId="0" applyNumberFormat="1" applyFont="1" applyBorder="1" applyAlignment="1">
      <alignment horizontal="right" vertical="center" wrapText="1"/>
    </xf>
    <xf numFmtId="3" fontId="278" fillId="76" borderId="0" xfId="0" applyNumberFormat="1" applyFont="1" applyFill="1" applyAlignment="1">
      <alignment horizontal="right" vertical="center" wrapText="1"/>
    </xf>
    <xf numFmtId="3" fontId="278" fillId="76" borderId="81" xfId="0" applyNumberFormat="1" applyFont="1" applyFill="1" applyBorder="1" applyAlignment="1">
      <alignment horizontal="right" vertical="center" wrapText="1"/>
    </xf>
    <xf numFmtId="3" fontId="276" fillId="76" borderId="81" xfId="0" applyNumberFormat="1" applyFont="1" applyFill="1" applyBorder="1" applyAlignment="1">
      <alignment horizontal="right" vertical="center" wrapText="1"/>
    </xf>
    <xf numFmtId="3" fontId="278" fillId="76" borderId="81" xfId="0" applyNumberFormat="1" applyFont="1" applyFill="1" applyBorder="1" applyAlignment="1">
      <alignment horizontal="right" vertical="center"/>
    </xf>
    <xf numFmtId="10" fontId="278" fillId="76" borderId="0" xfId="0" applyNumberFormat="1" applyFont="1" applyFill="1" applyAlignment="1">
      <alignment horizontal="right" vertical="center"/>
    </xf>
    <xf numFmtId="10" fontId="278" fillId="76" borderId="0" xfId="0" applyNumberFormat="1" applyFont="1" applyFill="1" applyAlignment="1">
      <alignment horizontal="right" vertical="center" wrapText="1"/>
    </xf>
    <xf numFmtId="3" fontId="276" fillId="76" borderId="81" xfId="0" applyNumberFormat="1" applyFont="1" applyFill="1" applyBorder="1" applyAlignment="1">
      <alignment horizontal="right" vertical="center"/>
    </xf>
    <xf numFmtId="3" fontId="278" fillId="76" borderId="0" xfId="0" applyNumberFormat="1" applyFont="1" applyFill="1" applyAlignment="1">
      <alignment horizontal="right" vertical="center"/>
    </xf>
    <xf numFmtId="168" fontId="276" fillId="76" borderId="81" xfId="0" applyNumberFormat="1" applyFont="1" applyFill="1" applyBorder="1" applyAlignment="1">
      <alignment horizontal="right" vertical="center" wrapText="1"/>
    </xf>
    <xf numFmtId="0" fontId="286" fillId="76" borderId="81" xfId="0" applyFont="1" applyFill="1" applyBorder="1" applyAlignment="1">
      <alignment vertical="center"/>
    </xf>
    <xf numFmtId="0" fontId="290" fillId="76" borderId="0" xfId="0" applyFont="1" applyFill="1" applyAlignment="1">
      <alignment vertical="center"/>
    </xf>
    <xf numFmtId="3" fontId="290" fillId="76" borderId="0" xfId="0" applyNumberFormat="1" applyFont="1" applyFill="1" applyAlignment="1">
      <alignment horizontal="right" vertical="center"/>
    </xf>
    <xf numFmtId="0" fontId="290" fillId="76" borderId="0" xfId="0" applyFont="1" applyFill="1" applyAlignment="1">
      <alignment horizontal="right" vertical="center"/>
    </xf>
    <xf numFmtId="0" fontId="290" fillId="76" borderId="81" xfId="0" applyFont="1" applyFill="1" applyBorder="1" applyAlignment="1">
      <alignment vertical="center"/>
    </xf>
    <xf numFmtId="0" fontId="290" fillId="76" borderId="81" xfId="0" applyFont="1" applyFill="1" applyBorder="1" applyAlignment="1">
      <alignment horizontal="right" vertical="center"/>
    </xf>
    <xf numFmtId="168" fontId="286" fillId="76" borderId="81" xfId="0" applyNumberFormat="1" applyFont="1" applyFill="1" applyBorder="1" applyAlignment="1">
      <alignment horizontal="right" vertical="center" wrapText="1"/>
    </xf>
    <xf numFmtId="168" fontId="286" fillId="76" borderId="81" xfId="0" applyNumberFormat="1" applyFont="1" applyFill="1" applyBorder="1" applyAlignment="1">
      <alignment horizontal="right" vertical="center"/>
    </xf>
    <xf numFmtId="0" fontId="276" fillId="0" borderId="78" xfId="0" applyFont="1" applyBorder="1" applyAlignment="1">
      <alignment horizontal="center" vertical="center"/>
    </xf>
    <xf numFmtId="168" fontId="278" fillId="0" borderId="78" xfId="0" applyNumberFormat="1" applyFont="1" applyBorder="1" applyAlignment="1">
      <alignment horizontal="right" vertical="center"/>
    </xf>
    <xf numFmtId="168" fontId="278" fillId="0" borderId="84" xfId="0" applyNumberFormat="1" applyFont="1" applyBorder="1" applyAlignment="1">
      <alignment horizontal="right" vertical="center"/>
    </xf>
    <xf numFmtId="3" fontId="278" fillId="0" borderId="78" xfId="0" applyNumberFormat="1" applyFont="1" applyBorder="1" applyAlignment="1">
      <alignment horizontal="right" vertical="center"/>
    </xf>
    <xf numFmtId="0" fontId="278" fillId="0" borderId="78" xfId="0" applyFont="1" applyBorder="1" applyAlignment="1">
      <alignment vertical="center"/>
    </xf>
    <xf numFmtId="0" fontId="276" fillId="0" borderId="80" xfId="0" applyFont="1" applyBorder="1" applyAlignment="1">
      <alignment horizontal="right" vertical="center"/>
    </xf>
    <xf numFmtId="168" fontId="276" fillId="0" borderId="82" xfId="2177" applyNumberFormat="1" applyFont="1" applyBorder="1" applyAlignment="1">
      <alignment horizontal="right" vertical="center"/>
    </xf>
    <xf numFmtId="10" fontId="276" fillId="0" borderId="0" xfId="0" applyNumberFormat="1" applyFont="1" applyAlignment="1">
      <alignment horizontal="right" vertical="center"/>
    </xf>
    <xf numFmtId="168" fontId="276" fillId="0" borderId="78" xfId="2177" applyNumberFormat="1" applyFont="1" applyBorder="1" applyAlignment="1">
      <alignment horizontal="right" vertical="center"/>
    </xf>
    <xf numFmtId="168" fontId="278" fillId="0" borderId="0" xfId="0" applyNumberFormat="1" applyFont="1" applyAlignment="1">
      <alignment vertical="center"/>
    </xf>
    <xf numFmtId="168" fontId="278" fillId="0" borderId="81" xfId="0" applyNumberFormat="1" applyFont="1" applyBorder="1" applyAlignment="1">
      <alignment vertical="center"/>
    </xf>
    <xf numFmtId="168" fontId="276" fillId="0" borderId="81" xfId="0" applyNumberFormat="1" applyFont="1" applyBorder="1" applyAlignment="1">
      <alignment vertical="center"/>
    </xf>
    <xf numFmtId="0" fontId="278" fillId="0" borderId="84" xfId="0" applyFont="1" applyBorder="1" applyAlignment="1">
      <alignment vertical="center"/>
    </xf>
    <xf numFmtId="3" fontId="276" fillId="0" borderId="78" xfId="0" applyNumberFormat="1" applyFont="1" applyBorder="1" applyAlignment="1">
      <alignment vertical="center"/>
    </xf>
    <xf numFmtId="10" fontId="278" fillId="0" borderId="81" xfId="0" applyNumberFormat="1" applyFont="1" applyBorder="1" applyAlignment="1">
      <alignment horizontal="right" vertical="center"/>
    </xf>
    <xf numFmtId="3" fontId="276" fillId="0" borderId="83" xfId="0" applyNumberFormat="1" applyFont="1" applyBorder="1" applyAlignment="1">
      <alignment horizontal="right" vertical="center"/>
    </xf>
    <xf numFmtId="10" fontId="276" fillId="0" borderId="83" xfId="0" applyNumberFormat="1" applyFont="1" applyBorder="1" applyAlignment="1">
      <alignment horizontal="right" vertical="center"/>
    </xf>
    <xf numFmtId="0" fontId="265" fillId="0" borderId="0" xfId="0" applyFont="1" applyAlignment="1">
      <alignment vertical="center"/>
    </xf>
    <xf numFmtId="0" fontId="297" fillId="0" borderId="0" xfId="0" applyFont="1"/>
    <xf numFmtId="3" fontId="0" fillId="0" borderId="0" xfId="0" applyNumberFormat="1"/>
    <xf numFmtId="3" fontId="280" fillId="0" borderId="0" xfId="0" applyNumberFormat="1" applyFont="1" applyAlignment="1">
      <alignment horizontal="right" vertical="center"/>
    </xf>
    <xf numFmtId="0" fontId="270" fillId="0" borderId="0" xfId="0" applyFont="1" applyAlignment="1">
      <alignment vertical="center" wrapText="1"/>
    </xf>
    <xf numFmtId="0" fontId="284" fillId="0" borderId="81" xfId="0" applyFont="1" applyBorder="1" applyAlignment="1">
      <alignment horizontal="center" vertical="center" wrapText="1"/>
    </xf>
    <xf numFmtId="0" fontId="284" fillId="0" borderId="0" xfId="0" applyFont="1" applyAlignment="1">
      <alignment vertical="center" wrapText="1"/>
    </xf>
    <xf numFmtId="0" fontId="284" fillId="0" borderId="0" xfId="0" applyFont="1" applyAlignment="1">
      <alignment horizontal="center" vertical="center" wrapText="1"/>
    </xf>
    <xf numFmtId="281" fontId="284" fillId="0" borderId="0" xfId="0" applyNumberFormat="1" applyFont="1" applyAlignment="1">
      <alignment horizontal="center" vertical="center" wrapText="1"/>
    </xf>
    <xf numFmtId="0" fontId="284" fillId="0" borderId="81" xfId="0" applyFont="1" applyBorder="1" applyAlignment="1">
      <alignment vertical="center" wrapText="1"/>
    </xf>
    <xf numFmtId="0" fontId="295" fillId="0" borderId="82" xfId="0" applyFont="1" applyBorder="1" applyAlignment="1">
      <alignment horizontal="center" vertical="center" wrapText="1"/>
    </xf>
    <xf numFmtId="0" fontId="295" fillId="0" borderId="82" xfId="0" applyFont="1" applyBorder="1" applyAlignment="1">
      <alignment vertical="center" wrapText="1"/>
    </xf>
    <xf numFmtId="2" fontId="284" fillId="0" borderId="0" xfId="0" applyNumberFormat="1" applyFont="1" applyAlignment="1">
      <alignment horizontal="center" vertical="center" wrapText="1"/>
    </xf>
    <xf numFmtId="0" fontId="284" fillId="0" borderId="87" xfId="0" applyFont="1" applyBorder="1" applyAlignment="1">
      <alignment horizontal="center"/>
    </xf>
    <xf numFmtId="0" fontId="284" fillId="0" borderId="87" xfId="0" applyFont="1" applyBorder="1" applyAlignment="1">
      <alignment vertical="center" wrapText="1"/>
    </xf>
    <xf numFmtId="2" fontId="284" fillId="0" borderId="87" xfId="0" applyNumberFormat="1" applyFont="1" applyBorder="1" applyAlignment="1">
      <alignment horizontal="center" vertical="center" wrapText="1"/>
    </xf>
    <xf numFmtId="0" fontId="284" fillId="0" borderId="0" xfId="0" applyFont="1"/>
    <xf numFmtId="0" fontId="284" fillId="0" borderId="82" xfId="0" applyFont="1" applyBorder="1" applyAlignment="1">
      <alignment vertical="center" wrapText="1"/>
    </xf>
    <xf numFmtId="0" fontId="284" fillId="0" borderId="82" xfId="0" applyFont="1" applyBorder="1" applyAlignment="1">
      <alignment horizontal="center" vertical="center" wrapText="1"/>
    </xf>
    <xf numFmtId="0" fontId="284" fillId="0" borderId="0" xfId="0" applyFont="1" applyAlignment="1">
      <alignment horizontal="center"/>
    </xf>
    <xf numFmtId="0" fontId="276" fillId="0" borderId="90" xfId="0" applyFont="1" applyBorder="1" applyAlignment="1">
      <alignment horizontal="center" vertical="center" wrapText="1"/>
    </xf>
    <xf numFmtId="0" fontId="276" fillId="0" borderId="91" xfId="0" applyFont="1" applyBorder="1" applyAlignment="1">
      <alignment horizontal="center" vertical="center" wrapText="1"/>
    </xf>
    <xf numFmtId="0" fontId="276" fillId="0" borderId="92" xfId="0" applyFont="1" applyBorder="1" applyAlignment="1">
      <alignment horizontal="center" vertical="center" wrapText="1"/>
    </xf>
    <xf numFmtId="0" fontId="278" fillId="0" borderId="90" xfId="0" applyFont="1" applyBorder="1" applyAlignment="1">
      <alignment horizontal="center" vertical="center" wrapText="1"/>
    </xf>
    <xf numFmtId="0" fontId="278" fillId="0" borderId="91" xfId="0" applyFont="1" applyBorder="1" applyAlignment="1">
      <alignment horizontal="center" vertical="center" wrapText="1"/>
    </xf>
    <xf numFmtId="0" fontId="284" fillId="0" borderId="90" xfId="0" applyFont="1" applyBorder="1" applyAlignment="1">
      <alignment horizontal="center" vertical="center" wrapText="1"/>
    </xf>
    <xf numFmtId="0" fontId="284" fillId="0" borderId="91" xfId="0" applyFont="1" applyBorder="1" applyAlignment="1">
      <alignment horizontal="center" vertical="center" wrapText="1"/>
    </xf>
    <xf numFmtId="0" fontId="278" fillId="0" borderId="92" xfId="0" applyFont="1" applyBorder="1" applyAlignment="1">
      <alignment horizontal="center" vertical="center" wrapText="1"/>
    </xf>
    <xf numFmtId="0" fontId="278" fillId="0" borderId="93" xfId="0" applyFont="1" applyBorder="1" applyAlignment="1">
      <alignment horizontal="center" vertical="center" wrapText="1"/>
    </xf>
    <xf numFmtId="0" fontId="278" fillId="0" borderId="94" xfId="0" applyFont="1" applyBorder="1" applyAlignment="1">
      <alignment horizontal="center" vertical="center" wrapText="1"/>
    </xf>
    <xf numFmtId="0" fontId="278" fillId="0" borderId="95" xfId="0" applyFont="1" applyBorder="1" applyAlignment="1">
      <alignment horizontal="center" vertical="center" wrapText="1"/>
    </xf>
    <xf numFmtId="2" fontId="278" fillId="0" borderId="92" xfId="0" applyNumberFormat="1" applyFont="1" applyBorder="1" applyAlignment="1">
      <alignment horizontal="center" vertical="center" wrapText="1"/>
    </xf>
    <xf numFmtId="179" fontId="278" fillId="0" borderId="92" xfId="0" applyNumberFormat="1" applyFont="1" applyBorder="1" applyAlignment="1">
      <alignment horizontal="center" vertical="center" wrapText="1"/>
    </xf>
    <xf numFmtId="173" fontId="278" fillId="0" borderId="90" xfId="0" applyNumberFormat="1" applyFont="1" applyBorder="1" applyAlignment="1">
      <alignment horizontal="center" vertical="center" wrapText="1"/>
    </xf>
    <xf numFmtId="0" fontId="276" fillId="0" borderId="88" xfId="0" applyFont="1" applyBorder="1" applyAlignment="1">
      <alignment vertical="center" wrapText="1"/>
    </xf>
    <xf numFmtId="0" fontId="276" fillId="0" borderId="91" xfId="0" applyFont="1" applyBorder="1" applyAlignment="1">
      <alignment vertical="center" wrapText="1"/>
    </xf>
    <xf numFmtId="0" fontId="278" fillId="0" borderId="91" xfId="0" applyFont="1" applyBorder="1" applyAlignment="1">
      <alignment vertical="center" wrapText="1"/>
    </xf>
    <xf numFmtId="0" fontId="278" fillId="0" borderId="91" xfId="0" applyFont="1" applyBorder="1" applyAlignment="1">
      <alignment vertical="center"/>
    </xf>
    <xf numFmtId="0" fontId="278" fillId="0" borderId="94" xfId="0" applyFont="1" applyBorder="1" applyAlignment="1">
      <alignment vertical="center"/>
    </xf>
    <xf numFmtId="173" fontId="278" fillId="0" borderId="91" xfId="0" applyNumberFormat="1" applyFont="1" applyBorder="1" applyAlignment="1">
      <alignment horizontal="center" vertical="center" wrapText="1"/>
    </xf>
    <xf numFmtId="2" fontId="278" fillId="0" borderId="90" xfId="0" applyNumberFormat="1" applyFont="1" applyBorder="1" applyAlignment="1">
      <alignment horizontal="center" vertical="center" wrapText="1"/>
    </xf>
    <xf numFmtId="2" fontId="278" fillId="0" borderId="91" xfId="0" applyNumberFormat="1" applyFont="1" applyBorder="1" applyAlignment="1">
      <alignment horizontal="center" vertical="center" wrapText="1"/>
    </xf>
    <xf numFmtId="179" fontId="278" fillId="0" borderId="91" xfId="0" applyNumberFormat="1" applyFont="1" applyBorder="1" applyAlignment="1">
      <alignment horizontal="center" vertical="center" wrapText="1"/>
    </xf>
    <xf numFmtId="179" fontId="278" fillId="0" borderId="90" xfId="0" applyNumberFormat="1" applyFont="1" applyBorder="1" applyAlignment="1">
      <alignment horizontal="center" vertical="center" wrapText="1"/>
    </xf>
    <xf numFmtId="166" fontId="276" fillId="0" borderId="81" xfId="0" applyNumberFormat="1" applyFont="1" applyBorder="1" applyAlignment="1">
      <alignment horizontal="right" vertical="center"/>
    </xf>
    <xf numFmtId="168" fontId="276" fillId="0" borderId="81" xfId="2177" applyNumberFormat="1" applyFont="1" applyFill="1" applyBorder="1" applyAlignment="1">
      <alignment horizontal="right" vertical="center" wrapText="1"/>
    </xf>
    <xf numFmtId="166" fontId="278" fillId="0" borderId="0" xfId="2561" applyNumberFormat="1" applyFont="1" applyAlignment="1">
      <alignment horizontal="right" vertical="center"/>
    </xf>
    <xf numFmtId="166" fontId="278" fillId="0" borderId="0" xfId="2561" applyNumberFormat="1" applyFont="1" applyFill="1" applyAlignment="1">
      <alignment horizontal="right" vertical="center"/>
    </xf>
    <xf numFmtId="168" fontId="278" fillId="0" borderId="0" xfId="2177" applyNumberFormat="1" applyFont="1" applyFill="1" applyAlignment="1">
      <alignment horizontal="right" vertical="center" wrapText="1"/>
    </xf>
    <xf numFmtId="166" fontId="278" fillId="0" borderId="0" xfId="2089" applyNumberFormat="1" applyFont="1" applyAlignment="1">
      <alignment horizontal="right"/>
    </xf>
    <xf numFmtId="166" fontId="278" fillId="0" borderId="81" xfId="2561" applyNumberFormat="1" applyFont="1" applyBorder="1" applyAlignment="1">
      <alignment horizontal="right" vertical="center"/>
    </xf>
    <xf numFmtId="166" fontId="278" fillId="0" borderId="81" xfId="2561" applyNumberFormat="1" applyFont="1" applyFill="1" applyBorder="1" applyAlignment="1">
      <alignment horizontal="right" vertical="center"/>
    </xf>
    <xf numFmtId="168" fontId="278" fillId="0" borderId="81" xfId="2177" applyNumberFormat="1" applyFont="1" applyFill="1" applyBorder="1" applyAlignment="1">
      <alignment horizontal="right" vertical="center" wrapText="1"/>
    </xf>
    <xf numFmtId="166" fontId="276" fillId="0" borderId="81" xfId="0" applyNumberFormat="1" applyFont="1" applyBorder="1" applyAlignment="1">
      <alignment horizontal="right" vertical="center" wrapText="1"/>
    </xf>
    <xf numFmtId="166" fontId="278" fillId="0" borderId="0" xfId="0" applyNumberFormat="1" applyFont="1" applyAlignment="1">
      <alignment horizontal="right" vertical="center"/>
    </xf>
    <xf numFmtId="166" fontId="276" fillId="0" borderId="78" xfId="0" applyNumberFormat="1" applyFont="1" applyBorder="1" applyAlignment="1">
      <alignment horizontal="right" vertical="center" wrapText="1"/>
    </xf>
    <xf numFmtId="168" fontId="276" fillId="0" borderId="78" xfId="2177" applyNumberFormat="1" applyFont="1" applyFill="1" applyBorder="1" applyAlignment="1">
      <alignment horizontal="right" vertical="center" wrapText="1"/>
    </xf>
    <xf numFmtId="9" fontId="278" fillId="0" borderId="0" xfId="2177" applyFont="1" applyAlignment="1">
      <alignment horizontal="right" vertical="center"/>
    </xf>
    <xf numFmtId="168" fontId="276" fillId="0" borderId="82" xfId="0" applyNumberFormat="1" applyFont="1" applyBorder="1" applyAlignment="1">
      <alignment horizontal="right" vertical="center" wrapText="1"/>
    </xf>
    <xf numFmtId="168" fontId="276" fillId="0" borderId="83" xfId="0" applyNumberFormat="1" applyFont="1" applyBorder="1" applyAlignment="1">
      <alignment horizontal="right" vertical="center"/>
    </xf>
    <xf numFmtId="0" fontId="290" fillId="0" borderId="0" xfId="0" applyFont="1" applyAlignment="1">
      <alignment vertical="center"/>
    </xf>
    <xf numFmtId="10" fontId="276" fillId="0" borderId="78" xfId="0" applyNumberFormat="1" applyFont="1" applyBorder="1" applyAlignment="1">
      <alignment horizontal="right" vertical="center"/>
    </xf>
    <xf numFmtId="0" fontId="280" fillId="0" borderId="81" xfId="0" applyFont="1" applyBorder="1" applyAlignment="1">
      <alignment horizontal="right" vertical="center"/>
    </xf>
    <xf numFmtId="0" fontId="302" fillId="0" borderId="82" xfId="0" applyFont="1" applyBorder="1" applyAlignment="1">
      <alignment horizontal="right" vertical="center"/>
    </xf>
    <xf numFmtId="3" fontId="276" fillId="0" borderId="78" xfId="0" applyNumberFormat="1" applyFont="1" applyBorder="1" applyAlignment="1">
      <alignment horizontal="right" vertical="center" wrapText="1"/>
    </xf>
    <xf numFmtId="168" fontId="278" fillId="0" borderId="0" xfId="0" applyNumberFormat="1" applyFont="1" applyAlignment="1">
      <alignment horizontal="right" vertical="center" wrapText="1"/>
    </xf>
    <xf numFmtId="168" fontId="278" fillId="0" borderId="81" xfId="0" applyNumberFormat="1" applyFont="1" applyBorder="1" applyAlignment="1">
      <alignment horizontal="right" vertical="center" wrapText="1"/>
    </xf>
    <xf numFmtId="168" fontId="276" fillId="0" borderId="78" xfId="0" applyNumberFormat="1" applyFont="1" applyBorder="1" applyAlignment="1">
      <alignment horizontal="right" vertical="center" wrapText="1"/>
    </xf>
    <xf numFmtId="166" fontId="278" fillId="0" borderId="0" xfId="0" applyNumberFormat="1" applyFont="1" applyAlignment="1">
      <alignment horizontal="right" vertical="center" wrapText="1"/>
    </xf>
    <xf numFmtId="166" fontId="278" fillId="0" borderId="81" xfId="0" applyNumberFormat="1" applyFont="1" applyBorder="1" applyAlignment="1">
      <alignment horizontal="right" vertical="center"/>
    </xf>
    <xf numFmtId="168" fontId="278" fillId="0" borderId="81" xfId="2177" applyNumberFormat="1" applyFont="1" applyBorder="1" applyAlignment="1">
      <alignment horizontal="right" vertical="center"/>
    </xf>
    <xf numFmtId="166" fontId="276" fillId="0" borderId="82" xfId="0" applyNumberFormat="1" applyFont="1" applyBorder="1" applyAlignment="1">
      <alignment horizontal="right" vertical="center"/>
    </xf>
    <xf numFmtId="168" fontId="278" fillId="0" borderId="0" xfId="2177" applyNumberFormat="1" applyFont="1" applyAlignment="1">
      <alignment horizontal="right" vertical="center"/>
    </xf>
    <xf numFmtId="168" fontId="249" fillId="0" borderId="0" xfId="0" applyNumberFormat="1" applyFont="1"/>
    <xf numFmtId="166" fontId="276" fillId="0" borderId="83" xfId="0" applyNumberFormat="1" applyFont="1" applyBorder="1" applyAlignment="1">
      <alignment horizontal="right" vertical="center"/>
    </xf>
    <xf numFmtId="168" fontId="249" fillId="0" borderId="0" xfId="2177" applyNumberFormat="1" applyFont="1"/>
    <xf numFmtId="179" fontId="301" fillId="0" borderId="0" xfId="0" applyNumberFormat="1" applyFont="1" applyAlignment="1">
      <alignment horizontal="center" vertical="center" wrapText="1"/>
    </xf>
    <xf numFmtId="0" fontId="301" fillId="0" borderId="0" xfId="0" applyFont="1" applyAlignment="1">
      <alignment horizontal="center" vertical="center" wrapText="1"/>
    </xf>
    <xf numFmtId="0" fontId="301" fillId="0" borderId="81" xfId="0" applyFont="1" applyBorder="1" applyAlignment="1">
      <alignment horizontal="center" vertical="center" wrapText="1"/>
    </xf>
    <xf numFmtId="179" fontId="301" fillId="0" borderId="81" xfId="0" applyNumberFormat="1" applyFont="1" applyBorder="1" applyAlignment="1">
      <alignment horizontal="center" vertical="center" wrapText="1"/>
    </xf>
    <xf numFmtId="179" fontId="284" fillId="0" borderId="0" xfId="0" applyNumberFormat="1" applyFont="1" applyAlignment="1">
      <alignment horizontal="center" vertical="center" wrapText="1"/>
    </xf>
    <xf numFmtId="179" fontId="284" fillId="0" borderId="81" xfId="0" applyNumberFormat="1" applyFont="1" applyBorder="1" applyAlignment="1">
      <alignment horizontal="center" vertical="center" wrapText="1"/>
    </xf>
    <xf numFmtId="0" fontId="301" fillId="0" borderId="0" xfId="0" applyFont="1" applyAlignment="1">
      <alignment vertical="center" wrapText="1"/>
    </xf>
    <xf numFmtId="0" fontId="301" fillId="0" borderId="81" xfId="0" applyFont="1" applyBorder="1" applyAlignment="1">
      <alignment vertical="center" wrapText="1"/>
    </xf>
    <xf numFmtId="0" fontId="301" fillId="0" borderId="82" xfId="0" applyFont="1" applyBorder="1" applyAlignment="1">
      <alignment vertical="center" wrapText="1"/>
    </xf>
    <xf numFmtId="0" fontId="301" fillId="0" borderId="82" xfId="0" applyFont="1" applyBorder="1" applyAlignment="1">
      <alignment horizontal="center" vertical="center" wrapText="1"/>
    </xf>
    <xf numFmtId="2" fontId="284" fillId="0" borderId="87" xfId="0" applyNumberFormat="1" applyFont="1" applyBorder="1" applyAlignment="1">
      <alignment horizontal="center"/>
    </xf>
    <xf numFmtId="0" fontId="284" fillId="0" borderId="0" xfId="0" applyFont="1" applyAlignment="1">
      <alignment horizontal="left" vertical="center" wrapText="1"/>
    </xf>
    <xf numFmtId="0" fontId="291" fillId="0" borderId="0" xfId="0" applyFont="1" applyAlignment="1">
      <alignment horizontal="left" vertical="center" wrapText="1"/>
    </xf>
    <xf numFmtId="0" fontId="278" fillId="0" borderId="86" xfId="0" applyFont="1" applyBorder="1" applyAlignment="1">
      <alignment horizontal="center" vertical="center" wrapText="1"/>
    </xf>
    <xf numFmtId="0" fontId="291" fillId="0" borderId="84" xfId="0" applyFont="1" applyBorder="1" applyAlignment="1">
      <alignment horizontal="left" vertical="center"/>
    </xf>
    <xf numFmtId="0" fontId="299" fillId="0" borderId="84" xfId="0" applyFont="1" applyBorder="1" applyAlignment="1">
      <alignment horizontal="left" vertical="center"/>
    </xf>
    <xf numFmtId="0" fontId="283" fillId="0" borderId="84" xfId="0" applyFont="1" applyBorder="1" applyAlignment="1">
      <alignment horizontal="left" vertical="center"/>
    </xf>
    <xf numFmtId="0" fontId="276" fillId="0" borderId="78" xfId="0" applyFont="1" applyBorder="1" applyAlignment="1">
      <alignment horizontal="center" vertical="center"/>
    </xf>
    <xf numFmtId="0" fontId="276" fillId="0" borderId="78" xfId="0" applyFont="1" applyBorder="1" applyAlignment="1">
      <alignment vertical="center"/>
    </xf>
    <xf numFmtId="0" fontId="276" fillId="0" borderId="78" xfId="0" applyFont="1" applyBorder="1" applyAlignment="1">
      <alignment horizontal="right" vertical="center"/>
    </xf>
    <xf numFmtId="0" fontId="278" fillId="0" borderId="78" xfId="0" applyFont="1" applyBorder="1" applyAlignment="1">
      <alignment vertical="center"/>
    </xf>
    <xf numFmtId="0" fontId="294" fillId="0" borderId="83" xfId="0" applyFont="1" applyBorder="1" applyAlignment="1">
      <alignment horizontal="center" vertical="center" wrapText="1"/>
    </xf>
    <xf numFmtId="0" fontId="295" fillId="0" borderId="82" xfId="0" applyFont="1" applyBorder="1" applyAlignment="1">
      <alignment horizontal="center" vertical="center" wrapText="1"/>
    </xf>
    <xf numFmtId="0" fontId="295" fillId="0" borderId="85" xfId="0" applyFont="1" applyBorder="1" applyAlignment="1">
      <alignment horizontal="center" vertical="center" wrapText="1"/>
    </xf>
    <xf numFmtId="0" fontId="283" fillId="0" borderId="0" xfId="0" applyFont="1" applyAlignment="1">
      <alignment horizontal="left" vertical="center" wrapText="1"/>
    </xf>
    <xf numFmtId="0" fontId="282" fillId="0" borderId="0" xfId="0" applyFont="1" applyAlignment="1">
      <alignment horizontal="left" vertical="center" wrapText="1"/>
    </xf>
    <xf numFmtId="0" fontId="276" fillId="0" borderId="96" xfId="0" applyFont="1" applyBorder="1" applyAlignment="1">
      <alignment horizontal="center" vertical="center" wrapText="1"/>
    </xf>
    <xf numFmtId="0" fontId="276" fillId="0" borderId="88" xfId="0" applyFont="1" applyBorder="1" applyAlignment="1">
      <alignment horizontal="center" vertical="center" wrapText="1"/>
    </xf>
    <xf numFmtId="0" fontId="276" fillId="0" borderId="89" xfId="0" applyFont="1" applyBorder="1" applyAlignment="1">
      <alignment horizontal="center" vertical="center" wrapText="1"/>
    </xf>
    <xf numFmtId="0" fontId="282" fillId="0" borderId="84" xfId="0" applyFont="1" applyBorder="1" applyAlignment="1">
      <alignment horizontal="left" vertical="center" wrapText="1"/>
    </xf>
    <xf numFmtId="0" fontId="282" fillId="0" borderId="0" xfId="0" applyFont="1" applyAlignment="1">
      <alignment horizontal="left" vertical="center"/>
    </xf>
    <xf numFmtId="0" fontId="278" fillId="0" borderId="0" xfId="0" applyFont="1" applyAlignment="1">
      <alignment vertical="center"/>
    </xf>
    <xf numFmtId="0" fontId="272" fillId="0" borderId="0" xfId="0" applyFont="1" applyAlignment="1">
      <alignment vertical="center" wrapText="1"/>
    </xf>
    <xf numFmtId="0" fontId="273" fillId="0" borderId="0" xfId="0" applyFont="1" applyAlignment="1">
      <alignment vertical="center" wrapText="1"/>
    </xf>
    <xf numFmtId="0" fontId="274" fillId="0" borderId="77" xfId="0" applyFont="1" applyBorder="1" applyAlignment="1">
      <alignment vertical="center" wrapText="1"/>
    </xf>
    <xf numFmtId="0" fontId="274" fillId="0" borderId="0" xfId="0" applyFont="1" applyAlignment="1">
      <alignment vertical="center" wrapText="1"/>
    </xf>
    <xf numFmtId="0" fontId="275" fillId="0" borderId="0" xfId="0" applyFont="1" applyAlignment="1">
      <alignment vertical="center" wrapText="1"/>
    </xf>
    <xf numFmtId="165" fontId="278" fillId="0" borderId="0" xfId="2561" applyNumberFormat="1" applyFont="1" applyAlignment="1">
      <alignment horizontal="right" vertical="center"/>
    </xf>
    <xf numFmtId="165" fontId="278" fillId="0" borderId="81" xfId="2561" applyNumberFormat="1" applyFont="1" applyBorder="1" applyAlignment="1">
      <alignment horizontal="right" vertical="center"/>
    </xf>
    <xf numFmtId="165" fontId="276" fillId="0" borderId="81" xfId="2561" applyNumberFormat="1" applyFont="1" applyBorder="1" applyAlignment="1">
      <alignment horizontal="right" vertical="center"/>
    </xf>
    <xf numFmtId="0" fontId="272" fillId="0" borderId="0" xfId="0" applyFont="1" applyBorder="1" applyAlignment="1">
      <alignment vertical="center" wrapText="1"/>
    </xf>
    <xf numFmtId="0" fontId="270" fillId="0" borderId="83" xfId="0" applyFont="1" applyBorder="1" applyAlignment="1">
      <alignment wrapText="1"/>
    </xf>
    <xf numFmtId="2" fontId="276" fillId="0" borderId="83" xfId="0" applyNumberFormat="1" applyFont="1" applyBorder="1" applyAlignment="1">
      <alignment horizontal="right" vertical="center"/>
    </xf>
  </cellXfs>
  <cellStyles count="4339">
    <cellStyle name="_x0013_" xfId="1" xr:uid="{00000000-0005-0000-0000-000000000000}"/>
    <cellStyle name="$" xfId="2" xr:uid="{00000000-0005-0000-0000-000001000000}"/>
    <cellStyle name="$m" xfId="3" xr:uid="{00000000-0005-0000-0000-000002000000}"/>
    <cellStyle name="$q" xfId="4" xr:uid="{00000000-0005-0000-0000-000003000000}"/>
    <cellStyle name="$q*" xfId="5" xr:uid="{00000000-0005-0000-0000-000004000000}"/>
    <cellStyle name="$q_AVP" xfId="6" xr:uid="{00000000-0005-0000-0000-000005000000}"/>
    <cellStyle name="$qA" xfId="7" xr:uid="{00000000-0005-0000-0000-000006000000}"/>
    <cellStyle name="$qRange" xfId="8" xr:uid="{00000000-0005-0000-0000-000007000000}"/>
    <cellStyle name="******************************************" xfId="9" xr:uid="{00000000-0005-0000-0000-000008000000}"/>
    <cellStyle name=";ome" xfId="10" xr:uid="{00000000-0005-0000-0000-000009000000}"/>
    <cellStyle name="_~1445599" xfId="11" xr:uid="{00000000-0005-0000-0000-00000A000000}"/>
    <cellStyle name="_~1445599_DFC_4T21_com_TS" xfId="3531" xr:uid="{118E135E-26B7-421D-96E1-139F25E44F05}"/>
    <cellStyle name="_~1445599_JV - SLC-MIT" xfId="2633" xr:uid="{49770FFF-BD84-4044-A913-DC8A63EEDE59}"/>
    <cellStyle name="_AllocInt" xfId="12" xr:uid="{00000000-0005-0000-0000-00000B000000}"/>
    <cellStyle name="_AllocInt_Copy of CNL Consolidated model_v.FPL_v37" xfId="13" xr:uid="{00000000-0005-0000-0000-00000C000000}"/>
    <cellStyle name="_AllocInt_Copy of CNL Consolidated model_v.FPL_v37_DFC_4T21_com_TS" xfId="3533" xr:uid="{A046F8F1-E9C8-45FF-AA66-09F0790DB7B0}"/>
    <cellStyle name="_AllocInt_Copy of CNL Consolidated model_v.FPL_v37_Exelon Power Fuel Forecast - Project P 6-11-2004 ver21" xfId="14" xr:uid="{00000000-0005-0000-0000-00000D000000}"/>
    <cellStyle name="_AllocInt_Copy of CNL Consolidated model_v.FPL_v37_Exelon Power Fuel Forecast - Project P 6-11-2004 ver21_DFC_4T21_com_TS" xfId="3534" xr:uid="{D9A8AC89-FC32-471B-B10A-7B8D6852E646}"/>
    <cellStyle name="_AllocInt_Copy of CNL Consolidated model_v.FPL_v37_Exelon Power Fuel Forecast - Project P 6-11-2004 ver21_JV - SLC-MIT" xfId="2636" xr:uid="{C6F14211-5620-4E4C-B27B-AD757BA04EAB}"/>
    <cellStyle name="_AllocInt_Copy of CNL Consolidated model_v.FPL_v37_JV - SLC-MIT" xfId="2635" xr:uid="{78D5A95C-0476-4D37-BFCB-148B1977F441}"/>
    <cellStyle name="_AllocInt_Copy of CNL Consolidated model_v.FPL_v37_ML Outputs" xfId="15" xr:uid="{00000000-0005-0000-0000-00000E000000}"/>
    <cellStyle name="_AllocInt_Copy of CNL Consolidated model_v.FPL_v37_ML Outputs_DFC_4T21_com_TS" xfId="3535" xr:uid="{8B31F972-AF64-40FE-B432-B3BA78DB238E}"/>
    <cellStyle name="_AllocInt_Copy of CNL Consolidated model_v.FPL_v37_ML Outputs_JV - SLC-MIT" xfId="2637" xr:uid="{E4A79E98-69F5-4C76-B87E-B0D3D83F81C7}"/>
    <cellStyle name="_AllocInt_Copy of CNL Consolidated model_v.FPL_v37_Project Forest Pro Forma Model v58" xfId="16" xr:uid="{00000000-0005-0000-0000-00000F000000}"/>
    <cellStyle name="_AllocInt_Copy of CNL Consolidated model_v.FPL_v37_Project Forest Pro Forma Model v58_DFC_4T21_com_TS" xfId="3536" xr:uid="{60EC92E6-7BA4-45E8-BC4D-D69C263C9ECE}"/>
    <cellStyle name="_AllocInt_Copy of CNL Consolidated model_v.FPL_v37_Project Forest Pro Forma Model v58_JV - SLC-MIT" xfId="2638" xr:uid="{269D55E1-83DD-43C6-9D57-FB889BAF2AD7}"/>
    <cellStyle name="_AllocInt_D_Consolidated2" xfId="17" xr:uid="{00000000-0005-0000-0000-000010000000}"/>
    <cellStyle name="_AllocInt_D_Consolidated2_DFC_4T21_com_TS" xfId="3537" xr:uid="{D0CB807E-3EE7-4860-BFEE-4AA2C95AB71F}"/>
    <cellStyle name="_AllocInt_D_Consolidated2_JV - SLC-MIT" xfId="2639" xr:uid="{43B5F33C-5071-4069-A810-BF46DD189138}"/>
    <cellStyle name="_AllocInt_DFC_4T21_com_TS" xfId="3532" xr:uid="{84D533FE-7C47-4FE1-BEC1-44D9DF806392}"/>
    <cellStyle name="_AllocInt_JV - SLC-MIT" xfId="2634" xr:uid="{EB952C11-2311-4149-A84A-E312990C3ED0}"/>
    <cellStyle name="_AllocInt_Model v9.8" xfId="18" xr:uid="{00000000-0005-0000-0000-000011000000}"/>
    <cellStyle name="_AllocInt_Model v9.8_DFC_4T21_com_TS" xfId="3538" xr:uid="{96483E79-8B28-49B6-9314-440CA4757E3E}"/>
    <cellStyle name="_AllocInt_Model v9.8_JV - SLC-MIT" xfId="2640" xr:uid="{8A170F59-1A3D-4C33-966A-EBDC9D4DDB31}"/>
    <cellStyle name="_AllocInt_Mutilples Template2" xfId="19" xr:uid="{00000000-0005-0000-0000-000012000000}"/>
    <cellStyle name="_AllocInt_Mutilples Template2_DFC_4T21_com_TS" xfId="3539" xr:uid="{ACAB93A9-70A4-46E4-A7B3-EE2A9C9208F5}"/>
    <cellStyle name="_AllocInt_Mutilples Template2_Exelon Power Fuel Forecast - Project P 6-11-2004 ver21" xfId="20" xr:uid="{00000000-0005-0000-0000-000013000000}"/>
    <cellStyle name="_AllocInt_Mutilples Template2_Exelon Power Fuel Forecast - Project P 6-11-2004 ver21_DFC_4T21_com_TS" xfId="3540" xr:uid="{B95C5198-2747-422B-BBA8-C2FE44F4D641}"/>
    <cellStyle name="_AllocInt_Mutilples Template2_Exelon Power Fuel Forecast - Project P 6-11-2004 ver21_JV - SLC-MIT" xfId="2642" xr:uid="{4554A9AC-DF21-4DD0-A155-98E89E98397F}"/>
    <cellStyle name="_AllocInt_Mutilples Template2_JV - SLC-MIT" xfId="2641" xr:uid="{5DFC9D5B-D495-41E9-A375-A09337B0CA30}"/>
    <cellStyle name="_AllocInt_Mutilples Template2_ML Outputs" xfId="21" xr:uid="{00000000-0005-0000-0000-000014000000}"/>
    <cellStyle name="_AllocInt_Mutilples Template2_ML Outputs_DFC_4T21_com_TS" xfId="3541" xr:uid="{6A78DCFA-B256-4DC3-86A3-4E10C6169A2C}"/>
    <cellStyle name="_AllocInt_Mutilples Template2_ML Outputs_JV - SLC-MIT" xfId="2643" xr:uid="{54A4F043-BF30-48F9-A92B-447B2A9B90AD}"/>
    <cellStyle name="_AllocInt_Mutilples Template2_Project Forest Pro Forma Model v58" xfId="22" xr:uid="{00000000-0005-0000-0000-000015000000}"/>
    <cellStyle name="_AllocInt_Mutilples Template2_Project Forest Pro Forma Model v58_DFC_4T21_com_TS" xfId="3542" xr:uid="{0E1D27FF-3101-4B66-B587-E07DB7A33500}"/>
    <cellStyle name="_AllocInt_Mutilples Template2_Project Forest Pro Forma Model v58_JV - SLC-MIT" xfId="2644" xr:uid="{6B320157-F28D-4A04-96C9-F354D755BA0B}"/>
    <cellStyle name="_AllocInt_pom consolidated v3" xfId="23" xr:uid="{00000000-0005-0000-0000-000016000000}"/>
    <cellStyle name="_AllocInt_pom consolidated v3_DFC_4T21_com_TS" xfId="3543" xr:uid="{536B0755-5765-44CA-8CAE-FC7A00C59F9C}"/>
    <cellStyle name="_AllocInt_pom consolidated v3_Exelon Power Fuel Forecast - Project P 6-11-2004 ver21" xfId="24" xr:uid="{00000000-0005-0000-0000-000017000000}"/>
    <cellStyle name="_AllocInt_pom consolidated v3_Exelon Power Fuel Forecast - Project P 6-11-2004 ver21_DFC_4T21_com_TS" xfId="3544" xr:uid="{C9029713-8B7B-44A8-940C-4FD86C5BAD90}"/>
    <cellStyle name="_AllocInt_pom consolidated v3_Exelon Power Fuel Forecast - Project P 6-11-2004 ver21_JV - SLC-MIT" xfId="2646" xr:uid="{A6FD56BC-CC2A-4B88-9B4B-E6AAE09FE9CD}"/>
    <cellStyle name="_AllocInt_pom consolidated v3_JV - SLC-MIT" xfId="2645" xr:uid="{D92C439E-4B1C-49B0-9F62-4B23A06B756F}"/>
    <cellStyle name="_AllocInt_pom consolidated v3_ML Outputs" xfId="25" xr:uid="{00000000-0005-0000-0000-000018000000}"/>
    <cellStyle name="_AllocInt_pom consolidated v3_ML Outputs_DFC_4T21_com_TS" xfId="3545" xr:uid="{5A68E51C-B62A-49C2-8068-C225A6E4E427}"/>
    <cellStyle name="_AllocInt_pom consolidated v3_ML Outputs_JV - SLC-MIT" xfId="2647" xr:uid="{6D91BC2E-A15F-43C8-9335-C4757776B0D1}"/>
    <cellStyle name="_AllocInt_pom consolidated v3_Project Forest Pro Forma Model v58" xfId="26" xr:uid="{00000000-0005-0000-0000-000019000000}"/>
    <cellStyle name="_AllocInt_pom consolidated v3_Project Forest Pro Forma Model v58_DFC_4T21_com_TS" xfId="3546" xr:uid="{4816B83A-8FE8-468F-9AC9-863A2AB71EF7}"/>
    <cellStyle name="_AllocInt_pom consolidated v3_Project Forest Pro Forma Model v58_JV - SLC-MIT" xfId="2648" xr:uid="{55EC172A-E1A6-440F-A540-C58258C4E942}"/>
    <cellStyle name="_Amortizaç¦o RT 2007 Ativo Reg PIS Cofins" xfId="3420" xr:uid="{13B5CB26-A577-41BF-B2CA-170D31E285DF}"/>
    <cellStyle name="_Archer TD 1000MW 05-15-00" xfId="27" xr:uid="{00000000-0005-0000-0000-00001A000000}"/>
    <cellStyle name="_Archer TD 1000MW 05-15-00_Copy of CNL Consolidated model_v.FPL_v37" xfId="28" xr:uid="{00000000-0005-0000-0000-00001B000000}"/>
    <cellStyle name="_Archer TD 1000MW 05-15-00_Copy of CNL Consolidated model_v.FPL_v37_DFC_4T21_com_TS" xfId="3548" xr:uid="{7136D51B-8739-4265-8C62-7D60B542E6F7}"/>
    <cellStyle name="_Archer TD 1000MW 05-15-00_Copy of CNL Consolidated model_v.FPL_v37_Exelon Power Fuel Forecast - Project P 6-11-2004 ver21" xfId="29" xr:uid="{00000000-0005-0000-0000-00001C000000}"/>
    <cellStyle name="_Archer TD 1000MW 05-15-00_Copy of CNL Consolidated model_v.FPL_v37_Exelon Power Fuel Forecast - Project P 6-11-2004 ver21_DFC_4T21_com_TS" xfId="3549" xr:uid="{377A99E5-1B9E-4B45-9917-63686A528D23}"/>
    <cellStyle name="_Archer TD 1000MW 05-15-00_Copy of CNL Consolidated model_v.FPL_v37_Exelon Power Fuel Forecast - Project P 6-11-2004 ver21_JV - SLC-MIT" xfId="2651" xr:uid="{85F22A1D-C944-463C-A652-782E46D62870}"/>
    <cellStyle name="_Archer TD 1000MW 05-15-00_Copy of CNL Consolidated model_v.FPL_v37_JV - SLC-MIT" xfId="2650" xr:uid="{AEADF7A3-52DF-4373-B259-F6A02D54011B}"/>
    <cellStyle name="_Archer TD 1000MW 05-15-00_Copy of CNL Consolidated model_v.FPL_v37_ML Outputs" xfId="30" xr:uid="{00000000-0005-0000-0000-00001D000000}"/>
    <cellStyle name="_Archer TD 1000MW 05-15-00_Copy of CNL Consolidated model_v.FPL_v37_ML Outputs_DFC_4T21_com_TS" xfId="3550" xr:uid="{F03F901D-899C-45F5-839F-EDA398EAFBD8}"/>
    <cellStyle name="_Archer TD 1000MW 05-15-00_Copy of CNL Consolidated model_v.FPL_v37_ML Outputs_JV - SLC-MIT" xfId="2652" xr:uid="{DB8500FC-1AB4-41A0-8FED-20FA8DDE508A}"/>
    <cellStyle name="_Archer TD 1000MW 05-15-00_Copy of CNL Consolidated model_v.FPL_v37_Project Forest Pro Forma Model v58" xfId="31" xr:uid="{00000000-0005-0000-0000-00001E000000}"/>
    <cellStyle name="_Archer TD 1000MW 05-15-00_Copy of CNL Consolidated model_v.FPL_v37_Project Forest Pro Forma Model v58_DFC_4T21_com_TS" xfId="3551" xr:uid="{8D9E3F11-F7B4-4B03-A369-073B2D6CE82F}"/>
    <cellStyle name="_Archer TD 1000MW 05-15-00_Copy of CNL Consolidated model_v.FPL_v37_Project Forest Pro Forma Model v58_JV - SLC-MIT" xfId="2653" xr:uid="{B1900988-213D-4699-8502-2027C038787C}"/>
    <cellStyle name="_Archer TD 1000MW 05-15-00_D_Consolidated2" xfId="32" xr:uid="{00000000-0005-0000-0000-00001F000000}"/>
    <cellStyle name="_Archer TD 1000MW 05-15-00_D_Consolidated2_DFC_4T21_com_TS" xfId="3552" xr:uid="{C074E8B1-DACA-412F-A503-1290CAD53153}"/>
    <cellStyle name="_Archer TD 1000MW 05-15-00_D_Consolidated2_JV - SLC-MIT" xfId="2654" xr:uid="{FC37DAD8-C477-4A5B-BEB0-8EAFB909AF35}"/>
    <cellStyle name="_Archer TD 1000MW 05-15-00_DFC_4T21_com_TS" xfId="3547" xr:uid="{3F2D6BCD-650A-4C06-BF55-14171FB16A93}"/>
    <cellStyle name="_Archer TD 1000MW 05-15-00_JV - SLC-MIT" xfId="2649" xr:uid="{F11D8649-F7B4-403A-8354-D662CF730F13}"/>
    <cellStyle name="_Archer TD 1000MW 05-15-00_Model v9.8" xfId="33" xr:uid="{00000000-0005-0000-0000-000020000000}"/>
    <cellStyle name="_Archer TD 1000MW 05-15-00_Model v9.8_DFC_4T21_com_TS" xfId="3553" xr:uid="{7C4867F3-156D-4813-8030-576016CF902F}"/>
    <cellStyle name="_Archer TD 1000MW 05-15-00_Model v9.8_JV - SLC-MIT" xfId="2655" xr:uid="{7EB46DDD-B040-42E4-B2C7-B35677A03D92}"/>
    <cellStyle name="_Archer TD 1000MW 05-15-00_Mutilples Template2" xfId="34" xr:uid="{00000000-0005-0000-0000-000021000000}"/>
    <cellStyle name="_Archer TD 1000MW 05-15-00_Mutilples Template2_DFC_4T21_com_TS" xfId="3554" xr:uid="{875D5571-A4A0-44CA-BCB4-C1505C2E68CD}"/>
    <cellStyle name="_Archer TD 1000MW 05-15-00_Mutilples Template2_Exelon Power Fuel Forecast - Project P 6-11-2004 ver21" xfId="35" xr:uid="{00000000-0005-0000-0000-000022000000}"/>
    <cellStyle name="_Archer TD 1000MW 05-15-00_Mutilples Template2_Exelon Power Fuel Forecast - Project P 6-11-2004 ver21_DFC_4T21_com_TS" xfId="3555" xr:uid="{5E4D15C7-7F77-41EF-9014-C98293567B46}"/>
    <cellStyle name="_Archer TD 1000MW 05-15-00_Mutilples Template2_Exelon Power Fuel Forecast - Project P 6-11-2004 ver21_JV - SLC-MIT" xfId="2657" xr:uid="{418E3098-0B0E-4102-9A44-568FA2B1E99A}"/>
    <cellStyle name="_Archer TD 1000MW 05-15-00_Mutilples Template2_JV - SLC-MIT" xfId="2656" xr:uid="{597988DE-BE74-4F66-A9DA-509974D07B7B}"/>
    <cellStyle name="_Archer TD 1000MW 05-15-00_Mutilples Template2_ML Outputs" xfId="36" xr:uid="{00000000-0005-0000-0000-000023000000}"/>
    <cellStyle name="_Archer TD 1000MW 05-15-00_Mutilples Template2_ML Outputs_DFC_4T21_com_TS" xfId="3556" xr:uid="{509377F7-7653-4B16-8AB1-E822DAC778E3}"/>
    <cellStyle name="_Archer TD 1000MW 05-15-00_Mutilples Template2_ML Outputs_JV - SLC-MIT" xfId="2658" xr:uid="{94F97CDB-0A4B-4172-9B0D-79DB3F4F0866}"/>
    <cellStyle name="_Archer TD 1000MW 05-15-00_Mutilples Template2_Project Forest Pro Forma Model v58" xfId="37" xr:uid="{00000000-0005-0000-0000-000024000000}"/>
    <cellStyle name="_Archer TD 1000MW 05-15-00_Mutilples Template2_Project Forest Pro Forma Model v58_DFC_4T21_com_TS" xfId="3557" xr:uid="{5F5088D8-01FD-4ADB-BFD1-51EFA3C2A904}"/>
    <cellStyle name="_Archer TD 1000MW 05-15-00_Mutilples Template2_Project Forest Pro Forma Model v58_JV - SLC-MIT" xfId="2659" xr:uid="{DDF4CA5F-697A-4A7A-A4ED-83EC96B1F5A3}"/>
    <cellStyle name="_Archer TD 1000MW 05-15-00_pom consolidated v3" xfId="38" xr:uid="{00000000-0005-0000-0000-000025000000}"/>
    <cellStyle name="_Archer TD 1000MW 05-15-00_pom consolidated v3_DFC_4T21_com_TS" xfId="3558" xr:uid="{ED40FF80-E595-47B8-9A2A-220C62C0BBE9}"/>
    <cellStyle name="_Archer TD 1000MW 05-15-00_pom consolidated v3_Exelon Power Fuel Forecast - Project P 6-11-2004 ver21" xfId="39" xr:uid="{00000000-0005-0000-0000-000026000000}"/>
    <cellStyle name="_Archer TD 1000MW 05-15-00_pom consolidated v3_Exelon Power Fuel Forecast - Project P 6-11-2004 ver21_DFC_4T21_com_TS" xfId="3559" xr:uid="{CCA6B082-BA94-4352-B81C-45F13FB99A32}"/>
    <cellStyle name="_Archer TD 1000MW 05-15-00_pom consolidated v3_Exelon Power Fuel Forecast - Project P 6-11-2004 ver21_JV - SLC-MIT" xfId="2661" xr:uid="{073EAD3E-8E14-4940-A4DE-AC85175BEE21}"/>
    <cellStyle name="_Archer TD 1000MW 05-15-00_pom consolidated v3_JV - SLC-MIT" xfId="2660" xr:uid="{F4BADE98-B166-4CF8-92BF-BCE8E7351414}"/>
    <cellStyle name="_Archer TD 1000MW 05-15-00_pom consolidated v3_ML Outputs" xfId="40" xr:uid="{00000000-0005-0000-0000-000027000000}"/>
    <cellStyle name="_Archer TD 1000MW 05-15-00_pom consolidated v3_ML Outputs_DFC_4T21_com_TS" xfId="3560" xr:uid="{62637303-7B50-47D3-998D-3F682A6BF46E}"/>
    <cellStyle name="_Archer TD 1000MW 05-15-00_pom consolidated v3_ML Outputs_JV - SLC-MIT" xfId="2662" xr:uid="{5DD75219-F7C0-44C4-9C1D-6D3898D7D08F}"/>
    <cellStyle name="_Archer TD 1000MW 05-15-00_pom consolidated v3_Project Forest Pro Forma Model v58" xfId="41" xr:uid="{00000000-0005-0000-0000-000028000000}"/>
    <cellStyle name="_Archer TD 1000MW 05-15-00_pom consolidated v3_Project Forest Pro Forma Model v58_DFC_4T21_com_TS" xfId="3561" xr:uid="{869F8DFE-8808-45D3-A016-2F5898B6951D}"/>
    <cellStyle name="_Archer TD 1000MW 05-15-00_pom consolidated v3_Project Forest Pro Forma Model v58_JV - SLC-MIT" xfId="2663" xr:uid="{12910294-ABD9-487E-9218-4A54D1B14B08}"/>
    <cellStyle name="_Bayonne Breakage" xfId="42" xr:uid="{00000000-0005-0000-0000-000029000000}"/>
    <cellStyle name="_Bayonne Breakage_Copy of CNL Consolidated model_v.FPL_v37" xfId="43" xr:uid="{00000000-0005-0000-0000-00002A000000}"/>
    <cellStyle name="_Bayonne Breakage_Copy of CNL Consolidated model_v.FPL_v37_DFC_4T21_com_TS" xfId="3563" xr:uid="{B9EBA5E1-74C3-4C9E-940B-6CB7FE51C7D4}"/>
    <cellStyle name="_Bayonne Breakage_Copy of CNL Consolidated model_v.FPL_v37_Exelon Power Fuel Forecast - Project P 6-11-2004 ver21" xfId="44" xr:uid="{00000000-0005-0000-0000-00002B000000}"/>
    <cellStyle name="_Bayonne Breakage_Copy of CNL Consolidated model_v.FPL_v37_Exelon Power Fuel Forecast - Project P 6-11-2004 ver21_DFC_4T21_com_TS" xfId="3564" xr:uid="{9B992447-93BE-4DB7-9012-23AFAC20B22C}"/>
    <cellStyle name="_Bayonne Breakage_Copy of CNL Consolidated model_v.FPL_v37_Exelon Power Fuel Forecast - Project P 6-11-2004 ver21_JV - SLC-MIT" xfId="2666" xr:uid="{C906615C-72AC-43D4-9463-D61DB09CDC5D}"/>
    <cellStyle name="_Bayonne Breakage_Copy of CNL Consolidated model_v.FPL_v37_JV - SLC-MIT" xfId="2665" xr:uid="{2FE5C4D8-CCDF-40CF-A342-EBF8A52B3BEC}"/>
    <cellStyle name="_Bayonne Breakage_Copy of CNL Consolidated model_v.FPL_v37_ML Outputs" xfId="45" xr:uid="{00000000-0005-0000-0000-00002C000000}"/>
    <cellStyle name="_Bayonne Breakage_Copy of CNL Consolidated model_v.FPL_v37_ML Outputs_DFC_4T21_com_TS" xfId="3565" xr:uid="{A6367FC5-04AE-4C10-9015-440C6BAACE85}"/>
    <cellStyle name="_Bayonne Breakage_Copy of CNL Consolidated model_v.FPL_v37_ML Outputs_JV - SLC-MIT" xfId="2667" xr:uid="{5D7338C3-4E3E-4939-B207-836F9EB9952F}"/>
    <cellStyle name="_Bayonne Breakage_Copy of CNL Consolidated model_v.FPL_v37_Project Forest Pro Forma Model v58" xfId="46" xr:uid="{00000000-0005-0000-0000-00002D000000}"/>
    <cellStyle name="_Bayonne Breakage_Copy of CNL Consolidated model_v.FPL_v37_Project Forest Pro Forma Model v58_DFC_4T21_com_TS" xfId="3566" xr:uid="{616EAF61-0AA8-4DB4-9385-3454336A0377}"/>
    <cellStyle name="_Bayonne Breakage_Copy of CNL Consolidated model_v.FPL_v37_Project Forest Pro Forma Model v58_JV - SLC-MIT" xfId="2668" xr:uid="{4579784A-B911-4A5D-9B10-F8223EB0F699}"/>
    <cellStyle name="_Bayonne Breakage_D_Consolidated2" xfId="47" xr:uid="{00000000-0005-0000-0000-00002E000000}"/>
    <cellStyle name="_Bayonne Breakage_D_Consolidated2_DFC_4T21_com_TS" xfId="3567" xr:uid="{6D96C6FC-7FA3-442D-9A02-49684B85076F}"/>
    <cellStyle name="_Bayonne Breakage_D_Consolidated2_JV - SLC-MIT" xfId="2669" xr:uid="{E1A99A8C-3851-4C23-A782-A2B66B1A9F86}"/>
    <cellStyle name="_Bayonne Breakage_DFC_4T21_com_TS" xfId="3562" xr:uid="{AFCF9493-F6C8-433C-A316-25B25832DA1E}"/>
    <cellStyle name="_Bayonne Breakage_JV - SLC-MIT" xfId="2664" xr:uid="{DE282077-6EC4-44D7-AC2A-A6D2274A343A}"/>
    <cellStyle name="_Bayonne Breakage_Model v9.8" xfId="48" xr:uid="{00000000-0005-0000-0000-00002F000000}"/>
    <cellStyle name="_Bayonne Breakage_Model v9.8_DFC_4T21_com_TS" xfId="3568" xr:uid="{33F4FF02-F48C-4DC9-BFA5-F70105A4A45E}"/>
    <cellStyle name="_Bayonne Breakage_Model v9.8_JV - SLC-MIT" xfId="2670" xr:uid="{307B582C-983A-4892-850E-E520CDDD4A82}"/>
    <cellStyle name="_Bayonne Breakage_Mutilples Template2" xfId="49" xr:uid="{00000000-0005-0000-0000-000030000000}"/>
    <cellStyle name="_Bayonne Breakage_Mutilples Template2_DFC_4T21_com_TS" xfId="3569" xr:uid="{75C58737-56C5-4843-A9C3-D9C14EDB8EC0}"/>
    <cellStyle name="_Bayonne Breakage_Mutilples Template2_Exelon Power Fuel Forecast - Project P 6-11-2004 ver21" xfId="50" xr:uid="{00000000-0005-0000-0000-000031000000}"/>
    <cellStyle name="_Bayonne Breakage_Mutilples Template2_Exelon Power Fuel Forecast - Project P 6-11-2004 ver21_DFC_4T21_com_TS" xfId="3570" xr:uid="{A3C52052-1762-401B-8C19-DCE04D3DE7D6}"/>
    <cellStyle name="_Bayonne Breakage_Mutilples Template2_Exelon Power Fuel Forecast - Project P 6-11-2004 ver21_JV - SLC-MIT" xfId="2672" xr:uid="{325E06D4-3159-4D52-8DF2-B27D49A50704}"/>
    <cellStyle name="_Bayonne Breakage_Mutilples Template2_JV - SLC-MIT" xfId="2671" xr:uid="{61464FED-9F3E-4E8D-98DC-8B813E5F8019}"/>
    <cellStyle name="_Bayonne Breakage_Mutilples Template2_ML Outputs" xfId="51" xr:uid="{00000000-0005-0000-0000-000032000000}"/>
    <cellStyle name="_Bayonne Breakage_Mutilples Template2_ML Outputs_DFC_4T21_com_TS" xfId="3571" xr:uid="{9E866EAE-01BB-4AC9-93C7-AE7BE1780D20}"/>
    <cellStyle name="_Bayonne Breakage_Mutilples Template2_ML Outputs_JV - SLC-MIT" xfId="2673" xr:uid="{3FEF5BA9-F588-4098-8FE5-61590B6BAA5C}"/>
    <cellStyle name="_Bayonne Breakage_Mutilples Template2_Project Forest Pro Forma Model v58" xfId="52" xr:uid="{00000000-0005-0000-0000-000033000000}"/>
    <cellStyle name="_Bayonne Breakage_Mutilples Template2_Project Forest Pro Forma Model v58_DFC_4T21_com_TS" xfId="3572" xr:uid="{BF06FEA5-79E9-4A9A-9441-8A697C57BF0C}"/>
    <cellStyle name="_Bayonne Breakage_Mutilples Template2_Project Forest Pro Forma Model v58_JV - SLC-MIT" xfId="2674" xr:uid="{6D6E3C85-7D94-42C0-8A9A-1A2FF0FE582A}"/>
    <cellStyle name="_Bayonne Breakage_pom consolidated v3" xfId="53" xr:uid="{00000000-0005-0000-0000-000034000000}"/>
    <cellStyle name="_Bayonne Breakage_pom consolidated v3_DFC_4T21_com_TS" xfId="3573" xr:uid="{8856271C-0B48-4EFB-951A-A5224F64FA97}"/>
    <cellStyle name="_Bayonne Breakage_pom consolidated v3_Exelon Power Fuel Forecast - Project P 6-11-2004 ver21" xfId="54" xr:uid="{00000000-0005-0000-0000-000035000000}"/>
    <cellStyle name="_Bayonne Breakage_pom consolidated v3_Exelon Power Fuel Forecast - Project P 6-11-2004 ver21_DFC_4T21_com_TS" xfId="3574" xr:uid="{9E833C73-F4EB-49A4-B435-18F45FA23D75}"/>
    <cellStyle name="_Bayonne Breakage_pom consolidated v3_Exelon Power Fuel Forecast - Project P 6-11-2004 ver21_JV - SLC-MIT" xfId="2676" xr:uid="{F81E2C55-928C-4ECC-BC7E-AA2FACAA842A}"/>
    <cellStyle name="_Bayonne Breakage_pom consolidated v3_JV - SLC-MIT" xfId="2675" xr:uid="{2EDE7A17-C360-47E5-9013-8420B7327405}"/>
    <cellStyle name="_Bayonne Breakage_pom consolidated v3_ML Outputs" xfId="55" xr:uid="{00000000-0005-0000-0000-000036000000}"/>
    <cellStyle name="_Bayonne Breakage_pom consolidated v3_ML Outputs_DFC_4T21_com_TS" xfId="3575" xr:uid="{203AFDD2-3132-46C1-951D-45A0BB0CF178}"/>
    <cellStyle name="_Bayonne Breakage_pom consolidated v3_ML Outputs_JV - SLC-MIT" xfId="2677" xr:uid="{2ECDE22E-A58E-4DC4-A15C-FBE8AF40C116}"/>
    <cellStyle name="_Bayonne Breakage_pom consolidated v3_Project Forest Pro Forma Model v58" xfId="56" xr:uid="{00000000-0005-0000-0000-000037000000}"/>
    <cellStyle name="_Bayonne Breakage_pom consolidated v3_Project Forest Pro Forma Model v58_DFC_4T21_com_TS" xfId="3576" xr:uid="{1FC90D38-B61C-4FB4-B511-558F34BD8708}"/>
    <cellStyle name="_Bayonne Breakage_pom consolidated v3_Project Forest Pro Forma Model v58_JV - SLC-MIT" xfId="2678" xr:uid="{D6DCCD8F-47E5-4E6B-A12C-B1E27FA235FE}"/>
    <cellStyle name="_Bayonne Restructure 2-9-01" xfId="57" xr:uid="{00000000-0005-0000-0000-000038000000}"/>
    <cellStyle name="_Bayonne Restructure 2-9-01_Copy of CNL Consolidated model_v.FPL_v37" xfId="58" xr:uid="{00000000-0005-0000-0000-000039000000}"/>
    <cellStyle name="_Bayonne Restructure 2-9-01_Copy of CNL Consolidated model_v.FPL_v37_DFC_4T21_com_TS" xfId="3578" xr:uid="{3409C1D3-BEEF-43E8-9F1F-1AFF5729360E}"/>
    <cellStyle name="_Bayonne Restructure 2-9-01_Copy of CNL Consolidated model_v.FPL_v37_Exelon Power Fuel Forecast - Project P 6-11-2004 ver21" xfId="59" xr:uid="{00000000-0005-0000-0000-00003A000000}"/>
    <cellStyle name="_Bayonne Restructure 2-9-01_Copy of CNL Consolidated model_v.FPL_v37_Exelon Power Fuel Forecast - Project P 6-11-2004 ver21_DFC_4T21_com_TS" xfId="3579" xr:uid="{DAB6B798-F4AC-45A9-9ED4-7BB23C72763B}"/>
    <cellStyle name="_Bayonne Restructure 2-9-01_Copy of CNL Consolidated model_v.FPL_v37_Exelon Power Fuel Forecast - Project P 6-11-2004 ver21_JV - SLC-MIT" xfId="2681" xr:uid="{D4AB223A-99CE-4723-8F96-1FC2CCE1261C}"/>
    <cellStyle name="_Bayonne Restructure 2-9-01_Copy of CNL Consolidated model_v.FPL_v37_JV - SLC-MIT" xfId="2680" xr:uid="{AF0BEB34-3E18-416A-BD24-0113BBC6463F}"/>
    <cellStyle name="_Bayonne Restructure 2-9-01_Copy of CNL Consolidated model_v.FPL_v37_ML Outputs" xfId="60" xr:uid="{00000000-0005-0000-0000-00003B000000}"/>
    <cellStyle name="_Bayonne Restructure 2-9-01_Copy of CNL Consolidated model_v.FPL_v37_ML Outputs_DFC_4T21_com_TS" xfId="3580" xr:uid="{D3956A94-9BE7-451A-9543-C446502FBE51}"/>
    <cellStyle name="_Bayonne Restructure 2-9-01_Copy of CNL Consolidated model_v.FPL_v37_ML Outputs_JV - SLC-MIT" xfId="2682" xr:uid="{6A90577F-E549-4AE2-8C8B-9A0D4FF3B6DB}"/>
    <cellStyle name="_Bayonne Restructure 2-9-01_Copy of CNL Consolidated model_v.FPL_v37_Project Forest Pro Forma Model v58" xfId="61" xr:uid="{00000000-0005-0000-0000-00003C000000}"/>
    <cellStyle name="_Bayonne Restructure 2-9-01_Copy of CNL Consolidated model_v.FPL_v37_Project Forest Pro Forma Model v58_DFC_4T21_com_TS" xfId="3581" xr:uid="{A2580AB4-140B-435B-920C-39D6FA4E7C6F}"/>
    <cellStyle name="_Bayonne Restructure 2-9-01_Copy of CNL Consolidated model_v.FPL_v37_Project Forest Pro Forma Model v58_JV - SLC-MIT" xfId="2683" xr:uid="{130C525C-FFEF-4869-AD19-07778210F2B9}"/>
    <cellStyle name="_Bayonne Restructure 2-9-01_D_Consolidated2" xfId="62" xr:uid="{00000000-0005-0000-0000-00003D000000}"/>
    <cellStyle name="_Bayonne Restructure 2-9-01_D_Consolidated2_DFC_4T21_com_TS" xfId="3582" xr:uid="{268D0FF7-D36F-439E-AF1C-074C5ECC48CF}"/>
    <cellStyle name="_Bayonne Restructure 2-9-01_D_Consolidated2_JV - SLC-MIT" xfId="2684" xr:uid="{79EE10D3-F154-4824-842E-2B225548F973}"/>
    <cellStyle name="_Bayonne Restructure 2-9-01_DFC_4T21_com_TS" xfId="3577" xr:uid="{97FCCC45-C417-436D-9344-035D5D6F7D79}"/>
    <cellStyle name="_Bayonne Restructure 2-9-01_JV - SLC-MIT" xfId="2679" xr:uid="{AD6D0DEB-2F75-4459-AE93-6F9507EF3946}"/>
    <cellStyle name="_Bayonne Restructure 2-9-01_Model v9.8" xfId="63" xr:uid="{00000000-0005-0000-0000-00003E000000}"/>
    <cellStyle name="_Bayonne Restructure 2-9-01_Model v9.8_DFC_4T21_com_TS" xfId="3583" xr:uid="{4BDBC991-380F-4EA3-A4D5-FF0001B409D5}"/>
    <cellStyle name="_Bayonne Restructure 2-9-01_Model v9.8_JV - SLC-MIT" xfId="2685" xr:uid="{905781CF-7AEE-440F-8B60-C8B17C59EB39}"/>
    <cellStyle name="_Bayonne Restructure 2-9-01_Mutilples Template2" xfId="64" xr:uid="{00000000-0005-0000-0000-00003F000000}"/>
    <cellStyle name="_Bayonne Restructure 2-9-01_Mutilples Template2_DFC_4T21_com_TS" xfId="3584" xr:uid="{DC7703D3-CF74-4545-A7E9-E088D0C2D836}"/>
    <cellStyle name="_Bayonne Restructure 2-9-01_Mutilples Template2_Exelon Power Fuel Forecast - Project P 6-11-2004 ver21" xfId="65" xr:uid="{00000000-0005-0000-0000-000040000000}"/>
    <cellStyle name="_Bayonne Restructure 2-9-01_Mutilples Template2_Exelon Power Fuel Forecast - Project P 6-11-2004 ver21_DFC_4T21_com_TS" xfId="3585" xr:uid="{C1B2E739-C16E-4769-9600-2337E2718181}"/>
    <cellStyle name="_Bayonne Restructure 2-9-01_Mutilples Template2_Exelon Power Fuel Forecast - Project P 6-11-2004 ver21_JV - SLC-MIT" xfId="2687" xr:uid="{1B3CA706-B726-48D2-9FD4-BEA5CE04781F}"/>
    <cellStyle name="_Bayonne Restructure 2-9-01_Mutilples Template2_JV - SLC-MIT" xfId="2686" xr:uid="{61AB9773-8EF5-4190-892B-AF35A1BAE2B7}"/>
    <cellStyle name="_Bayonne Restructure 2-9-01_Mutilples Template2_ML Outputs" xfId="66" xr:uid="{00000000-0005-0000-0000-000041000000}"/>
    <cellStyle name="_Bayonne Restructure 2-9-01_Mutilples Template2_ML Outputs_DFC_4T21_com_TS" xfId="3586" xr:uid="{096DCA51-8687-4B24-AD64-FB0772F194C8}"/>
    <cellStyle name="_Bayonne Restructure 2-9-01_Mutilples Template2_ML Outputs_JV - SLC-MIT" xfId="2688" xr:uid="{AC39C3BB-8203-4B91-83FC-3FB5302105F3}"/>
    <cellStyle name="_Bayonne Restructure 2-9-01_Mutilples Template2_Project Forest Pro Forma Model v58" xfId="67" xr:uid="{00000000-0005-0000-0000-000042000000}"/>
    <cellStyle name="_Bayonne Restructure 2-9-01_Mutilples Template2_Project Forest Pro Forma Model v58_DFC_4T21_com_TS" xfId="3587" xr:uid="{29B64922-4926-418A-91E6-5547B697A457}"/>
    <cellStyle name="_Bayonne Restructure 2-9-01_Mutilples Template2_Project Forest Pro Forma Model v58_JV - SLC-MIT" xfId="2689" xr:uid="{8811CD14-4864-45FE-B202-7B3137FEF2E0}"/>
    <cellStyle name="_Bayonne Restructure 2-9-01_pom consolidated v3" xfId="68" xr:uid="{00000000-0005-0000-0000-000043000000}"/>
    <cellStyle name="_Bayonne Restructure 2-9-01_pom consolidated v3_DFC_4T21_com_TS" xfId="3588" xr:uid="{7BB6F564-CAA5-45C2-9D0B-954C93951A1E}"/>
    <cellStyle name="_Bayonne Restructure 2-9-01_pom consolidated v3_Exelon Power Fuel Forecast - Project P 6-11-2004 ver21" xfId="69" xr:uid="{00000000-0005-0000-0000-000044000000}"/>
    <cellStyle name="_Bayonne Restructure 2-9-01_pom consolidated v3_Exelon Power Fuel Forecast - Project P 6-11-2004 ver21_DFC_4T21_com_TS" xfId="3589" xr:uid="{F83042C5-1314-4407-AF65-551CF0808A76}"/>
    <cellStyle name="_Bayonne Restructure 2-9-01_pom consolidated v3_Exelon Power Fuel Forecast - Project P 6-11-2004 ver21_JV - SLC-MIT" xfId="2691" xr:uid="{BCD557C5-AA42-4683-9265-E07FCD260A4C}"/>
    <cellStyle name="_Bayonne Restructure 2-9-01_pom consolidated v3_JV - SLC-MIT" xfId="2690" xr:uid="{C377E611-D48E-4EB2-94CA-85989BEB80DD}"/>
    <cellStyle name="_Bayonne Restructure 2-9-01_pom consolidated v3_ML Outputs" xfId="70" xr:uid="{00000000-0005-0000-0000-000045000000}"/>
    <cellStyle name="_Bayonne Restructure 2-9-01_pom consolidated v3_ML Outputs_DFC_4T21_com_TS" xfId="3590" xr:uid="{E820DC40-76F1-461B-A3D7-2C0FC36112A7}"/>
    <cellStyle name="_Bayonne Restructure 2-9-01_pom consolidated v3_ML Outputs_JV - SLC-MIT" xfId="2692" xr:uid="{3F067D31-2265-4E0A-B16B-DA031F6BD731}"/>
    <cellStyle name="_Bayonne Restructure 2-9-01_pom consolidated v3_Project Forest Pro Forma Model v58" xfId="71" xr:uid="{00000000-0005-0000-0000-000046000000}"/>
    <cellStyle name="_Bayonne Restructure 2-9-01_pom consolidated v3_Project Forest Pro Forma Model v58_DFC_4T21_com_TS" xfId="3591" xr:uid="{ADE703E0-DD2A-4113-A742-BFFE318B7379}"/>
    <cellStyle name="_Bayonne Restructure 2-9-01_pom consolidated v3_Project Forest Pro Forma Model v58_JV - SLC-MIT" xfId="2693" xr:uid="{670CCE2F-4B48-42BF-9186-C81B044B974D}"/>
    <cellStyle name="_Bayonne Restructuring 10-17" xfId="72" xr:uid="{00000000-0005-0000-0000-000047000000}"/>
    <cellStyle name="_Bayonne Restructuring 10-17_Copy of CNL Consolidated model_v.FPL_v37" xfId="73" xr:uid="{00000000-0005-0000-0000-000048000000}"/>
    <cellStyle name="_Bayonne Restructuring 10-17_Copy of CNL Consolidated model_v.FPL_v37_DFC_4T21_com_TS" xfId="3593" xr:uid="{9C072567-7CBF-40BA-ADA6-0725786F3CBE}"/>
    <cellStyle name="_Bayonne Restructuring 10-17_Copy of CNL Consolidated model_v.FPL_v37_Exelon Power Fuel Forecast - Project P 6-11-2004 ver21" xfId="74" xr:uid="{00000000-0005-0000-0000-000049000000}"/>
    <cellStyle name="_Bayonne Restructuring 10-17_Copy of CNL Consolidated model_v.FPL_v37_Exelon Power Fuel Forecast - Project P 6-11-2004 ver21_DFC_4T21_com_TS" xfId="3594" xr:uid="{EFB91376-E85E-486A-B772-5B253136D4E1}"/>
    <cellStyle name="_Bayonne Restructuring 10-17_Copy of CNL Consolidated model_v.FPL_v37_Exelon Power Fuel Forecast - Project P 6-11-2004 ver21_JV - SLC-MIT" xfId="2696" xr:uid="{6BE5564D-A586-4A89-8116-CF407E106D6E}"/>
    <cellStyle name="_Bayonne Restructuring 10-17_Copy of CNL Consolidated model_v.FPL_v37_JV - SLC-MIT" xfId="2695" xr:uid="{BBD56FF0-1EEE-4617-9A2A-B31C5C97B5F4}"/>
    <cellStyle name="_Bayonne Restructuring 10-17_Copy of CNL Consolidated model_v.FPL_v37_ML Outputs" xfId="75" xr:uid="{00000000-0005-0000-0000-00004A000000}"/>
    <cellStyle name="_Bayonne Restructuring 10-17_Copy of CNL Consolidated model_v.FPL_v37_ML Outputs_DFC_4T21_com_TS" xfId="3595" xr:uid="{9D98D685-215A-4201-BB9D-4A7685F2AB6A}"/>
    <cellStyle name="_Bayonne Restructuring 10-17_Copy of CNL Consolidated model_v.FPL_v37_ML Outputs_JV - SLC-MIT" xfId="2697" xr:uid="{F88FE65E-E99F-4075-B4A6-05FC7EA6CA20}"/>
    <cellStyle name="_Bayonne Restructuring 10-17_Copy of CNL Consolidated model_v.FPL_v37_Project Forest Pro Forma Model v58" xfId="76" xr:uid="{00000000-0005-0000-0000-00004B000000}"/>
    <cellStyle name="_Bayonne Restructuring 10-17_Copy of CNL Consolidated model_v.FPL_v37_Project Forest Pro Forma Model v58_DFC_4T21_com_TS" xfId="3596" xr:uid="{28DDFE23-9BDD-42F9-A06F-DA8D66E43D11}"/>
    <cellStyle name="_Bayonne Restructuring 10-17_Copy of CNL Consolidated model_v.FPL_v37_Project Forest Pro Forma Model v58_JV - SLC-MIT" xfId="2698" xr:uid="{7D8D2293-53FC-4C47-96BC-8290E1816A39}"/>
    <cellStyle name="_Bayonne Restructuring 10-17_D_Consolidated2" xfId="77" xr:uid="{00000000-0005-0000-0000-00004C000000}"/>
    <cellStyle name="_Bayonne Restructuring 10-17_D_Consolidated2_DFC_4T21_com_TS" xfId="3597" xr:uid="{AB43BCAC-C86C-4127-AB58-83B22AC8B6E4}"/>
    <cellStyle name="_Bayonne Restructuring 10-17_D_Consolidated2_JV - SLC-MIT" xfId="2699" xr:uid="{517ABB19-51EF-4B7F-A06F-52DE7021F38C}"/>
    <cellStyle name="_Bayonne Restructuring 10-17_DFC_4T21_com_TS" xfId="3592" xr:uid="{2335A01E-6C41-44FD-B843-E2E93CFF505B}"/>
    <cellStyle name="_Bayonne Restructuring 10-17_JV - SLC-MIT" xfId="2694" xr:uid="{2270CEB5-5F18-4FD7-A022-CD80A7FBC384}"/>
    <cellStyle name="_Bayonne Restructuring 10-17_Model v9.8" xfId="78" xr:uid="{00000000-0005-0000-0000-00004D000000}"/>
    <cellStyle name="_Bayonne Restructuring 10-17_Model v9.8_DFC_4T21_com_TS" xfId="3598" xr:uid="{CC061561-355D-4DC0-8CC7-E7DE4C32EC87}"/>
    <cellStyle name="_Bayonne Restructuring 10-17_Model v9.8_JV - SLC-MIT" xfId="2700" xr:uid="{18ADCE00-AFC3-4715-8B12-43D6261167E9}"/>
    <cellStyle name="_Bayonne Restructuring 10-17_Mutilples Template2" xfId="79" xr:uid="{00000000-0005-0000-0000-00004E000000}"/>
    <cellStyle name="_Bayonne Restructuring 10-17_Mutilples Template2_DFC_4T21_com_TS" xfId="3599" xr:uid="{ACDBBEEF-76D4-4230-8691-3581CF0734EB}"/>
    <cellStyle name="_Bayonne Restructuring 10-17_Mutilples Template2_Exelon Power Fuel Forecast - Project P 6-11-2004 ver21" xfId="80" xr:uid="{00000000-0005-0000-0000-00004F000000}"/>
    <cellStyle name="_Bayonne Restructuring 10-17_Mutilples Template2_Exelon Power Fuel Forecast - Project P 6-11-2004 ver21_DFC_4T21_com_TS" xfId="3600" xr:uid="{5F8E4BF2-138E-4081-A3DD-70C958DE3190}"/>
    <cellStyle name="_Bayonne Restructuring 10-17_Mutilples Template2_Exelon Power Fuel Forecast - Project P 6-11-2004 ver21_JV - SLC-MIT" xfId="2702" xr:uid="{E58272FF-FDAC-4B8E-8993-167707F2631F}"/>
    <cellStyle name="_Bayonne Restructuring 10-17_Mutilples Template2_JV - SLC-MIT" xfId="2701" xr:uid="{12636C3D-D130-428F-A108-895A3C1D5061}"/>
    <cellStyle name="_Bayonne Restructuring 10-17_Mutilples Template2_ML Outputs" xfId="81" xr:uid="{00000000-0005-0000-0000-000050000000}"/>
    <cellStyle name="_Bayonne Restructuring 10-17_Mutilples Template2_ML Outputs_DFC_4T21_com_TS" xfId="3601" xr:uid="{4DF9FCAB-336E-43BD-B16C-3B71373E2CE9}"/>
    <cellStyle name="_Bayonne Restructuring 10-17_Mutilples Template2_ML Outputs_JV - SLC-MIT" xfId="2703" xr:uid="{9070F2C1-9F0B-4C6A-ADBF-C7EEB430D26B}"/>
    <cellStyle name="_Bayonne Restructuring 10-17_Mutilples Template2_Project Forest Pro Forma Model v58" xfId="82" xr:uid="{00000000-0005-0000-0000-000051000000}"/>
    <cellStyle name="_Bayonne Restructuring 10-17_Mutilples Template2_Project Forest Pro Forma Model v58_DFC_4T21_com_TS" xfId="3602" xr:uid="{FF960715-9FEE-42FA-B438-23FB882B9455}"/>
    <cellStyle name="_Bayonne Restructuring 10-17_Mutilples Template2_Project Forest Pro Forma Model v58_JV - SLC-MIT" xfId="2704" xr:uid="{DC17E9D3-4238-4044-9563-C6BD089F214A}"/>
    <cellStyle name="_Bayonne Restructuring 10-17_pom consolidated v3" xfId="83" xr:uid="{00000000-0005-0000-0000-000052000000}"/>
    <cellStyle name="_Bayonne Restructuring 10-17_pom consolidated v3_DFC_4T21_com_TS" xfId="3603" xr:uid="{8BDAB5EE-FE11-4F10-9819-44FE444101C3}"/>
    <cellStyle name="_Bayonne Restructuring 10-17_pom consolidated v3_Exelon Power Fuel Forecast - Project P 6-11-2004 ver21" xfId="84" xr:uid="{00000000-0005-0000-0000-000053000000}"/>
    <cellStyle name="_Bayonne Restructuring 10-17_pom consolidated v3_Exelon Power Fuel Forecast - Project P 6-11-2004 ver21_DFC_4T21_com_TS" xfId="3604" xr:uid="{7B0171B1-DA54-4143-83FA-8AC5DF27BDC7}"/>
    <cellStyle name="_Bayonne Restructuring 10-17_pom consolidated v3_Exelon Power Fuel Forecast - Project P 6-11-2004 ver21_JV - SLC-MIT" xfId="2706" xr:uid="{21334927-FA03-4F3A-B7CA-5B7881EFA2E9}"/>
    <cellStyle name="_Bayonne Restructuring 10-17_pom consolidated v3_JV - SLC-MIT" xfId="2705" xr:uid="{818829C6-5ADC-4D37-B6A5-E60DB2B932EB}"/>
    <cellStyle name="_Bayonne Restructuring 10-17_pom consolidated v3_ML Outputs" xfId="85" xr:uid="{00000000-0005-0000-0000-000054000000}"/>
    <cellStyle name="_Bayonne Restructuring 10-17_pom consolidated v3_ML Outputs_DFC_4T21_com_TS" xfId="3605" xr:uid="{42E8A78D-1A12-46F5-9BAB-76363ACA64C9}"/>
    <cellStyle name="_Bayonne Restructuring 10-17_pom consolidated v3_ML Outputs_JV - SLC-MIT" xfId="2707" xr:uid="{18EAB02E-B1A2-498E-B152-46311B50277A}"/>
    <cellStyle name="_Bayonne Restructuring 10-17_pom consolidated v3_Project Forest Pro Forma Model v58" xfId="86" xr:uid="{00000000-0005-0000-0000-000055000000}"/>
    <cellStyle name="_Bayonne Restructuring 10-17_pom consolidated v3_Project Forest Pro Forma Model v58_DFC_4T21_com_TS" xfId="3606" xr:uid="{5F2B77C4-88E1-4C42-A2F1-6EE1764E9AFC}"/>
    <cellStyle name="_Bayonne Restructuring 10-17_pom consolidated v3_Project Forest Pro Forma Model v58_JV - SLC-MIT" xfId="2708" xr:uid="{4DC15FC6-C7B6-49EA-8999-A405B13204A0}"/>
    <cellStyle name="_Bayonne Restructuring 11-15" xfId="87" xr:uid="{00000000-0005-0000-0000-000056000000}"/>
    <cellStyle name="_Bayonne Restructuring 11-15_Copy of CNL Consolidated model_v.FPL_v37" xfId="88" xr:uid="{00000000-0005-0000-0000-000057000000}"/>
    <cellStyle name="_Bayonne Restructuring 11-15_Copy of CNL Consolidated model_v.FPL_v37_DFC_4T21_com_TS" xfId="3608" xr:uid="{DDC07954-72EA-472F-9547-C203218CDE24}"/>
    <cellStyle name="_Bayonne Restructuring 11-15_Copy of CNL Consolidated model_v.FPL_v37_Exelon Power Fuel Forecast - Project P 6-11-2004 ver21" xfId="89" xr:uid="{00000000-0005-0000-0000-000058000000}"/>
    <cellStyle name="_Bayonne Restructuring 11-15_Copy of CNL Consolidated model_v.FPL_v37_Exelon Power Fuel Forecast - Project P 6-11-2004 ver21_DFC_4T21_com_TS" xfId="3609" xr:uid="{367CCE32-3F57-4D63-B7BA-C0EC9CF7BDB3}"/>
    <cellStyle name="_Bayonne Restructuring 11-15_Copy of CNL Consolidated model_v.FPL_v37_Exelon Power Fuel Forecast - Project P 6-11-2004 ver21_JV - SLC-MIT" xfId="2711" xr:uid="{BA660FDE-8F63-4192-B80E-877E43B2B20E}"/>
    <cellStyle name="_Bayonne Restructuring 11-15_Copy of CNL Consolidated model_v.FPL_v37_JV - SLC-MIT" xfId="2710" xr:uid="{305399DF-9D5C-4FAF-BC9A-E2E3D2804D53}"/>
    <cellStyle name="_Bayonne Restructuring 11-15_Copy of CNL Consolidated model_v.FPL_v37_ML Outputs" xfId="90" xr:uid="{00000000-0005-0000-0000-000059000000}"/>
    <cellStyle name="_Bayonne Restructuring 11-15_Copy of CNL Consolidated model_v.FPL_v37_ML Outputs_DFC_4T21_com_TS" xfId="3610" xr:uid="{359C3207-1CCF-4892-B6AC-475E4CA9BFC0}"/>
    <cellStyle name="_Bayonne Restructuring 11-15_Copy of CNL Consolidated model_v.FPL_v37_ML Outputs_JV - SLC-MIT" xfId="2712" xr:uid="{7BAD67A8-5B26-4B41-94D4-378006FD427F}"/>
    <cellStyle name="_Bayonne Restructuring 11-15_Copy of CNL Consolidated model_v.FPL_v37_Project Forest Pro Forma Model v58" xfId="91" xr:uid="{00000000-0005-0000-0000-00005A000000}"/>
    <cellStyle name="_Bayonne Restructuring 11-15_Copy of CNL Consolidated model_v.FPL_v37_Project Forest Pro Forma Model v58_DFC_4T21_com_TS" xfId="3611" xr:uid="{AEC5B953-5E59-4178-8325-9069FF8C28C8}"/>
    <cellStyle name="_Bayonne Restructuring 11-15_Copy of CNL Consolidated model_v.FPL_v37_Project Forest Pro Forma Model v58_JV - SLC-MIT" xfId="2713" xr:uid="{B4D71499-21E0-455E-B87A-1863FCD1E81B}"/>
    <cellStyle name="_Bayonne Restructuring 11-15_D_Consolidated2" xfId="92" xr:uid="{00000000-0005-0000-0000-00005B000000}"/>
    <cellStyle name="_Bayonne Restructuring 11-15_D_Consolidated2_DFC_4T21_com_TS" xfId="3612" xr:uid="{51A4CA1E-3DD4-4DB3-B16E-EAD1A3E5081C}"/>
    <cellStyle name="_Bayonne Restructuring 11-15_D_Consolidated2_JV - SLC-MIT" xfId="2714" xr:uid="{BE346D6B-4510-48AA-B10A-4621ECCF53F1}"/>
    <cellStyle name="_Bayonne Restructuring 11-15_DFC_4T21_com_TS" xfId="3607" xr:uid="{A2C92F7F-F7BE-41DA-AD3F-47A939A15AB4}"/>
    <cellStyle name="_Bayonne Restructuring 11-15_JV - SLC-MIT" xfId="2709" xr:uid="{656CE804-1D64-4844-AAFC-8870393DFD05}"/>
    <cellStyle name="_Bayonne Restructuring 11-15_Model v9.8" xfId="93" xr:uid="{00000000-0005-0000-0000-00005C000000}"/>
    <cellStyle name="_Bayonne Restructuring 11-15_Model v9.8_DFC_4T21_com_TS" xfId="3613" xr:uid="{C856AC12-1D1B-44C5-A840-AA53D818AB21}"/>
    <cellStyle name="_Bayonne Restructuring 11-15_Model v9.8_JV - SLC-MIT" xfId="2715" xr:uid="{0B1721CE-58E5-4E4E-8C40-40642F9BE560}"/>
    <cellStyle name="_Bayonne Restructuring 11-15_Mutilples Template2" xfId="94" xr:uid="{00000000-0005-0000-0000-00005D000000}"/>
    <cellStyle name="_Bayonne Restructuring 11-15_Mutilples Template2_DFC_4T21_com_TS" xfId="3614" xr:uid="{DE422B77-41E5-4FDF-9C88-C13E201CDC6A}"/>
    <cellStyle name="_Bayonne Restructuring 11-15_Mutilples Template2_Exelon Power Fuel Forecast - Project P 6-11-2004 ver21" xfId="95" xr:uid="{00000000-0005-0000-0000-00005E000000}"/>
    <cellStyle name="_Bayonne Restructuring 11-15_Mutilples Template2_Exelon Power Fuel Forecast - Project P 6-11-2004 ver21_DFC_4T21_com_TS" xfId="3615" xr:uid="{805706E7-C8E0-4889-A7E6-963BD496469F}"/>
    <cellStyle name="_Bayonne Restructuring 11-15_Mutilples Template2_Exelon Power Fuel Forecast - Project P 6-11-2004 ver21_JV - SLC-MIT" xfId="2717" xr:uid="{1E0212F1-B899-4AE6-B2CE-D276BEFFA7EB}"/>
    <cellStyle name="_Bayonne Restructuring 11-15_Mutilples Template2_JV - SLC-MIT" xfId="2716" xr:uid="{567FA6B1-C4C8-4079-A5CD-48C6C0D21C51}"/>
    <cellStyle name="_Bayonne Restructuring 11-15_Mutilples Template2_ML Outputs" xfId="96" xr:uid="{00000000-0005-0000-0000-00005F000000}"/>
    <cellStyle name="_Bayonne Restructuring 11-15_Mutilples Template2_ML Outputs_DFC_4T21_com_TS" xfId="3616" xr:uid="{ED42C206-F516-473E-9C3E-224CD9DB3B9E}"/>
    <cellStyle name="_Bayonne Restructuring 11-15_Mutilples Template2_ML Outputs_JV - SLC-MIT" xfId="2718" xr:uid="{04BA652D-DFBC-43B3-AE9C-8A18C2F72CC8}"/>
    <cellStyle name="_Bayonne Restructuring 11-15_Mutilples Template2_Project Forest Pro Forma Model v58" xfId="97" xr:uid="{00000000-0005-0000-0000-000060000000}"/>
    <cellStyle name="_Bayonne Restructuring 11-15_Mutilples Template2_Project Forest Pro Forma Model v58_DFC_4T21_com_TS" xfId="3617" xr:uid="{F994176D-3108-44D6-A546-5C188B631D97}"/>
    <cellStyle name="_Bayonne Restructuring 11-15_Mutilples Template2_Project Forest Pro Forma Model v58_JV - SLC-MIT" xfId="2719" xr:uid="{D792D7EF-C5A3-447D-A730-3700DD5A4799}"/>
    <cellStyle name="_Bayonne Restructuring 11-15_pom consolidated v3" xfId="98" xr:uid="{00000000-0005-0000-0000-000061000000}"/>
    <cellStyle name="_Bayonne Restructuring 11-15_pom consolidated v3_DFC_4T21_com_TS" xfId="3618" xr:uid="{62148D56-B754-44BA-9A16-CB5ECA35DFAA}"/>
    <cellStyle name="_Bayonne Restructuring 11-15_pom consolidated v3_Exelon Power Fuel Forecast - Project P 6-11-2004 ver21" xfId="99" xr:uid="{00000000-0005-0000-0000-000062000000}"/>
    <cellStyle name="_Bayonne Restructuring 11-15_pom consolidated v3_Exelon Power Fuel Forecast - Project P 6-11-2004 ver21_DFC_4T21_com_TS" xfId="3619" xr:uid="{F35E8653-B86A-4EC0-9A8B-5A93346352D2}"/>
    <cellStyle name="_Bayonne Restructuring 11-15_pom consolidated v3_Exelon Power Fuel Forecast - Project P 6-11-2004 ver21_JV - SLC-MIT" xfId="2721" xr:uid="{3D730141-617C-451E-ADCD-54DF1795BA43}"/>
    <cellStyle name="_Bayonne Restructuring 11-15_pom consolidated v3_JV - SLC-MIT" xfId="2720" xr:uid="{77CB440C-0F63-44FD-9E80-076499B6A1FA}"/>
    <cellStyle name="_Bayonne Restructuring 11-15_pom consolidated v3_ML Outputs" xfId="100" xr:uid="{00000000-0005-0000-0000-000063000000}"/>
    <cellStyle name="_Bayonne Restructuring 11-15_pom consolidated v3_ML Outputs_DFC_4T21_com_TS" xfId="3620" xr:uid="{B500FD16-9D57-4517-B099-385DDD00013E}"/>
    <cellStyle name="_Bayonne Restructuring 11-15_pom consolidated v3_ML Outputs_JV - SLC-MIT" xfId="2722" xr:uid="{87AE4044-0AE7-471A-A3C5-20DADCD02D31}"/>
    <cellStyle name="_Bayonne Restructuring 11-15_pom consolidated v3_Project Forest Pro Forma Model v58" xfId="101" xr:uid="{00000000-0005-0000-0000-000064000000}"/>
    <cellStyle name="_Bayonne Restructuring 11-15_pom consolidated v3_Project Forest Pro Forma Model v58_DFC_4T21_com_TS" xfId="3621" xr:uid="{6A0D8DDB-FD7C-4403-AE0F-E407526D8FAE}"/>
    <cellStyle name="_Bayonne Restructuring 11-15_pom consolidated v3_Project Forest Pro Forma Model v58_JV - SLC-MIT" xfId="2723" xr:uid="{2C8E12B9-C623-49EA-8FEA-808156D39DE9}"/>
    <cellStyle name="_Bayonne Restructuring 1-19" xfId="102" xr:uid="{00000000-0005-0000-0000-000065000000}"/>
    <cellStyle name="_Bayonne Restructuring 1-19_Copy of CNL Consolidated model_v.FPL_v37" xfId="103" xr:uid="{00000000-0005-0000-0000-000066000000}"/>
    <cellStyle name="_Bayonne Restructuring 1-19_Copy of CNL Consolidated model_v.FPL_v37_DFC_4T21_com_TS" xfId="3623" xr:uid="{8594D4C5-B930-49DA-88C8-D5EFF11AE433}"/>
    <cellStyle name="_Bayonne Restructuring 1-19_Copy of CNL Consolidated model_v.FPL_v37_Exelon Power Fuel Forecast - Project P 6-11-2004 ver21" xfId="104" xr:uid="{00000000-0005-0000-0000-000067000000}"/>
    <cellStyle name="_Bayonne Restructuring 1-19_Copy of CNL Consolidated model_v.FPL_v37_Exelon Power Fuel Forecast - Project P 6-11-2004 ver21_DFC_4T21_com_TS" xfId="3624" xr:uid="{12A6DBA3-C5AC-48FF-AB33-E381A3A854C2}"/>
    <cellStyle name="_Bayonne Restructuring 1-19_Copy of CNL Consolidated model_v.FPL_v37_Exelon Power Fuel Forecast - Project P 6-11-2004 ver21_JV - SLC-MIT" xfId="2726" xr:uid="{9EEC2B35-14F6-4531-AF68-DB57F9D89B4B}"/>
    <cellStyle name="_Bayonne Restructuring 1-19_Copy of CNL Consolidated model_v.FPL_v37_JV - SLC-MIT" xfId="2725" xr:uid="{0E239C2A-A68F-424D-8844-BCAA15D2A991}"/>
    <cellStyle name="_Bayonne Restructuring 1-19_Copy of CNL Consolidated model_v.FPL_v37_ML Outputs" xfId="105" xr:uid="{00000000-0005-0000-0000-000068000000}"/>
    <cellStyle name="_Bayonne Restructuring 1-19_Copy of CNL Consolidated model_v.FPL_v37_ML Outputs_DFC_4T21_com_TS" xfId="3625" xr:uid="{30D7001A-332F-4E86-96E5-EDFB68472291}"/>
    <cellStyle name="_Bayonne Restructuring 1-19_Copy of CNL Consolidated model_v.FPL_v37_ML Outputs_JV - SLC-MIT" xfId="2727" xr:uid="{5D334E61-F351-450C-9412-4CAD4FD799AA}"/>
    <cellStyle name="_Bayonne Restructuring 1-19_Copy of CNL Consolidated model_v.FPL_v37_Project Forest Pro Forma Model v58" xfId="106" xr:uid="{00000000-0005-0000-0000-000069000000}"/>
    <cellStyle name="_Bayonne Restructuring 1-19_Copy of CNL Consolidated model_v.FPL_v37_Project Forest Pro Forma Model v58_DFC_4T21_com_TS" xfId="3626" xr:uid="{5B4E1BAC-C800-4136-9CCD-72321B083B4D}"/>
    <cellStyle name="_Bayonne Restructuring 1-19_Copy of CNL Consolidated model_v.FPL_v37_Project Forest Pro Forma Model v58_JV - SLC-MIT" xfId="2728" xr:uid="{EA83097E-358B-404E-9A44-AB39D23FA5E4}"/>
    <cellStyle name="_Bayonne Restructuring 1-19_D_Consolidated2" xfId="107" xr:uid="{00000000-0005-0000-0000-00006A000000}"/>
    <cellStyle name="_Bayonne Restructuring 1-19_D_Consolidated2_DFC_4T21_com_TS" xfId="3627" xr:uid="{EB50AA7E-7247-49B8-87DD-7A957A5E2CC5}"/>
    <cellStyle name="_Bayonne Restructuring 1-19_D_Consolidated2_JV - SLC-MIT" xfId="2729" xr:uid="{DFFDDE59-6EED-475B-96F9-15B7CCD7BFFB}"/>
    <cellStyle name="_Bayonne Restructuring 1-19_DFC_4T21_com_TS" xfId="3622" xr:uid="{D09D99AA-4AAE-4186-ABB0-3249F033B787}"/>
    <cellStyle name="_Bayonne Restructuring 1-19_JV - SLC-MIT" xfId="2724" xr:uid="{BCD353CD-8F1E-48D2-BA86-7F0F7E77D44E}"/>
    <cellStyle name="_Bayonne Restructuring 1-19_Model v9.8" xfId="108" xr:uid="{00000000-0005-0000-0000-00006B000000}"/>
    <cellStyle name="_Bayonne Restructuring 1-19_Model v9.8_DFC_4T21_com_TS" xfId="3628" xr:uid="{37327D39-D6CC-46EF-BEB5-3843D8411BD1}"/>
    <cellStyle name="_Bayonne Restructuring 1-19_Model v9.8_JV - SLC-MIT" xfId="2730" xr:uid="{FB6951EF-FE8E-48B3-90A5-5E680D152860}"/>
    <cellStyle name="_Bayonne Restructuring 1-19_Mutilples Template2" xfId="109" xr:uid="{00000000-0005-0000-0000-00006C000000}"/>
    <cellStyle name="_Bayonne Restructuring 1-19_Mutilples Template2_DFC_4T21_com_TS" xfId="3629" xr:uid="{13BC7B60-73FD-4F36-959D-D78E19B92BA4}"/>
    <cellStyle name="_Bayonne Restructuring 1-19_Mutilples Template2_Exelon Power Fuel Forecast - Project P 6-11-2004 ver21" xfId="110" xr:uid="{00000000-0005-0000-0000-00006D000000}"/>
    <cellStyle name="_Bayonne Restructuring 1-19_Mutilples Template2_Exelon Power Fuel Forecast - Project P 6-11-2004 ver21_DFC_4T21_com_TS" xfId="3630" xr:uid="{19A61930-8F90-4631-8F09-75D7DC63D2FA}"/>
    <cellStyle name="_Bayonne Restructuring 1-19_Mutilples Template2_Exelon Power Fuel Forecast - Project P 6-11-2004 ver21_JV - SLC-MIT" xfId="2732" xr:uid="{5A370353-BC97-49FE-BBE6-47E638D24E10}"/>
    <cellStyle name="_Bayonne Restructuring 1-19_Mutilples Template2_JV - SLC-MIT" xfId="2731" xr:uid="{A8657A9C-525F-4450-8B8E-FF35E45A1B26}"/>
    <cellStyle name="_Bayonne Restructuring 1-19_Mutilples Template2_ML Outputs" xfId="111" xr:uid="{00000000-0005-0000-0000-00006E000000}"/>
    <cellStyle name="_Bayonne Restructuring 1-19_Mutilples Template2_ML Outputs_DFC_4T21_com_TS" xfId="3631" xr:uid="{E0FDC6DE-4D9A-4B1F-AA83-EB5B508BDDF8}"/>
    <cellStyle name="_Bayonne Restructuring 1-19_Mutilples Template2_ML Outputs_JV - SLC-MIT" xfId="2733" xr:uid="{F040F054-0FB2-49E5-9EB5-EFAB762005C3}"/>
    <cellStyle name="_Bayonne Restructuring 1-19_Mutilples Template2_Project Forest Pro Forma Model v58" xfId="112" xr:uid="{00000000-0005-0000-0000-00006F000000}"/>
    <cellStyle name="_Bayonne Restructuring 1-19_Mutilples Template2_Project Forest Pro Forma Model v58_DFC_4T21_com_TS" xfId="3632" xr:uid="{BDDAE389-594F-4FDD-B2AC-BF0F9F9BD1BA}"/>
    <cellStyle name="_Bayonne Restructuring 1-19_Mutilples Template2_Project Forest Pro Forma Model v58_JV - SLC-MIT" xfId="2734" xr:uid="{BC5485AB-4F59-4B7A-B8D8-9B311615D4E7}"/>
    <cellStyle name="_Bayonne Restructuring 1-19_pom consolidated v3" xfId="113" xr:uid="{00000000-0005-0000-0000-000070000000}"/>
    <cellStyle name="_Bayonne Restructuring 1-19_pom consolidated v3_DFC_4T21_com_TS" xfId="3633" xr:uid="{8430F5A1-4387-46AB-9330-CC61C058C663}"/>
    <cellStyle name="_Bayonne Restructuring 1-19_pom consolidated v3_Exelon Power Fuel Forecast - Project P 6-11-2004 ver21" xfId="114" xr:uid="{00000000-0005-0000-0000-000071000000}"/>
    <cellStyle name="_Bayonne Restructuring 1-19_pom consolidated v3_Exelon Power Fuel Forecast - Project P 6-11-2004 ver21_DFC_4T21_com_TS" xfId="3634" xr:uid="{18346F44-E81F-4A88-8FD2-7A4B7A1A1F3D}"/>
    <cellStyle name="_Bayonne Restructuring 1-19_pom consolidated v3_Exelon Power Fuel Forecast - Project P 6-11-2004 ver21_JV - SLC-MIT" xfId="2736" xr:uid="{22C40EF7-FAA1-4074-B8E9-66325FFF3F24}"/>
    <cellStyle name="_Bayonne Restructuring 1-19_pom consolidated v3_JV - SLC-MIT" xfId="2735" xr:uid="{9884AE85-753A-4F4A-AD6F-05CB1DDEF94B}"/>
    <cellStyle name="_Bayonne Restructuring 1-19_pom consolidated v3_ML Outputs" xfId="115" xr:uid="{00000000-0005-0000-0000-000072000000}"/>
    <cellStyle name="_Bayonne Restructuring 1-19_pom consolidated v3_ML Outputs_DFC_4T21_com_TS" xfId="3635" xr:uid="{0E00E266-74FC-4A20-B17B-99F060CE41B0}"/>
    <cellStyle name="_Bayonne Restructuring 1-19_pom consolidated v3_ML Outputs_JV - SLC-MIT" xfId="2737" xr:uid="{12F50E55-1AB7-4F6E-B173-AE62295E3F7B}"/>
    <cellStyle name="_Bayonne Restructuring 1-19_pom consolidated v3_Project Forest Pro Forma Model v58" xfId="116" xr:uid="{00000000-0005-0000-0000-000073000000}"/>
    <cellStyle name="_Bayonne Restructuring 1-19_pom consolidated v3_Project Forest Pro Forma Model v58_DFC_4T21_com_TS" xfId="3636" xr:uid="{4806D6CC-8FF7-408C-93A3-213F1C8024D0}"/>
    <cellStyle name="_Bayonne Restructuring 1-19_pom consolidated v3_Project Forest Pro Forma Model v58_JV - SLC-MIT" xfId="2738" xr:uid="{4BE69E14-283E-4AD7-9C54-ECF1F4C47596}"/>
    <cellStyle name="_Book9" xfId="117" xr:uid="{00000000-0005-0000-0000-000074000000}"/>
    <cellStyle name="_Book9_Copy of CNL Consolidated model_v.FPL_v37" xfId="118" xr:uid="{00000000-0005-0000-0000-000075000000}"/>
    <cellStyle name="_Book9_Copy of CNL Consolidated model_v.FPL_v37_DFC_4T21_com_TS" xfId="3638" xr:uid="{8087A590-F3F3-471A-A672-A95500B149C0}"/>
    <cellStyle name="_Book9_Copy of CNL Consolidated model_v.FPL_v37_Exelon Power Fuel Forecast - Project P 6-11-2004 ver21" xfId="119" xr:uid="{00000000-0005-0000-0000-000076000000}"/>
    <cellStyle name="_Book9_Copy of CNL Consolidated model_v.FPL_v37_Exelon Power Fuel Forecast - Project P 6-11-2004 ver21_DFC_4T21_com_TS" xfId="3639" xr:uid="{28196094-2BF0-45BD-B80E-19EEADFECD71}"/>
    <cellStyle name="_Book9_Copy of CNL Consolidated model_v.FPL_v37_Exelon Power Fuel Forecast - Project P 6-11-2004 ver21_JV - SLC-MIT" xfId="2741" xr:uid="{AC53DAE5-838E-4BEF-A847-E83F44AB49C0}"/>
    <cellStyle name="_Book9_Copy of CNL Consolidated model_v.FPL_v37_JV - SLC-MIT" xfId="2740" xr:uid="{C8520C1C-39E3-4372-9CD1-1F95534CFEB0}"/>
    <cellStyle name="_Book9_Copy of CNL Consolidated model_v.FPL_v37_ML Outputs" xfId="120" xr:uid="{00000000-0005-0000-0000-000077000000}"/>
    <cellStyle name="_Book9_Copy of CNL Consolidated model_v.FPL_v37_ML Outputs_DFC_4T21_com_TS" xfId="3640" xr:uid="{8036E12C-6A29-490B-85F1-9F64E992CC14}"/>
    <cellStyle name="_Book9_Copy of CNL Consolidated model_v.FPL_v37_ML Outputs_JV - SLC-MIT" xfId="2742" xr:uid="{2476C373-5A9F-4D2E-82A3-82B57A3110FF}"/>
    <cellStyle name="_Book9_Copy of CNL Consolidated model_v.FPL_v37_Project Forest Pro Forma Model v58" xfId="121" xr:uid="{00000000-0005-0000-0000-000078000000}"/>
    <cellStyle name="_Book9_Copy of CNL Consolidated model_v.FPL_v37_Project Forest Pro Forma Model v58_DFC_4T21_com_TS" xfId="3641" xr:uid="{E63691E4-78F4-400E-918A-36BB191F695F}"/>
    <cellStyle name="_Book9_Copy of CNL Consolidated model_v.FPL_v37_Project Forest Pro Forma Model v58_JV - SLC-MIT" xfId="2743" xr:uid="{F085718F-16DD-400A-A533-AE5F40B1EA58}"/>
    <cellStyle name="_Book9_D_Consolidated2" xfId="122" xr:uid="{00000000-0005-0000-0000-000079000000}"/>
    <cellStyle name="_Book9_D_Consolidated2_DFC_4T21_com_TS" xfId="3642" xr:uid="{67BB204C-109A-4BAE-9551-832BA0C5A1B2}"/>
    <cellStyle name="_Book9_D_Consolidated2_JV - SLC-MIT" xfId="2744" xr:uid="{158834E0-CDB0-4A0E-B124-3A2240028D97}"/>
    <cellStyle name="_Book9_DFC_4T21_com_TS" xfId="3637" xr:uid="{338B7667-7303-4B0A-83E3-6ED79068E216}"/>
    <cellStyle name="_Book9_JV - SLC-MIT" xfId="2739" xr:uid="{7208185A-203F-4AF2-B1FF-67B36430F993}"/>
    <cellStyle name="_Book9_Model v9.8" xfId="123" xr:uid="{00000000-0005-0000-0000-00007A000000}"/>
    <cellStyle name="_Book9_Model v9.8_DFC_4T21_com_TS" xfId="3643" xr:uid="{6B438937-8884-478C-B7A4-7E268B8B7EBE}"/>
    <cellStyle name="_Book9_Model v9.8_JV - SLC-MIT" xfId="2745" xr:uid="{EDA8E6E4-A566-4C86-99A2-CDAA6E8554E8}"/>
    <cellStyle name="_Book9_Mutilples Template2" xfId="124" xr:uid="{00000000-0005-0000-0000-00007B000000}"/>
    <cellStyle name="_Book9_Mutilples Template2_DFC_4T21_com_TS" xfId="3644" xr:uid="{9E7B3B3F-CB24-43C5-906B-290E6A9250D9}"/>
    <cellStyle name="_Book9_Mutilples Template2_Exelon Power Fuel Forecast - Project P 6-11-2004 ver21" xfId="125" xr:uid="{00000000-0005-0000-0000-00007C000000}"/>
    <cellStyle name="_Book9_Mutilples Template2_Exelon Power Fuel Forecast - Project P 6-11-2004 ver21_DFC_4T21_com_TS" xfId="3645" xr:uid="{310AA070-44B5-4460-81B2-A2634BC21639}"/>
    <cellStyle name="_Book9_Mutilples Template2_Exelon Power Fuel Forecast - Project P 6-11-2004 ver21_JV - SLC-MIT" xfId="2747" xr:uid="{A1427430-575E-4357-A7BB-D86AF51D78FD}"/>
    <cellStyle name="_Book9_Mutilples Template2_JV - SLC-MIT" xfId="2746" xr:uid="{BECB77CA-D5A2-4B5B-9C7A-1EC29C915B35}"/>
    <cellStyle name="_Book9_Mutilples Template2_ML Outputs" xfId="126" xr:uid="{00000000-0005-0000-0000-00007D000000}"/>
    <cellStyle name="_Book9_Mutilples Template2_ML Outputs_DFC_4T21_com_TS" xfId="3646" xr:uid="{5C72AD1B-867F-4015-B80B-C0A7686FAD72}"/>
    <cellStyle name="_Book9_Mutilples Template2_ML Outputs_JV - SLC-MIT" xfId="2748" xr:uid="{00B45F5B-7055-4763-AA4B-4CBF6E3037D1}"/>
    <cellStyle name="_Book9_Mutilples Template2_Project Forest Pro Forma Model v58" xfId="127" xr:uid="{00000000-0005-0000-0000-00007E000000}"/>
    <cellStyle name="_Book9_Mutilples Template2_Project Forest Pro Forma Model v58_DFC_4T21_com_TS" xfId="3647" xr:uid="{6B223360-0A9C-499F-8EFC-9EC61236C3C1}"/>
    <cellStyle name="_Book9_Mutilples Template2_Project Forest Pro Forma Model v58_JV - SLC-MIT" xfId="2749" xr:uid="{69500B4C-09D8-4499-A459-3EFA2A1BC935}"/>
    <cellStyle name="_Book9_pom consolidated v3" xfId="128" xr:uid="{00000000-0005-0000-0000-00007F000000}"/>
    <cellStyle name="_Book9_pom consolidated v3_DFC_4T21_com_TS" xfId="3648" xr:uid="{8E323F17-140B-4212-A081-88B34E874B68}"/>
    <cellStyle name="_Book9_pom consolidated v3_Exelon Power Fuel Forecast - Project P 6-11-2004 ver21" xfId="129" xr:uid="{00000000-0005-0000-0000-000080000000}"/>
    <cellStyle name="_Book9_pom consolidated v3_Exelon Power Fuel Forecast - Project P 6-11-2004 ver21_DFC_4T21_com_TS" xfId="3649" xr:uid="{1CF4EFE5-591D-4749-A6B4-C85649218C0D}"/>
    <cellStyle name="_Book9_pom consolidated v3_Exelon Power Fuel Forecast - Project P 6-11-2004 ver21_JV - SLC-MIT" xfId="2751" xr:uid="{25108EAE-DC04-4A50-9C7E-8D266E00C7B3}"/>
    <cellStyle name="_Book9_pom consolidated v3_JV - SLC-MIT" xfId="2750" xr:uid="{4571B539-E829-4502-8602-D12698EA1B9B}"/>
    <cellStyle name="_Book9_pom consolidated v3_ML Outputs" xfId="130" xr:uid="{00000000-0005-0000-0000-000081000000}"/>
    <cellStyle name="_Book9_pom consolidated v3_ML Outputs_DFC_4T21_com_TS" xfId="3650" xr:uid="{FB7DB179-116A-4A02-9364-B726CABEE396}"/>
    <cellStyle name="_Book9_pom consolidated v3_ML Outputs_JV - SLC-MIT" xfId="2752" xr:uid="{A4EBF57D-6698-4BEC-9FC9-72AE05EAFE3F}"/>
    <cellStyle name="_Book9_pom consolidated v3_Project Forest Pro Forma Model v58" xfId="131" xr:uid="{00000000-0005-0000-0000-000082000000}"/>
    <cellStyle name="_Book9_pom consolidated v3_Project Forest Pro Forma Model v58_DFC_4T21_com_TS" xfId="3651" xr:uid="{6830FE6C-19BB-4D1A-9603-5C9CC57FBF6E}"/>
    <cellStyle name="_Book9_pom consolidated v3_Project Forest Pro Forma Model v58_JV - SLC-MIT" xfId="2753" xr:uid="{2D5B9B98-1C88-405B-86FB-4815BAD27E4E}"/>
    <cellStyle name="_Camden Debt Breakage" xfId="132" xr:uid="{00000000-0005-0000-0000-000083000000}"/>
    <cellStyle name="_Camden Debt Breakage_Copy of CNL Consolidated model_v.FPL_v37" xfId="133" xr:uid="{00000000-0005-0000-0000-000084000000}"/>
    <cellStyle name="_Camden Debt Breakage_Copy of CNL Consolidated model_v.FPL_v37_DFC_4T21_com_TS" xfId="3653" xr:uid="{CB9AA76A-DFBD-416B-964E-953569D65B4A}"/>
    <cellStyle name="_Camden Debt Breakage_Copy of CNL Consolidated model_v.FPL_v37_Exelon Power Fuel Forecast - Project P 6-11-2004 ver21" xfId="134" xr:uid="{00000000-0005-0000-0000-000085000000}"/>
    <cellStyle name="_Camden Debt Breakage_Copy of CNL Consolidated model_v.FPL_v37_Exelon Power Fuel Forecast - Project P 6-11-2004 ver21_DFC_4T21_com_TS" xfId="3654" xr:uid="{DCF3C9E7-6CE0-4933-B179-92E93A0B677A}"/>
    <cellStyle name="_Camden Debt Breakage_Copy of CNL Consolidated model_v.FPL_v37_Exelon Power Fuel Forecast - Project P 6-11-2004 ver21_JV - SLC-MIT" xfId="2756" xr:uid="{8CB03074-0241-4E6F-94F8-6730E75350E5}"/>
    <cellStyle name="_Camden Debt Breakage_Copy of CNL Consolidated model_v.FPL_v37_JV - SLC-MIT" xfId="2755" xr:uid="{3ABCA9CB-5F31-4EAA-B4D0-67A6B1AF0508}"/>
    <cellStyle name="_Camden Debt Breakage_Copy of CNL Consolidated model_v.FPL_v37_ML Outputs" xfId="135" xr:uid="{00000000-0005-0000-0000-000086000000}"/>
    <cellStyle name="_Camden Debt Breakage_Copy of CNL Consolidated model_v.FPL_v37_ML Outputs_DFC_4T21_com_TS" xfId="3655" xr:uid="{46D9DCC9-CFE7-429A-A55B-A7842D25CAD4}"/>
    <cellStyle name="_Camden Debt Breakage_Copy of CNL Consolidated model_v.FPL_v37_ML Outputs_JV - SLC-MIT" xfId="2757" xr:uid="{826080F8-53FD-48B0-82B6-CE199BBCE268}"/>
    <cellStyle name="_Camden Debt Breakage_Copy of CNL Consolidated model_v.FPL_v37_Project Forest Pro Forma Model v58" xfId="136" xr:uid="{00000000-0005-0000-0000-000087000000}"/>
    <cellStyle name="_Camden Debt Breakage_Copy of CNL Consolidated model_v.FPL_v37_Project Forest Pro Forma Model v58_DFC_4T21_com_TS" xfId="3656" xr:uid="{29368839-AC4A-4005-9A04-82AE83C1FFA8}"/>
    <cellStyle name="_Camden Debt Breakage_Copy of CNL Consolidated model_v.FPL_v37_Project Forest Pro Forma Model v58_JV - SLC-MIT" xfId="2758" xr:uid="{CCFC1EB2-083C-4A2E-B6A7-1179BA40DB68}"/>
    <cellStyle name="_Camden Debt Breakage_D_Consolidated2" xfId="137" xr:uid="{00000000-0005-0000-0000-000088000000}"/>
    <cellStyle name="_Camden Debt Breakage_D_Consolidated2_DFC_4T21_com_TS" xfId="3657" xr:uid="{26C805DA-EB0D-4B2C-AC89-6828821DDBAF}"/>
    <cellStyle name="_Camden Debt Breakage_D_Consolidated2_JV - SLC-MIT" xfId="2759" xr:uid="{B4568706-FB09-4F0D-977C-0844259BA58C}"/>
    <cellStyle name="_Camden Debt Breakage_DFC_4T21_com_TS" xfId="3652" xr:uid="{90C344DC-8167-4552-8D44-E634468E2C66}"/>
    <cellStyle name="_Camden Debt Breakage_JV - SLC-MIT" xfId="2754" xr:uid="{DFDD1B83-CB86-4778-A61D-050717E7197F}"/>
    <cellStyle name="_Camden Debt Breakage_Model v9.8" xfId="138" xr:uid="{00000000-0005-0000-0000-000089000000}"/>
    <cellStyle name="_Camden Debt Breakage_Model v9.8_DFC_4T21_com_TS" xfId="3658" xr:uid="{82D112DF-6B0E-4678-BC24-B31C272B2BB1}"/>
    <cellStyle name="_Camden Debt Breakage_Model v9.8_JV - SLC-MIT" xfId="2760" xr:uid="{F6D9CCEC-07B7-43DF-9350-78E949AA7FB8}"/>
    <cellStyle name="_Camden Debt Breakage_Mutilples Template2" xfId="139" xr:uid="{00000000-0005-0000-0000-00008A000000}"/>
    <cellStyle name="_Camden Debt Breakage_Mutilples Template2_DFC_4T21_com_TS" xfId="3659" xr:uid="{1B7F58AF-D538-47A1-8CFA-FB4DCD6DCFBC}"/>
    <cellStyle name="_Camden Debt Breakage_Mutilples Template2_Exelon Power Fuel Forecast - Project P 6-11-2004 ver21" xfId="140" xr:uid="{00000000-0005-0000-0000-00008B000000}"/>
    <cellStyle name="_Camden Debt Breakage_Mutilples Template2_Exelon Power Fuel Forecast - Project P 6-11-2004 ver21_DFC_4T21_com_TS" xfId="3660" xr:uid="{2242D6AE-3EAB-411D-97AA-AA2CF2568F4A}"/>
    <cellStyle name="_Camden Debt Breakage_Mutilples Template2_Exelon Power Fuel Forecast - Project P 6-11-2004 ver21_JV - SLC-MIT" xfId="2762" xr:uid="{CDC35F3E-D6C1-4D8E-A028-041D4F2AB061}"/>
    <cellStyle name="_Camden Debt Breakage_Mutilples Template2_JV - SLC-MIT" xfId="2761" xr:uid="{569C0D4E-6249-4D05-83B7-26ACF048F3F8}"/>
    <cellStyle name="_Camden Debt Breakage_Mutilples Template2_ML Outputs" xfId="141" xr:uid="{00000000-0005-0000-0000-00008C000000}"/>
    <cellStyle name="_Camden Debt Breakage_Mutilples Template2_ML Outputs_DFC_4T21_com_TS" xfId="3661" xr:uid="{B0B8FCFE-F330-4044-A2F9-36283109AEA3}"/>
    <cellStyle name="_Camden Debt Breakage_Mutilples Template2_ML Outputs_JV - SLC-MIT" xfId="2763" xr:uid="{33E5F5BB-E709-404C-9991-A716DEA575B2}"/>
    <cellStyle name="_Camden Debt Breakage_Mutilples Template2_Project Forest Pro Forma Model v58" xfId="142" xr:uid="{00000000-0005-0000-0000-00008D000000}"/>
    <cellStyle name="_Camden Debt Breakage_Mutilples Template2_Project Forest Pro Forma Model v58_DFC_4T21_com_TS" xfId="3662" xr:uid="{E4852088-F30E-408F-843B-EB37303AFB96}"/>
    <cellStyle name="_Camden Debt Breakage_Mutilples Template2_Project Forest Pro Forma Model v58_JV - SLC-MIT" xfId="2764" xr:uid="{4D223B30-D126-4396-A075-F2622C5E7BC9}"/>
    <cellStyle name="_Camden Debt Breakage_pom consolidated v3" xfId="143" xr:uid="{00000000-0005-0000-0000-00008E000000}"/>
    <cellStyle name="_Camden Debt Breakage_pom consolidated v3_DFC_4T21_com_TS" xfId="3663" xr:uid="{58686E9D-7A86-4225-B491-AB0D6CF78C8A}"/>
    <cellStyle name="_Camden Debt Breakage_pom consolidated v3_Exelon Power Fuel Forecast - Project P 6-11-2004 ver21" xfId="144" xr:uid="{00000000-0005-0000-0000-00008F000000}"/>
    <cellStyle name="_Camden Debt Breakage_pom consolidated v3_Exelon Power Fuel Forecast - Project P 6-11-2004 ver21_DFC_4T21_com_TS" xfId="3664" xr:uid="{02785130-B1F9-47E6-9E37-A9BBC4C013B2}"/>
    <cellStyle name="_Camden Debt Breakage_pom consolidated v3_Exelon Power Fuel Forecast - Project P 6-11-2004 ver21_JV - SLC-MIT" xfId="2766" xr:uid="{97624839-41F9-4E9A-8166-C69ECB1B9B3C}"/>
    <cellStyle name="_Camden Debt Breakage_pom consolidated v3_JV - SLC-MIT" xfId="2765" xr:uid="{0E0D6B35-C01A-4745-BB8A-AA3290F3C50A}"/>
    <cellStyle name="_Camden Debt Breakage_pom consolidated v3_ML Outputs" xfId="145" xr:uid="{00000000-0005-0000-0000-000090000000}"/>
    <cellStyle name="_Camden Debt Breakage_pom consolidated v3_ML Outputs_DFC_4T21_com_TS" xfId="3665" xr:uid="{D7CC2073-220C-4474-A3D2-1F496F96BEC0}"/>
    <cellStyle name="_Camden Debt Breakage_pom consolidated v3_ML Outputs_JV - SLC-MIT" xfId="2767" xr:uid="{864A3263-371F-456E-9B6A-8C4116BFBAB9}"/>
    <cellStyle name="_Camden Debt Breakage_pom consolidated v3_Project Forest Pro Forma Model v58" xfId="146" xr:uid="{00000000-0005-0000-0000-000091000000}"/>
    <cellStyle name="_Camden Debt Breakage_pom consolidated v3_Project Forest Pro Forma Model v58_DFC_4T21_com_TS" xfId="3666" xr:uid="{F627E937-F469-417C-A33D-B4255C98752C}"/>
    <cellStyle name="_Camden Debt Breakage_pom consolidated v3_Project Forest Pro Forma Model v58_JV - SLC-MIT" xfId="2768" xr:uid="{7F8A333C-E5FF-4929-B2A2-36A54B54C30B}"/>
    <cellStyle name="_Camden_Bayonne Restructure 6-06-01" xfId="147" xr:uid="{00000000-0005-0000-0000-000092000000}"/>
    <cellStyle name="_Camden_Bayonne Restructure 6-06-01_Copy of CNL Consolidated model_v.FPL_v37" xfId="148" xr:uid="{00000000-0005-0000-0000-000093000000}"/>
    <cellStyle name="_Camden_Bayonne Restructure 6-06-01_Copy of CNL Consolidated model_v.FPL_v37_DFC_4T21_com_TS" xfId="3668" xr:uid="{8950C320-47D2-4889-84AB-65A598947ABD}"/>
    <cellStyle name="_Camden_Bayonne Restructure 6-06-01_Copy of CNL Consolidated model_v.FPL_v37_Exelon Power Fuel Forecast - Project P 6-11-2004 ver21" xfId="149" xr:uid="{00000000-0005-0000-0000-000094000000}"/>
    <cellStyle name="_Camden_Bayonne Restructure 6-06-01_Copy of CNL Consolidated model_v.FPL_v37_Exelon Power Fuel Forecast - Project P 6-11-2004 ver21_DFC_4T21_com_TS" xfId="3669" xr:uid="{54EDF880-277E-4D17-B051-3592EBA795F9}"/>
    <cellStyle name="_Camden_Bayonne Restructure 6-06-01_Copy of CNL Consolidated model_v.FPL_v37_Exelon Power Fuel Forecast - Project P 6-11-2004 ver21_JV - SLC-MIT" xfId="2771" xr:uid="{E45EA010-4754-4B98-ABFD-828D0ADD5E8C}"/>
    <cellStyle name="_Camden_Bayonne Restructure 6-06-01_Copy of CNL Consolidated model_v.FPL_v37_JV - SLC-MIT" xfId="2770" xr:uid="{D6985C62-C467-4C74-B5D8-1C71925CE6BF}"/>
    <cellStyle name="_Camden_Bayonne Restructure 6-06-01_Copy of CNL Consolidated model_v.FPL_v37_ML Outputs" xfId="150" xr:uid="{00000000-0005-0000-0000-000095000000}"/>
    <cellStyle name="_Camden_Bayonne Restructure 6-06-01_Copy of CNL Consolidated model_v.FPL_v37_ML Outputs_DFC_4T21_com_TS" xfId="3670" xr:uid="{359B3A22-B43F-4E39-AC83-D15812BEABCB}"/>
    <cellStyle name="_Camden_Bayonne Restructure 6-06-01_Copy of CNL Consolidated model_v.FPL_v37_ML Outputs_JV - SLC-MIT" xfId="2772" xr:uid="{B99AD3B2-C9AD-48E7-BAB5-76A425566628}"/>
    <cellStyle name="_Camden_Bayonne Restructure 6-06-01_Copy of CNL Consolidated model_v.FPL_v37_Project Forest Pro Forma Model v58" xfId="151" xr:uid="{00000000-0005-0000-0000-000096000000}"/>
    <cellStyle name="_Camden_Bayonne Restructure 6-06-01_Copy of CNL Consolidated model_v.FPL_v37_Project Forest Pro Forma Model v58_DFC_4T21_com_TS" xfId="3671" xr:uid="{8053F8AB-3475-41EB-BE73-EF78382F61DE}"/>
    <cellStyle name="_Camden_Bayonne Restructure 6-06-01_Copy of CNL Consolidated model_v.FPL_v37_Project Forest Pro Forma Model v58_JV - SLC-MIT" xfId="2773" xr:uid="{726613EE-53C2-4254-A613-3ACBCA4E97C1}"/>
    <cellStyle name="_Camden_Bayonne Restructure 6-06-01_D_Consolidated2" xfId="152" xr:uid="{00000000-0005-0000-0000-000097000000}"/>
    <cellStyle name="_Camden_Bayonne Restructure 6-06-01_D_Consolidated2_DFC_4T21_com_TS" xfId="3672" xr:uid="{75484207-1554-4D51-9836-4E6B2FFCB228}"/>
    <cellStyle name="_Camden_Bayonne Restructure 6-06-01_D_Consolidated2_JV - SLC-MIT" xfId="2774" xr:uid="{E3E3F798-AE05-46BB-B29F-BC51020D8517}"/>
    <cellStyle name="_Camden_Bayonne Restructure 6-06-01_DFC_4T21_com_TS" xfId="3667" xr:uid="{A8A98B5B-425E-487A-8E4A-A32A45D7BC9E}"/>
    <cellStyle name="_Camden_Bayonne Restructure 6-06-01_JV - SLC-MIT" xfId="2769" xr:uid="{EA6D89F4-4973-4A3B-B75E-A25E6E75BDEC}"/>
    <cellStyle name="_Camden_Bayonne Restructure 6-06-01_Model v9.8" xfId="153" xr:uid="{00000000-0005-0000-0000-000098000000}"/>
    <cellStyle name="_Camden_Bayonne Restructure 6-06-01_Model v9.8_DFC_4T21_com_TS" xfId="3673" xr:uid="{FFCF5EF7-BB6B-43CC-B3C8-4C874F00B1E6}"/>
    <cellStyle name="_Camden_Bayonne Restructure 6-06-01_Model v9.8_JV - SLC-MIT" xfId="2775" xr:uid="{6A39D49D-E440-4B5E-91C7-51A9F0664889}"/>
    <cellStyle name="_Camden_Bayonne Restructure 6-06-01_Mutilples Template2" xfId="154" xr:uid="{00000000-0005-0000-0000-000099000000}"/>
    <cellStyle name="_Camden_Bayonne Restructure 6-06-01_Mutilples Template2_DFC_4T21_com_TS" xfId="3674" xr:uid="{BB4DD351-0EFA-4CF3-BCAE-FAC223FE79DD}"/>
    <cellStyle name="_Camden_Bayonne Restructure 6-06-01_Mutilples Template2_Exelon Power Fuel Forecast - Project P 6-11-2004 ver21" xfId="155" xr:uid="{00000000-0005-0000-0000-00009A000000}"/>
    <cellStyle name="_Camden_Bayonne Restructure 6-06-01_Mutilples Template2_Exelon Power Fuel Forecast - Project P 6-11-2004 ver21_DFC_4T21_com_TS" xfId="3675" xr:uid="{B400DD34-FFCA-4182-823F-96DAB88CE045}"/>
    <cellStyle name="_Camden_Bayonne Restructure 6-06-01_Mutilples Template2_Exelon Power Fuel Forecast - Project P 6-11-2004 ver21_JV - SLC-MIT" xfId="2777" xr:uid="{090C3C9C-E331-461B-9AA7-A83A3A499212}"/>
    <cellStyle name="_Camden_Bayonne Restructure 6-06-01_Mutilples Template2_JV - SLC-MIT" xfId="2776" xr:uid="{BD45685D-C7E4-4364-9247-A26F0EC6226C}"/>
    <cellStyle name="_Camden_Bayonne Restructure 6-06-01_Mutilples Template2_ML Outputs" xfId="156" xr:uid="{00000000-0005-0000-0000-00009B000000}"/>
    <cellStyle name="_Camden_Bayonne Restructure 6-06-01_Mutilples Template2_ML Outputs_DFC_4T21_com_TS" xfId="3676" xr:uid="{FBE7E878-4F6C-4ACE-A720-B5ADD65AD512}"/>
    <cellStyle name="_Camden_Bayonne Restructure 6-06-01_Mutilples Template2_ML Outputs_JV - SLC-MIT" xfId="2778" xr:uid="{1B2B3FCF-2C21-468D-90D4-48B1861E299E}"/>
    <cellStyle name="_Camden_Bayonne Restructure 6-06-01_Mutilples Template2_Project Forest Pro Forma Model v58" xfId="157" xr:uid="{00000000-0005-0000-0000-00009C000000}"/>
    <cellStyle name="_Camden_Bayonne Restructure 6-06-01_Mutilples Template2_Project Forest Pro Forma Model v58_DFC_4T21_com_TS" xfId="3677" xr:uid="{A075585C-5AC3-4398-8C2E-32390A2D8525}"/>
    <cellStyle name="_Camden_Bayonne Restructure 6-06-01_Mutilples Template2_Project Forest Pro Forma Model v58_JV - SLC-MIT" xfId="2779" xr:uid="{78FE9D34-73B5-4738-BF96-C9334C76BFDA}"/>
    <cellStyle name="_Camden_Bayonne Restructure 6-06-01_pom consolidated v3" xfId="158" xr:uid="{00000000-0005-0000-0000-00009D000000}"/>
    <cellStyle name="_Camden_Bayonne Restructure 6-06-01_pom consolidated v3_DFC_4T21_com_TS" xfId="3678" xr:uid="{DED716BE-B24D-414D-84A2-B4AC2B08F3F1}"/>
    <cellStyle name="_Camden_Bayonne Restructure 6-06-01_pom consolidated v3_Exelon Power Fuel Forecast - Project P 6-11-2004 ver21" xfId="159" xr:uid="{00000000-0005-0000-0000-00009E000000}"/>
    <cellStyle name="_Camden_Bayonne Restructure 6-06-01_pom consolidated v3_Exelon Power Fuel Forecast - Project P 6-11-2004 ver21_DFC_4T21_com_TS" xfId="3679" xr:uid="{504FE633-1254-4C23-B661-EAF0FD9FE314}"/>
    <cellStyle name="_Camden_Bayonne Restructure 6-06-01_pom consolidated v3_Exelon Power Fuel Forecast - Project P 6-11-2004 ver21_JV - SLC-MIT" xfId="2781" xr:uid="{3956D472-22CC-4850-9BB1-3C8AD98B8A5A}"/>
    <cellStyle name="_Camden_Bayonne Restructure 6-06-01_pom consolidated v3_JV - SLC-MIT" xfId="2780" xr:uid="{DCD660B0-7474-49C9-810B-6358563E4C99}"/>
    <cellStyle name="_Camden_Bayonne Restructure 6-06-01_pom consolidated v3_ML Outputs" xfId="160" xr:uid="{00000000-0005-0000-0000-00009F000000}"/>
    <cellStyle name="_Camden_Bayonne Restructure 6-06-01_pom consolidated v3_ML Outputs_DFC_4T21_com_TS" xfId="3680" xr:uid="{35AECF5E-80AC-4A3A-A4E4-99E43B697BCA}"/>
    <cellStyle name="_Camden_Bayonne Restructure 6-06-01_pom consolidated v3_ML Outputs_JV - SLC-MIT" xfId="2782" xr:uid="{9DF2EE64-4483-4582-A124-B41F10EE8964}"/>
    <cellStyle name="_Camden_Bayonne Restructure 6-06-01_pom consolidated v3_Project Forest Pro Forma Model v58" xfId="161" xr:uid="{00000000-0005-0000-0000-0000A0000000}"/>
    <cellStyle name="_Camden_Bayonne Restructure 6-06-01_pom consolidated v3_Project Forest Pro Forma Model v58_DFC_4T21_com_TS" xfId="3681" xr:uid="{1B6D711F-5EC7-4FCC-8392-CD824A21F83C}"/>
    <cellStyle name="_Camden_Bayonne Restructure 6-06-01_pom consolidated v3_Project Forest Pro Forma Model v58_JV - SLC-MIT" xfId="2783" xr:uid="{B9CA9DC0-454D-4D39-A0DA-852392FEC6E1}"/>
    <cellStyle name="_Camden_Bayonne Restructure 7-06-01" xfId="162" xr:uid="{00000000-0005-0000-0000-0000A1000000}"/>
    <cellStyle name="_Camden_Bayonne Restructure 7-06-01_Copy of CNL Consolidated model_v.FPL_v37" xfId="163" xr:uid="{00000000-0005-0000-0000-0000A2000000}"/>
    <cellStyle name="_Camden_Bayonne Restructure 7-06-01_Copy of CNL Consolidated model_v.FPL_v37_DFC_4T21_com_TS" xfId="3683" xr:uid="{8DED7F74-A322-427B-9C70-363606321D44}"/>
    <cellStyle name="_Camden_Bayonne Restructure 7-06-01_Copy of CNL Consolidated model_v.FPL_v37_Exelon Power Fuel Forecast - Project P 6-11-2004 ver21" xfId="164" xr:uid="{00000000-0005-0000-0000-0000A3000000}"/>
    <cellStyle name="_Camden_Bayonne Restructure 7-06-01_Copy of CNL Consolidated model_v.FPL_v37_Exelon Power Fuel Forecast - Project P 6-11-2004 ver21_DFC_4T21_com_TS" xfId="3684" xr:uid="{265E7379-4375-48BF-A84E-C1781D8A4C50}"/>
    <cellStyle name="_Camden_Bayonne Restructure 7-06-01_Copy of CNL Consolidated model_v.FPL_v37_Exelon Power Fuel Forecast - Project P 6-11-2004 ver21_JV - SLC-MIT" xfId="2786" xr:uid="{179BE153-1977-42BD-924C-29D161F1E705}"/>
    <cellStyle name="_Camden_Bayonne Restructure 7-06-01_Copy of CNL Consolidated model_v.FPL_v37_JV - SLC-MIT" xfId="2785" xr:uid="{ED758697-2EB2-4DC1-A2B4-204A17E6A39E}"/>
    <cellStyle name="_Camden_Bayonne Restructure 7-06-01_Copy of CNL Consolidated model_v.FPL_v37_ML Outputs" xfId="165" xr:uid="{00000000-0005-0000-0000-0000A4000000}"/>
    <cellStyle name="_Camden_Bayonne Restructure 7-06-01_Copy of CNL Consolidated model_v.FPL_v37_ML Outputs_DFC_4T21_com_TS" xfId="3685" xr:uid="{1AE8EB39-58E3-49BB-976C-E762077A78F6}"/>
    <cellStyle name="_Camden_Bayonne Restructure 7-06-01_Copy of CNL Consolidated model_v.FPL_v37_ML Outputs_JV - SLC-MIT" xfId="2787" xr:uid="{91B522C6-E095-45B3-8409-81AE6B8103F6}"/>
    <cellStyle name="_Camden_Bayonne Restructure 7-06-01_Copy of CNL Consolidated model_v.FPL_v37_Project Forest Pro Forma Model v58" xfId="166" xr:uid="{00000000-0005-0000-0000-0000A5000000}"/>
    <cellStyle name="_Camden_Bayonne Restructure 7-06-01_Copy of CNL Consolidated model_v.FPL_v37_Project Forest Pro Forma Model v58_DFC_4T21_com_TS" xfId="3686" xr:uid="{62068B2F-93DF-4A30-92D3-C4067F5A7485}"/>
    <cellStyle name="_Camden_Bayonne Restructure 7-06-01_Copy of CNL Consolidated model_v.FPL_v37_Project Forest Pro Forma Model v58_JV - SLC-MIT" xfId="2788" xr:uid="{10C333A6-4078-4FF2-B181-BD49CBB798B5}"/>
    <cellStyle name="_Camden_Bayonne Restructure 7-06-01_D_Consolidated2" xfId="167" xr:uid="{00000000-0005-0000-0000-0000A6000000}"/>
    <cellStyle name="_Camden_Bayonne Restructure 7-06-01_D_Consolidated2_DFC_4T21_com_TS" xfId="3687" xr:uid="{FA2C37D1-EA2C-498B-8EF7-5454397EA3C0}"/>
    <cellStyle name="_Camden_Bayonne Restructure 7-06-01_D_Consolidated2_JV - SLC-MIT" xfId="2789" xr:uid="{026EE24C-1D54-41EA-8950-FEB2CBE42514}"/>
    <cellStyle name="_Camden_Bayonne Restructure 7-06-01_DFC_4T21_com_TS" xfId="3682" xr:uid="{3C12344B-73FB-45C8-A3AB-2AF711E8BDE8}"/>
    <cellStyle name="_Camden_Bayonne Restructure 7-06-01_JV - SLC-MIT" xfId="2784" xr:uid="{06D30B70-F75D-42F2-BDFD-DECD99839054}"/>
    <cellStyle name="_Camden_Bayonne Restructure 7-06-01_Model v9.8" xfId="168" xr:uid="{00000000-0005-0000-0000-0000A7000000}"/>
    <cellStyle name="_Camden_Bayonne Restructure 7-06-01_Model v9.8_DFC_4T21_com_TS" xfId="3688" xr:uid="{B9338E64-D816-4191-B9CF-084797E80EE2}"/>
    <cellStyle name="_Camden_Bayonne Restructure 7-06-01_Model v9.8_JV - SLC-MIT" xfId="2790" xr:uid="{AE812997-E0A3-47CF-9F34-BA3B33AAF261}"/>
    <cellStyle name="_Camden_Bayonne Restructure 7-06-01_Mutilples Template2" xfId="169" xr:uid="{00000000-0005-0000-0000-0000A8000000}"/>
    <cellStyle name="_Camden_Bayonne Restructure 7-06-01_Mutilples Template2_DFC_4T21_com_TS" xfId="3689" xr:uid="{DEC3DB89-DB5C-49CA-BBCB-1CC357A086B5}"/>
    <cellStyle name="_Camden_Bayonne Restructure 7-06-01_Mutilples Template2_Exelon Power Fuel Forecast - Project P 6-11-2004 ver21" xfId="170" xr:uid="{00000000-0005-0000-0000-0000A9000000}"/>
    <cellStyle name="_Camden_Bayonne Restructure 7-06-01_Mutilples Template2_Exelon Power Fuel Forecast - Project P 6-11-2004 ver21_DFC_4T21_com_TS" xfId="3690" xr:uid="{6298F180-D137-48E5-9AF8-5F2FE756B972}"/>
    <cellStyle name="_Camden_Bayonne Restructure 7-06-01_Mutilples Template2_Exelon Power Fuel Forecast - Project P 6-11-2004 ver21_JV - SLC-MIT" xfId="2792" xr:uid="{9D167FAB-5EE0-4F06-9A9A-21B799C8D22D}"/>
    <cellStyle name="_Camden_Bayonne Restructure 7-06-01_Mutilples Template2_JV - SLC-MIT" xfId="2791" xr:uid="{8B2A0F4A-6A49-486B-AA69-573942883E7E}"/>
    <cellStyle name="_Camden_Bayonne Restructure 7-06-01_Mutilples Template2_ML Outputs" xfId="171" xr:uid="{00000000-0005-0000-0000-0000AA000000}"/>
    <cellStyle name="_Camden_Bayonne Restructure 7-06-01_Mutilples Template2_ML Outputs_DFC_4T21_com_TS" xfId="3691" xr:uid="{AF3D958A-869A-4A6B-B55C-8CCBB88C0D3C}"/>
    <cellStyle name="_Camden_Bayonne Restructure 7-06-01_Mutilples Template2_ML Outputs_JV - SLC-MIT" xfId="2793" xr:uid="{96EFD77B-0188-49F4-AA43-9F89BABCFC47}"/>
    <cellStyle name="_Camden_Bayonne Restructure 7-06-01_Mutilples Template2_Project Forest Pro Forma Model v58" xfId="172" xr:uid="{00000000-0005-0000-0000-0000AB000000}"/>
    <cellStyle name="_Camden_Bayonne Restructure 7-06-01_Mutilples Template2_Project Forest Pro Forma Model v58_DFC_4T21_com_TS" xfId="3692" xr:uid="{ADD296B7-D75E-40BD-8728-9449ECAB8397}"/>
    <cellStyle name="_Camden_Bayonne Restructure 7-06-01_Mutilples Template2_Project Forest Pro Forma Model v58_JV - SLC-MIT" xfId="2794" xr:uid="{74B09D69-C05B-4F52-8965-BCD46168FD6C}"/>
    <cellStyle name="_Camden_Bayonne Restructure 7-06-01_pom consolidated v3" xfId="173" xr:uid="{00000000-0005-0000-0000-0000AC000000}"/>
    <cellStyle name="_Camden_Bayonne Restructure 7-06-01_pom consolidated v3_DFC_4T21_com_TS" xfId="3693" xr:uid="{DB3A8A8E-8AC2-45D0-9B7A-7694AE42E1CB}"/>
    <cellStyle name="_Camden_Bayonne Restructure 7-06-01_pom consolidated v3_Exelon Power Fuel Forecast - Project P 6-11-2004 ver21" xfId="174" xr:uid="{00000000-0005-0000-0000-0000AD000000}"/>
    <cellStyle name="_Camden_Bayonne Restructure 7-06-01_pom consolidated v3_Exelon Power Fuel Forecast - Project P 6-11-2004 ver21_DFC_4T21_com_TS" xfId="3694" xr:uid="{DF9C7DE1-8123-4E27-A4B3-E2AFC2E6ADC0}"/>
    <cellStyle name="_Camden_Bayonne Restructure 7-06-01_pom consolidated v3_Exelon Power Fuel Forecast - Project P 6-11-2004 ver21_JV - SLC-MIT" xfId="2796" xr:uid="{2C790C87-C414-455B-9D69-7F8D0309DEF0}"/>
    <cellStyle name="_Camden_Bayonne Restructure 7-06-01_pom consolidated v3_JV - SLC-MIT" xfId="2795" xr:uid="{D2D7FB6E-E8F8-4B9D-B38D-C591142B07F3}"/>
    <cellStyle name="_Camden_Bayonne Restructure 7-06-01_pom consolidated v3_ML Outputs" xfId="175" xr:uid="{00000000-0005-0000-0000-0000AE000000}"/>
    <cellStyle name="_Camden_Bayonne Restructure 7-06-01_pom consolidated v3_ML Outputs_DFC_4T21_com_TS" xfId="3695" xr:uid="{1B45B8C2-2929-4A27-B83A-D4E92D3C8976}"/>
    <cellStyle name="_Camden_Bayonne Restructure 7-06-01_pom consolidated v3_ML Outputs_JV - SLC-MIT" xfId="2797" xr:uid="{038F3B39-79FA-4EF8-ABA9-5D85064DBE87}"/>
    <cellStyle name="_Camden_Bayonne Restructure 7-06-01_pom consolidated v3_Project Forest Pro Forma Model v58" xfId="176" xr:uid="{00000000-0005-0000-0000-0000AF000000}"/>
    <cellStyle name="_Camden_Bayonne Restructure 7-06-01_pom consolidated v3_Project Forest Pro Forma Model v58_DFC_4T21_com_TS" xfId="3696" xr:uid="{E826ED1F-314A-4E8E-B7DD-051E0CA8F8D6}"/>
    <cellStyle name="_Camden_Bayonne Restructure 7-06-01_pom consolidated v3_Project Forest Pro Forma Model v58_JV - SLC-MIT" xfId="2798" xr:uid="{367DFB06-7D2F-45FD-8F03-65601FE10AFE}"/>
    <cellStyle name="_Camden_Bayonne Restructure 7-2-01" xfId="177" xr:uid="{00000000-0005-0000-0000-0000B0000000}"/>
    <cellStyle name="_Camden_Bayonne Restructure 7-2-01_Copy of CNL Consolidated model_v.FPL_v37" xfId="178" xr:uid="{00000000-0005-0000-0000-0000B1000000}"/>
    <cellStyle name="_Camden_Bayonne Restructure 7-2-01_Copy of CNL Consolidated model_v.FPL_v37_DFC_4T21_com_TS" xfId="3698" xr:uid="{768374E4-E998-480B-9B97-121BAFA3D9C5}"/>
    <cellStyle name="_Camden_Bayonne Restructure 7-2-01_Copy of CNL Consolidated model_v.FPL_v37_Exelon Power Fuel Forecast - Project P 6-11-2004 ver21" xfId="179" xr:uid="{00000000-0005-0000-0000-0000B2000000}"/>
    <cellStyle name="_Camden_Bayonne Restructure 7-2-01_Copy of CNL Consolidated model_v.FPL_v37_Exelon Power Fuel Forecast - Project P 6-11-2004 ver21_DFC_4T21_com_TS" xfId="3699" xr:uid="{9F2AC260-45EC-47BB-991B-A8AE0D7BC79F}"/>
    <cellStyle name="_Camden_Bayonne Restructure 7-2-01_Copy of CNL Consolidated model_v.FPL_v37_Exelon Power Fuel Forecast - Project P 6-11-2004 ver21_JV - SLC-MIT" xfId="2801" xr:uid="{EBEDDBA5-5146-490B-AFD2-B971C5CF97F4}"/>
    <cellStyle name="_Camden_Bayonne Restructure 7-2-01_Copy of CNL Consolidated model_v.FPL_v37_JV - SLC-MIT" xfId="2800" xr:uid="{5889DC9F-AC8B-4FD0-9A2A-C3E507F027FE}"/>
    <cellStyle name="_Camden_Bayonne Restructure 7-2-01_Copy of CNL Consolidated model_v.FPL_v37_ML Outputs" xfId="180" xr:uid="{00000000-0005-0000-0000-0000B3000000}"/>
    <cellStyle name="_Camden_Bayonne Restructure 7-2-01_Copy of CNL Consolidated model_v.FPL_v37_ML Outputs_DFC_4T21_com_TS" xfId="3700" xr:uid="{02959923-675B-4E5F-99F2-8C2DB32A429D}"/>
    <cellStyle name="_Camden_Bayonne Restructure 7-2-01_Copy of CNL Consolidated model_v.FPL_v37_ML Outputs_JV - SLC-MIT" xfId="2802" xr:uid="{622CA40E-7BD8-464A-9CB8-8C2E91461ED6}"/>
    <cellStyle name="_Camden_Bayonne Restructure 7-2-01_Copy of CNL Consolidated model_v.FPL_v37_Project Forest Pro Forma Model v58" xfId="181" xr:uid="{00000000-0005-0000-0000-0000B4000000}"/>
    <cellStyle name="_Camden_Bayonne Restructure 7-2-01_Copy of CNL Consolidated model_v.FPL_v37_Project Forest Pro Forma Model v58_DFC_4T21_com_TS" xfId="3701" xr:uid="{B58E6ECA-4C5B-441D-9F85-8BCB34776554}"/>
    <cellStyle name="_Camden_Bayonne Restructure 7-2-01_Copy of CNL Consolidated model_v.FPL_v37_Project Forest Pro Forma Model v58_JV - SLC-MIT" xfId="2803" xr:uid="{ED1E41E8-0D54-41D6-8AE5-5021C3E3A7B4}"/>
    <cellStyle name="_Camden_Bayonne Restructure 7-2-01_D_Consolidated2" xfId="182" xr:uid="{00000000-0005-0000-0000-0000B5000000}"/>
    <cellStyle name="_Camden_Bayonne Restructure 7-2-01_D_Consolidated2_DFC_4T21_com_TS" xfId="3702" xr:uid="{395BBFCA-4F3A-44CD-B34A-58CF32DFBD83}"/>
    <cellStyle name="_Camden_Bayonne Restructure 7-2-01_D_Consolidated2_JV - SLC-MIT" xfId="2804" xr:uid="{74DCE09A-8935-41CD-AE39-28069E031ADE}"/>
    <cellStyle name="_Camden_Bayonne Restructure 7-2-01_DFC_4T21_com_TS" xfId="3697" xr:uid="{1FD5934E-5FBA-4CE8-99EA-AE1A80930E9D}"/>
    <cellStyle name="_Camden_Bayonne Restructure 7-2-01_JV - SLC-MIT" xfId="2799" xr:uid="{0C9C0831-E9F7-4752-8B5F-3E406461F6D5}"/>
    <cellStyle name="_Camden_Bayonne Restructure 7-2-01_Model v9.8" xfId="183" xr:uid="{00000000-0005-0000-0000-0000B6000000}"/>
    <cellStyle name="_Camden_Bayonne Restructure 7-2-01_Model v9.8_DFC_4T21_com_TS" xfId="3703" xr:uid="{3D60B7D0-F4F2-402B-AECC-9CEBFB364DA2}"/>
    <cellStyle name="_Camden_Bayonne Restructure 7-2-01_Model v9.8_JV - SLC-MIT" xfId="2805" xr:uid="{D17097F4-2A5F-47BD-B2BC-81C608EB8CC0}"/>
    <cellStyle name="_Camden_Bayonne Restructure 7-2-01_Mutilples Template2" xfId="184" xr:uid="{00000000-0005-0000-0000-0000B7000000}"/>
    <cellStyle name="_Camden_Bayonne Restructure 7-2-01_Mutilples Template2_DFC_4T21_com_TS" xfId="3704" xr:uid="{3CE599A4-9401-47E6-875A-239B28BEBACC}"/>
    <cellStyle name="_Camden_Bayonne Restructure 7-2-01_Mutilples Template2_Exelon Power Fuel Forecast - Project P 6-11-2004 ver21" xfId="185" xr:uid="{00000000-0005-0000-0000-0000B8000000}"/>
    <cellStyle name="_Camden_Bayonne Restructure 7-2-01_Mutilples Template2_Exelon Power Fuel Forecast - Project P 6-11-2004 ver21_DFC_4T21_com_TS" xfId="3705" xr:uid="{2080C01F-754F-4DAC-B158-3970F0FC733E}"/>
    <cellStyle name="_Camden_Bayonne Restructure 7-2-01_Mutilples Template2_Exelon Power Fuel Forecast - Project P 6-11-2004 ver21_JV - SLC-MIT" xfId="2807" xr:uid="{393A7517-6A6A-4906-856D-27FC5F9A34E0}"/>
    <cellStyle name="_Camden_Bayonne Restructure 7-2-01_Mutilples Template2_JV - SLC-MIT" xfId="2806" xr:uid="{20BEB1A7-C124-43B6-96B6-BC2E63DA007A}"/>
    <cellStyle name="_Camden_Bayonne Restructure 7-2-01_Mutilples Template2_ML Outputs" xfId="186" xr:uid="{00000000-0005-0000-0000-0000B9000000}"/>
    <cellStyle name="_Camden_Bayonne Restructure 7-2-01_Mutilples Template2_ML Outputs_DFC_4T21_com_TS" xfId="3706" xr:uid="{D9BCEA70-7240-4CA2-B188-65A8BF085E2F}"/>
    <cellStyle name="_Camden_Bayonne Restructure 7-2-01_Mutilples Template2_ML Outputs_JV - SLC-MIT" xfId="2808" xr:uid="{13BA034B-B80B-4A5D-89D4-EF46AC669A6B}"/>
    <cellStyle name="_Camden_Bayonne Restructure 7-2-01_Mutilples Template2_Project Forest Pro Forma Model v58" xfId="187" xr:uid="{00000000-0005-0000-0000-0000BA000000}"/>
    <cellStyle name="_Camden_Bayonne Restructure 7-2-01_Mutilples Template2_Project Forest Pro Forma Model v58_DFC_4T21_com_TS" xfId="3707" xr:uid="{9BD50C8E-644C-4573-A13D-DEC6656A5215}"/>
    <cellStyle name="_Camden_Bayonne Restructure 7-2-01_Mutilples Template2_Project Forest Pro Forma Model v58_JV - SLC-MIT" xfId="2809" xr:uid="{39707D15-B2AA-4725-854E-7BCD86B2BA96}"/>
    <cellStyle name="_Camden_Bayonne Restructure 7-2-01_pom consolidated v3" xfId="188" xr:uid="{00000000-0005-0000-0000-0000BB000000}"/>
    <cellStyle name="_Camden_Bayonne Restructure 7-2-01_pom consolidated v3_DFC_4T21_com_TS" xfId="3708" xr:uid="{F727B75F-4F66-423C-B164-97237A354E17}"/>
    <cellStyle name="_Camden_Bayonne Restructure 7-2-01_pom consolidated v3_Exelon Power Fuel Forecast - Project P 6-11-2004 ver21" xfId="189" xr:uid="{00000000-0005-0000-0000-0000BC000000}"/>
    <cellStyle name="_Camden_Bayonne Restructure 7-2-01_pom consolidated v3_Exelon Power Fuel Forecast - Project P 6-11-2004 ver21_DFC_4T21_com_TS" xfId="3709" xr:uid="{39296EB9-A3C6-44C5-8A66-6C89CCA15DB4}"/>
    <cellStyle name="_Camden_Bayonne Restructure 7-2-01_pom consolidated v3_Exelon Power Fuel Forecast - Project P 6-11-2004 ver21_JV - SLC-MIT" xfId="2811" xr:uid="{1770D620-968C-4E35-97F1-5B87E69C4331}"/>
    <cellStyle name="_Camden_Bayonne Restructure 7-2-01_pom consolidated v3_JV - SLC-MIT" xfId="2810" xr:uid="{84B1EB88-2689-4A78-BAAB-D63292461F9C}"/>
    <cellStyle name="_Camden_Bayonne Restructure 7-2-01_pom consolidated v3_ML Outputs" xfId="190" xr:uid="{00000000-0005-0000-0000-0000BD000000}"/>
    <cellStyle name="_Camden_Bayonne Restructure 7-2-01_pom consolidated v3_ML Outputs_DFC_4T21_com_TS" xfId="3710" xr:uid="{55FC8F94-4D6D-4832-9B3A-A493183C954A}"/>
    <cellStyle name="_Camden_Bayonne Restructure 7-2-01_pom consolidated v3_ML Outputs_JV - SLC-MIT" xfId="2812" xr:uid="{DE5CA7C6-EEE3-4608-A6B8-E4F93D1C9D5A}"/>
    <cellStyle name="_Camden_Bayonne Restructure 7-2-01_pom consolidated v3_Project Forest Pro Forma Model v58" xfId="191" xr:uid="{00000000-0005-0000-0000-0000BE000000}"/>
    <cellStyle name="_Camden_Bayonne Restructure 7-2-01_pom consolidated v3_Project Forest Pro Forma Model v58_DFC_4T21_com_TS" xfId="3711" xr:uid="{E37AAA24-1CD2-4454-B06A-3A9A58B041F3}"/>
    <cellStyle name="_Camden_Bayonne Restructure 7-2-01_pom consolidated v3_Project Forest Pro Forma Model v58_JV - SLC-MIT" xfId="2813" xr:uid="{0547CC0D-7751-4329-BEFA-25393D0C42F5}"/>
    <cellStyle name="_CBIV v11" xfId="192" xr:uid="{00000000-0005-0000-0000-0000BF000000}"/>
    <cellStyle name="_CBIV v11_Copy of CNL Consolidated model_v.FPL_v37" xfId="193" xr:uid="{00000000-0005-0000-0000-0000C0000000}"/>
    <cellStyle name="_CBIV v11_Copy of CNL Consolidated model_v.FPL_v37_DFC_4T21_com_TS" xfId="3713" xr:uid="{41006292-EF37-477C-BD19-39F04A814676}"/>
    <cellStyle name="_CBIV v11_Copy of CNL Consolidated model_v.FPL_v37_Exelon Power Fuel Forecast - Project P 6-11-2004 ver21" xfId="194" xr:uid="{00000000-0005-0000-0000-0000C1000000}"/>
    <cellStyle name="_CBIV v11_Copy of CNL Consolidated model_v.FPL_v37_Exelon Power Fuel Forecast - Project P 6-11-2004 ver21_DFC_4T21_com_TS" xfId="3714" xr:uid="{369D9E16-E656-47E8-AF27-6D1445BF8939}"/>
    <cellStyle name="_CBIV v11_Copy of CNL Consolidated model_v.FPL_v37_Exelon Power Fuel Forecast - Project P 6-11-2004 ver21_JV - SLC-MIT" xfId="2816" xr:uid="{3AD9F678-1C05-4A8E-8C42-6A0684264BF1}"/>
    <cellStyle name="_CBIV v11_Copy of CNL Consolidated model_v.FPL_v37_JV - SLC-MIT" xfId="2815" xr:uid="{2292A3EE-3940-494A-8C11-D59C7930CB2D}"/>
    <cellStyle name="_CBIV v11_Copy of CNL Consolidated model_v.FPL_v37_ML Outputs" xfId="195" xr:uid="{00000000-0005-0000-0000-0000C2000000}"/>
    <cellStyle name="_CBIV v11_Copy of CNL Consolidated model_v.FPL_v37_ML Outputs_DFC_4T21_com_TS" xfId="3715" xr:uid="{ACA5E7A6-DC70-4101-8990-7A5FA388E863}"/>
    <cellStyle name="_CBIV v11_Copy of CNL Consolidated model_v.FPL_v37_ML Outputs_JV - SLC-MIT" xfId="2817" xr:uid="{8A9EF98F-7D61-403E-9864-03DC01D598BD}"/>
    <cellStyle name="_CBIV v11_Copy of CNL Consolidated model_v.FPL_v37_Project Forest Pro Forma Model v58" xfId="196" xr:uid="{00000000-0005-0000-0000-0000C3000000}"/>
    <cellStyle name="_CBIV v11_Copy of CNL Consolidated model_v.FPL_v37_Project Forest Pro Forma Model v58_DFC_4T21_com_TS" xfId="3716" xr:uid="{2BB95706-273F-4BB0-B928-668E81D3E2BD}"/>
    <cellStyle name="_CBIV v11_Copy of CNL Consolidated model_v.FPL_v37_Project Forest Pro Forma Model v58_JV - SLC-MIT" xfId="2818" xr:uid="{884FDE7F-518B-4C85-B2E8-00356AD2F9D8}"/>
    <cellStyle name="_CBIV v11_D_Consolidated2" xfId="197" xr:uid="{00000000-0005-0000-0000-0000C4000000}"/>
    <cellStyle name="_CBIV v11_D_Consolidated2_DFC_4T21_com_TS" xfId="3717" xr:uid="{766E9E4E-BEF1-4BB6-B397-8B43B6510D21}"/>
    <cellStyle name="_CBIV v11_D_Consolidated2_JV - SLC-MIT" xfId="2819" xr:uid="{C8BC733B-3F94-437D-9570-51F250804F52}"/>
    <cellStyle name="_CBIV v11_DFC_4T21_com_TS" xfId="3712" xr:uid="{86FDD8E8-D0EE-417F-931D-9BAC349C41AD}"/>
    <cellStyle name="_CBIV v11_JV - SLC-MIT" xfId="2814" xr:uid="{1ED0F5EF-D88D-4655-B55C-941C1299E984}"/>
    <cellStyle name="_CBIV v11_Model v9.8" xfId="198" xr:uid="{00000000-0005-0000-0000-0000C5000000}"/>
    <cellStyle name="_CBIV v11_Model v9.8_DFC_4T21_com_TS" xfId="3718" xr:uid="{C10AF66A-627E-48BA-A1F7-7C7D721F500B}"/>
    <cellStyle name="_CBIV v11_Model v9.8_JV - SLC-MIT" xfId="2820" xr:uid="{9AD03B89-68C9-467A-93D4-92815977DA48}"/>
    <cellStyle name="_CBIV v11_Mutilples Template2" xfId="199" xr:uid="{00000000-0005-0000-0000-0000C6000000}"/>
    <cellStyle name="_CBIV v11_Mutilples Template2_DFC_4T21_com_TS" xfId="3719" xr:uid="{443CD883-CDB2-4015-A92C-0D0AC0E69EC8}"/>
    <cellStyle name="_CBIV v11_Mutilples Template2_Exelon Power Fuel Forecast - Project P 6-11-2004 ver21" xfId="200" xr:uid="{00000000-0005-0000-0000-0000C7000000}"/>
    <cellStyle name="_CBIV v11_Mutilples Template2_Exelon Power Fuel Forecast - Project P 6-11-2004 ver21_DFC_4T21_com_TS" xfId="3720" xr:uid="{596B7E4A-83CF-47C1-BDDF-F0ABD3FFF164}"/>
    <cellStyle name="_CBIV v11_Mutilples Template2_Exelon Power Fuel Forecast - Project P 6-11-2004 ver21_JV - SLC-MIT" xfId="2822" xr:uid="{C86E8B58-732B-4254-AF7C-BB2365173E1C}"/>
    <cellStyle name="_CBIV v11_Mutilples Template2_JV - SLC-MIT" xfId="2821" xr:uid="{226FF621-3E45-4E67-8162-A65751C45B65}"/>
    <cellStyle name="_CBIV v11_Mutilples Template2_ML Outputs" xfId="201" xr:uid="{00000000-0005-0000-0000-0000C8000000}"/>
    <cellStyle name="_CBIV v11_Mutilples Template2_ML Outputs_DFC_4T21_com_TS" xfId="3721" xr:uid="{6B314386-46D0-4741-BAF8-946BB821D5E1}"/>
    <cellStyle name="_CBIV v11_Mutilples Template2_ML Outputs_JV - SLC-MIT" xfId="2823" xr:uid="{C835B1F1-E497-4915-88FF-7BE5F108AC3E}"/>
    <cellStyle name="_CBIV v11_Mutilples Template2_Project Forest Pro Forma Model v58" xfId="202" xr:uid="{00000000-0005-0000-0000-0000C9000000}"/>
    <cellStyle name="_CBIV v11_Mutilples Template2_Project Forest Pro Forma Model v58_DFC_4T21_com_TS" xfId="3722" xr:uid="{6AA3D2BC-84F2-427D-9BE4-528C2EA5CAA4}"/>
    <cellStyle name="_CBIV v11_Mutilples Template2_Project Forest Pro Forma Model v58_JV - SLC-MIT" xfId="2824" xr:uid="{AF2A4BB4-C7B0-4341-87A1-5C56A4D281E5}"/>
    <cellStyle name="_CBIV v11_pom consolidated v3" xfId="203" xr:uid="{00000000-0005-0000-0000-0000CA000000}"/>
    <cellStyle name="_CBIV v11_pom consolidated v3_DFC_4T21_com_TS" xfId="3723" xr:uid="{2B7C89C0-96CD-4EDA-A888-89CFD04B17D7}"/>
    <cellStyle name="_CBIV v11_pom consolidated v3_Exelon Power Fuel Forecast - Project P 6-11-2004 ver21" xfId="204" xr:uid="{00000000-0005-0000-0000-0000CB000000}"/>
    <cellStyle name="_CBIV v11_pom consolidated v3_Exelon Power Fuel Forecast - Project P 6-11-2004 ver21_DFC_4T21_com_TS" xfId="3724" xr:uid="{9CE8588B-99E0-4C70-86F6-5702415727D2}"/>
    <cellStyle name="_CBIV v11_pom consolidated v3_Exelon Power Fuel Forecast - Project P 6-11-2004 ver21_JV - SLC-MIT" xfId="2826" xr:uid="{9CA0B018-E4ED-4FDF-9E0A-D088F96C2F76}"/>
    <cellStyle name="_CBIV v11_pom consolidated v3_JV - SLC-MIT" xfId="2825" xr:uid="{6AB0F1AF-2620-4B7C-B390-67E556E235AB}"/>
    <cellStyle name="_CBIV v11_pom consolidated v3_ML Outputs" xfId="205" xr:uid="{00000000-0005-0000-0000-0000CC000000}"/>
    <cellStyle name="_CBIV v11_pom consolidated v3_ML Outputs_DFC_4T21_com_TS" xfId="3725" xr:uid="{154E2781-740F-4232-B05F-559713DE33B9}"/>
    <cellStyle name="_CBIV v11_pom consolidated v3_ML Outputs_JV - SLC-MIT" xfId="2827" xr:uid="{590F263E-23E9-4742-84C7-81651417E32F}"/>
    <cellStyle name="_CBIV v11_pom consolidated v3_Project Forest Pro Forma Model v58" xfId="206" xr:uid="{00000000-0005-0000-0000-0000CD000000}"/>
    <cellStyle name="_CBIV v11_pom consolidated v3_Project Forest Pro Forma Model v58_DFC_4T21_com_TS" xfId="3726" xr:uid="{C39F4718-DD44-4EF3-BA4B-5FF6C9682EAC}"/>
    <cellStyle name="_CBIV v11_pom consolidated v3_Project Forest Pro Forma Model v58_JV - SLC-MIT" xfId="2828" xr:uid="{AC85C63E-FDF9-42EF-8A1C-7EAE3570E2E0}"/>
    <cellStyle name="_CBIV v6" xfId="207" xr:uid="{00000000-0005-0000-0000-0000CE000000}"/>
    <cellStyle name="_CBIV v6_Copy of CNL Consolidated model_v.FPL_v37" xfId="208" xr:uid="{00000000-0005-0000-0000-0000CF000000}"/>
    <cellStyle name="_CBIV v6_Copy of CNL Consolidated model_v.FPL_v37_DFC_4T21_com_TS" xfId="3728" xr:uid="{E38C3B27-36E0-4AC9-8F46-51C3BA59EC18}"/>
    <cellStyle name="_CBIV v6_Copy of CNL Consolidated model_v.FPL_v37_Exelon Power Fuel Forecast - Project P 6-11-2004 ver21" xfId="209" xr:uid="{00000000-0005-0000-0000-0000D0000000}"/>
    <cellStyle name="_CBIV v6_Copy of CNL Consolidated model_v.FPL_v37_Exelon Power Fuel Forecast - Project P 6-11-2004 ver21_DFC_4T21_com_TS" xfId="3729" xr:uid="{5556E950-0D69-44D5-A69B-2763FE9C9965}"/>
    <cellStyle name="_CBIV v6_Copy of CNL Consolidated model_v.FPL_v37_Exelon Power Fuel Forecast - Project P 6-11-2004 ver21_JV - SLC-MIT" xfId="2831" xr:uid="{32F4E6BC-22DD-43E7-9BC1-923600DAB853}"/>
    <cellStyle name="_CBIV v6_Copy of CNL Consolidated model_v.FPL_v37_JV - SLC-MIT" xfId="2830" xr:uid="{AF97153C-269C-4B23-8579-53424247DE00}"/>
    <cellStyle name="_CBIV v6_Copy of CNL Consolidated model_v.FPL_v37_ML Outputs" xfId="210" xr:uid="{00000000-0005-0000-0000-0000D1000000}"/>
    <cellStyle name="_CBIV v6_Copy of CNL Consolidated model_v.FPL_v37_ML Outputs_DFC_4T21_com_TS" xfId="3730" xr:uid="{6B8440D6-3867-4128-AB05-126881815EDB}"/>
    <cellStyle name="_CBIV v6_Copy of CNL Consolidated model_v.FPL_v37_ML Outputs_JV - SLC-MIT" xfId="2832" xr:uid="{36CB066C-A8B7-4F95-99CA-6ED18222BA2F}"/>
    <cellStyle name="_CBIV v6_Copy of CNL Consolidated model_v.FPL_v37_Project Forest Pro Forma Model v58" xfId="211" xr:uid="{00000000-0005-0000-0000-0000D2000000}"/>
    <cellStyle name="_CBIV v6_Copy of CNL Consolidated model_v.FPL_v37_Project Forest Pro Forma Model v58_DFC_4T21_com_TS" xfId="3731" xr:uid="{38DF5F0C-13BD-4E65-8C09-8F1B7D9C3002}"/>
    <cellStyle name="_CBIV v6_Copy of CNL Consolidated model_v.FPL_v37_Project Forest Pro Forma Model v58_JV - SLC-MIT" xfId="2833" xr:uid="{6EAA2D1A-8FBD-42A4-89C1-C818B57AFA6A}"/>
    <cellStyle name="_CBIV v6_D_Consolidated2" xfId="212" xr:uid="{00000000-0005-0000-0000-0000D3000000}"/>
    <cellStyle name="_CBIV v6_D_Consolidated2_DFC_4T21_com_TS" xfId="3732" xr:uid="{93014CF8-BB3E-42B5-9B63-585AA1FA46D3}"/>
    <cellStyle name="_CBIV v6_D_Consolidated2_JV - SLC-MIT" xfId="2834" xr:uid="{7CE3B1D4-DC97-491D-A35B-7A1CF822E671}"/>
    <cellStyle name="_CBIV v6_DFC_4T21_com_TS" xfId="3727" xr:uid="{5AAAFFF2-B0ED-45CB-84F5-7FD4B86F003E}"/>
    <cellStyle name="_CBIV v6_JV - SLC-MIT" xfId="2829" xr:uid="{17E04E3D-B1E4-4510-8309-E5C68AA3EAE1}"/>
    <cellStyle name="_CBIV v6_Model v9.8" xfId="213" xr:uid="{00000000-0005-0000-0000-0000D4000000}"/>
    <cellStyle name="_CBIV v6_Model v9.8_DFC_4T21_com_TS" xfId="3733" xr:uid="{3964168B-3ED1-4A05-BB5C-BF452444FA04}"/>
    <cellStyle name="_CBIV v6_Model v9.8_JV - SLC-MIT" xfId="2835" xr:uid="{A6136858-9E45-4B0B-BADA-C03A29DD720B}"/>
    <cellStyle name="_CBIV v6_Mutilples Template2" xfId="214" xr:uid="{00000000-0005-0000-0000-0000D5000000}"/>
    <cellStyle name="_CBIV v6_Mutilples Template2_DFC_4T21_com_TS" xfId="3734" xr:uid="{AB31C5AD-337A-4760-8900-91C6E99B44DD}"/>
    <cellStyle name="_CBIV v6_Mutilples Template2_Exelon Power Fuel Forecast - Project P 6-11-2004 ver21" xfId="215" xr:uid="{00000000-0005-0000-0000-0000D6000000}"/>
    <cellStyle name="_CBIV v6_Mutilples Template2_Exelon Power Fuel Forecast - Project P 6-11-2004 ver21_DFC_4T21_com_TS" xfId="3735" xr:uid="{AA76CA68-CCE9-483E-BE7F-812A4C0085CC}"/>
    <cellStyle name="_CBIV v6_Mutilples Template2_Exelon Power Fuel Forecast - Project P 6-11-2004 ver21_JV - SLC-MIT" xfId="2837" xr:uid="{C2B1ABC9-4DDE-45CA-B1D0-6A56DBD9CAF7}"/>
    <cellStyle name="_CBIV v6_Mutilples Template2_JV - SLC-MIT" xfId="2836" xr:uid="{7B748CBD-BF6F-4B9D-9234-55E2908D67B2}"/>
    <cellStyle name="_CBIV v6_Mutilples Template2_ML Outputs" xfId="216" xr:uid="{00000000-0005-0000-0000-0000D7000000}"/>
    <cellStyle name="_CBIV v6_Mutilples Template2_ML Outputs_DFC_4T21_com_TS" xfId="3736" xr:uid="{4BFD60AE-A3BC-46A6-AE97-EA9AAE546C69}"/>
    <cellStyle name="_CBIV v6_Mutilples Template2_ML Outputs_JV - SLC-MIT" xfId="2838" xr:uid="{F827A52F-0863-42F6-ABC9-BC9329D0879F}"/>
    <cellStyle name="_CBIV v6_Mutilples Template2_Project Forest Pro Forma Model v58" xfId="217" xr:uid="{00000000-0005-0000-0000-0000D8000000}"/>
    <cellStyle name="_CBIV v6_Mutilples Template2_Project Forest Pro Forma Model v58_DFC_4T21_com_TS" xfId="3737" xr:uid="{296C871D-DFEF-4EEF-92E7-854D31577E99}"/>
    <cellStyle name="_CBIV v6_Mutilples Template2_Project Forest Pro Forma Model v58_JV - SLC-MIT" xfId="2839" xr:uid="{D4E5FEA9-BDC9-4D5E-8661-FE45F33F6CCB}"/>
    <cellStyle name="_CBIV v6_pom consolidated v3" xfId="218" xr:uid="{00000000-0005-0000-0000-0000D9000000}"/>
    <cellStyle name="_CBIV v6_pom consolidated v3_DFC_4T21_com_TS" xfId="3738" xr:uid="{1D3777C4-4522-44A6-A4B3-032B2688C62B}"/>
    <cellStyle name="_CBIV v6_pom consolidated v3_Exelon Power Fuel Forecast - Project P 6-11-2004 ver21" xfId="219" xr:uid="{00000000-0005-0000-0000-0000DA000000}"/>
    <cellStyle name="_CBIV v6_pom consolidated v3_Exelon Power Fuel Forecast - Project P 6-11-2004 ver21_DFC_4T21_com_TS" xfId="3739" xr:uid="{037017AD-1760-4310-9E54-3D5DEAE49862}"/>
    <cellStyle name="_CBIV v6_pom consolidated v3_Exelon Power Fuel Forecast - Project P 6-11-2004 ver21_JV - SLC-MIT" xfId="2841" xr:uid="{FBB09D06-E9FA-4261-8C70-D5D2E34EEDE5}"/>
    <cellStyle name="_CBIV v6_pom consolidated v3_JV - SLC-MIT" xfId="2840" xr:uid="{A25FE297-D898-48F0-8465-B99EDFCF52D7}"/>
    <cellStyle name="_CBIV v6_pom consolidated v3_ML Outputs" xfId="220" xr:uid="{00000000-0005-0000-0000-0000DB000000}"/>
    <cellStyle name="_CBIV v6_pom consolidated v3_ML Outputs_DFC_4T21_com_TS" xfId="3740" xr:uid="{592C9422-AC54-45F3-BB69-806339E6E0CE}"/>
    <cellStyle name="_CBIV v6_pom consolidated v3_ML Outputs_JV - SLC-MIT" xfId="2842" xr:uid="{5167C6BF-2C1C-40D8-A2FD-206C2F04D62E}"/>
    <cellStyle name="_CBIV v6_pom consolidated v3_Project Forest Pro Forma Model v58" xfId="221" xr:uid="{00000000-0005-0000-0000-0000DC000000}"/>
    <cellStyle name="_CBIV v6_pom consolidated v3_Project Forest Pro Forma Model v58_DFC_4T21_com_TS" xfId="3741" xr:uid="{DF17D93F-CEF8-40BE-AB00-95108A9D249F}"/>
    <cellStyle name="_CBIV v6_pom consolidated v3_Project Forest Pro Forma Model v58_JV - SLC-MIT" xfId="2843" xr:uid="{8F7FE523-0F33-4461-9CC4-230ACF06856D}"/>
    <cellStyle name="_CEG Plants v4" xfId="222" xr:uid="{00000000-0005-0000-0000-0000DD000000}"/>
    <cellStyle name="_CEG Plants v4_DFC_4T21_com_TS" xfId="3742" xr:uid="{9FDA0C50-6CFA-4747-AFA4-4DA9A4D00BC9}"/>
    <cellStyle name="_CEG Plants v4_JV - SLC-MIT" xfId="2844" xr:uid="{6788E2E7-C112-4A79-BA96-7E1B49D6A5B8}"/>
    <cellStyle name="_CEG Plants v5" xfId="223" xr:uid="{00000000-0005-0000-0000-0000DE000000}"/>
    <cellStyle name="_CEG Plants v5_DFC_4T21_com_TS" xfId="3743" xr:uid="{00F6614F-246F-4A70-9305-A2D3579B6098}"/>
    <cellStyle name="_CEG Plants v5_JV - SLC-MIT" xfId="2845" xr:uid="{9450BBF5-1F53-4EA7-9D50-88AD3B5CE732}"/>
    <cellStyle name="_CEG Plants v6" xfId="224" xr:uid="{00000000-0005-0000-0000-0000DF000000}"/>
    <cellStyle name="_CEG Plants v6_DFC_4T21_com_TS" xfId="3744" xr:uid="{9A2FD18B-8BF0-4E7E-BD74-C3A2C8491B81}"/>
    <cellStyle name="_CEG Plants v6_JV - SLC-MIT" xfId="2846" xr:uid="{7DC1525B-081C-41ED-93EA-C70B45B301D2}"/>
    <cellStyle name="_Comma" xfId="225" xr:uid="{00000000-0005-0000-0000-0000E0000000}"/>
    <cellStyle name="_Consolidated Summary - Portfolio_v12" xfId="226" xr:uid="{00000000-0005-0000-0000-0000E1000000}"/>
    <cellStyle name="_Consolidated Summary - Portfolio_v12_Copy of CNL Consolidated model_v.FPL_v37" xfId="227" xr:uid="{00000000-0005-0000-0000-0000E2000000}"/>
    <cellStyle name="_Consolidated Summary - Portfolio_v12_Copy of CNL Consolidated model_v.FPL_v37_DFC_4T21_com_TS" xfId="3746" xr:uid="{5EDDD03D-DA0F-496B-AE4F-0756CCE5EC21}"/>
    <cellStyle name="_Consolidated Summary - Portfolio_v12_Copy of CNL Consolidated model_v.FPL_v37_Exelon Power Fuel Forecast - Project P 6-11-2004 ver21" xfId="228" xr:uid="{00000000-0005-0000-0000-0000E3000000}"/>
    <cellStyle name="_Consolidated Summary - Portfolio_v12_Copy of CNL Consolidated model_v.FPL_v37_Exelon Power Fuel Forecast - Project P 6-11-2004 ver21_DFC_4T21_com_TS" xfId="3747" xr:uid="{7E80C31F-6EA5-4B0B-9019-F40EDD0CB03D}"/>
    <cellStyle name="_Consolidated Summary - Portfolio_v12_Copy of CNL Consolidated model_v.FPL_v37_Exelon Power Fuel Forecast - Project P 6-11-2004 ver21_JV - SLC-MIT" xfId="2849" xr:uid="{B0D3718B-E6C4-4C15-815B-E6A9D9851824}"/>
    <cellStyle name="_Consolidated Summary - Portfolio_v12_Copy of CNL Consolidated model_v.FPL_v37_JV - SLC-MIT" xfId="2848" xr:uid="{BC69D726-AEEF-4AA9-A3EF-F514B6323C06}"/>
    <cellStyle name="_Consolidated Summary - Portfolio_v12_Copy of CNL Consolidated model_v.FPL_v37_ML Outputs" xfId="229" xr:uid="{00000000-0005-0000-0000-0000E4000000}"/>
    <cellStyle name="_Consolidated Summary - Portfolio_v12_Copy of CNL Consolidated model_v.FPL_v37_ML Outputs_DFC_4T21_com_TS" xfId="3748" xr:uid="{9C293982-1EEB-453C-B340-E5A2590B95BC}"/>
    <cellStyle name="_Consolidated Summary - Portfolio_v12_Copy of CNL Consolidated model_v.FPL_v37_ML Outputs_JV - SLC-MIT" xfId="2850" xr:uid="{CC69F3E3-3B8F-47AA-8F74-790AECD0D5BC}"/>
    <cellStyle name="_Consolidated Summary - Portfolio_v12_Copy of CNL Consolidated model_v.FPL_v37_Project Forest Pro Forma Model v58" xfId="230" xr:uid="{00000000-0005-0000-0000-0000E5000000}"/>
    <cellStyle name="_Consolidated Summary - Portfolio_v12_Copy of CNL Consolidated model_v.FPL_v37_Project Forest Pro Forma Model v58_DFC_4T21_com_TS" xfId="3749" xr:uid="{C4649C81-94AC-4EBA-B126-C3C5CD9DF5ED}"/>
    <cellStyle name="_Consolidated Summary - Portfolio_v12_Copy of CNL Consolidated model_v.FPL_v37_Project Forest Pro Forma Model v58_JV - SLC-MIT" xfId="2851" xr:uid="{6B2780A7-02E9-41C1-98C6-783CC3A59089}"/>
    <cellStyle name="_Consolidated Summary - Portfolio_v12_D_Consolidated2" xfId="231" xr:uid="{00000000-0005-0000-0000-0000E6000000}"/>
    <cellStyle name="_Consolidated Summary - Portfolio_v12_D_Consolidated2_DFC_4T21_com_TS" xfId="3750" xr:uid="{9E41E595-1C8D-4967-97BB-DEEAEE6AC508}"/>
    <cellStyle name="_Consolidated Summary - Portfolio_v12_D_Consolidated2_JV - SLC-MIT" xfId="2852" xr:uid="{35E2CDFC-3D16-43A1-B4C6-770FB966150D}"/>
    <cellStyle name="_Consolidated Summary - Portfolio_v12_DFC_4T21_com_TS" xfId="3745" xr:uid="{B940C7A9-2D97-4359-B4BC-3880591B2CEA}"/>
    <cellStyle name="_Consolidated Summary - Portfolio_v12_JV - SLC-MIT" xfId="2847" xr:uid="{D3FF081D-9546-4992-BB00-F1957F3A4B06}"/>
    <cellStyle name="_Consolidated Summary - Portfolio_v12_Model v9.8" xfId="232" xr:uid="{00000000-0005-0000-0000-0000E7000000}"/>
    <cellStyle name="_Consolidated Summary - Portfolio_v12_Model v9.8_DFC_4T21_com_TS" xfId="3751" xr:uid="{CF135FF1-F4FF-45A5-8D54-2BF95EB6F562}"/>
    <cellStyle name="_Consolidated Summary - Portfolio_v12_Model v9.8_JV - SLC-MIT" xfId="2853" xr:uid="{8F913FA4-2968-4BE8-A881-F23AAE6F5445}"/>
    <cellStyle name="_Consolidated Summary - Portfolio_v12_Mutilples Template2" xfId="233" xr:uid="{00000000-0005-0000-0000-0000E8000000}"/>
    <cellStyle name="_Consolidated Summary - Portfolio_v12_Mutilples Template2_DFC_4T21_com_TS" xfId="3752" xr:uid="{0A72F196-89AA-46CF-B1A6-52E84E1CF5FC}"/>
    <cellStyle name="_Consolidated Summary - Portfolio_v12_Mutilples Template2_Exelon Power Fuel Forecast - Project P 6-11-2004 ver21" xfId="234" xr:uid="{00000000-0005-0000-0000-0000E9000000}"/>
    <cellStyle name="_Consolidated Summary - Portfolio_v12_Mutilples Template2_Exelon Power Fuel Forecast - Project P 6-11-2004 ver21_DFC_4T21_com_TS" xfId="3753" xr:uid="{6DD10837-4316-472B-A343-96865FDECCAA}"/>
    <cellStyle name="_Consolidated Summary - Portfolio_v12_Mutilples Template2_Exelon Power Fuel Forecast - Project P 6-11-2004 ver21_JV - SLC-MIT" xfId="2855" xr:uid="{B7B2A420-BCC5-4815-825E-3ADEBF2BC4C8}"/>
    <cellStyle name="_Consolidated Summary - Portfolio_v12_Mutilples Template2_JV - SLC-MIT" xfId="2854" xr:uid="{E6A66518-6D40-4C5B-A095-A05E8DCD1F80}"/>
    <cellStyle name="_Consolidated Summary - Portfolio_v12_Mutilples Template2_ML Outputs" xfId="235" xr:uid="{00000000-0005-0000-0000-0000EA000000}"/>
    <cellStyle name="_Consolidated Summary - Portfolio_v12_Mutilples Template2_ML Outputs_DFC_4T21_com_TS" xfId="3754" xr:uid="{6941C7CD-092D-41F5-B947-6B692564F0A8}"/>
    <cellStyle name="_Consolidated Summary - Portfolio_v12_Mutilples Template2_ML Outputs_JV - SLC-MIT" xfId="2856" xr:uid="{B4ADAC02-603E-42A2-8B7E-B06F0EBD4704}"/>
    <cellStyle name="_Consolidated Summary - Portfolio_v12_Mutilples Template2_Project Forest Pro Forma Model v58" xfId="236" xr:uid="{00000000-0005-0000-0000-0000EB000000}"/>
    <cellStyle name="_Consolidated Summary - Portfolio_v12_Mutilples Template2_Project Forest Pro Forma Model v58_DFC_4T21_com_TS" xfId="3755" xr:uid="{25E7EB3E-32BA-46B6-A54D-879BD9A8BA1E}"/>
    <cellStyle name="_Consolidated Summary - Portfolio_v12_Mutilples Template2_Project Forest Pro Forma Model v58_JV - SLC-MIT" xfId="2857" xr:uid="{86439BD8-672C-40CB-907A-12FB8B1F90FF}"/>
    <cellStyle name="_Consolidated Summary - Portfolio_v12_pom consolidated v3" xfId="237" xr:uid="{00000000-0005-0000-0000-0000EC000000}"/>
    <cellStyle name="_Consolidated Summary - Portfolio_v12_pom consolidated v3_DFC_4T21_com_TS" xfId="3756" xr:uid="{FC120337-B6D5-4F54-BC2A-8FE36372D446}"/>
    <cellStyle name="_Consolidated Summary - Portfolio_v12_pom consolidated v3_Exelon Power Fuel Forecast - Project P 6-11-2004 ver21" xfId="238" xr:uid="{00000000-0005-0000-0000-0000ED000000}"/>
    <cellStyle name="_Consolidated Summary - Portfolio_v12_pom consolidated v3_Exelon Power Fuel Forecast - Project P 6-11-2004 ver21_DFC_4T21_com_TS" xfId="3757" xr:uid="{4F86AB14-EEEE-4221-8010-928FFA57CF35}"/>
    <cellStyle name="_Consolidated Summary - Portfolio_v12_pom consolidated v3_Exelon Power Fuel Forecast - Project P 6-11-2004 ver21_JV - SLC-MIT" xfId="2859" xr:uid="{34D548C8-09E7-447F-A4A4-509275876AA0}"/>
    <cellStyle name="_Consolidated Summary - Portfolio_v12_pom consolidated v3_JV - SLC-MIT" xfId="2858" xr:uid="{65AC3DF3-EF21-4127-B93B-B0212175A1F2}"/>
    <cellStyle name="_Consolidated Summary - Portfolio_v12_pom consolidated v3_ML Outputs" xfId="239" xr:uid="{00000000-0005-0000-0000-0000EE000000}"/>
    <cellStyle name="_Consolidated Summary - Portfolio_v12_pom consolidated v3_ML Outputs_DFC_4T21_com_TS" xfId="3758" xr:uid="{F3728818-44FC-4E13-AC30-42EFC219F953}"/>
    <cellStyle name="_Consolidated Summary - Portfolio_v12_pom consolidated v3_ML Outputs_JV - SLC-MIT" xfId="2860" xr:uid="{10CE497E-3352-495C-91C5-0CDC24D8F52C}"/>
    <cellStyle name="_Consolidated Summary - Portfolio_v12_pom consolidated v3_Project Forest Pro Forma Model v58" xfId="240" xr:uid="{00000000-0005-0000-0000-0000EF000000}"/>
    <cellStyle name="_Consolidated Summary - Portfolio_v12_pom consolidated v3_Project Forest Pro Forma Model v58_DFC_4T21_com_TS" xfId="3759" xr:uid="{DB780950-0963-440F-95AB-58F76314D39E}"/>
    <cellStyle name="_Consolidated Summary - Portfolio_v12_pom consolidated v3_Project Forest Pro Forma Model v58_JV - SLC-MIT" xfId="2861" xr:uid="{C4BD7E01-DE3B-4762-868E-9E050402C2C3}"/>
    <cellStyle name="_Copy of CNL Consolidated model_v.FPL_v37" xfId="241" xr:uid="{00000000-0005-0000-0000-0000F0000000}"/>
    <cellStyle name="_Copy of CNL Consolidated model_v.FPL_v37_DFC_4T21_com_TS" xfId="3760" xr:uid="{38768001-C4EA-4001-825D-0F77743359BE}"/>
    <cellStyle name="_Copy of CNL Consolidated model_v.FPL_v37_Exelon Power Fuel Forecast - Project P 6-11-2004 ver21" xfId="242" xr:uid="{00000000-0005-0000-0000-0000F1000000}"/>
    <cellStyle name="_Copy of CNL Consolidated model_v.FPL_v37_Exelon Power Fuel Forecast - Project P 6-11-2004 ver21_DFC_4T21_com_TS" xfId="3761" xr:uid="{200F68F9-1DBA-41E6-9D90-40F87D6702F5}"/>
    <cellStyle name="_Copy of CNL Consolidated model_v.FPL_v37_Exelon Power Fuel Forecast - Project P 6-11-2004 ver21_JV - SLC-MIT" xfId="2863" xr:uid="{A727F074-963D-4395-ACCF-5D9803693B80}"/>
    <cellStyle name="_Copy of CNL Consolidated model_v.FPL_v37_JV - SLC-MIT" xfId="2862" xr:uid="{03AD806D-A2ED-4FE7-801C-F1E7D2766C7E}"/>
    <cellStyle name="_Copy of CNL Consolidated model_v.FPL_v37_ML Outputs" xfId="243" xr:uid="{00000000-0005-0000-0000-0000F2000000}"/>
    <cellStyle name="_Copy of CNL Consolidated model_v.FPL_v37_ML Outputs_DFC_4T21_com_TS" xfId="3762" xr:uid="{D32DC6FE-4D9F-4732-8A83-6A2DA5455EB7}"/>
    <cellStyle name="_Copy of CNL Consolidated model_v.FPL_v37_ML Outputs_JV - SLC-MIT" xfId="2864" xr:uid="{D0B6F4A3-427C-493A-BEEF-4230E1B39AD0}"/>
    <cellStyle name="_Copy of CNL Consolidated model_v.FPL_v37_Project Forest Pro Forma Model v58" xfId="244" xr:uid="{00000000-0005-0000-0000-0000F3000000}"/>
    <cellStyle name="_Copy of CNL Consolidated model_v.FPL_v37_Project Forest Pro Forma Model v58_DFC_4T21_com_TS" xfId="3763" xr:uid="{0B256C04-A875-4519-AB8B-47D1C74BD582}"/>
    <cellStyle name="_Copy of CNL Consolidated model_v.FPL_v37_Project Forest Pro Forma Model v58_JV - SLC-MIT" xfId="2865" xr:uid="{8B63D0F7-29B5-40A3-BFF6-2A9338FB3F91}"/>
    <cellStyle name="_CVA Leilão 09_2005" xfId="3421" xr:uid="{04DF7682-703D-405A-8B06-E0B9BFF6061F}"/>
    <cellStyle name="_D_Consolidated2" xfId="245" xr:uid="{00000000-0005-0000-0000-0000F4000000}"/>
    <cellStyle name="_Dell with sensitivity" xfId="246" xr:uid="{00000000-0005-0000-0000-0000F5000000}"/>
    <cellStyle name="_Dell with sensitivity_Copy of CNL Consolidated model_v.FPL_v37" xfId="247" xr:uid="{00000000-0005-0000-0000-0000F6000000}"/>
    <cellStyle name="_Dell with sensitivity_Copy of CNL Consolidated model_v.FPL_v37_Exelon Power Fuel Forecast - Project P 6-11-2004 ver21" xfId="248" xr:uid="{00000000-0005-0000-0000-0000F7000000}"/>
    <cellStyle name="_Dell with sensitivity_Copy of CNL Consolidated model_v.FPL_v37_ML Outputs" xfId="249" xr:uid="{00000000-0005-0000-0000-0000F8000000}"/>
    <cellStyle name="_Dell with sensitivity_Copy of CNL Consolidated model_v.FPL_v37_Project Forest Pro Forma Model v58" xfId="250" xr:uid="{00000000-0005-0000-0000-0000F9000000}"/>
    <cellStyle name="_Dell with sensitivity_D_Consolidated2" xfId="251" xr:uid="{00000000-0005-0000-0000-0000FA000000}"/>
    <cellStyle name="_Dell with sensitivity_Model v9.8" xfId="252" xr:uid="{00000000-0005-0000-0000-0000FB000000}"/>
    <cellStyle name="_Dell with sensitivity_Mutilples Template2" xfId="253" xr:uid="{00000000-0005-0000-0000-0000FC000000}"/>
    <cellStyle name="_Dell with sensitivity_Mutilples Template2_Exelon Power Fuel Forecast - Project P 6-11-2004 ver21" xfId="254" xr:uid="{00000000-0005-0000-0000-0000FD000000}"/>
    <cellStyle name="_Dell with sensitivity_Mutilples Template2_ML Outputs" xfId="255" xr:uid="{00000000-0005-0000-0000-0000FE000000}"/>
    <cellStyle name="_Dell with sensitivity_Mutilples Template2_Project Forest Pro Forma Model v58" xfId="256" xr:uid="{00000000-0005-0000-0000-0000FF000000}"/>
    <cellStyle name="_Dell with sensitivity_pom consolidated v3" xfId="257" xr:uid="{00000000-0005-0000-0000-000000010000}"/>
    <cellStyle name="_Dell with sensitivity_pom consolidated v3_Exelon Power Fuel Forecast - Project P 6-11-2004 ver21" xfId="258" xr:uid="{00000000-0005-0000-0000-000001010000}"/>
    <cellStyle name="_Dell with sensitivity_pom consolidated v3_ML Outputs" xfId="259" xr:uid="{00000000-0005-0000-0000-000002010000}"/>
    <cellStyle name="_Dell with sensitivity_pom consolidated v3_Project Forest Pro Forma Model v58" xfId="260" xr:uid="{00000000-0005-0000-0000-000003010000}"/>
    <cellStyle name="_Dell_6c_Stdv10_sensitivity sheet" xfId="261" xr:uid="{00000000-0005-0000-0000-000004010000}"/>
    <cellStyle name="_Dell_6c_Stdv10_sensitivity sheet_Copy of CNL Consolidated model_v.FPL_v37" xfId="262" xr:uid="{00000000-0005-0000-0000-000005010000}"/>
    <cellStyle name="_Dell_6c_Stdv10_sensitivity sheet_Copy of CNL Consolidated model_v.FPL_v37_Exelon Power Fuel Forecast - Project P 6-11-2004 ver21" xfId="263" xr:uid="{00000000-0005-0000-0000-000006010000}"/>
    <cellStyle name="_Dell_6c_Stdv10_sensitivity sheet_Copy of CNL Consolidated model_v.FPL_v37_ML Outputs" xfId="264" xr:uid="{00000000-0005-0000-0000-000007010000}"/>
    <cellStyle name="_Dell_6c_Stdv10_sensitivity sheet_Copy of CNL Consolidated model_v.FPL_v37_Project Forest Pro Forma Model v58" xfId="265" xr:uid="{00000000-0005-0000-0000-000008010000}"/>
    <cellStyle name="_Dell_6c_Stdv10_sensitivity sheet_D_Consolidated2" xfId="266" xr:uid="{00000000-0005-0000-0000-000009010000}"/>
    <cellStyle name="_Dell_6c_Stdv10_sensitivity sheet_Model v9.8" xfId="267" xr:uid="{00000000-0005-0000-0000-00000A010000}"/>
    <cellStyle name="_Dell_6c_Stdv10_sensitivity sheet_Mutilples Template2" xfId="268" xr:uid="{00000000-0005-0000-0000-00000B010000}"/>
    <cellStyle name="_Dell_6c_Stdv10_sensitivity sheet_Mutilples Template2_Exelon Power Fuel Forecast - Project P 6-11-2004 ver21" xfId="269" xr:uid="{00000000-0005-0000-0000-00000C010000}"/>
    <cellStyle name="_Dell_6c_Stdv10_sensitivity sheet_Mutilples Template2_ML Outputs" xfId="270" xr:uid="{00000000-0005-0000-0000-00000D010000}"/>
    <cellStyle name="_Dell_6c_Stdv10_sensitivity sheet_Mutilples Template2_Project Forest Pro Forma Model v58" xfId="271" xr:uid="{00000000-0005-0000-0000-00000E010000}"/>
    <cellStyle name="_Dell_6c_Stdv10_sensitivity sheet_pom consolidated v3" xfId="272" xr:uid="{00000000-0005-0000-0000-00000F010000}"/>
    <cellStyle name="_Dell_6c_Stdv10_sensitivity sheet_pom consolidated v3_Exelon Power Fuel Forecast - Project P 6-11-2004 ver21" xfId="273" xr:uid="{00000000-0005-0000-0000-000010010000}"/>
    <cellStyle name="_Dell_6c_Stdv10_sensitivity sheet_pom consolidated v3_ML Outputs" xfId="274" xr:uid="{00000000-0005-0000-0000-000011010000}"/>
    <cellStyle name="_Dell_6c_Stdv10_sensitivity sheet_pom consolidated v3_Project Forest Pro Forma Model v58" xfId="275" xr:uid="{00000000-0005-0000-0000-000012010000}"/>
    <cellStyle name="_Dell_Level_6c" xfId="276" xr:uid="{00000000-0005-0000-0000-000013010000}"/>
    <cellStyle name="_Dell_Level_6c_Copy of CNL Consolidated model_v.FPL_v37" xfId="277" xr:uid="{00000000-0005-0000-0000-000014010000}"/>
    <cellStyle name="_Dell_Level_6c_Copy of CNL Consolidated model_v.FPL_v37_DFC_4T21_com_TS" xfId="3765" xr:uid="{5D0CCA11-3A9C-407E-94B7-D0C26B21CA7F}"/>
    <cellStyle name="_Dell_Level_6c_Copy of CNL Consolidated model_v.FPL_v37_Exelon Power Fuel Forecast - Project P 6-11-2004 ver21" xfId="278" xr:uid="{00000000-0005-0000-0000-000015010000}"/>
    <cellStyle name="_Dell_Level_6c_Copy of CNL Consolidated model_v.FPL_v37_Exelon Power Fuel Forecast - Project P 6-11-2004 ver21_DFC_4T21_com_TS" xfId="3766" xr:uid="{C4E59E9E-1978-4DE6-89C8-ABF951095324}"/>
    <cellStyle name="_Dell_Level_6c_Copy of CNL Consolidated model_v.FPL_v37_Exelon Power Fuel Forecast - Project P 6-11-2004 ver21_JV - SLC-MIT" xfId="2868" xr:uid="{07153335-B6C8-4AD8-A9AB-A48A41E01E4E}"/>
    <cellStyle name="_Dell_Level_6c_Copy of CNL Consolidated model_v.FPL_v37_JV - SLC-MIT" xfId="2867" xr:uid="{221B04CF-A4F4-4CE8-9422-70F01A943A86}"/>
    <cellStyle name="_Dell_Level_6c_Copy of CNL Consolidated model_v.FPL_v37_ML Outputs" xfId="279" xr:uid="{00000000-0005-0000-0000-000016010000}"/>
    <cellStyle name="_Dell_Level_6c_Copy of CNL Consolidated model_v.FPL_v37_ML Outputs_DFC_4T21_com_TS" xfId="3767" xr:uid="{D35F9407-805D-48CF-82EC-3C57F5F41D93}"/>
    <cellStyle name="_Dell_Level_6c_Copy of CNL Consolidated model_v.FPL_v37_ML Outputs_JV - SLC-MIT" xfId="2869" xr:uid="{C841C04B-8092-4B2A-8EB9-CFBFB2D0DEBA}"/>
    <cellStyle name="_Dell_Level_6c_Copy of CNL Consolidated model_v.FPL_v37_Project Forest Pro Forma Model v58" xfId="280" xr:uid="{00000000-0005-0000-0000-000017010000}"/>
    <cellStyle name="_Dell_Level_6c_Copy of CNL Consolidated model_v.FPL_v37_Project Forest Pro Forma Model v58_DFC_4T21_com_TS" xfId="3768" xr:uid="{F28239D6-AE10-49CA-A742-09F75EE7B883}"/>
    <cellStyle name="_Dell_Level_6c_Copy of CNL Consolidated model_v.FPL_v37_Project Forest Pro Forma Model v58_JV - SLC-MIT" xfId="2870" xr:uid="{7A977195-1AD1-4B8B-9E0E-AADBE12B191C}"/>
    <cellStyle name="_Dell_Level_6c_D_Consolidated2" xfId="281" xr:uid="{00000000-0005-0000-0000-000018010000}"/>
    <cellStyle name="_Dell_Level_6c_D_Consolidated2_DFC_4T21_com_TS" xfId="3769" xr:uid="{A7057460-8820-4F89-A91D-F58A935EC12C}"/>
    <cellStyle name="_Dell_Level_6c_D_Consolidated2_JV - SLC-MIT" xfId="2871" xr:uid="{A13F62D1-3C6C-4A22-8EA1-59E04A5456AA}"/>
    <cellStyle name="_Dell_Level_6c_DFC_4T21_com_TS" xfId="3764" xr:uid="{19FC8C4D-BA0C-4F77-81CB-98C12E31DC58}"/>
    <cellStyle name="_Dell_Level_6c_JV - SLC-MIT" xfId="2866" xr:uid="{64214007-C0CC-4A6C-97ED-B213CC68B589}"/>
    <cellStyle name="_Dell_Level_6c_Model v9.8" xfId="282" xr:uid="{00000000-0005-0000-0000-000019010000}"/>
    <cellStyle name="_Dell_Level_6c_Model v9.8_DFC_4T21_com_TS" xfId="3770" xr:uid="{D7274004-8042-4D69-A6E1-29C01ECFE46E}"/>
    <cellStyle name="_Dell_Level_6c_Model v9.8_JV - SLC-MIT" xfId="2872" xr:uid="{32556ADB-5EEB-4F38-BDC1-E901045390F5}"/>
    <cellStyle name="_Dell_Level_6c_Mutilples Template2" xfId="283" xr:uid="{00000000-0005-0000-0000-00001A010000}"/>
    <cellStyle name="_Dell_Level_6c_Mutilples Template2_DFC_4T21_com_TS" xfId="3771" xr:uid="{C77F593E-B0B8-4E55-84E1-52463D310D0F}"/>
    <cellStyle name="_Dell_Level_6c_Mutilples Template2_Exelon Power Fuel Forecast - Project P 6-11-2004 ver21" xfId="284" xr:uid="{00000000-0005-0000-0000-00001B010000}"/>
    <cellStyle name="_Dell_Level_6c_Mutilples Template2_Exelon Power Fuel Forecast - Project P 6-11-2004 ver21_DFC_4T21_com_TS" xfId="3772" xr:uid="{B4CA1E6A-578E-4A59-9933-28A17A6869FE}"/>
    <cellStyle name="_Dell_Level_6c_Mutilples Template2_Exelon Power Fuel Forecast - Project P 6-11-2004 ver21_JV - SLC-MIT" xfId="2874" xr:uid="{B90D09E9-3831-451C-9086-5BCB75695DA9}"/>
    <cellStyle name="_Dell_Level_6c_Mutilples Template2_JV - SLC-MIT" xfId="2873" xr:uid="{BB6DC2F7-D37F-427D-8B91-3046A219DA22}"/>
    <cellStyle name="_Dell_Level_6c_Mutilples Template2_ML Outputs" xfId="285" xr:uid="{00000000-0005-0000-0000-00001C010000}"/>
    <cellStyle name="_Dell_Level_6c_Mutilples Template2_ML Outputs_DFC_4T21_com_TS" xfId="3773" xr:uid="{E9DA053B-FD91-4812-BF74-FD555810DB28}"/>
    <cellStyle name="_Dell_Level_6c_Mutilples Template2_ML Outputs_JV - SLC-MIT" xfId="2875" xr:uid="{D4E49626-89EB-44E9-8DCE-11F5D3FB5B7B}"/>
    <cellStyle name="_Dell_Level_6c_Mutilples Template2_Project Forest Pro Forma Model v58" xfId="286" xr:uid="{00000000-0005-0000-0000-00001D010000}"/>
    <cellStyle name="_Dell_Level_6c_Mutilples Template2_Project Forest Pro Forma Model v58_DFC_4T21_com_TS" xfId="3774" xr:uid="{CB63F67B-8B08-4298-93DF-1EEAEB0C326B}"/>
    <cellStyle name="_Dell_Level_6c_Mutilples Template2_Project Forest Pro Forma Model v58_JV - SLC-MIT" xfId="2876" xr:uid="{E99195F2-37C3-4B85-B860-966844E1079F}"/>
    <cellStyle name="_Dell_Level_6c_pom consolidated v3" xfId="287" xr:uid="{00000000-0005-0000-0000-00001E010000}"/>
    <cellStyle name="_Dell_Level_6c_pom consolidated v3_DFC_4T21_com_TS" xfId="3775" xr:uid="{66D83EEE-36E2-444C-828E-A31620F72A68}"/>
    <cellStyle name="_Dell_Level_6c_pom consolidated v3_Exelon Power Fuel Forecast - Project P 6-11-2004 ver21" xfId="288" xr:uid="{00000000-0005-0000-0000-00001F010000}"/>
    <cellStyle name="_Dell_Level_6c_pom consolidated v3_Exelon Power Fuel Forecast - Project P 6-11-2004 ver21_DFC_4T21_com_TS" xfId="3776" xr:uid="{2FE5852C-DBB5-438D-B9A3-B80B744BF59E}"/>
    <cellStyle name="_Dell_Level_6c_pom consolidated v3_Exelon Power Fuel Forecast - Project P 6-11-2004 ver21_JV - SLC-MIT" xfId="2878" xr:uid="{7E057DE6-4273-4AE1-B08C-508682F1E4EA}"/>
    <cellStyle name="_Dell_Level_6c_pom consolidated v3_JV - SLC-MIT" xfId="2877" xr:uid="{05ABC6F1-349C-4578-B2A7-17B390911E75}"/>
    <cellStyle name="_Dell_Level_6c_pom consolidated v3_ML Outputs" xfId="289" xr:uid="{00000000-0005-0000-0000-000020010000}"/>
    <cellStyle name="_Dell_Level_6c_pom consolidated v3_ML Outputs_DFC_4T21_com_TS" xfId="3777" xr:uid="{D9D723A5-8754-42FA-996A-8EC867AA0BD6}"/>
    <cellStyle name="_Dell_Level_6c_pom consolidated v3_ML Outputs_JV - SLC-MIT" xfId="2879" xr:uid="{F4DEA534-C9EC-4F7C-B72E-DFCE61F45EC4}"/>
    <cellStyle name="_Dell_Level_6c_pom consolidated v3_Project Forest Pro Forma Model v58" xfId="290" xr:uid="{00000000-0005-0000-0000-000021010000}"/>
    <cellStyle name="_Dell_Level_6c_pom consolidated v3_Project Forest Pro Forma Model v58_DFC_4T21_com_TS" xfId="3778" xr:uid="{EC83FAE0-F0D7-48E0-B8AC-D12A80254644}"/>
    <cellStyle name="_Dell_Level_6c_pom consolidated v3_Project Forest Pro Forma Model v58_JV - SLC-MIT" xfId="2880" xr:uid="{A08AE39F-B675-40F7-A935-CC99700523A4}"/>
    <cellStyle name="_x0013__DFC_4T21_com_TS" xfId="3530" xr:uid="{C898C632-645C-4254-AF47-E6AB2457F0C1}"/>
    <cellStyle name="_ECP Model v30 B" xfId="291" xr:uid="{00000000-0005-0000-0000-000022010000}"/>
    <cellStyle name="_ECP Model v30 B_Copy of CNL Consolidated model_v.FPL_v37" xfId="292" xr:uid="{00000000-0005-0000-0000-000023010000}"/>
    <cellStyle name="_ECP Model v30 B_Copy of CNL Consolidated model_v.FPL_v37_DFC_4T21_com_TS" xfId="3780" xr:uid="{F31836E6-A076-4A2A-8900-6A3431B043E9}"/>
    <cellStyle name="_ECP Model v30 B_Copy of CNL Consolidated model_v.FPL_v37_Exelon Power Fuel Forecast - Project P 6-11-2004 ver21" xfId="293" xr:uid="{00000000-0005-0000-0000-000024010000}"/>
    <cellStyle name="_ECP Model v30 B_Copy of CNL Consolidated model_v.FPL_v37_Exelon Power Fuel Forecast - Project P 6-11-2004 ver21_DFC_4T21_com_TS" xfId="3781" xr:uid="{6762FC77-3646-4DD6-AEA4-2783E369E939}"/>
    <cellStyle name="_ECP Model v30 B_Copy of CNL Consolidated model_v.FPL_v37_Exelon Power Fuel Forecast - Project P 6-11-2004 ver21_JV - SLC-MIT" xfId="2883" xr:uid="{C68DA36D-D7CB-4A9F-9367-C23382B86488}"/>
    <cellStyle name="_ECP Model v30 B_Copy of CNL Consolidated model_v.FPL_v37_JV - SLC-MIT" xfId="2882" xr:uid="{E222D32C-7E55-4D52-B3F3-CB6CA0967B97}"/>
    <cellStyle name="_ECP Model v30 B_Copy of CNL Consolidated model_v.FPL_v37_ML Outputs" xfId="294" xr:uid="{00000000-0005-0000-0000-000025010000}"/>
    <cellStyle name="_ECP Model v30 B_Copy of CNL Consolidated model_v.FPL_v37_ML Outputs_DFC_4T21_com_TS" xfId="3782" xr:uid="{63B743F8-48FF-4C42-BC47-E70F12F26DA6}"/>
    <cellStyle name="_ECP Model v30 B_Copy of CNL Consolidated model_v.FPL_v37_ML Outputs_JV - SLC-MIT" xfId="2884" xr:uid="{878AA66E-E707-4899-85EF-A527B9D7AAA3}"/>
    <cellStyle name="_ECP Model v30 B_Copy of CNL Consolidated model_v.FPL_v37_Project Forest Pro Forma Model v58" xfId="295" xr:uid="{00000000-0005-0000-0000-000026010000}"/>
    <cellStyle name="_ECP Model v30 B_Copy of CNL Consolidated model_v.FPL_v37_Project Forest Pro Forma Model v58_DFC_4T21_com_TS" xfId="3783" xr:uid="{3C88C116-1210-46DA-97B0-77B173DCC72C}"/>
    <cellStyle name="_ECP Model v30 B_Copy of CNL Consolidated model_v.FPL_v37_Project Forest Pro Forma Model v58_JV - SLC-MIT" xfId="2885" xr:uid="{849B259C-7610-4B87-9756-974B5830D51E}"/>
    <cellStyle name="_ECP Model v30 B_D_Consolidated2" xfId="296" xr:uid="{00000000-0005-0000-0000-000027010000}"/>
    <cellStyle name="_ECP Model v30 B_D_Consolidated2_DFC_4T21_com_TS" xfId="3784" xr:uid="{71459650-0887-4F66-AAC9-D14AA285BBB1}"/>
    <cellStyle name="_ECP Model v30 B_D_Consolidated2_JV - SLC-MIT" xfId="2886" xr:uid="{8964DD6A-1CE5-4FD9-9E72-1817D15D9F08}"/>
    <cellStyle name="_ECP Model v30 B_DFC_4T21_com_TS" xfId="3779" xr:uid="{3DE88102-A5A8-4B3F-9E17-6FC77C803495}"/>
    <cellStyle name="_ECP Model v30 B_JV - SLC-MIT" xfId="2881" xr:uid="{14463F10-E338-41F5-A9D7-AB631908E8C2}"/>
    <cellStyle name="_ECP Model v30 B_Model v9.8" xfId="297" xr:uid="{00000000-0005-0000-0000-000028010000}"/>
    <cellStyle name="_ECP Model v30 B_Model v9.8_DFC_4T21_com_TS" xfId="3785" xr:uid="{0239CEB9-EA6A-4F0D-A576-268CA4EF6FC4}"/>
    <cellStyle name="_ECP Model v30 B_Model v9.8_JV - SLC-MIT" xfId="2887" xr:uid="{68E3BF29-9B97-4C01-B5CD-3BB68E2F5AED}"/>
    <cellStyle name="_ECP Model v30 B_Mutilples Template2" xfId="298" xr:uid="{00000000-0005-0000-0000-000029010000}"/>
    <cellStyle name="_ECP Model v30 B_Mutilples Template2_DFC_4T21_com_TS" xfId="3786" xr:uid="{33F1B1D1-98CB-40E8-8BA1-3F630836C7E4}"/>
    <cellStyle name="_ECP Model v30 B_Mutilples Template2_Exelon Power Fuel Forecast - Project P 6-11-2004 ver21" xfId="299" xr:uid="{00000000-0005-0000-0000-00002A010000}"/>
    <cellStyle name="_ECP Model v30 B_Mutilples Template2_Exelon Power Fuel Forecast - Project P 6-11-2004 ver21_DFC_4T21_com_TS" xfId="3787" xr:uid="{A426EAA3-C88B-42FD-8183-A13FD7E679F1}"/>
    <cellStyle name="_ECP Model v30 B_Mutilples Template2_Exelon Power Fuel Forecast - Project P 6-11-2004 ver21_JV - SLC-MIT" xfId="2889" xr:uid="{E1CD87B9-B393-4829-AE31-7597A0CB7E98}"/>
    <cellStyle name="_ECP Model v30 B_Mutilples Template2_JV - SLC-MIT" xfId="2888" xr:uid="{7F1804D8-3EB1-4B8E-B1A8-77294D08B386}"/>
    <cellStyle name="_ECP Model v30 B_Mutilples Template2_ML Outputs" xfId="300" xr:uid="{00000000-0005-0000-0000-00002B010000}"/>
    <cellStyle name="_ECP Model v30 B_Mutilples Template2_ML Outputs_DFC_4T21_com_TS" xfId="3788" xr:uid="{BC86AE0E-D1F7-438F-9D67-BF0C4F1A3D1E}"/>
    <cellStyle name="_ECP Model v30 B_Mutilples Template2_ML Outputs_JV - SLC-MIT" xfId="2890" xr:uid="{B2E68E1C-854D-42E9-ADBB-9BF8DA0431AF}"/>
    <cellStyle name="_ECP Model v30 B_Mutilples Template2_Project Forest Pro Forma Model v58" xfId="301" xr:uid="{00000000-0005-0000-0000-00002C010000}"/>
    <cellStyle name="_ECP Model v30 B_Mutilples Template2_Project Forest Pro Forma Model v58_DFC_4T21_com_TS" xfId="3789" xr:uid="{4CC09978-3EA4-4841-A9E1-C3A693BD1FE0}"/>
    <cellStyle name="_ECP Model v30 B_Mutilples Template2_Project Forest Pro Forma Model v58_JV - SLC-MIT" xfId="2891" xr:uid="{3AAF90CA-EA09-4C4B-8F16-BB752B407B31}"/>
    <cellStyle name="_ECP Model v30 B_pom consolidated v3" xfId="302" xr:uid="{00000000-0005-0000-0000-00002D010000}"/>
    <cellStyle name="_ECP Model v30 B_pom consolidated v3_DFC_4T21_com_TS" xfId="3790" xr:uid="{17836AE6-8976-46BA-8704-9714DE7AE17A}"/>
    <cellStyle name="_ECP Model v30 B_pom consolidated v3_Exelon Power Fuel Forecast - Project P 6-11-2004 ver21" xfId="303" xr:uid="{00000000-0005-0000-0000-00002E010000}"/>
    <cellStyle name="_ECP Model v30 B_pom consolidated v3_Exelon Power Fuel Forecast - Project P 6-11-2004 ver21_DFC_4T21_com_TS" xfId="3791" xr:uid="{0A351528-9237-48D0-AD8F-DE26B07CA3E4}"/>
    <cellStyle name="_ECP Model v30 B_pom consolidated v3_Exelon Power Fuel Forecast - Project P 6-11-2004 ver21_JV - SLC-MIT" xfId="2893" xr:uid="{B56FF2B5-D7FC-438D-A54D-DA6F0E11D630}"/>
    <cellStyle name="_ECP Model v30 B_pom consolidated v3_JV - SLC-MIT" xfId="2892" xr:uid="{1CBAF831-1672-4F12-A228-8A59190F5083}"/>
    <cellStyle name="_ECP Model v30 B_pom consolidated v3_ML Outputs" xfId="304" xr:uid="{00000000-0005-0000-0000-00002F010000}"/>
    <cellStyle name="_ECP Model v30 B_pom consolidated v3_ML Outputs_DFC_4T21_com_TS" xfId="3792" xr:uid="{D423E68F-33F8-4D22-9A03-8B8154C707E8}"/>
    <cellStyle name="_ECP Model v30 B_pom consolidated v3_ML Outputs_JV - SLC-MIT" xfId="2894" xr:uid="{B278A0CB-8CEC-4C23-95E2-431E1EFE91A9}"/>
    <cellStyle name="_ECP Model v30 B_pom consolidated v3_Project Forest Pro Forma Model v58" xfId="305" xr:uid="{00000000-0005-0000-0000-000030010000}"/>
    <cellStyle name="_ECP Model v30 B_pom consolidated v3_Project Forest Pro Forma Model v58_DFC_4T21_com_TS" xfId="3793" xr:uid="{8FA7F731-24C2-493E-9431-2C5049A25089}"/>
    <cellStyle name="_ECP Model v30 B_pom consolidated v3_Project Forest Pro Forma Model v58_JV - SLC-MIT" xfId="2895" xr:uid="{F5BD41E8-02E6-4B9E-9845-84AC56FCCACA}"/>
    <cellStyle name="_ECP Model v65" xfId="306" xr:uid="{00000000-0005-0000-0000-000031010000}"/>
    <cellStyle name="_ECP Model v65_Copy of CNL Consolidated model_v.FPL_v37" xfId="307" xr:uid="{00000000-0005-0000-0000-000032010000}"/>
    <cellStyle name="_ECP Model v65_Copy of CNL Consolidated model_v.FPL_v37_DFC_4T21_com_TS" xfId="3795" xr:uid="{F7C78173-CE82-4D7E-B0FB-02BFE991574D}"/>
    <cellStyle name="_ECP Model v65_Copy of CNL Consolidated model_v.FPL_v37_Exelon Power Fuel Forecast - Project P 6-11-2004 ver21" xfId="308" xr:uid="{00000000-0005-0000-0000-000033010000}"/>
    <cellStyle name="_ECP Model v65_Copy of CNL Consolidated model_v.FPL_v37_Exelon Power Fuel Forecast - Project P 6-11-2004 ver21_DFC_4T21_com_TS" xfId="3796" xr:uid="{652D75F5-DDCF-4F04-ACDB-8526D8452485}"/>
    <cellStyle name="_ECP Model v65_Copy of CNL Consolidated model_v.FPL_v37_Exelon Power Fuel Forecast - Project P 6-11-2004 ver21_JV - SLC-MIT" xfId="2898" xr:uid="{31D429F9-3A3F-423F-B065-ADC63E39BC8A}"/>
    <cellStyle name="_ECP Model v65_Copy of CNL Consolidated model_v.FPL_v37_JV - SLC-MIT" xfId="2897" xr:uid="{5D67B7FE-6C3F-4566-BDBA-598B7E21E4FA}"/>
    <cellStyle name="_ECP Model v65_Copy of CNL Consolidated model_v.FPL_v37_ML Outputs" xfId="309" xr:uid="{00000000-0005-0000-0000-000034010000}"/>
    <cellStyle name="_ECP Model v65_Copy of CNL Consolidated model_v.FPL_v37_ML Outputs_DFC_4T21_com_TS" xfId="3797" xr:uid="{B4BEC3AB-57C6-44EF-A48D-F922792FA38F}"/>
    <cellStyle name="_ECP Model v65_Copy of CNL Consolidated model_v.FPL_v37_ML Outputs_JV - SLC-MIT" xfId="2899" xr:uid="{11CC7086-49A6-4A0D-8D6D-91AEC121E0E1}"/>
    <cellStyle name="_ECP Model v65_Copy of CNL Consolidated model_v.FPL_v37_Project Forest Pro Forma Model v58" xfId="310" xr:uid="{00000000-0005-0000-0000-000035010000}"/>
    <cellStyle name="_ECP Model v65_Copy of CNL Consolidated model_v.FPL_v37_Project Forest Pro Forma Model v58_DFC_4T21_com_TS" xfId="3798" xr:uid="{487E6E62-DF48-4B67-BAF0-209B68B56769}"/>
    <cellStyle name="_ECP Model v65_Copy of CNL Consolidated model_v.FPL_v37_Project Forest Pro Forma Model v58_JV - SLC-MIT" xfId="2900" xr:uid="{7B359866-1564-4ECD-B14A-E4360AEE2AED}"/>
    <cellStyle name="_ECP Model v65_D_Consolidated2" xfId="311" xr:uid="{00000000-0005-0000-0000-000036010000}"/>
    <cellStyle name="_ECP Model v65_D_Consolidated2_DFC_4T21_com_TS" xfId="3799" xr:uid="{2D3E819E-214D-46C8-8984-005877F2BC0B}"/>
    <cellStyle name="_ECP Model v65_D_Consolidated2_JV - SLC-MIT" xfId="2901" xr:uid="{E49B0E1F-7889-4B6C-A04B-CB51E54CFC12}"/>
    <cellStyle name="_ECP Model v65_DFC_4T21_com_TS" xfId="3794" xr:uid="{32FCAF07-7DE3-4EE8-8E49-47FD600F1F44}"/>
    <cellStyle name="_ECP Model v65_JV - SLC-MIT" xfId="2896" xr:uid="{08B25426-FBD4-4D09-8588-B5D87F755B70}"/>
    <cellStyle name="_ECP Model v65_Model v9.8" xfId="312" xr:uid="{00000000-0005-0000-0000-000037010000}"/>
    <cellStyle name="_ECP Model v65_Model v9.8_DFC_4T21_com_TS" xfId="3800" xr:uid="{C0F20177-3764-4D09-A693-EB12AC9D47B4}"/>
    <cellStyle name="_ECP Model v65_Model v9.8_JV - SLC-MIT" xfId="2902" xr:uid="{61D86725-ECD7-405D-986B-89605C940BD8}"/>
    <cellStyle name="_ECP Model v65_Mutilples Template2" xfId="313" xr:uid="{00000000-0005-0000-0000-000038010000}"/>
    <cellStyle name="_ECP Model v65_Mutilples Template2_DFC_4T21_com_TS" xfId="3801" xr:uid="{E0B1E7F5-7008-41B7-A26F-02E0EC911D2E}"/>
    <cellStyle name="_ECP Model v65_Mutilples Template2_Exelon Power Fuel Forecast - Project P 6-11-2004 ver21" xfId="314" xr:uid="{00000000-0005-0000-0000-000039010000}"/>
    <cellStyle name="_ECP Model v65_Mutilples Template2_Exelon Power Fuel Forecast - Project P 6-11-2004 ver21_DFC_4T21_com_TS" xfId="3802" xr:uid="{BA5F1D78-E99E-4CAE-919C-C930C65EC38F}"/>
    <cellStyle name="_ECP Model v65_Mutilples Template2_Exelon Power Fuel Forecast - Project P 6-11-2004 ver21_JV - SLC-MIT" xfId="2904" xr:uid="{25957F4C-5F46-409D-BE6E-C6E68072CE59}"/>
    <cellStyle name="_ECP Model v65_Mutilples Template2_JV - SLC-MIT" xfId="2903" xr:uid="{BE7562CC-F70F-4AF2-8760-FB4F431CE870}"/>
    <cellStyle name="_ECP Model v65_Mutilples Template2_ML Outputs" xfId="315" xr:uid="{00000000-0005-0000-0000-00003A010000}"/>
    <cellStyle name="_ECP Model v65_Mutilples Template2_ML Outputs_DFC_4T21_com_TS" xfId="3803" xr:uid="{9B868F41-F2E0-4D2B-8CC3-0FB1B1C9D5C8}"/>
    <cellStyle name="_ECP Model v65_Mutilples Template2_ML Outputs_JV - SLC-MIT" xfId="2905" xr:uid="{99C5FAF2-EB8B-413F-8428-BFCC611C35A7}"/>
    <cellStyle name="_ECP Model v65_Mutilples Template2_Project Forest Pro Forma Model v58" xfId="316" xr:uid="{00000000-0005-0000-0000-00003B010000}"/>
    <cellStyle name="_ECP Model v65_Mutilples Template2_Project Forest Pro Forma Model v58_DFC_4T21_com_TS" xfId="3804" xr:uid="{472C1694-205B-4F83-8B56-AF068A6F61DD}"/>
    <cellStyle name="_ECP Model v65_Mutilples Template2_Project Forest Pro Forma Model v58_JV - SLC-MIT" xfId="2906" xr:uid="{2C4001E2-D246-4FDF-915B-44C4F8210ED3}"/>
    <cellStyle name="_ECP Model v65_pom consolidated v3" xfId="317" xr:uid="{00000000-0005-0000-0000-00003C010000}"/>
    <cellStyle name="_ECP Model v65_pom consolidated v3_DFC_4T21_com_TS" xfId="3805" xr:uid="{28D6F5A4-779A-4FFC-980A-564C25492C01}"/>
    <cellStyle name="_ECP Model v65_pom consolidated v3_Exelon Power Fuel Forecast - Project P 6-11-2004 ver21" xfId="318" xr:uid="{00000000-0005-0000-0000-00003D010000}"/>
    <cellStyle name="_ECP Model v65_pom consolidated v3_Exelon Power Fuel Forecast - Project P 6-11-2004 ver21_DFC_4T21_com_TS" xfId="3806" xr:uid="{149974DC-8F72-4E0E-895C-5200B1B86F5E}"/>
    <cellStyle name="_ECP Model v65_pom consolidated v3_Exelon Power Fuel Forecast - Project P 6-11-2004 ver21_JV - SLC-MIT" xfId="2908" xr:uid="{42857C8D-9189-416B-AD7C-9EE7ECF0FADB}"/>
    <cellStyle name="_ECP Model v65_pom consolidated v3_JV - SLC-MIT" xfId="2907" xr:uid="{B50EFAE5-CBAE-451A-92E4-937091604011}"/>
    <cellStyle name="_ECP Model v65_pom consolidated v3_ML Outputs" xfId="319" xr:uid="{00000000-0005-0000-0000-00003E010000}"/>
    <cellStyle name="_ECP Model v65_pom consolidated v3_ML Outputs_DFC_4T21_com_TS" xfId="3807" xr:uid="{EA5643E7-D09B-4DC7-A8AC-739F69711CBC}"/>
    <cellStyle name="_ECP Model v65_pom consolidated v3_ML Outputs_JV - SLC-MIT" xfId="2909" xr:uid="{FDBF2836-1F35-4EF1-86EB-5B14CA3A417E}"/>
    <cellStyle name="_ECP Model v65_pom consolidated v3_Project Forest Pro Forma Model v58" xfId="320" xr:uid="{00000000-0005-0000-0000-00003F010000}"/>
    <cellStyle name="_ECP Model v65_pom consolidated v3_Project Forest Pro Forma Model v58_DFC_4T21_com_TS" xfId="3808" xr:uid="{069EA152-7007-497E-B3F5-0C1804B7514D}"/>
    <cellStyle name="_ECP Model v65_pom consolidated v3_Project Forest Pro Forma Model v58_JV - SLC-MIT" xfId="2910" xr:uid="{91F6D17C-224A-4A60-8E85-FE829C7B1F67}"/>
    <cellStyle name="_ecp new - Enron buyout 01-05-01" xfId="321" xr:uid="{00000000-0005-0000-0000-000040010000}"/>
    <cellStyle name="_ecp new - Enron buyout 01-05-01_Copy of CNL Consolidated model_v.FPL_v37" xfId="322" xr:uid="{00000000-0005-0000-0000-000041010000}"/>
    <cellStyle name="_ecp new - Enron buyout 01-05-01_Copy of CNL Consolidated model_v.FPL_v37_DFC_4T21_com_TS" xfId="3810" xr:uid="{F20863CA-10DF-40A7-AE16-B13B3231F9F7}"/>
    <cellStyle name="_ecp new - Enron buyout 01-05-01_Copy of CNL Consolidated model_v.FPL_v37_Exelon Power Fuel Forecast - Project P 6-11-2004 ver21" xfId="323" xr:uid="{00000000-0005-0000-0000-000042010000}"/>
    <cellStyle name="_ecp new - Enron buyout 01-05-01_Copy of CNL Consolidated model_v.FPL_v37_Exelon Power Fuel Forecast - Project P 6-11-2004 ver21_DFC_4T21_com_TS" xfId="3811" xr:uid="{2DDA1E3D-4B19-4CA5-B652-0F7D41513F93}"/>
    <cellStyle name="_ecp new - Enron buyout 01-05-01_Copy of CNL Consolidated model_v.FPL_v37_Exelon Power Fuel Forecast - Project P 6-11-2004 ver21_JV - SLC-MIT" xfId="2913" xr:uid="{4F61728C-A73C-4650-B02E-929021B73FB5}"/>
    <cellStyle name="_ecp new - Enron buyout 01-05-01_Copy of CNL Consolidated model_v.FPL_v37_JV - SLC-MIT" xfId="2912" xr:uid="{9FDD2E7F-F8E8-44A9-9CF5-FDF87D725E9A}"/>
    <cellStyle name="_ecp new - Enron buyout 01-05-01_Copy of CNL Consolidated model_v.FPL_v37_ML Outputs" xfId="324" xr:uid="{00000000-0005-0000-0000-000043010000}"/>
    <cellStyle name="_ecp new - Enron buyout 01-05-01_Copy of CNL Consolidated model_v.FPL_v37_ML Outputs_DFC_4T21_com_TS" xfId="3812" xr:uid="{BC3F543B-E152-4844-828C-A61C4CF750C4}"/>
    <cellStyle name="_ecp new - Enron buyout 01-05-01_Copy of CNL Consolidated model_v.FPL_v37_ML Outputs_JV - SLC-MIT" xfId="2914" xr:uid="{6847CDE8-B308-4D16-BFBA-5DD06AD57AF2}"/>
    <cellStyle name="_ecp new - Enron buyout 01-05-01_Copy of CNL Consolidated model_v.FPL_v37_Project Forest Pro Forma Model v58" xfId="325" xr:uid="{00000000-0005-0000-0000-000044010000}"/>
    <cellStyle name="_ecp new - Enron buyout 01-05-01_Copy of CNL Consolidated model_v.FPL_v37_Project Forest Pro Forma Model v58_DFC_4T21_com_TS" xfId="3813" xr:uid="{A8FD407D-475A-46C8-988C-E440BFE9D4D0}"/>
    <cellStyle name="_ecp new - Enron buyout 01-05-01_Copy of CNL Consolidated model_v.FPL_v37_Project Forest Pro Forma Model v58_JV - SLC-MIT" xfId="2915" xr:uid="{A8183B6A-9B0C-4243-A193-E073EB32D3EF}"/>
    <cellStyle name="_ecp new - Enron buyout 01-05-01_D_Consolidated2" xfId="326" xr:uid="{00000000-0005-0000-0000-000045010000}"/>
    <cellStyle name="_ecp new - Enron buyout 01-05-01_D_Consolidated2_DFC_4T21_com_TS" xfId="3814" xr:uid="{5F7FC04E-BAA7-477D-91A6-DEA92F2D5461}"/>
    <cellStyle name="_ecp new - Enron buyout 01-05-01_D_Consolidated2_JV - SLC-MIT" xfId="2916" xr:uid="{AF6B65C4-8D80-45A4-8220-A5E9C231FE1E}"/>
    <cellStyle name="_ecp new - Enron buyout 01-05-01_DFC_4T21_com_TS" xfId="3809" xr:uid="{9EA2C1A0-B413-40FF-B993-B710C7CFB2AF}"/>
    <cellStyle name="_ecp new - Enron buyout 01-05-01_JV - SLC-MIT" xfId="2911" xr:uid="{D4CB6474-08F2-471E-8C1B-E12B2443CA3B}"/>
    <cellStyle name="_ecp new - Enron buyout 01-05-01_Model v9.8" xfId="327" xr:uid="{00000000-0005-0000-0000-000046010000}"/>
    <cellStyle name="_ecp new - Enron buyout 01-05-01_Model v9.8_DFC_4T21_com_TS" xfId="3815" xr:uid="{1311E5FF-ABCA-41D8-A973-B2454E84F4BC}"/>
    <cellStyle name="_ecp new - Enron buyout 01-05-01_Model v9.8_JV - SLC-MIT" xfId="2917" xr:uid="{ACBF37A6-97B0-4893-8CB7-D9668F8BFE7A}"/>
    <cellStyle name="_ecp new - Enron buyout 01-05-01_Mutilples Template2" xfId="328" xr:uid="{00000000-0005-0000-0000-000047010000}"/>
    <cellStyle name="_ecp new - Enron buyout 01-05-01_Mutilples Template2_DFC_4T21_com_TS" xfId="3816" xr:uid="{AE136F8B-1429-4F61-B85A-D06B9786A66C}"/>
    <cellStyle name="_ecp new - Enron buyout 01-05-01_Mutilples Template2_Exelon Power Fuel Forecast - Project P 6-11-2004 ver21" xfId="329" xr:uid="{00000000-0005-0000-0000-000048010000}"/>
    <cellStyle name="_ecp new - Enron buyout 01-05-01_Mutilples Template2_Exelon Power Fuel Forecast - Project P 6-11-2004 ver21_DFC_4T21_com_TS" xfId="3817" xr:uid="{82B00236-88FD-4DA5-9DC8-932B2E5DE762}"/>
    <cellStyle name="_ecp new - Enron buyout 01-05-01_Mutilples Template2_Exelon Power Fuel Forecast - Project P 6-11-2004 ver21_JV - SLC-MIT" xfId="2919" xr:uid="{C581CDB9-1D25-4EE1-8936-0254427AA345}"/>
    <cellStyle name="_ecp new - Enron buyout 01-05-01_Mutilples Template2_JV - SLC-MIT" xfId="2918" xr:uid="{1B950F21-5533-44FA-90A6-DB58ED363548}"/>
    <cellStyle name="_ecp new - Enron buyout 01-05-01_Mutilples Template2_ML Outputs" xfId="330" xr:uid="{00000000-0005-0000-0000-000049010000}"/>
    <cellStyle name="_ecp new - Enron buyout 01-05-01_Mutilples Template2_ML Outputs_DFC_4T21_com_TS" xfId="3818" xr:uid="{CA6AF39C-DE18-44E8-BDA0-E9BDC2852A7F}"/>
    <cellStyle name="_ecp new - Enron buyout 01-05-01_Mutilples Template2_ML Outputs_JV - SLC-MIT" xfId="2920" xr:uid="{A54DCBB6-A682-45CA-B5E9-B3AB172C7CC2}"/>
    <cellStyle name="_ecp new - Enron buyout 01-05-01_Mutilples Template2_Project Forest Pro Forma Model v58" xfId="331" xr:uid="{00000000-0005-0000-0000-00004A010000}"/>
    <cellStyle name="_ecp new - Enron buyout 01-05-01_Mutilples Template2_Project Forest Pro Forma Model v58_DFC_4T21_com_TS" xfId="3819" xr:uid="{DB76EFF6-EE65-4D91-8081-4CFD562ABD74}"/>
    <cellStyle name="_ecp new - Enron buyout 01-05-01_Mutilples Template2_Project Forest Pro Forma Model v58_JV - SLC-MIT" xfId="2921" xr:uid="{E537E7E5-A0D6-4BEA-AA42-A1DF95B0880C}"/>
    <cellStyle name="_ecp new - Enron buyout 01-05-01_pom consolidated v3" xfId="332" xr:uid="{00000000-0005-0000-0000-00004B010000}"/>
    <cellStyle name="_ecp new - Enron buyout 01-05-01_pom consolidated v3_DFC_4T21_com_TS" xfId="3820" xr:uid="{6E202A5A-883C-4FAF-A4B1-6D9C0B6E4D91}"/>
    <cellStyle name="_ecp new - Enron buyout 01-05-01_pom consolidated v3_Exelon Power Fuel Forecast - Project P 6-11-2004 ver21" xfId="333" xr:uid="{00000000-0005-0000-0000-00004C010000}"/>
    <cellStyle name="_ecp new - Enron buyout 01-05-01_pom consolidated v3_Exelon Power Fuel Forecast - Project P 6-11-2004 ver21_DFC_4T21_com_TS" xfId="3821" xr:uid="{6C3B125E-5D09-4A29-9DB9-26461962FD0F}"/>
    <cellStyle name="_ecp new - Enron buyout 01-05-01_pom consolidated v3_Exelon Power Fuel Forecast - Project P 6-11-2004 ver21_JV - SLC-MIT" xfId="2923" xr:uid="{39F42BF6-8F14-4F88-8F73-FC651B2B23A1}"/>
    <cellStyle name="_ecp new - Enron buyout 01-05-01_pom consolidated v3_JV - SLC-MIT" xfId="2922" xr:uid="{824ECDFE-CB94-41C3-B8A8-8FDB05E423E9}"/>
    <cellStyle name="_ecp new - Enron buyout 01-05-01_pom consolidated v3_ML Outputs" xfId="334" xr:uid="{00000000-0005-0000-0000-00004D010000}"/>
    <cellStyle name="_ecp new - Enron buyout 01-05-01_pom consolidated v3_ML Outputs_DFC_4T21_com_TS" xfId="3822" xr:uid="{0E705705-CF2A-46E8-94EB-8EF29DD7C3AF}"/>
    <cellStyle name="_ecp new - Enron buyout 01-05-01_pom consolidated v3_ML Outputs_JV - SLC-MIT" xfId="2924" xr:uid="{620BAE55-F2CF-4169-8DB9-CB5DFA8C1EE6}"/>
    <cellStyle name="_ecp new - Enron buyout 01-05-01_pom consolidated v3_Project Forest Pro Forma Model v58" xfId="335" xr:uid="{00000000-0005-0000-0000-00004E010000}"/>
    <cellStyle name="_ecp new - Enron buyout 01-05-01_pom consolidated v3_Project Forest Pro Forma Model v58_DFC_4T21_com_TS" xfId="3823" xr:uid="{0CAF1D8B-7AC3-4467-905C-3F2B3A52EE1D}"/>
    <cellStyle name="_ecp new - Enron buyout 01-05-01_pom consolidated v3_Project Forest Pro Forma Model v58_JV - SLC-MIT" xfId="2925" xr:uid="{9CE6BFB7-E548-417F-8C2D-A001B2E40968}"/>
    <cellStyle name="_ecp new - Enron buyout 04-09-01" xfId="336" xr:uid="{00000000-0005-0000-0000-00004F010000}"/>
    <cellStyle name="_ecp new - Enron buyout 04-09-01_Copy of CNL Consolidated model_v.FPL_v37" xfId="337" xr:uid="{00000000-0005-0000-0000-000050010000}"/>
    <cellStyle name="_ecp new - Enron buyout 04-09-01_Copy of CNL Consolidated model_v.FPL_v37_DFC_4T21_com_TS" xfId="3825" xr:uid="{CD1D9E80-E18E-4616-A274-DC018B0772DA}"/>
    <cellStyle name="_ecp new - Enron buyout 04-09-01_Copy of CNL Consolidated model_v.FPL_v37_Exelon Power Fuel Forecast - Project P 6-11-2004 ver21" xfId="338" xr:uid="{00000000-0005-0000-0000-000051010000}"/>
    <cellStyle name="_ecp new - Enron buyout 04-09-01_Copy of CNL Consolidated model_v.FPL_v37_Exelon Power Fuel Forecast - Project P 6-11-2004 ver21_DFC_4T21_com_TS" xfId="3826" xr:uid="{40FB51BA-B0F3-498B-8369-7A1DA777F79D}"/>
    <cellStyle name="_ecp new - Enron buyout 04-09-01_Copy of CNL Consolidated model_v.FPL_v37_Exelon Power Fuel Forecast - Project P 6-11-2004 ver21_JV - SLC-MIT" xfId="2928" xr:uid="{84C2935C-B713-49F1-82F5-E506D5A91161}"/>
    <cellStyle name="_ecp new - Enron buyout 04-09-01_Copy of CNL Consolidated model_v.FPL_v37_JV - SLC-MIT" xfId="2927" xr:uid="{5B1971AC-8DBC-4D84-8015-B035DF8AF95F}"/>
    <cellStyle name="_ecp new - Enron buyout 04-09-01_Copy of CNL Consolidated model_v.FPL_v37_ML Outputs" xfId="339" xr:uid="{00000000-0005-0000-0000-000052010000}"/>
    <cellStyle name="_ecp new - Enron buyout 04-09-01_Copy of CNL Consolidated model_v.FPL_v37_ML Outputs_DFC_4T21_com_TS" xfId="3827" xr:uid="{72DC336B-F3C9-4458-8EB6-08F50468AB7F}"/>
    <cellStyle name="_ecp new - Enron buyout 04-09-01_Copy of CNL Consolidated model_v.FPL_v37_ML Outputs_JV - SLC-MIT" xfId="2929" xr:uid="{15BBFA07-906A-4152-BC9F-002F0A79CE4B}"/>
    <cellStyle name="_ecp new - Enron buyout 04-09-01_Copy of CNL Consolidated model_v.FPL_v37_Project Forest Pro Forma Model v58" xfId="340" xr:uid="{00000000-0005-0000-0000-000053010000}"/>
    <cellStyle name="_ecp new - Enron buyout 04-09-01_Copy of CNL Consolidated model_v.FPL_v37_Project Forest Pro Forma Model v58_DFC_4T21_com_TS" xfId="3828" xr:uid="{62A78884-718A-426B-AC20-747EF4BF3550}"/>
    <cellStyle name="_ecp new - Enron buyout 04-09-01_Copy of CNL Consolidated model_v.FPL_v37_Project Forest Pro Forma Model v58_JV - SLC-MIT" xfId="2930" xr:uid="{DF4D2467-B688-4C26-B896-564B20954540}"/>
    <cellStyle name="_ecp new - Enron buyout 04-09-01_D_Consolidated2" xfId="341" xr:uid="{00000000-0005-0000-0000-000054010000}"/>
    <cellStyle name="_ecp new - Enron buyout 04-09-01_D_Consolidated2_DFC_4T21_com_TS" xfId="3829" xr:uid="{4A905706-5B19-4251-8136-F00C1B2458C6}"/>
    <cellStyle name="_ecp new - Enron buyout 04-09-01_D_Consolidated2_JV - SLC-MIT" xfId="2931" xr:uid="{A86BE565-C1FD-45E2-B354-ADB7D5B0789E}"/>
    <cellStyle name="_ecp new - Enron buyout 04-09-01_DFC_4T21_com_TS" xfId="3824" xr:uid="{7FFBAFB3-2AC8-42C4-9952-F26DA1BC0D62}"/>
    <cellStyle name="_ecp new - Enron buyout 04-09-01_JV - SLC-MIT" xfId="2926" xr:uid="{E2140148-8519-4A78-B08A-68C0E71DDC24}"/>
    <cellStyle name="_ecp new - Enron buyout 04-09-01_Model v9.8" xfId="342" xr:uid="{00000000-0005-0000-0000-000055010000}"/>
    <cellStyle name="_ecp new - Enron buyout 04-09-01_Model v9.8_DFC_4T21_com_TS" xfId="3830" xr:uid="{04099DB6-0FC4-46C1-937E-956AC7CBCFA6}"/>
    <cellStyle name="_ecp new - Enron buyout 04-09-01_Model v9.8_JV - SLC-MIT" xfId="2932" xr:uid="{4D11A147-89A3-4B10-8C50-F7B944A10953}"/>
    <cellStyle name="_ecp new - Enron buyout 04-09-01_Mutilples Template2" xfId="343" xr:uid="{00000000-0005-0000-0000-000056010000}"/>
    <cellStyle name="_ecp new - Enron buyout 04-09-01_Mutilples Template2_DFC_4T21_com_TS" xfId="3831" xr:uid="{A711E90D-EBD5-4A4A-88CF-B8D6C6F597C5}"/>
    <cellStyle name="_ecp new - Enron buyout 04-09-01_Mutilples Template2_Exelon Power Fuel Forecast - Project P 6-11-2004 ver21" xfId="344" xr:uid="{00000000-0005-0000-0000-000057010000}"/>
    <cellStyle name="_ecp new - Enron buyout 04-09-01_Mutilples Template2_Exelon Power Fuel Forecast - Project P 6-11-2004 ver21_DFC_4T21_com_TS" xfId="3832" xr:uid="{E8F1BEB3-8638-4952-97B1-5A2E375B00C5}"/>
    <cellStyle name="_ecp new - Enron buyout 04-09-01_Mutilples Template2_Exelon Power Fuel Forecast - Project P 6-11-2004 ver21_JV - SLC-MIT" xfId="2934" xr:uid="{AE511836-88D8-43D9-A061-4BC649E81C2A}"/>
    <cellStyle name="_ecp new - Enron buyout 04-09-01_Mutilples Template2_JV - SLC-MIT" xfId="2933" xr:uid="{6C445BF6-4251-40BB-B331-44E48CF4522E}"/>
    <cellStyle name="_ecp new - Enron buyout 04-09-01_Mutilples Template2_ML Outputs" xfId="345" xr:uid="{00000000-0005-0000-0000-000058010000}"/>
    <cellStyle name="_ecp new - Enron buyout 04-09-01_Mutilples Template2_ML Outputs_DFC_4T21_com_TS" xfId="3833" xr:uid="{90C5D083-0FD6-4B44-87D9-6F45107539F4}"/>
    <cellStyle name="_ecp new - Enron buyout 04-09-01_Mutilples Template2_ML Outputs_JV - SLC-MIT" xfId="2935" xr:uid="{9D116BDB-1FBE-4391-81B3-ADFE1B8D5730}"/>
    <cellStyle name="_ecp new - Enron buyout 04-09-01_Mutilples Template2_Project Forest Pro Forma Model v58" xfId="346" xr:uid="{00000000-0005-0000-0000-000059010000}"/>
    <cellStyle name="_ecp new - Enron buyout 04-09-01_Mutilples Template2_Project Forest Pro Forma Model v58_DFC_4T21_com_TS" xfId="3834" xr:uid="{82A680BF-5149-4733-9140-453C5F626CF8}"/>
    <cellStyle name="_ecp new - Enron buyout 04-09-01_Mutilples Template2_Project Forest Pro Forma Model v58_JV - SLC-MIT" xfId="2936" xr:uid="{BEC9F2CF-8F1C-4306-AEFF-3D91BE2501C8}"/>
    <cellStyle name="_ecp new - Enron buyout 04-09-01_pom consolidated v3" xfId="347" xr:uid="{00000000-0005-0000-0000-00005A010000}"/>
    <cellStyle name="_ecp new - Enron buyout 04-09-01_pom consolidated v3_DFC_4T21_com_TS" xfId="3835" xr:uid="{30694AFE-2A29-4F18-AB8A-D6D1E65E68AD}"/>
    <cellStyle name="_ecp new - Enron buyout 04-09-01_pom consolidated v3_Exelon Power Fuel Forecast - Project P 6-11-2004 ver21" xfId="348" xr:uid="{00000000-0005-0000-0000-00005B010000}"/>
    <cellStyle name="_ecp new - Enron buyout 04-09-01_pom consolidated v3_Exelon Power Fuel Forecast - Project P 6-11-2004 ver21_DFC_4T21_com_TS" xfId="3836" xr:uid="{45569693-D58F-4287-85BD-4B143F19D31B}"/>
    <cellStyle name="_ecp new - Enron buyout 04-09-01_pom consolidated v3_Exelon Power Fuel Forecast - Project P 6-11-2004 ver21_JV - SLC-MIT" xfId="2938" xr:uid="{ED32FE27-FA66-4301-AB20-7B17DA3A436D}"/>
    <cellStyle name="_ecp new - Enron buyout 04-09-01_pom consolidated v3_JV - SLC-MIT" xfId="2937" xr:uid="{E106BBE9-92FE-4337-A0BF-51FF910483C9}"/>
    <cellStyle name="_ecp new - Enron buyout 04-09-01_pom consolidated v3_ML Outputs" xfId="349" xr:uid="{00000000-0005-0000-0000-00005C010000}"/>
    <cellStyle name="_ecp new - Enron buyout 04-09-01_pom consolidated v3_ML Outputs_DFC_4T21_com_TS" xfId="3837" xr:uid="{10EF57CA-2106-46C4-8B70-9531A22F28D8}"/>
    <cellStyle name="_ecp new - Enron buyout 04-09-01_pom consolidated v3_ML Outputs_JV - SLC-MIT" xfId="2939" xr:uid="{C5492464-EC93-4F7D-820B-B9AF4AE6944E}"/>
    <cellStyle name="_ecp new - Enron buyout 04-09-01_pom consolidated v3_Project Forest Pro Forma Model v58" xfId="350" xr:uid="{00000000-0005-0000-0000-00005D010000}"/>
    <cellStyle name="_ecp new - Enron buyout 04-09-01_pom consolidated v3_Project Forest Pro Forma Model v58_DFC_4T21_com_TS" xfId="3838" xr:uid="{0EBC8EBC-E248-4D34-BAF4-4FE88822B18B}"/>
    <cellStyle name="_ecp new - Enron buyout 04-09-01_pom consolidated v3_Project Forest Pro Forma Model v58_JV - SLC-MIT" xfId="2940" xr:uid="{9CAAF104-C7BF-4056-8C5F-4B440A62A431}"/>
    <cellStyle name="_ecp new 10" xfId="351" xr:uid="{00000000-0005-0000-0000-00005E010000}"/>
    <cellStyle name="_ecp new 10_Copy of CNL Consolidated model_v.FPL_v37" xfId="352" xr:uid="{00000000-0005-0000-0000-00005F010000}"/>
    <cellStyle name="_ecp new 10_Copy of CNL Consolidated model_v.FPL_v37_DFC_4T21_com_TS" xfId="3840" xr:uid="{86E2B42E-E645-4F9F-A136-738C91D18CBC}"/>
    <cellStyle name="_ecp new 10_Copy of CNL Consolidated model_v.FPL_v37_Exelon Power Fuel Forecast - Project P 6-11-2004 ver21" xfId="353" xr:uid="{00000000-0005-0000-0000-000060010000}"/>
    <cellStyle name="_ecp new 10_Copy of CNL Consolidated model_v.FPL_v37_Exelon Power Fuel Forecast - Project P 6-11-2004 ver21_DFC_4T21_com_TS" xfId="3841" xr:uid="{F31151DF-15F9-4EF2-BA10-F47A17187527}"/>
    <cellStyle name="_ecp new 10_Copy of CNL Consolidated model_v.FPL_v37_Exelon Power Fuel Forecast - Project P 6-11-2004 ver21_JV - SLC-MIT" xfId="2943" xr:uid="{6BD8F934-EFB6-4732-9842-31A144088EDC}"/>
    <cellStyle name="_ecp new 10_Copy of CNL Consolidated model_v.FPL_v37_JV - SLC-MIT" xfId="2942" xr:uid="{AC3453DE-16E6-4337-97F9-C06888F4D508}"/>
    <cellStyle name="_ecp new 10_Copy of CNL Consolidated model_v.FPL_v37_ML Outputs" xfId="354" xr:uid="{00000000-0005-0000-0000-000061010000}"/>
    <cellStyle name="_ecp new 10_Copy of CNL Consolidated model_v.FPL_v37_ML Outputs_DFC_4T21_com_TS" xfId="3842" xr:uid="{F8888364-1C40-40FD-B950-3A05DC9ECD98}"/>
    <cellStyle name="_ecp new 10_Copy of CNL Consolidated model_v.FPL_v37_ML Outputs_JV - SLC-MIT" xfId="2944" xr:uid="{9D0A6839-0A56-471F-98F4-73D9424233C4}"/>
    <cellStyle name="_ecp new 10_Copy of CNL Consolidated model_v.FPL_v37_Project Forest Pro Forma Model v58" xfId="355" xr:uid="{00000000-0005-0000-0000-000062010000}"/>
    <cellStyle name="_ecp new 10_Copy of CNL Consolidated model_v.FPL_v37_Project Forest Pro Forma Model v58_DFC_4T21_com_TS" xfId="3843" xr:uid="{87F3FB9A-CA52-4EC4-8875-0B39FEB31610}"/>
    <cellStyle name="_ecp new 10_Copy of CNL Consolidated model_v.FPL_v37_Project Forest Pro Forma Model v58_JV - SLC-MIT" xfId="2945" xr:uid="{0932A320-3BF2-4087-AAA1-23FC25955339}"/>
    <cellStyle name="_ecp new 10_D_Consolidated2" xfId="356" xr:uid="{00000000-0005-0000-0000-000063010000}"/>
    <cellStyle name="_ecp new 10_D_Consolidated2_DFC_4T21_com_TS" xfId="3844" xr:uid="{F6A1C928-C83A-4E56-AF64-687EFFFEE5E8}"/>
    <cellStyle name="_ecp new 10_D_Consolidated2_JV - SLC-MIT" xfId="2946" xr:uid="{C86894B1-2905-49CC-9343-341AB712AF63}"/>
    <cellStyle name="_ecp new 10_DFC_4T21_com_TS" xfId="3839" xr:uid="{4A2DA481-6D37-4563-80EC-81F63D118A5F}"/>
    <cellStyle name="_ecp new 10_JV - SLC-MIT" xfId="2941" xr:uid="{0F7F3590-BB17-4DAB-A7B5-5C9E7461D763}"/>
    <cellStyle name="_ecp new 10_Model v9.8" xfId="357" xr:uid="{00000000-0005-0000-0000-000064010000}"/>
    <cellStyle name="_ecp new 10_Model v9.8_DFC_4T21_com_TS" xfId="3845" xr:uid="{BC3D3825-6C55-4737-892E-7F0E866B9AD1}"/>
    <cellStyle name="_ecp new 10_Model v9.8_JV - SLC-MIT" xfId="2947" xr:uid="{D956669B-233A-429E-BBA4-9AD9CDC04822}"/>
    <cellStyle name="_ecp new 10_Mutilples Template2" xfId="358" xr:uid="{00000000-0005-0000-0000-000065010000}"/>
    <cellStyle name="_ecp new 10_Mutilples Template2_DFC_4T21_com_TS" xfId="3846" xr:uid="{BFB79AD0-F139-48E7-864E-1576CD03109D}"/>
    <cellStyle name="_ecp new 10_Mutilples Template2_Exelon Power Fuel Forecast - Project P 6-11-2004 ver21" xfId="359" xr:uid="{00000000-0005-0000-0000-000066010000}"/>
    <cellStyle name="_ecp new 10_Mutilples Template2_Exelon Power Fuel Forecast - Project P 6-11-2004 ver21_DFC_4T21_com_TS" xfId="3847" xr:uid="{C5B7A856-0BEE-49A9-9492-5641D79D5E5B}"/>
    <cellStyle name="_ecp new 10_Mutilples Template2_Exelon Power Fuel Forecast - Project P 6-11-2004 ver21_JV - SLC-MIT" xfId="2949" xr:uid="{5714EF85-F8CE-4240-9EBC-7F93EB0B3A54}"/>
    <cellStyle name="_ecp new 10_Mutilples Template2_JV - SLC-MIT" xfId="2948" xr:uid="{66049A77-0D4A-4ECB-B68B-FAE798C95ED8}"/>
    <cellStyle name="_ecp new 10_Mutilples Template2_ML Outputs" xfId="360" xr:uid="{00000000-0005-0000-0000-000067010000}"/>
    <cellStyle name="_ecp new 10_Mutilples Template2_ML Outputs_DFC_4T21_com_TS" xfId="3848" xr:uid="{15FF3BF0-ED22-400C-A0F5-219B1FFCBEE8}"/>
    <cellStyle name="_ecp new 10_Mutilples Template2_ML Outputs_JV - SLC-MIT" xfId="2950" xr:uid="{56F6FCAA-8F10-4679-96B1-29C4CCE03379}"/>
    <cellStyle name="_ecp new 10_Mutilples Template2_Project Forest Pro Forma Model v58" xfId="361" xr:uid="{00000000-0005-0000-0000-000068010000}"/>
    <cellStyle name="_ecp new 10_Mutilples Template2_Project Forest Pro Forma Model v58_DFC_4T21_com_TS" xfId="3849" xr:uid="{DEB8E081-935B-481B-B559-CA3A4D26ECE7}"/>
    <cellStyle name="_ecp new 10_Mutilples Template2_Project Forest Pro Forma Model v58_JV - SLC-MIT" xfId="2951" xr:uid="{A9740BF6-D02F-431D-8F44-61C2EEAE6F8D}"/>
    <cellStyle name="_ecp new 10_pom consolidated v3" xfId="362" xr:uid="{00000000-0005-0000-0000-000069010000}"/>
    <cellStyle name="_ecp new 10_pom consolidated v3_DFC_4T21_com_TS" xfId="3850" xr:uid="{91546E6F-C8FB-4A25-9CD5-E9B3FBE4DA29}"/>
    <cellStyle name="_ecp new 10_pom consolidated v3_Exelon Power Fuel Forecast - Project P 6-11-2004 ver21" xfId="363" xr:uid="{00000000-0005-0000-0000-00006A010000}"/>
    <cellStyle name="_ecp new 10_pom consolidated v3_Exelon Power Fuel Forecast - Project P 6-11-2004 ver21_DFC_4T21_com_TS" xfId="3851" xr:uid="{9F409C8E-E6BE-409E-AAD2-393B3E270114}"/>
    <cellStyle name="_ecp new 10_pom consolidated v3_Exelon Power Fuel Forecast - Project P 6-11-2004 ver21_JV - SLC-MIT" xfId="2953" xr:uid="{A00F21FA-AD67-4962-9CA8-6ECE4A670C81}"/>
    <cellStyle name="_ecp new 10_pom consolidated v3_JV - SLC-MIT" xfId="2952" xr:uid="{DAB1AE03-BE9A-4A1D-B935-B15D2808483E}"/>
    <cellStyle name="_ecp new 10_pom consolidated v3_ML Outputs" xfId="364" xr:uid="{00000000-0005-0000-0000-00006B010000}"/>
    <cellStyle name="_ecp new 10_pom consolidated v3_ML Outputs_DFC_4T21_com_TS" xfId="3852" xr:uid="{0FFD2F28-6F53-4DFC-AF7E-51109DC105DA}"/>
    <cellStyle name="_ecp new 10_pom consolidated v3_ML Outputs_JV - SLC-MIT" xfId="2954" xr:uid="{0C9051C5-7DEA-4677-B582-7F77B9DC8070}"/>
    <cellStyle name="_ecp new 10_pom consolidated v3_Project Forest Pro Forma Model v58" xfId="365" xr:uid="{00000000-0005-0000-0000-00006C010000}"/>
    <cellStyle name="_ecp new 10_pom consolidated v3_Project Forest Pro Forma Model v58_DFC_4T21_com_TS" xfId="3853" xr:uid="{27039B5F-480D-4B7E-AC20-B61993D805AB}"/>
    <cellStyle name="_ecp new 10_pom consolidated v3_Project Forest Pro Forma Model v58_JV - SLC-MIT" xfId="2955" xr:uid="{B39A3641-4DBB-4636-B3BA-525655C8EC94}"/>
    <cellStyle name="_El Dora1" xfId="366" xr:uid="{00000000-0005-0000-0000-00006D010000}"/>
    <cellStyle name="_El Dora1_Copy of CNL Consolidated model_v.FPL_v37" xfId="367" xr:uid="{00000000-0005-0000-0000-00006E010000}"/>
    <cellStyle name="_El Dora1_Copy of CNL Consolidated model_v.FPL_v37_DFC_4T21_com_TS" xfId="3855" xr:uid="{6F7734C7-D7D2-4101-948F-961D37794716}"/>
    <cellStyle name="_El Dora1_Copy of CNL Consolidated model_v.FPL_v37_Exelon Power Fuel Forecast - Project P 6-11-2004 ver21" xfId="368" xr:uid="{00000000-0005-0000-0000-00006F010000}"/>
    <cellStyle name="_El Dora1_Copy of CNL Consolidated model_v.FPL_v37_Exelon Power Fuel Forecast - Project P 6-11-2004 ver21_DFC_4T21_com_TS" xfId="3856" xr:uid="{2C2AF55A-1626-444B-8112-FE3DCB631902}"/>
    <cellStyle name="_El Dora1_Copy of CNL Consolidated model_v.FPL_v37_Exelon Power Fuel Forecast - Project P 6-11-2004 ver21_JV - SLC-MIT" xfId="2958" xr:uid="{34F5867C-E146-4177-855C-B78599668FEC}"/>
    <cellStyle name="_El Dora1_Copy of CNL Consolidated model_v.FPL_v37_JV - SLC-MIT" xfId="2957" xr:uid="{15F699B7-E5BA-4606-BC93-97B058B65556}"/>
    <cellStyle name="_El Dora1_Copy of CNL Consolidated model_v.FPL_v37_ML Outputs" xfId="369" xr:uid="{00000000-0005-0000-0000-000070010000}"/>
    <cellStyle name="_El Dora1_Copy of CNL Consolidated model_v.FPL_v37_ML Outputs_DFC_4T21_com_TS" xfId="3857" xr:uid="{4781C50C-6F81-4B18-A5BC-8B5B09A6BA4E}"/>
    <cellStyle name="_El Dora1_Copy of CNL Consolidated model_v.FPL_v37_ML Outputs_JV - SLC-MIT" xfId="2959" xr:uid="{F5FC09A4-E2AC-4416-BBF7-3D55EB63D7AE}"/>
    <cellStyle name="_El Dora1_Copy of CNL Consolidated model_v.FPL_v37_Project Forest Pro Forma Model v58" xfId="370" xr:uid="{00000000-0005-0000-0000-000071010000}"/>
    <cellStyle name="_El Dora1_Copy of CNL Consolidated model_v.FPL_v37_Project Forest Pro Forma Model v58_DFC_4T21_com_TS" xfId="3858" xr:uid="{2090CBA8-B8C8-49BF-A5F5-AB82DBF1BE19}"/>
    <cellStyle name="_El Dora1_Copy of CNL Consolidated model_v.FPL_v37_Project Forest Pro Forma Model v58_JV - SLC-MIT" xfId="2960" xr:uid="{8CC404B5-B48C-4896-B23E-A8624C62014A}"/>
    <cellStyle name="_El Dora1_D_Consolidated2" xfId="371" xr:uid="{00000000-0005-0000-0000-000072010000}"/>
    <cellStyle name="_El Dora1_D_Consolidated2_DFC_4T21_com_TS" xfId="3859" xr:uid="{9078F591-A7E9-4D3B-9240-32BA25118729}"/>
    <cellStyle name="_El Dora1_D_Consolidated2_JV - SLC-MIT" xfId="2961" xr:uid="{E93BF49F-45ED-443B-86CD-893C30EFD960}"/>
    <cellStyle name="_El Dora1_DFC_4T21_com_TS" xfId="3854" xr:uid="{E6F64313-0F6A-4BD3-9262-CBD7224F324F}"/>
    <cellStyle name="_El Dora1_JV - SLC-MIT" xfId="2956" xr:uid="{8BB902C3-0811-4F3E-8665-B92D5B3D9DCF}"/>
    <cellStyle name="_El Dora1_Model v9.8" xfId="372" xr:uid="{00000000-0005-0000-0000-000073010000}"/>
    <cellStyle name="_El Dora1_Model v9.8_DFC_4T21_com_TS" xfId="3860" xr:uid="{E0ABB5A0-E88F-4239-A9A5-9CD35991E0DA}"/>
    <cellStyle name="_El Dora1_Model v9.8_JV - SLC-MIT" xfId="2962" xr:uid="{B4E17427-A508-4F28-A78F-ECF1893750C1}"/>
    <cellStyle name="_El Dora1_Mutilples Template2" xfId="373" xr:uid="{00000000-0005-0000-0000-000074010000}"/>
    <cellStyle name="_El Dora1_Mutilples Template2_DFC_4T21_com_TS" xfId="3861" xr:uid="{DCE1FD43-99E0-45E7-ABF2-BFF04DF824A5}"/>
    <cellStyle name="_El Dora1_Mutilples Template2_Exelon Power Fuel Forecast - Project P 6-11-2004 ver21" xfId="374" xr:uid="{00000000-0005-0000-0000-000075010000}"/>
    <cellStyle name="_El Dora1_Mutilples Template2_Exelon Power Fuel Forecast - Project P 6-11-2004 ver21_DFC_4T21_com_TS" xfId="3862" xr:uid="{594F182B-89B6-4061-AB48-1A93529BD768}"/>
    <cellStyle name="_El Dora1_Mutilples Template2_Exelon Power Fuel Forecast - Project P 6-11-2004 ver21_JV - SLC-MIT" xfId="2964" xr:uid="{B1D29D5B-C1FF-46EC-B573-31726E48A67F}"/>
    <cellStyle name="_El Dora1_Mutilples Template2_JV - SLC-MIT" xfId="2963" xr:uid="{CCA59319-9F3B-461C-9259-87CACC76FE88}"/>
    <cellStyle name="_El Dora1_Mutilples Template2_ML Outputs" xfId="375" xr:uid="{00000000-0005-0000-0000-000076010000}"/>
    <cellStyle name="_El Dora1_Mutilples Template2_ML Outputs_DFC_4T21_com_TS" xfId="3863" xr:uid="{77D3EF09-BEB8-4ABA-A704-FFF7421B149C}"/>
    <cellStyle name="_El Dora1_Mutilples Template2_ML Outputs_JV - SLC-MIT" xfId="2965" xr:uid="{35C13EC8-FDBB-4CF1-92D1-9E1203ED0B4B}"/>
    <cellStyle name="_El Dora1_Mutilples Template2_Project Forest Pro Forma Model v58" xfId="376" xr:uid="{00000000-0005-0000-0000-000077010000}"/>
    <cellStyle name="_El Dora1_Mutilples Template2_Project Forest Pro Forma Model v58_DFC_4T21_com_TS" xfId="3864" xr:uid="{98C488A5-B695-42FC-91FF-94FE822DDC0A}"/>
    <cellStyle name="_El Dora1_Mutilples Template2_Project Forest Pro Forma Model v58_JV - SLC-MIT" xfId="2966" xr:uid="{0B05E07F-1A0E-4F75-A402-0B5911374B14}"/>
    <cellStyle name="_El Dora1_pom consolidated v3" xfId="377" xr:uid="{00000000-0005-0000-0000-000078010000}"/>
    <cellStyle name="_El Dora1_pom consolidated v3_DFC_4T21_com_TS" xfId="3865" xr:uid="{C325DC16-062C-4478-91CD-2FC3AEDB8406}"/>
    <cellStyle name="_El Dora1_pom consolidated v3_Exelon Power Fuel Forecast - Project P 6-11-2004 ver21" xfId="378" xr:uid="{00000000-0005-0000-0000-000079010000}"/>
    <cellStyle name="_El Dora1_pom consolidated v3_Exelon Power Fuel Forecast - Project P 6-11-2004 ver21_DFC_4T21_com_TS" xfId="3866" xr:uid="{D749FCAC-3A7F-4494-BE4B-45DFC6FF10D0}"/>
    <cellStyle name="_El Dora1_pom consolidated v3_Exelon Power Fuel Forecast - Project P 6-11-2004 ver21_JV - SLC-MIT" xfId="2968" xr:uid="{83CAE358-2711-4447-9561-ADFB3390938F}"/>
    <cellStyle name="_El Dora1_pom consolidated v3_JV - SLC-MIT" xfId="2967" xr:uid="{4A2446BD-1C6F-41FE-B48F-FCEFF6205A5A}"/>
    <cellStyle name="_El Dora1_pom consolidated v3_ML Outputs" xfId="379" xr:uid="{00000000-0005-0000-0000-00007A010000}"/>
    <cellStyle name="_El Dora1_pom consolidated v3_ML Outputs_DFC_4T21_com_TS" xfId="3867" xr:uid="{7AF18B7D-82EF-48FA-9171-7AF0242C340B}"/>
    <cellStyle name="_El Dora1_pom consolidated v3_ML Outputs_JV - SLC-MIT" xfId="2969" xr:uid="{C8309233-7CBA-4859-A540-BC809EE373AB}"/>
    <cellStyle name="_El Dora1_pom consolidated v3_Project Forest Pro Forma Model v58" xfId="380" xr:uid="{00000000-0005-0000-0000-00007B010000}"/>
    <cellStyle name="_El Dora1_pom consolidated v3_Project Forest Pro Forma Model v58_DFC_4T21_com_TS" xfId="3868" xr:uid="{A28E2BE9-2727-4BC5-BFCD-56021C05EAC3}"/>
    <cellStyle name="_El Dora1_pom consolidated v3_Project Forest Pro Forma Model v58_JV - SLC-MIT" xfId="2970" xr:uid="{50D48907-C4CE-477A-B5FE-747366A6DD6B}"/>
    <cellStyle name="_El Dorado - 0100 v2" xfId="381" xr:uid="{00000000-0005-0000-0000-00007C010000}"/>
    <cellStyle name="_El Dorado - 0100 v2_Copy of CNL Consolidated model_v.FPL_v37" xfId="382" xr:uid="{00000000-0005-0000-0000-00007D010000}"/>
    <cellStyle name="_El Dorado - 0100 v2_Copy of CNL Consolidated model_v.FPL_v37_DFC_4T21_com_TS" xfId="3870" xr:uid="{93A51F98-064E-416B-81E6-548F7E2EC206}"/>
    <cellStyle name="_El Dorado - 0100 v2_Copy of CNL Consolidated model_v.FPL_v37_Exelon Power Fuel Forecast - Project P 6-11-2004 ver21" xfId="383" xr:uid="{00000000-0005-0000-0000-00007E010000}"/>
    <cellStyle name="_El Dorado - 0100 v2_Copy of CNL Consolidated model_v.FPL_v37_Exelon Power Fuel Forecast - Project P 6-11-2004 ver21_DFC_4T21_com_TS" xfId="3871" xr:uid="{26E8916A-77F8-43AA-8272-8810C6E0423A}"/>
    <cellStyle name="_El Dorado - 0100 v2_Copy of CNL Consolidated model_v.FPL_v37_Exelon Power Fuel Forecast - Project P 6-11-2004 ver21_JV - SLC-MIT" xfId="2973" xr:uid="{AFD78B4A-80E2-469F-806D-F8A6CFFB7B2C}"/>
    <cellStyle name="_El Dorado - 0100 v2_Copy of CNL Consolidated model_v.FPL_v37_JV - SLC-MIT" xfId="2972" xr:uid="{4ACFD66F-CC12-498E-B4FA-EC8BA0E79CCB}"/>
    <cellStyle name="_El Dorado - 0100 v2_Copy of CNL Consolidated model_v.FPL_v37_ML Outputs" xfId="384" xr:uid="{00000000-0005-0000-0000-00007F010000}"/>
    <cellStyle name="_El Dorado - 0100 v2_Copy of CNL Consolidated model_v.FPL_v37_ML Outputs_DFC_4T21_com_TS" xfId="3872" xr:uid="{3BBF58E7-C7CD-4B99-892C-87A58FDCBE59}"/>
    <cellStyle name="_El Dorado - 0100 v2_Copy of CNL Consolidated model_v.FPL_v37_ML Outputs_JV - SLC-MIT" xfId="2974" xr:uid="{57F2E292-E310-4002-9D04-9451C8642DB5}"/>
    <cellStyle name="_El Dorado - 0100 v2_Copy of CNL Consolidated model_v.FPL_v37_Project Forest Pro Forma Model v58" xfId="385" xr:uid="{00000000-0005-0000-0000-000080010000}"/>
    <cellStyle name="_El Dorado - 0100 v2_Copy of CNL Consolidated model_v.FPL_v37_Project Forest Pro Forma Model v58_DFC_4T21_com_TS" xfId="3873" xr:uid="{F102C8AA-F154-4FE3-AE41-BC6825AB0103}"/>
    <cellStyle name="_El Dorado - 0100 v2_Copy of CNL Consolidated model_v.FPL_v37_Project Forest Pro Forma Model v58_JV - SLC-MIT" xfId="2975" xr:uid="{F8B5B455-B665-4E40-965C-4D36EEC99CC0}"/>
    <cellStyle name="_El Dorado - 0100 v2_D_Consolidated2" xfId="386" xr:uid="{00000000-0005-0000-0000-000081010000}"/>
    <cellStyle name="_El Dorado - 0100 v2_D_Consolidated2_DFC_4T21_com_TS" xfId="3874" xr:uid="{E05F6C32-24F7-44A3-B2B5-CD85ABFB8D07}"/>
    <cellStyle name="_El Dorado - 0100 v2_D_Consolidated2_JV - SLC-MIT" xfId="2976" xr:uid="{28929768-DE3D-4AD4-A19D-C1747AE86C3C}"/>
    <cellStyle name="_El Dorado - 0100 v2_DFC_4T21_com_TS" xfId="3869" xr:uid="{4D994584-067A-4393-B7A4-5BE24270761C}"/>
    <cellStyle name="_El Dorado - 0100 v2_JV - SLC-MIT" xfId="2971" xr:uid="{7B8A85BD-1B4E-4B3C-BBC8-55849EB1BE91}"/>
    <cellStyle name="_El Dorado - 0100 v2_Model v9.8" xfId="387" xr:uid="{00000000-0005-0000-0000-000082010000}"/>
    <cellStyle name="_El Dorado - 0100 v2_Model v9.8_DFC_4T21_com_TS" xfId="3875" xr:uid="{A57E27EB-0233-4752-B239-A7C566F2430A}"/>
    <cellStyle name="_El Dorado - 0100 v2_Model v9.8_JV - SLC-MIT" xfId="2977" xr:uid="{FE01BD94-45BF-47AD-9F5B-69008E4BCA18}"/>
    <cellStyle name="_El Dorado - 0100 v2_Mutilples Template2" xfId="388" xr:uid="{00000000-0005-0000-0000-000083010000}"/>
    <cellStyle name="_El Dorado - 0100 v2_Mutilples Template2_DFC_4T21_com_TS" xfId="3876" xr:uid="{798EBA4E-EFCD-4600-BF75-0D00E39E684B}"/>
    <cellStyle name="_El Dorado - 0100 v2_Mutilples Template2_Exelon Power Fuel Forecast - Project P 6-11-2004 ver21" xfId="389" xr:uid="{00000000-0005-0000-0000-000084010000}"/>
    <cellStyle name="_El Dorado - 0100 v2_Mutilples Template2_Exelon Power Fuel Forecast - Project P 6-11-2004 ver21_DFC_4T21_com_TS" xfId="3877" xr:uid="{17B9607F-2F30-4C0B-956F-187096A25676}"/>
    <cellStyle name="_El Dorado - 0100 v2_Mutilples Template2_Exelon Power Fuel Forecast - Project P 6-11-2004 ver21_JV - SLC-MIT" xfId="2979" xr:uid="{ABB5C76B-FA97-4CE1-8C52-E07DEA54F89D}"/>
    <cellStyle name="_El Dorado - 0100 v2_Mutilples Template2_JV - SLC-MIT" xfId="2978" xr:uid="{9B825486-C6D3-4039-A5EA-F9840D65DA9B}"/>
    <cellStyle name="_El Dorado - 0100 v2_Mutilples Template2_ML Outputs" xfId="390" xr:uid="{00000000-0005-0000-0000-000085010000}"/>
    <cellStyle name="_El Dorado - 0100 v2_Mutilples Template2_ML Outputs_DFC_4T21_com_TS" xfId="3878" xr:uid="{DD95FFFF-1A70-4FA9-A530-65FDBE6C2A2A}"/>
    <cellStyle name="_El Dorado - 0100 v2_Mutilples Template2_ML Outputs_JV - SLC-MIT" xfId="2980" xr:uid="{EE56EF32-894E-49CB-B8D6-15CAB186C793}"/>
    <cellStyle name="_El Dorado - 0100 v2_Mutilples Template2_Project Forest Pro Forma Model v58" xfId="391" xr:uid="{00000000-0005-0000-0000-000086010000}"/>
    <cellStyle name="_El Dorado - 0100 v2_Mutilples Template2_Project Forest Pro Forma Model v58_DFC_4T21_com_TS" xfId="3879" xr:uid="{136D6545-D339-4EE4-811E-8D6006215B41}"/>
    <cellStyle name="_El Dorado - 0100 v2_Mutilples Template2_Project Forest Pro Forma Model v58_JV - SLC-MIT" xfId="2981" xr:uid="{9A3B0B9C-718C-41E3-BE3F-8D29A4EBABC4}"/>
    <cellStyle name="_El Dorado - 0100 v2_pom consolidated v3" xfId="392" xr:uid="{00000000-0005-0000-0000-000087010000}"/>
    <cellStyle name="_El Dorado - 0100 v2_pom consolidated v3_DFC_4T21_com_TS" xfId="3880" xr:uid="{33F060EF-8E44-41BF-A296-CB5E4DEB877D}"/>
    <cellStyle name="_El Dorado - 0100 v2_pom consolidated v3_Exelon Power Fuel Forecast - Project P 6-11-2004 ver21" xfId="393" xr:uid="{00000000-0005-0000-0000-000088010000}"/>
    <cellStyle name="_El Dorado - 0100 v2_pom consolidated v3_Exelon Power Fuel Forecast - Project P 6-11-2004 ver21_DFC_4T21_com_TS" xfId="3881" xr:uid="{DE587680-ED80-428E-BEFB-F33188FE068B}"/>
    <cellStyle name="_El Dorado - 0100 v2_pom consolidated v3_Exelon Power Fuel Forecast - Project P 6-11-2004 ver21_JV - SLC-MIT" xfId="2983" xr:uid="{FB211AB6-2C2D-4A89-84BC-96BCEC42C77B}"/>
    <cellStyle name="_El Dorado - 0100 v2_pom consolidated v3_JV - SLC-MIT" xfId="2982" xr:uid="{0AE8F023-4D09-43AC-8659-4C5250A92DAB}"/>
    <cellStyle name="_El Dorado - 0100 v2_pom consolidated v3_ML Outputs" xfId="394" xr:uid="{00000000-0005-0000-0000-000089010000}"/>
    <cellStyle name="_El Dorado - 0100 v2_pom consolidated v3_ML Outputs_DFC_4T21_com_TS" xfId="3882" xr:uid="{9696346D-8E1F-46D5-A72E-D393D82878D3}"/>
    <cellStyle name="_El Dorado - 0100 v2_pom consolidated v3_ML Outputs_JV - SLC-MIT" xfId="2984" xr:uid="{61D6E6D6-80EB-4564-BB55-257B09379BF4}"/>
    <cellStyle name="_El Dorado - 0100 v2_pom consolidated v3_Project Forest Pro Forma Model v58" xfId="395" xr:uid="{00000000-0005-0000-0000-00008A010000}"/>
    <cellStyle name="_El Dorado - 0100 v2_pom consolidated v3_Project Forest Pro Forma Model v58_DFC_4T21_com_TS" xfId="3883" xr:uid="{792F7BE0-76DF-47BE-9150-1CB037E82D3D}"/>
    <cellStyle name="_El Dorado - 0100 v2_pom consolidated v3_Project Forest Pro Forma Model v58_JV - SLC-MIT" xfId="2985" xr:uid="{C229523E-336A-4ABD-9260-EEF1018B66F0}"/>
    <cellStyle name="_El Dorado - 0100 v6" xfId="396" xr:uid="{00000000-0005-0000-0000-00008B010000}"/>
    <cellStyle name="_El Dorado - 0100 v6_Copy of CNL Consolidated model_v.FPL_v37" xfId="397" xr:uid="{00000000-0005-0000-0000-00008C010000}"/>
    <cellStyle name="_El Dorado - 0100 v6_Copy of CNL Consolidated model_v.FPL_v37_DFC_4T21_com_TS" xfId="3885" xr:uid="{B4F8AD9D-DB1E-47B5-AD56-6A9A292D67FA}"/>
    <cellStyle name="_El Dorado - 0100 v6_Copy of CNL Consolidated model_v.FPL_v37_Exelon Power Fuel Forecast - Project P 6-11-2004 ver21" xfId="398" xr:uid="{00000000-0005-0000-0000-00008D010000}"/>
    <cellStyle name="_El Dorado - 0100 v6_Copy of CNL Consolidated model_v.FPL_v37_Exelon Power Fuel Forecast - Project P 6-11-2004 ver21_DFC_4T21_com_TS" xfId="3886" xr:uid="{BA18580C-3F1F-44CE-92F9-0DCCFE60C74C}"/>
    <cellStyle name="_El Dorado - 0100 v6_Copy of CNL Consolidated model_v.FPL_v37_Exelon Power Fuel Forecast - Project P 6-11-2004 ver21_JV - SLC-MIT" xfId="2988" xr:uid="{3CFF91E0-A1F6-4CFA-B942-C0348CDB725A}"/>
    <cellStyle name="_El Dorado - 0100 v6_Copy of CNL Consolidated model_v.FPL_v37_JV - SLC-MIT" xfId="2987" xr:uid="{E9847977-E913-4DC0-AF55-397F64B00549}"/>
    <cellStyle name="_El Dorado - 0100 v6_Copy of CNL Consolidated model_v.FPL_v37_ML Outputs" xfId="399" xr:uid="{00000000-0005-0000-0000-00008E010000}"/>
    <cellStyle name="_El Dorado - 0100 v6_Copy of CNL Consolidated model_v.FPL_v37_ML Outputs_DFC_4T21_com_TS" xfId="3887" xr:uid="{49D8DC25-11AC-438B-91E8-1B25688C37C4}"/>
    <cellStyle name="_El Dorado - 0100 v6_Copy of CNL Consolidated model_v.FPL_v37_ML Outputs_JV - SLC-MIT" xfId="2989" xr:uid="{A71FCA3A-683C-4131-916E-C3C8189AF0B3}"/>
    <cellStyle name="_El Dorado - 0100 v6_Copy of CNL Consolidated model_v.FPL_v37_Project Forest Pro Forma Model v58" xfId="400" xr:uid="{00000000-0005-0000-0000-00008F010000}"/>
    <cellStyle name="_El Dorado - 0100 v6_Copy of CNL Consolidated model_v.FPL_v37_Project Forest Pro Forma Model v58_DFC_4T21_com_TS" xfId="3888" xr:uid="{5B24E2CC-2DDD-4B96-BF56-9AA0D5FBCABA}"/>
    <cellStyle name="_El Dorado - 0100 v6_Copy of CNL Consolidated model_v.FPL_v37_Project Forest Pro Forma Model v58_JV - SLC-MIT" xfId="2990" xr:uid="{3C855B01-0136-4AD0-B7B6-08DF3AE741BD}"/>
    <cellStyle name="_El Dorado - 0100 v6_D_Consolidated2" xfId="401" xr:uid="{00000000-0005-0000-0000-000090010000}"/>
    <cellStyle name="_El Dorado - 0100 v6_D_Consolidated2_DFC_4T21_com_TS" xfId="3889" xr:uid="{317C192F-91F5-4F61-A95E-8F86DDCC48CE}"/>
    <cellStyle name="_El Dorado - 0100 v6_D_Consolidated2_JV - SLC-MIT" xfId="2991" xr:uid="{8CFA7A3C-B4C6-49D3-8DE5-787201DEBA07}"/>
    <cellStyle name="_El Dorado - 0100 v6_DFC_4T21_com_TS" xfId="3884" xr:uid="{7D07B6AE-F4E7-4B60-8DAB-6F4BE039404B}"/>
    <cellStyle name="_El Dorado - 0100 v6_JV - SLC-MIT" xfId="2986" xr:uid="{32FE0E68-1630-458C-973C-F1C8705555A8}"/>
    <cellStyle name="_El Dorado - 0100 v6_Model v9.8" xfId="402" xr:uid="{00000000-0005-0000-0000-000091010000}"/>
    <cellStyle name="_El Dorado - 0100 v6_Model v9.8_DFC_4T21_com_TS" xfId="3890" xr:uid="{93B84E28-5AFE-42BC-AB89-2E8671BC3D6E}"/>
    <cellStyle name="_El Dorado - 0100 v6_Model v9.8_JV - SLC-MIT" xfId="2992" xr:uid="{9508A104-EE99-495D-9691-5970FD430704}"/>
    <cellStyle name="_El Dorado - 0100 v6_Mutilples Template2" xfId="403" xr:uid="{00000000-0005-0000-0000-000092010000}"/>
    <cellStyle name="_El Dorado - 0100 v6_Mutilples Template2_DFC_4T21_com_TS" xfId="3891" xr:uid="{4F75290E-842E-433F-AAC9-A644157388D2}"/>
    <cellStyle name="_El Dorado - 0100 v6_Mutilples Template2_Exelon Power Fuel Forecast - Project P 6-11-2004 ver21" xfId="404" xr:uid="{00000000-0005-0000-0000-000093010000}"/>
    <cellStyle name="_El Dorado - 0100 v6_Mutilples Template2_Exelon Power Fuel Forecast - Project P 6-11-2004 ver21_DFC_4T21_com_TS" xfId="3892" xr:uid="{DC36A998-883C-4C4D-9538-124B21F1AA34}"/>
    <cellStyle name="_El Dorado - 0100 v6_Mutilples Template2_Exelon Power Fuel Forecast - Project P 6-11-2004 ver21_JV - SLC-MIT" xfId="2994" xr:uid="{0BD2F52D-D4B0-45F7-925B-1A9083D142D9}"/>
    <cellStyle name="_El Dorado - 0100 v6_Mutilples Template2_JV - SLC-MIT" xfId="2993" xr:uid="{DDE10205-CA22-4FBD-8CB4-D242FBC9A219}"/>
    <cellStyle name="_El Dorado - 0100 v6_Mutilples Template2_ML Outputs" xfId="405" xr:uid="{00000000-0005-0000-0000-000094010000}"/>
    <cellStyle name="_El Dorado - 0100 v6_Mutilples Template2_ML Outputs_DFC_4T21_com_TS" xfId="3893" xr:uid="{85B6FC8D-7BA6-4C97-90B7-5436B92BD6BB}"/>
    <cellStyle name="_El Dorado - 0100 v6_Mutilples Template2_ML Outputs_JV - SLC-MIT" xfId="2995" xr:uid="{2C08CE85-CB39-41D5-8E05-A99AA7FB44A4}"/>
    <cellStyle name="_El Dorado - 0100 v6_Mutilples Template2_Project Forest Pro Forma Model v58" xfId="406" xr:uid="{00000000-0005-0000-0000-000095010000}"/>
    <cellStyle name="_El Dorado - 0100 v6_Mutilples Template2_Project Forest Pro Forma Model v58_DFC_4T21_com_TS" xfId="3894" xr:uid="{E485DFF0-271A-4E93-A473-189160D736A3}"/>
    <cellStyle name="_El Dorado - 0100 v6_Mutilples Template2_Project Forest Pro Forma Model v58_JV - SLC-MIT" xfId="2996" xr:uid="{F977A085-544E-4237-B9B7-BD83C54D91D4}"/>
    <cellStyle name="_El Dorado - 0100 v6_pom consolidated v3" xfId="407" xr:uid="{00000000-0005-0000-0000-000096010000}"/>
    <cellStyle name="_El Dorado - 0100 v6_pom consolidated v3_DFC_4T21_com_TS" xfId="3895" xr:uid="{6FA48360-D353-4D0D-B950-BBEBFA3A9F9E}"/>
    <cellStyle name="_El Dorado - 0100 v6_pom consolidated v3_Exelon Power Fuel Forecast - Project P 6-11-2004 ver21" xfId="408" xr:uid="{00000000-0005-0000-0000-000097010000}"/>
    <cellStyle name="_El Dorado - 0100 v6_pom consolidated v3_Exelon Power Fuel Forecast - Project P 6-11-2004 ver21_DFC_4T21_com_TS" xfId="3896" xr:uid="{E46A5438-4B8C-4E0A-9EF6-8540B1DB95D0}"/>
    <cellStyle name="_El Dorado - 0100 v6_pom consolidated v3_Exelon Power Fuel Forecast - Project P 6-11-2004 ver21_JV - SLC-MIT" xfId="2998" xr:uid="{2F0F32B4-B493-4685-BAAA-06C985FB12E2}"/>
    <cellStyle name="_El Dorado - 0100 v6_pom consolidated v3_JV - SLC-MIT" xfId="2997" xr:uid="{8675EB46-EFCF-49E1-9F4C-A3131B47142F}"/>
    <cellStyle name="_El Dorado - 0100 v6_pom consolidated v3_ML Outputs" xfId="409" xr:uid="{00000000-0005-0000-0000-000098010000}"/>
    <cellStyle name="_El Dorado - 0100 v6_pom consolidated v3_ML Outputs_DFC_4T21_com_TS" xfId="3897" xr:uid="{817D8DB6-05E2-44B5-8DA5-3367BDC364E4}"/>
    <cellStyle name="_El Dorado - 0100 v6_pom consolidated v3_ML Outputs_JV - SLC-MIT" xfId="2999" xr:uid="{67236470-7361-4C6F-A6C7-DA9384C5656B}"/>
    <cellStyle name="_El Dorado - 0100 v6_pom consolidated v3_Project Forest Pro Forma Model v58" xfId="410" xr:uid="{00000000-0005-0000-0000-000099010000}"/>
    <cellStyle name="_El Dorado - 0100 v6_pom consolidated v3_Project Forest Pro Forma Model v58_DFC_4T21_com_TS" xfId="3898" xr:uid="{77364B1D-AFB0-4588-AE6F-5DA778F997D3}"/>
    <cellStyle name="_El Dorado - 0100 v6_pom consolidated v3_Project Forest Pro Forma Model v58_JV - SLC-MIT" xfId="3000" xr:uid="{FD63B12E-6DA0-4802-BC49-21B221988F9D}"/>
    <cellStyle name="_El Dorado - Bank Version 1-15" xfId="411" xr:uid="{00000000-0005-0000-0000-00009A010000}"/>
    <cellStyle name="_El Dorado - Bank Version 1-15_Copy of CNL Consolidated model_v.FPL_v37" xfId="412" xr:uid="{00000000-0005-0000-0000-00009B010000}"/>
    <cellStyle name="_El Dorado - Bank Version 1-15_Copy of CNL Consolidated model_v.FPL_v37_DFC_4T21_com_TS" xfId="3900" xr:uid="{80B0238F-0AFD-4731-B7A3-1E683901CA0C}"/>
    <cellStyle name="_El Dorado - Bank Version 1-15_Copy of CNL Consolidated model_v.FPL_v37_Exelon Power Fuel Forecast - Project P 6-11-2004 ver21" xfId="413" xr:uid="{00000000-0005-0000-0000-00009C010000}"/>
    <cellStyle name="_El Dorado - Bank Version 1-15_Copy of CNL Consolidated model_v.FPL_v37_Exelon Power Fuel Forecast - Project P 6-11-2004 ver21_DFC_4T21_com_TS" xfId="3901" xr:uid="{E0E5526A-815C-47A4-897A-C63A249732EC}"/>
    <cellStyle name="_El Dorado - Bank Version 1-15_Copy of CNL Consolidated model_v.FPL_v37_Exelon Power Fuel Forecast - Project P 6-11-2004 ver21_JV - SLC-MIT" xfId="3003" xr:uid="{38764A38-5AF5-431C-AE72-E27E4C2C2849}"/>
    <cellStyle name="_El Dorado - Bank Version 1-15_Copy of CNL Consolidated model_v.FPL_v37_JV - SLC-MIT" xfId="3002" xr:uid="{BDCE68BF-2F2F-4857-B000-8BFC03A28787}"/>
    <cellStyle name="_El Dorado - Bank Version 1-15_Copy of CNL Consolidated model_v.FPL_v37_ML Outputs" xfId="414" xr:uid="{00000000-0005-0000-0000-00009D010000}"/>
    <cellStyle name="_El Dorado - Bank Version 1-15_Copy of CNL Consolidated model_v.FPL_v37_ML Outputs_DFC_4T21_com_TS" xfId="3902" xr:uid="{E549229B-FF74-4DCC-B831-B600588BBE98}"/>
    <cellStyle name="_El Dorado - Bank Version 1-15_Copy of CNL Consolidated model_v.FPL_v37_ML Outputs_JV - SLC-MIT" xfId="3004" xr:uid="{5BFD1DA1-FF1A-4EE0-A4E2-781F7D8FEC5C}"/>
    <cellStyle name="_El Dorado - Bank Version 1-15_Copy of CNL Consolidated model_v.FPL_v37_Project Forest Pro Forma Model v58" xfId="415" xr:uid="{00000000-0005-0000-0000-00009E010000}"/>
    <cellStyle name="_El Dorado - Bank Version 1-15_Copy of CNL Consolidated model_v.FPL_v37_Project Forest Pro Forma Model v58_DFC_4T21_com_TS" xfId="3903" xr:uid="{48B6AA95-2301-4795-9E3E-45EBB589B116}"/>
    <cellStyle name="_El Dorado - Bank Version 1-15_Copy of CNL Consolidated model_v.FPL_v37_Project Forest Pro Forma Model v58_JV - SLC-MIT" xfId="3005" xr:uid="{1C0E2CE6-CC44-4E6E-A2E5-0C955B88D2F8}"/>
    <cellStyle name="_El Dorado - Bank Version 1-15_D_Consolidated2" xfId="416" xr:uid="{00000000-0005-0000-0000-00009F010000}"/>
    <cellStyle name="_El Dorado - Bank Version 1-15_D_Consolidated2_DFC_4T21_com_TS" xfId="3904" xr:uid="{9A01518C-4B0E-4E36-8D01-8AD1C039D96D}"/>
    <cellStyle name="_El Dorado - Bank Version 1-15_D_Consolidated2_JV - SLC-MIT" xfId="3006" xr:uid="{52329BBB-BAEE-4ABA-8DDD-F4A5815D3076}"/>
    <cellStyle name="_El Dorado - Bank Version 1-15_DFC_4T21_com_TS" xfId="3899" xr:uid="{2A914ABD-D98F-4935-86A8-AD986AE848C4}"/>
    <cellStyle name="_El Dorado - Bank Version 1-15_JV - SLC-MIT" xfId="3001" xr:uid="{6EB952B6-A77F-44C6-91CC-C679240E9CEF}"/>
    <cellStyle name="_El Dorado - Bank Version 1-15_Model v9.8" xfId="417" xr:uid="{00000000-0005-0000-0000-0000A0010000}"/>
    <cellStyle name="_El Dorado - Bank Version 1-15_Model v9.8_DFC_4T21_com_TS" xfId="3905" xr:uid="{9C4DB0E8-E871-475B-846D-BAFFF4012292}"/>
    <cellStyle name="_El Dorado - Bank Version 1-15_Model v9.8_JV - SLC-MIT" xfId="3007" xr:uid="{A9AD3D92-9808-4254-9501-1C18B5B1F30C}"/>
    <cellStyle name="_El Dorado - Bank Version 1-15_Mutilples Template2" xfId="418" xr:uid="{00000000-0005-0000-0000-0000A1010000}"/>
    <cellStyle name="_El Dorado - Bank Version 1-15_Mutilples Template2_DFC_4T21_com_TS" xfId="3906" xr:uid="{77601AEA-17CB-4464-9057-91B7D611E9E8}"/>
    <cellStyle name="_El Dorado - Bank Version 1-15_Mutilples Template2_Exelon Power Fuel Forecast - Project P 6-11-2004 ver21" xfId="419" xr:uid="{00000000-0005-0000-0000-0000A2010000}"/>
    <cellStyle name="_El Dorado - Bank Version 1-15_Mutilples Template2_Exelon Power Fuel Forecast - Project P 6-11-2004 ver21_DFC_4T21_com_TS" xfId="3907" xr:uid="{2943EE75-EA7F-47F5-93E8-DCAC058E9FF4}"/>
    <cellStyle name="_El Dorado - Bank Version 1-15_Mutilples Template2_Exelon Power Fuel Forecast - Project P 6-11-2004 ver21_JV - SLC-MIT" xfId="3009" xr:uid="{0C837C22-1A94-4688-ADD8-0E5C8E101EB9}"/>
    <cellStyle name="_El Dorado - Bank Version 1-15_Mutilples Template2_JV - SLC-MIT" xfId="3008" xr:uid="{CA13DC0E-DFEA-45DF-B97D-B85EBBA0036A}"/>
    <cellStyle name="_El Dorado - Bank Version 1-15_Mutilples Template2_ML Outputs" xfId="420" xr:uid="{00000000-0005-0000-0000-0000A3010000}"/>
    <cellStyle name="_El Dorado - Bank Version 1-15_Mutilples Template2_ML Outputs_DFC_4T21_com_TS" xfId="3908" xr:uid="{C0E0664E-E7E6-4BAB-BA8D-7B03E4936646}"/>
    <cellStyle name="_El Dorado - Bank Version 1-15_Mutilples Template2_ML Outputs_JV - SLC-MIT" xfId="3010" xr:uid="{9FE1EB62-4F7C-49A6-92C3-CC983AB5C884}"/>
    <cellStyle name="_El Dorado - Bank Version 1-15_Mutilples Template2_Project Forest Pro Forma Model v58" xfId="421" xr:uid="{00000000-0005-0000-0000-0000A4010000}"/>
    <cellStyle name="_El Dorado - Bank Version 1-15_Mutilples Template2_Project Forest Pro Forma Model v58_DFC_4T21_com_TS" xfId="3909" xr:uid="{DFC9E01A-C566-4EDF-BF72-FD72BF91B613}"/>
    <cellStyle name="_El Dorado - Bank Version 1-15_Mutilples Template2_Project Forest Pro Forma Model v58_JV - SLC-MIT" xfId="3011" xr:uid="{959790DC-AA22-432C-870E-AAC233C38466}"/>
    <cellStyle name="_El Dorado - Bank Version 1-15_pom consolidated v3" xfId="422" xr:uid="{00000000-0005-0000-0000-0000A5010000}"/>
    <cellStyle name="_El Dorado - Bank Version 1-15_pom consolidated v3_DFC_4T21_com_TS" xfId="3910" xr:uid="{0779D2D6-B34F-4B3F-8740-68A58E4A7BB3}"/>
    <cellStyle name="_El Dorado - Bank Version 1-15_pom consolidated v3_Exelon Power Fuel Forecast - Project P 6-11-2004 ver21" xfId="423" xr:uid="{00000000-0005-0000-0000-0000A6010000}"/>
    <cellStyle name="_El Dorado - Bank Version 1-15_pom consolidated v3_Exelon Power Fuel Forecast - Project P 6-11-2004 ver21_DFC_4T21_com_TS" xfId="3911" xr:uid="{B0FCAC8F-4476-4001-A762-8E78E88A8AC8}"/>
    <cellStyle name="_El Dorado - Bank Version 1-15_pom consolidated v3_Exelon Power Fuel Forecast - Project P 6-11-2004 ver21_JV - SLC-MIT" xfId="3013" xr:uid="{8EA3A83D-0628-4EAB-A3A1-CCEA5D6B353C}"/>
    <cellStyle name="_El Dorado - Bank Version 1-15_pom consolidated v3_JV - SLC-MIT" xfId="3012" xr:uid="{7E9F3C9A-06A0-4CC5-82E7-270309F97289}"/>
    <cellStyle name="_El Dorado - Bank Version 1-15_pom consolidated v3_ML Outputs" xfId="424" xr:uid="{00000000-0005-0000-0000-0000A7010000}"/>
    <cellStyle name="_El Dorado - Bank Version 1-15_pom consolidated v3_ML Outputs_DFC_4T21_com_TS" xfId="3912" xr:uid="{11221326-0255-4B66-A1DD-6684FC73F2BA}"/>
    <cellStyle name="_El Dorado - Bank Version 1-15_pom consolidated v3_ML Outputs_JV - SLC-MIT" xfId="3014" xr:uid="{5473A551-9181-4392-88D8-26D6DA10493D}"/>
    <cellStyle name="_El Dorado - Bank Version 1-15_pom consolidated v3_Project Forest Pro Forma Model v58" xfId="425" xr:uid="{00000000-0005-0000-0000-0000A8010000}"/>
    <cellStyle name="_El Dorado - Bank Version 1-15_pom consolidated v3_Project Forest Pro Forma Model v58_DFC_4T21_com_TS" xfId="3913" xr:uid="{9CF6D406-67B9-48AA-8E84-8665A2E26E2F}"/>
    <cellStyle name="_El Dorado - Bank Version 1-15_pom consolidated v3_Project Forest Pro Forma Model v58_JV - SLC-MIT" xfId="3015" xr:uid="{0D628764-35E7-4E81-A3F8-8425C66DAB6A}"/>
    <cellStyle name="_El Dorado 0101 v1 early ops test" xfId="426" xr:uid="{00000000-0005-0000-0000-0000A9010000}"/>
    <cellStyle name="_El Dorado 0101 v1 early ops test_Copy of CNL Consolidated model_v.FPL_v37" xfId="427" xr:uid="{00000000-0005-0000-0000-0000AA010000}"/>
    <cellStyle name="_El Dorado 0101 v1 early ops test_Copy of CNL Consolidated model_v.FPL_v37_DFC_4T21_com_TS" xfId="3915" xr:uid="{1FDB89E1-1D22-4AA9-A62F-231812589D5B}"/>
    <cellStyle name="_El Dorado 0101 v1 early ops test_Copy of CNL Consolidated model_v.FPL_v37_Exelon Power Fuel Forecast - Project P 6-11-2004 ver21" xfId="428" xr:uid="{00000000-0005-0000-0000-0000AB010000}"/>
    <cellStyle name="_El Dorado 0101 v1 early ops test_Copy of CNL Consolidated model_v.FPL_v37_Exelon Power Fuel Forecast - Project P 6-11-2004 ver21_DFC_4T21_com_TS" xfId="3916" xr:uid="{B805BB74-642A-4AB7-8D43-529E6ECE7B9D}"/>
    <cellStyle name="_El Dorado 0101 v1 early ops test_Copy of CNL Consolidated model_v.FPL_v37_Exelon Power Fuel Forecast - Project P 6-11-2004 ver21_JV - SLC-MIT" xfId="3018" xr:uid="{D567B819-7D3C-40C1-92C6-CB02479996B4}"/>
    <cellStyle name="_El Dorado 0101 v1 early ops test_Copy of CNL Consolidated model_v.FPL_v37_JV - SLC-MIT" xfId="3017" xr:uid="{E25E0D83-79DC-4B92-A759-9331370C72BA}"/>
    <cellStyle name="_El Dorado 0101 v1 early ops test_Copy of CNL Consolidated model_v.FPL_v37_ML Outputs" xfId="429" xr:uid="{00000000-0005-0000-0000-0000AC010000}"/>
    <cellStyle name="_El Dorado 0101 v1 early ops test_Copy of CNL Consolidated model_v.FPL_v37_ML Outputs_DFC_4T21_com_TS" xfId="3917" xr:uid="{DE581D90-C8E2-4FB1-9DB7-0AB3E3AAFF24}"/>
    <cellStyle name="_El Dorado 0101 v1 early ops test_Copy of CNL Consolidated model_v.FPL_v37_ML Outputs_JV - SLC-MIT" xfId="3019" xr:uid="{E86F511D-9B6E-48FB-B00A-051461C9B596}"/>
    <cellStyle name="_El Dorado 0101 v1 early ops test_Copy of CNL Consolidated model_v.FPL_v37_Project Forest Pro Forma Model v58" xfId="430" xr:uid="{00000000-0005-0000-0000-0000AD010000}"/>
    <cellStyle name="_El Dorado 0101 v1 early ops test_Copy of CNL Consolidated model_v.FPL_v37_Project Forest Pro Forma Model v58_DFC_4T21_com_TS" xfId="3918" xr:uid="{E5F024B8-BE39-4FE4-912E-DE96EC5CF955}"/>
    <cellStyle name="_El Dorado 0101 v1 early ops test_Copy of CNL Consolidated model_v.FPL_v37_Project Forest Pro Forma Model v58_JV - SLC-MIT" xfId="3020" xr:uid="{260B7F65-E88A-4D7F-AF4C-DC6446B127FD}"/>
    <cellStyle name="_El Dorado 0101 v1 early ops test_D_Consolidated2" xfId="431" xr:uid="{00000000-0005-0000-0000-0000AE010000}"/>
    <cellStyle name="_El Dorado 0101 v1 early ops test_D_Consolidated2_DFC_4T21_com_TS" xfId="3919" xr:uid="{AF39A45C-7535-4455-9BC2-9E2DDF34EBCA}"/>
    <cellStyle name="_El Dorado 0101 v1 early ops test_D_Consolidated2_JV - SLC-MIT" xfId="3021" xr:uid="{29BCEB56-913A-4AA8-8B91-7D970273C97A}"/>
    <cellStyle name="_El Dorado 0101 v1 early ops test_DFC_4T21_com_TS" xfId="3914" xr:uid="{647D4887-E4F4-49A3-9E18-6F19B92B582B}"/>
    <cellStyle name="_El Dorado 0101 v1 early ops test_JV - SLC-MIT" xfId="3016" xr:uid="{C0E56C7C-037D-4F59-9034-ADF9A2D3F39F}"/>
    <cellStyle name="_El Dorado 0101 v1 early ops test_Model v9.8" xfId="432" xr:uid="{00000000-0005-0000-0000-0000AF010000}"/>
    <cellStyle name="_El Dorado 0101 v1 early ops test_Model v9.8_DFC_4T21_com_TS" xfId="3920" xr:uid="{68E63B1F-2621-4A0D-B061-9A9B97815E8E}"/>
    <cellStyle name="_El Dorado 0101 v1 early ops test_Model v9.8_JV - SLC-MIT" xfId="3022" xr:uid="{C7AC63E5-39E2-4F2A-A54A-FACE57E341A2}"/>
    <cellStyle name="_El Dorado 0101 v1 early ops test_Mutilples Template2" xfId="433" xr:uid="{00000000-0005-0000-0000-0000B0010000}"/>
    <cellStyle name="_El Dorado 0101 v1 early ops test_Mutilples Template2_DFC_4T21_com_TS" xfId="3921" xr:uid="{95CC32A2-7A21-4CD4-82B7-83BD4E192630}"/>
    <cellStyle name="_El Dorado 0101 v1 early ops test_Mutilples Template2_Exelon Power Fuel Forecast - Project P 6-11-2004 ver21" xfId="434" xr:uid="{00000000-0005-0000-0000-0000B1010000}"/>
    <cellStyle name="_El Dorado 0101 v1 early ops test_Mutilples Template2_Exelon Power Fuel Forecast - Project P 6-11-2004 ver21_DFC_4T21_com_TS" xfId="3922" xr:uid="{BDBC680A-0937-4117-921B-1EF1BA50E080}"/>
    <cellStyle name="_El Dorado 0101 v1 early ops test_Mutilples Template2_Exelon Power Fuel Forecast - Project P 6-11-2004 ver21_JV - SLC-MIT" xfId="3024" xr:uid="{19DFC501-12E8-43F2-B466-C6CA2486A404}"/>
    <cellStyle name="_El Dorado 0101 v1 early ops test_Mutilples Template2_JV - SLC-MIT" xfId="3023" xr:uid="{C0A4EBB9-2E45-4C1D-926B-394B1687973C}"/>
    <cellStyle name="_El Dorado 0101 v1 early ops test_Mutilples Template2_ML Outputs" xfId="435" xr:uid="{00000000-0005-0000-0000-0000B2010000}"/>
    <cellStyle name="_El Dorado 0101 v1 early ops test_Mutilples Template2_ML Outputs_DFC_4T21_com_TS" xfId="3923" xr:uid="{B65A19AC-AA05-45BA-A11A-0872BBB4E35E}"/>
    <cellStyle name="_El Dorado 0101 v1 early ops test_Mutilples Template2_ML Outputs_JV - SLC-MIT" xfId="3025" xr:uid="{F9B0A671-7D83-4749-9FDD-DA3812F8560A}"/>
    <cellStyle name="_El Dorado 0101 v1 early ops test_Mutilples Template2_Project Forest Pro Forma Model v58" xfId="436" xr:uid="{00000000-0005-0000-0000-0000B3010000}"/>
    <cellStyle name="_El Dorado 0101 v1 early ops test_Mutilples Template2_Project Forest Pro Forma Model v58_DFC_4T21_com_TS" xfId="3924" xr:uid="{49993434-20A8-4FD3-90EC-0F3B3613690E}"/>
    <cellStyle name="_El Dorado 0101 v1 early ops test_Mutilples Template2_Project Forest Pro Forma Model v58_JV - SLC-MIT" xfId="3026" xr:uid="{A74C0F9C-4EEF-4FD0-871F-F78E872DF44B}"/>
    <cellStyle name="_El Dorado 0101 v1 early ops test_pom consolidated v3" xfId="437" xr:uid="{00000000-0005-0000-0000-0000B4010000}"/>
    <cellStyle name="_El Dorado 0101 v1 early ops test_pom consolidated v3_DFC_4T21_com_TS" xfId="3925" xr:uid="{3B3CE359-82C2-4717-8A3D-ACF0E95180C2}"/>
    <cellStyle name="_El Dorado 0101 v1 early ops test_pom consolidated v3_Exelon Power Fuel Forecast - Project P 6-11-2004 ver21" xfId="438" xr:uid="{00000000-0005-0000-0000-0000B5010000}"/>
    <cellStyle name="_El Dorado 0101 v1 early ops test_pom consolidated v3_Exelon Power Fuel Forecast - Project P 6-11-2004 ver21_DFC_4T21_com_TS" xfId="3926" xr:uid="{7617FA84-0E26-48F0-BA7E-B26DCCC5B809}"/>
    <cellStyle name="_El Dorado 0101 v1 early ops test_pom consolidated v3_Exelon Power Fuel Forecast - Project P 6-11-2004 ver21_JV - SLC-MIT" xfId="3028" xr:uid="{7E16A507-7E67-42BA-BD7A-643B945B9676}"/>
    <cellStyle name="_El Dorado 0101 v1 early ops test_pom consolidated v3_JV - SLC-MIT" xfId="3027" xr:uid="{A6B42947-5FB5-4652-9500-67C004EFEBF0}"/>
    <cellStyle name="_El Dorado 0101 v1 early ops test_pom consolidated v3_ML Outputs" xfId="439" xr:uid="{00000000-0005-0000-0000-0000B6010000}"/>
    <cellStyle name="_El Dorado 0101 v1 early ops test_pom consolidated v3_ML Outputs_DFC_4T21_com_TS" xfId="3927" xr:uid="{0EB22574-BB99-4D2F-83CA-03197ED73959}"/>
    <cellStyle name="_El Dorado 0101 v1 early ops test_pom consolidated v3_ML Outputs_JV - SLC-MIT" xfId="3029" xr:uid="{D08BFF30-1054-4984-8AE1-1729EA2491BB}"/>
    <cellStyle name="_El Dorado 0101 v1 early ops test_pom consolidated v3_Project Forest Pro Forma Model v58" xfId="440" xr:uid="{00000000-0005-0000-0000-0000B7010000}"/>
    <cellStyle name="_El Dorado 0101 v1 early ops test_pom consolidated v3_Project Forest Pro Forma Model v58_DFC_4T21_com_TS" xfId="3928" xr:uid="{69605F1B-8FDA-48F5-A3EA-BB8133CC8B80}"/>
    <cellStyle name="_El Dorado 0101 v1 early ops test_pom consolidated v3_Project Forest Pro Forma Model v58_JV - SLC-MIT" xfId="3030" xr:uid="{4A9AA5EE-3BB3-4ACE-8A79-C1E661531021}"/>
    <cellStyle name="_El Dorado 1000 v8" xfId="441" xr:uid="{00000000-0005-0000-0000-0000B8010000}"/>
    <cellStyle name="_El Dorado 1000 v8_Copy of CNL Consolidated model_v.FPL_v37" xfId="442" xr:uid="{00000000-0005-0000-0000-0000B9010000}"/>
    <cellStyle name="_El Dorado 1000 v8_Copy of CNL Consolidated model_v.FPL_v37_DFC_4T21_com_TS" xfId="3930" xr:uid="{73B3F447-7CE3-45B9-8A5E-67D3D0E6D25F}"/>
    <cellStyle name="_El Dorado 1000 v8_Copy of CNL Consolidated model_v.FPL_v37_Exelon Power Fuel Forecast - Project P 6-11-2004 ver21" xfId="443" xr:uid="{00000000-0005-0000-0000-0000BA010000}"/>
    <cellStyle name="_El Dorado 1000 v8_Copy of CNL Consolidated model_v.FPL_v37_Exelon Power Fuel Forecast - Project P 6-11-2004 ver21_DFC_4T21_com_TS" xfId="3931" xr:uid="{A6720E69-8C40-4754-B023-B6ED57D453DE}"/>
    <cellStyle name="_El Dorado 1000 v8_Copy of CNL Consolidated model_v.FPL_v37_Exelon Power Fuel Forecast - Project P 6-11-2004 ver21_JV - SLC-MIT" xfId="3033" xr:uid="{DBA5053C-116A-4232-AB5A-27C796F4CB66}"/>
    <cellStyle name="_El Dorado 1000 v8_Copy of CNL Consolidated model_v.FPL_v37_JV - SLC-MIT" xfId="3032" xr:uid="{62F15F38-42F1-43DA-BF22-BE9224C1CA59}"/>
    <cellStyle name="_El Dorado 1000 v8_Copy of CNL Consolidated model_v.FPL_v37_ML Outputs" xfId="444" xr:uid="{00000000-0005-0000-0000-0000BB010000}"/>
    <cellStyle name="_El Dorado 1000 v8_Copy of CNL Consolidated model_v.FPL_v37_ML Outputs_DFC_4T21_com_TS" xfId="3932" xr:uid="{C485058E-8D5A-4072-B31C-B3D3B00CE7C7}"/>
    <cellStyle name="_El Dorado 1000 v8_Copy of CNL Consolidated model_v.FPL_v37_ML Outputs_JV - SLC-MIT" xfId="3034" xr:uid="{5264C18A-561C-415D-AA74-2651D106871F}"/>
    <cellStyle name="_El Dorado 1000 v8_Copy of CNL Consolidated model_v.FPL_v37_Project Forest Pro Forma Model v58" xfId="445" xr:uid="{00000000-0005-0000-0000-0000BC010000}"/>
    <cellStyle name="_El Dorado 1000 v8_Copy of CNL Consolidated model_v.FPL_v37_Project Forest Pro Forma Model v58_DFC_4T21_com_TS" xfId="3933" xr:uid="{6FFCAC60-7DC6-4072-9064-155B5FF83E33}"/>
    <cellStyle name="_El Dorado 1000 v8_Copy of CNL Consolidated model_v.FPL_v37_Project Forest Pro Forma Model v58_JV - SLC-MIT" xfId="3035" xr:uid="{1CB40C7A-BC00-4CA4-84C2-915AA99DF4F2}"/>
    <cellStyle name="_El Dorado 1000 v8_D_Consolidated2" xfId="446" xr:uid="{00000000-0005-0000-0000-0000BD010000}"/>
    <cellStyle name="_El Dorado 1000 v8_D_Consolidated2_DFC_4T21_com_TS" xfId="3934" xr:uid="{1845654A-74D3-44F9-94AA-7BBF72DEA2BE}"/>
    <cellStyle name="_El Dorado 1000 v8_D_Consolidated2_JV - SLC-MIT" xfId="3036" xr:uid="{79584D08-F59C-4515-BE45-004CE5FB4BE1}"/>
    <cellStyle name="_El Dorado 1000 v8_DFC_4T21_com_TS" xfId="3929" xr:uid="{FC1874F1-2BC1-4007-9EBE-F2F3026D0721}"/>
    <cellStyle name="_El Dorado 1000 v8_JV - SLC-MIT" xfId="3031" xr:uid="{36406F20-F32F-4906-9EF0-ACA24A556D15}"/>
    <cellStyle name="_El Dorado 1000 v8_Model v9.8" xfId="447" xr:uid="{00000000-0005-0000-0000-0000BE010000}"/>
    <cellStyle name="_El Dorado 1000 v8_Model v9.8_DFC_4T21_com_TS" xfId="3935" xr:uid="{23C3EBA3-4747-4C46-B2A7-D293896E9C1D}"/>
    <cellStyle name="_El Dorado 1000 v8_Model v9.8_JV - SLC-MIT" xfId="3037" xr:uid="{69827A3E-50D5-4078-BCA9-271F2D613BE9}"/>
    <cellStyle name="_El Dorado 1000 v8_Mutilples Template2" xfId="448" xr:uid="{00000000-0005-0000-0000-0000BF010000}"/>
    <cellStyle name="_El Dorado 1000 v8_Mutilples Template2_DFC_4T21_com_TS" xfId="3936" xr:uid="{3EFDDB62-0CC3-44B4-8C5E-54DD75C41C11}"/>
    <cellStyle name="_El Dorado 1000 v8_Mutilples Template2_Exelon Power Fuel Forecast - Project P 6-11-2004 ver21" xfId="449" xr:uid="{00000000-0005-0000-0000-0000C0010000}"/>
    <cellStyle name="_El Dorado 1000 v8_Mutilples Template2_Exelon Power Fuel Forecast - Project P 6-11-2004 ver21_DFC_4T21_com_TS" xfId="3937" xr:uid="{F49C5EE0-F580-421B-AE38-8DA781E44812}"/>
    <cellStyle name="_El Dorado 1000 v8_Mutilples Template2_Exelon Power Fuel Forecast - Project P 6-11-2004 ver21_JV - SLC-MIT" xfId="3039" xr:uid="{C3942A5C-FFAC-4E08-9487-83720334F541}"/>
    <cellStyle name="_El Dorado 1000 v8_Mutilples Template2_JV - SLC-MIT" xfId="3038" xr:uid="{42154906-EE70-44E3-98B5-0139C2C3C3B5}"/>
    <cellStyle name="_El Dorado 1000 v8_Mutilples Template2_ML Outputs" xfId="450" xr:uid="{00000000-0005-0000-0000-0000C1010000}"/>
    <cellStyle name="_El Dorado 1000 v8_Mutilples Template2_ML Outputs_DFC_4T21_com_TS" xfId="3938" xr:uid="{BD08AEB7-0DD1-49D1-8F5D-BF0BC621E4AC}"/>
    <cellStyle name="_El Dorado 1000 v8_Mutilples Template2_ML Outputs_JV - SLC-MIT" xfId="3040" xr:uid="{B6DBAE8B-AC40-4C89-9739-FEC9E668A220}"/>
    <cellStyle name="_El Dorado 1000 v8_Mutilples Template2_Project Forest Pro Forma Model v58" xfId="451" xr:uid="{00000000-0005-0000-0000-0000C2010000}"/>
    <cellStyle name="_El Dorado 1000 v8_Mutilples Template2_Project Forest Pro Forma Model v58_DFC_4T21_com_TS" xfId="3939" xr:uid="{265F45E5-73BD-4227-A470-FDFDBF3ECB3F}"/>
    <cellStyle name="_El Dorado 1000 v8_Mutilples Template2_Project Forest Pro Forma Model v58_JV - SLC-MIT" xfId="3041" xr:uid="{CDD1AC42-46E8-41BA-899A-DB8263F9AA5C}"/>
    <cellStyle name="_El Dorado 1000 v8_pom consolidated v3" xfId="452" xr:uid="{00000000-0005-0000-0000-0000C3010000}"/>
    <cellStyle name="_El Dorado 1000 v8_pom consolidated v3_DFC_4T21_com_TS" xfId="3940" xr:uid="{5EA92DF6-0EB6-4325-B740-95EB1DF4B101}"/>
    <cellStyle name="_El Dorado 1000 v8_pom consolidated v3_Exelon Power Fuel Forecast - Project P 6-11-2004 ver21" xfId="453" xr:uid="{00000000-0005-0000-0000-0000C4010000}"/>
    <cellStyle name="_El Dorado 1000 v8_pom consolidated v3_Exelon Power Fuel Forecast - Project P 6-11-2004 ver21_DFC_4T21_com_TS" xfId="3941" xr:uid="{0AE82252-005A-4253-B2EB-1D263860EC7C}"/>
    <cellStyle name="_El Dorado 1000 v8_pom consolidated v3_Exelon Power Fuel Forecast - Project P 6-11-2004 ver21_JV - SLC-MIT" xfId="3043" xr:uid="{03B57C50-6A91-4983-AB1D-0B33B121562A}"/>
    <cellStyle name="_El Dorado 1000 v8_pom consolidated v3_JV - SLC-MIT" xfId="3042" xr:uid="{4387D19A-91F5-4A9E-B19B-03AC0DB0BBD9}"/>
    <cellStyle name="_El Dorado 1000 v8_pom consolidated v3_ML Outputs" xfId="454" xr:uid="{00000000-0005-0000-0000-0000C5010000}"/>
    <cellStyle name="_El Dorado 1000 v8_pom consolidated v3_ML Outputs_DFC_4T21_com_TS" xfId="3942" xr:uid="{548031E1-3600-42F1-A80A-B160393A12D1}"/>
    <cellStyle name="_El Dorado 1000 v8_pom consolidated v3_ML Outputs_JV - SLC-MIT" xfId="3044" xr:uid="{7A0D94DB-DD88-4B51-878E-D97EDBF949D4}"/>
    <cellStyle name="_El Dorado 1000 v8_pom consolidated v3_Project Forest Pro Forma Model v58" xfId="455" xr:uid="{00000000-0005-0000-0000-0000C6010000}"/>
    <cellStyle name="_El Dorado 1000 v8_pom consolidated v3_Project Forest Pro Forma Model v58_DFC_4T21_com_TS" xfId="3943" xr:uid="{8BBDDCAA-B5B0-453E-8764-C8983D1E3EDE}"/>
    <cellStyle name="_El Dorado 1000 v8_pom consolidated v3_Project Forest Pro Forma Model v58_JV - SLC-MIT" xfId="3045" xr:uid="{8635F294-42D4-437E-878A-E20B0A7B817A}"/>
    <cellStyle name="_El Dorado 1100 v1" xfId="456" xr:uid="{00000000-0005-0000-0000-0000C7010000}"/>
    <cellStyle name="_El Dorado 1100 v1_Copy of CNL Consolidated model_v.FPL_v37" xfId="457" xr:uid="{00000000-0005-0000-0000-0000C8010000}"/>
    <cellStyle name="_El Dorado 1100 v1_Copy of CNL Consolidated model_v.FPL_v37_DFC_4T21_com_TS" xfId="3945" xr:uid="{AE838B6E-120A-43EB-86E5-2DE8058A8596}"/>
    <cellStyle name="_El Dorado 1100 v1_Copy of CNL Consolidated model_v.FPL_v37_Exelon Power Fuel Forecast - Project P 6-11-2004 ver21" xfId="458" xr:uid="{00000000-0005-0000-0000-0000C9010000}"/>
    <cellStyle name="_El Dorado 1100 v1_Copy of CNL Consolidated model_v.FPL_v37_Exelon Power Fuel Forecast - Project P 6-11-2004 ver21_DFC_4T21_com_TS" xfId="3946" xr:uid="{85E8D1C5-1EC6-447B-8851-2AA9D8D48D5F}"/>
    <cellStyle name="_El Dorado 1100 v1_Copy of CNL Consolidated model_v.FPL_v37_Exelon Power Fuel Forecast - Project P 6-11-2004 ver21_JV - SLC-MIT" xfId="3048" xr:uid="{86BCB9C2-9506-4B10-BCFF-626124511742}"/>
    <cellStyle name="_El Dorado 1100 v1_Copy of CNL Consolidated model_v.FPL_v37_JV - SLC-MIT" xfId="3047" xr:uid="{CA5C4830-FA18-4963-BD38-25E7A6A97C39}"/>
    <cellStyle name="_El Dorado 1100 v1_Copy of CNL Consolidated model_v.FPL_v37_ML Outputs" xfId="459" xr:uid="{00000000-0005-0000-0000-0000CA010000}"/>
    <cellStyle name="_El Dorado 1100 v1_Copy of CNL Consolidated model_v.FPL_v37_ML Outputs_DFC_4T21_com_TS" xfId="3947" xr:uid="{893828E9-82B0-4A48-BA2F-EE6750F3BD02}"/>
    <cellStyle name="_El Dorado 1100 v1_Copy of CNL Consolidated model_v.FPL_v37_ML Outputs_JV - SLC-MIT" xfId="3049" xr:uid="{9E2F8D0D-DB10-4452-853D-A5868CB62C3D}"/>
    <cellStyle name="_El Dorado 1100 v1_Copy of CNL Consolidated model_v.FPL_v37_Project Forest Pro Forma Model v58" xfId="460" xr:uid="{00000000-0005-0000-0000-0000CB010000}"/>
    <cellStyle name="_El Dorado 1100 v1_Copy of CNL Consolidated model_v.FPL_v37_Project Forest Pro Forma Model v58_DFC_4T21_com_TS" xfId="3948" xr:uid="{D69C81C2-26FC-476C-BFE8-B47175649DC4}"/>
    <cellStyle name="_El Dorado 1100 v1_Copy of CNL Consolidated model_v.FPL_v37_Project Forest Pro Forma Model v58_JV - SLC-MIT" xfId="3050" xr:uid="{AB8D8100-5117-4BE9-9A80-0505C3E5F95E}"/>
    <cellStyle name="_El Dorado 1100 v1_D_Consolidated2" xfId="461" xr:uid="{00000000-0005-0000-0000-0000CC010000}"/>
    <cellStyle name="_El Dorado 1100 v1_D_Consolidated2_DFC_4T21_com_TS" xfId="3949" xr:uid="{85EFC7A7-F46E-49BC-8E9F-B1387A55036B}"/>
    <cellStyle name="_El Dorado 1100 v1_D_Consolidated2_JV - SLC-MIT" xfId="3051" xr:uid="{AA385AF6-0C38-47B5-9E65-645D5F79CE13}"/>
    <cellStyle name="_El Dorado 1100 v1_DFC_4T21_com_TS" xfId="3944" xr:uid="{9009B824-007F-448C-866C-E3701B5C1EDC}"/>
    <cellStyle name="_El Dorado 1100 v1_JV - SLC-MIT" xfId="3046" xr:uid="{395832FD-C995-40A6-B63E-369381E6A8EC}"/>
    <cellStyle name="_El Dorado 1100 v1_Model v9.8" xfId="462" xr:uid="{00000000-0005-0000-0000-0000CD010000}"/>
    <cellStyle name="_El Dorado 1100 v1_Model v9.8_DFC_4T21_com_TS" xfId="3950" xr:uid="{74F6D94C-2D1A-4BEE-9FDA-44BC4FF0D55C}"/>
    <cellStyle name="_El Dorado 1100 v1_Model v9.8_JV - SLC-MIT" xfId="3052" xr:uid="{936C9C0C-01DA-4C8A-B4A6-143B60278F1F}"/>
    <cellStyle name="_El Dorado 1100 v1_Mutilples Template2" xfId="463" xr:uid="{00000000-0005-0000-0000-0000CE010000}"/>
    <cellStyle name="_El Dorado 1100 v1_Mutilples Template2_DFC_4T21_com_TS" xfId="3951" xr:uid="{9DA86D3B-55BA-4C92-BC76-E2704FB9C809}"/>
    <cellStyle name="_El Dorado 1100 v1_Mutilples Template2_Exelon Power Fuel Forecast - Project P 6-11-2004 ver21" xfId="464" xr:uid="{00000000-0005-0000-0000-0000CF010000}"/>
    <cellStyle name="_El Dorado 1100 v1_Mutilples Template2_Exelon Power Fuel Forecast - Project P 6-11-2004 ver21_DFC_4T21_com_TS" xfId="3952" xr:uid="{CB84CBA3-6C1D-4140-A79F-AF714C32341F}"/>
    <cellStyle name="_El Dorado 1100 v1_Mutilples Template2_Exelon Power Fuel Forecast - Project P 6-11-2004 ver21_JV - SLC-MIT" xfId="3054" xr:uid="{D64992C8-70E5-4A1D-AEC6-E74387BFBFA1}"/>
    <cellStyle name="_El Dorado 1100 v1_Mutilples Template2_JV - SLC-MIT" xfId="3053" xr:uid="{7AEDB42E-A54A-41D9-B859-6C6B100B1F18}"/>
    <cellStyle name="_El Dorado 1100 v1_Mutilples Template2_ML Outputs" xfId="465" xr:uid="{00000000-0005-0000-0000-0000D0010000}"/>
    <cellStyle name="_El Dorado 1100 v1_Mutilples Template2_ML Outputs_DFC_4T21_com_TS" xfId="3953" xr:uid="{249A7DBA-7F21-4B43-95BC-3FFB94B35B86}"/>
    <cellStyle name="_El Dorado 1100 v1_Mutilples Template2_ML Outputs_JV - SLC-MIT" xfId="3055" xr:uid="{73AF649C-0CD5-415B-987C-61563AFB5559}"/>
    <cellStyle name="_El Dorado 1100 v1_Mutilples Template2_Project Forest Pro Forma Model v58" xfId="466" xr:uid="{00000000-0005-0000-0000-0000D1010000}"/>
    <cellStyle name="_El Dorado 1100 v1_Mutilples Template2_Project Forest Pro Forma Model v58_DFC_4T21_com_TS" xfId="3954" xr:uid="{0AE388EF-2221-498D-8910-F01151BA2643}"/>
    <cellStyle name="_El Dorado 1100 v1_Mutilples Template2_Project Forest Pro Forma Model v58_JV - SLC-MIT" xfId="3056" xr:uid="{19AB327E-4240-4521-9EF2-C8710F1DE644}"/>
    <cellStyle name="_El Dorado 1100 v1_pom consolidated v3" xfId="467" xr:uid="{00000000-0005-0000-0000-0000D2010000}"/>
    <cellStyle name="_El Dorado 1100 v1_pom consolidated v3_DFC_4T21_com_TS" xfId="3955" xr:uid="{DECF42A7-88FA-454C-AA20-2E6CB1645EBC}"/>
    <cellStyle name="_El Dorado 1100 v1_pom consolidated v3_Exelon Power Fuel Forecast - Project P 6-11-2004 ver21" xfId="468" xr:uid="{00000000-0005-0000-0000-0000D3010000}"/>
    <cellStyle name="_El Dorado 1100 v1_pom consolidated v3_Exelon Power Fuel Forecast - Project P 6-11-2004 ver21_DFC_4T21_com_TS" xfId="3956" xr:uid="{546A68E3-F237-4D00-A6AC-6E26AF243A7B}"/>
    <cellStyle name="_El Dorado 1100 v1_pom consolidated v3_Exelon Power Fuel Forecast - Project P 6-11-2004 ver21_JV - SLC-MIT" xfId="3058" xr:uid="{637104C3-17D0-4753-B270-E8C1261E8228}"/>
    <cellStyle name="_El Dorado 1100 v1_pom consolidated v3_JV - SLC-MIT" xfId="3057" xr:uid="{92BFFBA1-8909-45E8-8765-FE4BE0CE4E72}"/>
    <cellStyle name="_El Dorado 1100 v1_pom consolidated v3_ML Outputs" xfId="469" xr:uid="{00000000-0005-0000-0000-0000D4010000}"/>
    <cellStyle name="_El Dorado 1100 v1_pom consolidated v3_ML Outputs_DFC_4T21_com_TS" xfId="3957" xr:uid="{8B82F012-6575-4D8B-B55F-1ED72A964F4A}"/>
    <cellStyle name="_El Dorado 1100 v1_pom consolidated v3_ML Outputs_JV - SLC-MIT" xfId="3059" xr:uid="{160F7BC2-8357-40C8-8A0B-91FE67E2F264}"/>
    <cellStyle name="_El Dorado 1100 v1_pom consolidated v3_Project Forest Pro Forma Model v58" xfId="470" xr:uid="{00000000-0005-0000-0000-0000D5010000}"/>
    <cellStyle name="_El Dorado 1100 v1_pom consolidated v3_Project Forest Pro Forma Model v58_DFC_4T21_com_TS" xfId="3958" xr:uid="{4108AF09-3F03-4B0B-8F0A-6AB95F425E6D}"/>
    <cellStyle name="_El Dorado 1100 v1_pom consolidated v3_Project Forest Pro Forma Model v58_JV - SLC-MIT" xfId="3060" xr:uid="{96BE51E9-53DB-42E3-B86C-FCFC3AEF701C}"/>
    <cellStyle name="_El Dorado 1200 v2 Equity" xfId="471" xr:uid="{00000000-0005-0000-0000-0000D6010000}"/>
    <cellStyle name="_El Dorado 1200 v2 Equity_Copy of CNL Consolidated model_v.FPL_v37" xfId="472" xr:uid="{00000000-0005-0000-0000-0000D7010000}"/>
    <cellStyle name="_El Dorado 1200 v2 Equity_Copy of CNL Consolidated model_v.FPL_v37_Exelon Power Fuel Forecast - Project P 6-11-2004 ver21" xfId="473" xr:uid="{00000000-0005-0000-0000-0000D8010000}"/>
    <cellStyle name="_El Dorado 1200 v2 Equity_Copy of CNL Consolidated model_v.FPL_v37_ML Outputs" xfId="474" xr:uid="{00000000-0005-0000-0000-0000D9010000}"/>
    <cellStyle name="_El Dorado 1200 v2 Equity_Copy of CNL Consolidated model_v.FPL_v37_Project Forest Pro Forma Model v58" xfId="475" xr:uid="{00000000-0005-0000-0000-0000DA010000}"/>
    <cellStyle name="_El Dorado 1200 v2 Equity_D_Consolidated2" xfId="476" xr:uid="{00000000-0005-0000-0000-0000DB010000}"/>
    <cellStyle name="_El Dorado 1200 v2 Equity_Model v9.8" xfId="477" xr:uid="{00000000-0005-0000-0000-0000DC010000}"/>
    <cellStyle name="_El Dorado 1200 v2 Equity_Mutilples Template2" xfId="478" xr:uid="{00000000-0005-0000-0000-0000DD010000}"/>
    <cellStyle name="_El Dorado 1200 v2 Equity_Mutilples Template2_Exelon Power Fuel Forecast - Project P 6-11-2004 ver21" xfId="479" xr:uid="{00000000-0005-0000-0000-0000DE010000}"/>
    <cellStyle name="_El Dorado 1200 v2 Equity_Mutilples Template2_ML Outputs" xfId="480" xr:uid="{00000000-0005-0000-0000-0000DF010000}"/>
    <cellStyle name="_El Dorado 1200 v2 Equity_Mutilples Template2_Project Forest Pro Forma Model v58" xfId="481" xr:uid="{00000000-0005-0000-0000-0000E0010000}"/>
    <cellStyle name="_El Dorado 1200 v2 Equity_pom consolidated v3" xfId="482" xr:uid="{00000000-0005-0000-0000-0000E1010000}"/>
    <cellStyle name="_El Dorado 1200 v2 Equity_pom consolidated v3_Exelon Power Fuel Forecast - Project P 6-11-2004 ver21" xfId="483" xr:uid="{00000000-0005-0000-0000-0000E2010000}"/>
    <cellStyle name="_El Dorado 1200 v2 Equity_pom consolidated v3_ML Outputs" xfId="484" xr:uid="{00000000-0005-0000-0000-0000E3010000}"/>
    <cellStyle name="_El Dorado 1200 v2 Equity_pom consolidated v3_Project Forest Pro Forma Model v58" xfId="485" xr:uid="{00000000-0005-0000-0000-0000E4010000}"/>
    <cellStyle name="_El Dorado 3-15" xfId="486" xr:uid="{00000000-0005-0000-0000-0000E5010000}"/>
    <cellStyle name="_El Dorado 3-15_Copy of CNL Consolidated model_v.FPL_v37" xfId="487" xr:uid="{00000000-0005-0000-0000-0000E6010000}"/>
    <cellStyle name="_El Dorado 3-15_Copy of CNL Consolidated model_v.FPL_v37_DFC_4T21_com_TS" xfId="3960" xr:uid="{E23D1C51-EF03-4B8F-A099-87EBABF6087F}"/>
    <cellStyle name="_El Dorado 3-15_Copy of CNL Consolidated model_v.FPL_v37_Exelon Power Fuel Forecast - Project P 6-11-2004 ver21" xfId="488" xr:uid="{00000000-0005-0000-0000-0000E7010000}"/>
    <cellStyle name="_El Dorado 3-15_Copy of CNL Consolidated model_v.FPL_v37_Exelon Power Fuel Forecast - Project P 6-11-2004 ver21_DFC_4T21_com_TS" xfId="3961" xr:uid="{ECF298E6-7F29-4EC2-9623-8841D6504657}"/>
    <cellStyle name="_El Dorado 3-15_Copy of CNL Consolidated model_v.FPL_v37_Exelon Power Fuel Forecast - Project P 6-11-2004 ver21_JV - SLC-MIT" xfId="3063" xr:uid="{4C927DAB-74AE-4325-B595-FA6CBCDE4822}"/>
    <cellStyle name="_El Dorado 3-15_Copy of CNL Consolidated model_v.FPL_v37_JV - SLC-MIT" xfId="3062" xr:uid="{EBFB80E1-309A-4C7F-B435-3A504FEA32D3}"/>
    <cellStyle name="_El Dorado 3-15_Copy of CNL Consolidated model_v.FPL_v37_ML Outputs" xfId="489" xr:uid="{00000000-0005-0000-0000-0000E8010000}"/>
    <cellStyle name="_El Dorado 3-15_Copy of CNL Consolidated model_v.FPL_v37_ML Outputs_DFC_4T21_com_TS" xfId="3962" xr:uid="{32DDB2F4-BCF9-46E5-8042-A709F5F95E87}"/>
    <cellStyle name="_El Dorado 3-15_Copy of CNL Consolidated model_v.FPL_v37_ML Outputs_JV - SLC-MIT" xfId="3064" xr:uid="{15DCB955-DB49-415E-83D3-4C377BA02160}"/>
    <cellStyle name="_El Dorado 3-15_Copy of CNL Consolidated model_v.FPL_v37_Project Forest Pro Forma Model v58" xfId="490" xr:uid="{00000000-0005-0000-0000-0000E9010000}"/>
    <cellStyle name="_El Dorado 3-15_Copy of CNL Consolidated model_v.FPL_v37_Project Forest Pro Forma Model v58_DFC_4T21_com_TS" xfId="3963" xr:uid="{32324D35-0BB5-4E6D-8A4F-91615EC8C0BE}"/>
    <cellStyle name="_El Dorado 3-15_Copy of CNL Consolidated model_v.FPL_v37_Project Forest Pro Forma Model v58_JV - SLC-MIT" xfId="3065" xr:uid="{A0BD9964-988B-44FC-96CE-EEE4EBF27D57}"/>
    <cellStyle name="_El Dorado 3-15_D_Consolidated2" xfId="491" xr:uid="{00000000-0005-0000-0000-0000EA010000}"/>
    <cellStyle name="_El Dorado 3-15_D_Consolidated2_DFC_4T21_com_TS" xfId="3964" xr:uid="{B7127D76-17F1-48D8-8B6F-400FDBC46871}"/>
    <cellStyle name="_El Dorado 3-15_D_Consolidated2_JV - SLC-MIT" xfId="3066" xr:uid="{147F5968-58AB-4A73-A911-9FB799D028F7}"/>
    <cellStyle name="_El Dorado 3-15_DFC_4T21_com_TS" xfId="3959" xr:uid="{035A7FF1-409B-4631-932B-747665EF690E}"/>
    <cellStyle name="_El Dorado 3-15_JV - SLC-MIT" xfId="3061" xr:uid="{6F6C28D0-14C8-4B88-AA42-ACE60EDA1F2F}"/>
    <cellStyle name="_El Dorado 3-15_Model v9.8" xfId="492" xr:uid="{00000000-0005-0000-0000-0000EB010000}"/>
    <cellStyle name="_El Dorado 3-15_Model v9.8_DFC_4T21_com_TS" xfId="3965" xr:uid="{8CE6964B-BF16-4E53-B280-218E8055F93B}"/>
    <cellStyle name="_El Dorado 3-15_Model v9.8_JV - SLC-MIT" xfId="3067" xr:uid="{9023C3CE-9F5D-4557-8996-8C759EDC499E}"/>
    <cellStyle name="_El Dorado 3-15_Mutilples Template2" xfId="493" xr:uid="{00000000-0005-0000-0000-0000EC010000}"/>
    <cellStyle name="_El Dorado 3-15_Mutilples Template2_DFC_4T21_com_TS" xfId="3966" xr:uid="{FA3AB712-39B0-43D6-90A4-29EA3F110B96}"/>
    <cellStyle name="_El Dorado 3-15_Mutilples Template2_Exelon Power Fuel Forecast - Project P 6-11-2004 ver21" xfId="494" xr:uid="{00000000-0005-0000-0000-0000ED010000}"/>
    <cellStyle name="_El Dorado 3-15_Mutilples Template2_Exelon Power Fuel Forecast - Project P 6-11-2004 ver21_DFC_4T21_com_TS" xfId="3967" xr:uid="{660C5248-1E98-4F61-82DC-7A08E7E37F96}"/>
    <cellStyle name="_El Dorado 3-15_Mutilples Template2_Exelon Power Fuel Forecast - Project P 6-11-2004 ver21_JV - SLC-MIT" xfId="3069" xr:uid="{41D701A6-121A-4D60-9616-F6991AA92C51}"/>
    <cellStyle name="_El Dorado 3-15_Mutilples Template2_JV - SLC-MIT" xfId="3068" xr:uid="{415E129D-6754-4D86-8384-58EB39FCC741}"/>
    <cellStyle name="_El Dorado 3-15_Mutilples Template2_ML Outputs" xfId="495" xr:uid="{00000000-0005-0000-0000-0000EE010000}"/>
    <cellStyle name="_El Dorado 3-15_Mutilples Template2_ML Outputs_DFC_4T21_com_TS" xfId="3968" xr:uid="{7F4A8357-CCD8-43A0-94DE-118EDBBB9004}"/>
    <cellStyle name="_El Dorado 3-15_Mutilples Template2_ML Outputs_JV - SLC-MIT" xfId="3070" xr:uid="{F8D6687E-8900-44B1-BA65-38BA76CCB239}"/>
    <cellStyle name="_El Dorado 3-15_Mutilples Template2_Project Forest Pro Forma Model v58" xfId="496" xr:uid="{00000000-0005-0000-0000-0000EF010000}"/>
    <cellStyle name="_El Dorado 3-15_Mutilples Template2_Project Forest Pro Forma Model v58_DFC_4T21_com_TS" xfId="3969" xr:uid="{1304D749-AF43-482C-A254-617403C7EBFF}"/>
    <cellStyle name="_El Dorado 3-15_Mutilples Template2_Project Forest Pro Forma Model v58_JV - SLC-MIT" xfId="3071" xr:uid="{CA259792-1B33-44BA-B0E5-BE2F93BB5213}"/>
    <cellStyle name="_El Dorado 3-15_pom consolidated v3" xfId="497" xr:uid="{00000000-0005-0000-0000-0000F0010000}"/>
    <cellStyle name="_El Dorado 3-15_pom consolidated v3_DFC_4T21_com_TS" xfId="3970" xr:uid="{69F6F38D-0B28-4FCD-969D-4134B07029C1}"/>
    <cellStyle name="_El Dorado 3-15_pom consolidated v3_Exelon Power Fuel Forecast - Project P 6-11-2004 ver21" xfId="498" xr:uid="{00000000-0005-0000-0000-0000F1010000}"/>
    <cellStyle name="_El Dorado 3-15_pom consolidated v3_Exelon Power Fuel Forecast - Project P 6-11-2004 ver21_DFC_4T21_com_TS" xfId="3971" xr:uid="{D51CD693-4C59-4D71-815E-E0073885E411}"/>
    <cellStyle name="_El Dorado 3-15_pom consolidated v3_Exelon Power Fuel Forecast - Project P 6-11-2004 ver21_JV - SLC-MIT" xfId="3073" xr:uid="{91315CBE-7186-4EBD-A1C7-EDF6D7B96018}"/>
    <cellStyle name="_El Dorado 3-15_pom consolidated v3_JV - SLC-MIT" xfId="3072" xr:uid="{5E2E2B65-DB1B-4B39-8821-434AD84877C4}"/>
    <cellStyle name="_El Dorado 3-15_pom consolidated v3_ML Outputs" xfId="499" xr:uid="{00000000-0005-0000-0000-0000F2010000}"/>
    <cellStyle name="_El Dorado 3-15_pom consolidated v3_ML Outputs_DFC_4T21_com_TS" xfId="3972" xr:uid="{BCD99FF5-096A-4B39-84AE-9632F83818C6}"/>
    <cellStyle name="_El Dorado 3-15_pom consolidated v3_ML Outputs_JV - SLC-MIT" xfId="3074" xr:uid="{E5CCC956-A67A-4A6B-9247-994EB76E6BEB}"/>
    <cellStyle name="_El Dorado 3-15_pom consolidated v3_Project Forest Pro Forma Model v58" xfId="500" xr:uid="{00000000-0005-0000-0000-0000F3010000}"/>
    <cellStyle name="_El Dorado 3-15_pom consolidated v3_Project Forest Pro Forma Model v58_DFC_4T21_com_TS" xfId="3973" xr:uid="{DB16CA10-9DE7-4714-9C06-C32367E7CD94}"/>
    <cellStyle name="_El Dorado 3-15_pom consolidated v3_Project Forest Pro Forma Model v58_JV - SLC-MIT" xfId="3075" xr:uid="{7F13FEC0-7DCA-49F5-A4CC-3F18B6D6845B}"/>
    <cellStyle name="_El Dorado 3-19" xfId="501" xr:uid="{00000000-0005-0000-0000-0000F4010000}"/>
    <cellStyle name="_El Dorado 3-19_Copy of CNL Consolidated model_v.FPL_v37" xfId="502" xr:uid="{00000000-0005-0000-0000-0000F5010000}"/>
    <cellStyle name="_El Dorado 3-19_Copy of CNL Consolidated model_v.FPL_v37_DFC_4T21_com_TS" xfId="3975" xr:uid="{6776FD79-2BB2-440A-B5CA-76BAA7470D04}"/>
    <cellStyle name="_El Dorado 3-19_Copy of CNL Consolidated model_v.FPL_v37_Exelon Power Fuel Forecast - Project P 6-11-2004 ver21" xfId="503" xr:uid="{00000000-0005-0000-0000-0000F6010000}"/>
    <cellStyle name="_El Dorado 3-19_Copy of CNL Consolidated model_v.FPL_v37_Exelon Power Fuel Forecast - Project P 6-11-2004 ver21_DFC_4T21_com_TS" xfId="3976" xr:uid="{848A9DBC-A58E-4A0D-9F53-452D11292BC3}"/>
    <cellStyle name="_El Dorado 3-19_Copy of CNL Consolidated model_v.FPL_v37_Exelon Power Fuel Forecast - Project P 6-11-2004 ver21_JV - SLC-MIT" xfId="3078" xr:uid="{05DED242-EE4C-40A5-9E40-FF5BA8C313A6}"/>
    <cellStyle name="_El Dorado 3-19_Copy of CNL Consolidated model_v.FPL_v37_JV - SLC-MIT" xfId="3077" xr:uid="{E5D0856E-E4B9-4A3D-9CAD-E76CBD43BD9B}"/>
    <cellStyle name="_El Dorado 3-19_Copy of CNL Consolidated model_v.FPL_v37_ML Outputs" xfId="504" xr:uid="{00000000-0005-0000-0000-0000F7010000}"/>
    <cellStyle name="_El Dorado 3-19_Copy of CNL Consolidated model_v.FPL_v37_ML Outputs_DFC_4T21_com_TS" xfId="3977" xr:uid="{6FF0B24F-23D2-42F9-AA55-BF730F09BEDF}"/>
    <cellStyle name="_El Dorado 3-19_Copy of CNL Consolidated model_v.FPL_v37_ML Outputs_JV - SLC-MIT" xfId="3079" xr:uid="{9C19CC48-144D-4069-8D73-9AAA5DAF96B6}"/>
    <cellStyle name="_El Dorado 3-19_Copy of CNL Consolidated model_v.FPL_v37_Project Forest Pro Forma Model v58" xfId="505" xr:uid="{00000000-0005-0000-0000-0000F8010000}"/>
    <cellStyle name="_El Dorado 3-19_Copy of CNL Consolidated model_v.FPL_v37_Project Forest Pro Forma Model v58_DFC_4T21_com_TS" xfId="3978" xr:uid="{929500D1-F0FA-4302-BFA4-8ABD4781BA6A}"/>
    <cellStyle name="_El Dorado 3-19_Copy of CNL Consolidated model_v.FPL_v37_Project Forest Pro Forma Model v58_JV - SLC-MIT" xfId="3080" xr:uid="{F51BD18F-A897-4BB6-8EC8-655998494F8B}"/>
    <cellStyle name="_El Dorado 3-19_D_Consolidated2" xfId="506" xr:uid="{00000000-0005-0000-0000-0000F9010000}"/>
    <cellStyle name="_El Dorado 3-19_D_Consolidated2_DFC_4T21_com_TS" xfId="3979" xr:uid="{FCA9D668-29B0-44C5-8248-E15B4D8B8067}"/>
    <cellStyle name="_El Dorado 3-19_D_Consolidated2_JV - SLC-MIT" xfId="3081" xr:uid="{C6DB6D62-319B-4B6C-A0E7-336912C56931}"/>
    <cellStyle name="_El Dorado 3-19_DFC_4T21_com_TS" xfId="3974" xr:uid="{02054433-303D-4051-9532-C820C23FAFB0}"/>
    <cellStyle name="_El Dorado 3-19_JV - SLC-MIT" xfId="3076" xr:uid="{5E1E50B1-1957-404B-B611-497876F39B1D}"/>
    <cellStyle name="_El Dorado 3-19_Model v9.8" xfId="507" xr:uid="{00000000-0005-0000-0000-0000FA010000}"/>
    <cellStyle name="_El Dorado 3-19_Model v9.8_DFC_4T21_com_TS" xfId="3980" xr:uid="{A78527EC-16A0-4FA5-9697-0E866A0302AE}"/>
    <cellStyle name="_El Dorado 3-19_Model v9.8_JV - SLC-MIT" xfId="3082" xr:uid="{6806BA94-C650-4398-94BD-43BD839246F2}"/>
    <cellStyle name="_El Dorado 3-19_Mutilples Template2" xfId="508" xr:uid="{00000000-0005-0000-0000-0000FB010000}"/>
    <cellStyle name="_El Dorado 3-19_Mutilples Template2_DFC_4T21_com_TS" xfId="3981" xr:uid="{3FB2302B-2A9E-4AF8-83EF-F095DC718322}"/>
    <cellStyle name="_El Dorado 3-19_Mutilples Template2_Exelon Power Fuel Forecast - Project P 6-11-2004 ver21" xfId="509" xr:uid="{00000000-0005-0000-0000-0000FC010000}"/>
    <cellStyle name="_El Dorado 3-19_Mutilples Template2_Exelon Power Fuel Forecast - Project P 6-11-2004 ver21_DFC_4T21_com_TS" xfId="3982" xr:uid="{B883E79A-37E4-41F8-A89E-9509E6796A58}"/>
    <cellStyle name="_El Dorado 3-19_Mutilples Template2_Exelon Power Fuel Forecast - Project P 6-11-2004 ver21_JV - SLC-MIT" xfId="3084" xr:uid="{1546DE30-3A7A-45BD-8148-8BC8624CCB85}"/>
    <cellStyle name="_El Dorado 3-19_Mutilples Template2_JV - SLC-MIT" xfId="3083" xr:uid="{7A4CBAC7-7F79-4D90-B662-AC30EF84952A}"/>
    <cellStyle name="_El Dorado 3-19_Mutilples Template2_ML Outputs" xfId="510" xr:uid="{00000000-0005-0000-0000-0000FD010000}"/>
    <cellStyle name="_El Dorado 3-19_Mutilples Template2_ML Outputs_DFC_4T21_com_TS" xfId="3983" xr:uid="{60947EB1-CFC8-4C8F-91EF-20FE59BF04E9}"/>
    <cellStyle name="_El Dorado 3-19_Mutilples Template2_ML Outputs_JV - SLC-MIT" xfId="3085" xr:uid="{A38D34C3-5A6B-4CF0-8050-98724DE1BE76}"/>
    <cellStyle name="_El Dorado 3-19_Mutilples Template2_Project Forest Pro Forma Model v58" xfId="511" xr:uid="{00000000-0005-0000-0000-0000FE010000}"/>
    <cellStyle name="_El Dorado 3-19_Mutilples Template2_Project Forest Pro Forma Model v58_DFC_4T21_com_TS" xfId="3984" xr:uid="{129F58B7-2D25-4345-A3FF-F1B2813F7F03}"/>
    <cellStyle name="_El Dorado 3-19_Mutilples Template2_Project Forest Pro Forma Model v58_JV - SLC-MIT" xfId="3086" xr:uid="{D5C43064-7914-42E1-9AF1-FC0879BC1454}"/>
    <cellStyle name="_El Dorado 3-19_pom consolidated v3" xfId="512" xr:uid="{00000000-0005-0000-0000-0000FF010000}"/>
    <cellStyle name="_El Dorado 3-19_pom consolidated v3_DFC_4T21_com_TS" xfId="3985" xr:uid="{9B9AAE18-D8DE-4C82-8198-AD2D121FB178}"/>
    <cellStyle name="_El Dorado 3-19_pom consolidated v3_Exelon Power Fuel Forecast - Project P 6-11-2004 ver21" xfId="513" xr:uid="{00000000-0005-0000-0000-000000020000}"/>
    <cellStyle name="_El Dorado 3-19_pom consolidated v3_Exelon Power Fuel Forecast - Project P 6-11-2004 ver21_DFC_4T21_com_TS" xfId="3986" xr:uid="{86358556-DDC5-4877-8FE6-13AC5888DA25}"/>
    <cellStyle name="_El Dorado 3-19_pom consolidated v3_Exelon Power Fuel Forecast - Project P 6-11-2004 ver21_JV - SLC-MIT" xfId="3088" xr:uid="{EE777371-D759-440E-BC60-3D874C6506FB}"/>
    <cellStyle name="_El Dorado 3-19_pom consolidated v3_JV - SLC-MIT" xfId="3087" xr:uid="{523B4BB9-18F4-48DB-B240-21A800F33E17}"/>
    <cellStyle name="_El Dorado 3-19_pom consolidated v3_ML Outputs" xfId="514" xr:uid="{00000000-0005-0000-0000-000001020000}"/>
    <cellStyle name="_El Dorado 3-19_pom consolidated v3_ML Outputs_DFC_4T21_com_TS" xfId="3987" xr:uid="{3E115190-F232-4B69-AFD7-8E69721CB4FF}"/>
    <cellStyle name="_El Dorado 3-19_pom consolidated v3_ML Outputs_JV - SLC-MIT" xfId="3089" xr:uid="{B4E0C9F3-3831-4D13-8871-23BAF40198BA}"/>
    <cellStyle name="_El Dorado 3-19_pom consolidated v3_Project Forest Pro Forma Model v58" xfId="515" xr:uid="{00000000-0005-0000-0000-000002020000}"/>
    <cellStyle name="_El Dorado 3-19_pom consolidated v3_Project Forest Pro Forma Model v58_DFC_4T21_com_TS" xfId="3988" xr:uid="{CF6551FB-DB40-4900-803A-551693C7A2FC}"/>
    <cellStyle name="_El Dorado 3-19_pom consolidated v3_Project Forest Pro Forma Model v58_JV - SLC-MIT" xfId="3090" xr:uid="{2E141903-4B3D-46B0-B7A5-87067D382B4E}"/>
    <cellStyle name="_El Dorado Const Bud 06-08-01 Revised 2" xfId="516" xr:uid="{00000000-0005-0000-0000-000003020000}"/>
    <cellStyle name="_El Dorado Const Bud 06-08-01 Revised 2_Copy of CNL Consolidated model_v.FPL_v37" xfId="517" xr:uid="{00000000-0005-0000-0000-000004020000}"/>
    <cellStyle name="_El Dorado Const Bud 06-08-01 Revised 2_Copy of CNL Consolidated model_v.FPL_v37_DFC_4T21_com_TS" xfId="3990" xr:uid="{FB7E08D0-F1C0-481B-AF24-52E7318A5EAA}"/>
    <cellStyle name="_El Dorado Const Bud 06-08-01 Revised 2_Copy of CNL Consolidated model_v.FPL_v37_Exelon Power Fuel Forecast - Project P 6-11-2004 ver21" xfId="518" xr:uid="{00000000-0005-0000-0000-000005020000}"/>
    <cellStyle name="_El Dorado Const Bud 06-08-01 Revised 2_Copy of CNL Consolidated model_v.FPL_v37_Exelon Power Fuel Forecast - Project P 6-11-2004 ver21_DFC_4T21_com_TS" xfId="3991" xr:uid="{F3337538-D257-44C9-87F9-A2415E871CDF}"/>
    <cellStyle name="_El Dorado Const Bud 06-08-01 Revised 2_Copy of CNL Consolidated model_v.FPL_v37_Exelon Power Fuel Forecast - Project P 6-11-2004 ver21_JV - SLC-MIT" xfId="3093" xr:uid="{C247F93F-3C92-48F4-BB19-1DC1B27629EB}"/>
    <cellStyle name="_El Dorado Const Bud 06-08-01 Revised 2_Copy of CNL Consolidated model_v.FPL_v37_JV - SLC-MIT" xfId="3092" xr:uid="{DCA8DE1B-51E4-4590-93B4-E294FAD78592}"/>
    <cellStyle name="_El Dorado Const Bud 06-08-01 Revised 2_Copy of CNL Consolidated model_v.FPL_v37_ML Outputs" xfId="519" xr:uid="{00000000-0005-0000-0000-000006020000}"/>
    <cellStyle name="_El Dorado Const Bud 06-08-01 Revised 2_Copy of CNL Consolidated model_v.FPL_v37_ML Outputs_DFC_4T21_com_TS" xfId="3992" xr:uid="{B72A3012-E028-4773-8AD4-4F26FCBDCC46}"/>
    <cellStyle name="_El Dorado Const Bud 06-08-01 Revised 2_Copy of CNL Consolidated model_v.FPL_v37_ML Outputs_JV - SLC-MIT" xfId="3094" xr:uid="{558EB27D-2617-477E-8395-DF8DD3930937}"/>
    <cellStyle name="_El Dorado Const Bud 06-08-01 Revised 2_Copy of CNL Consolidated model_v.FPL_v37_Project Forest Pro Forma Model v58" xfId="520" xr:uid="{00000000-0005-0000-0000-000007020000}"/>
    <cellStyle name="_El Dorado Const Bud 06-08-01 Revised 2_Copy of CNL Consolidated model_v.FPL_v37_Project Forest Pro Forma Model v58_DFC_4T21_com_TS" xfId="3993" xr:uid="{7D467541-A40C-4200-A088-EF0319915A26}"/>
    <cellStyle name="_El Dorado Const Bud 06-08-01 Revised 2_Copy of CNL Consolidated model_v.FPL_v37_Project Forest Pro Forma Model v58_JV - SLC-MIT" xfId="3095" xr:uid="{ABB38D9C-6FD6-43C2-A0BE-CAC86A9F1E27}"/>
    <cellStyle name="_El Dorado Const Bud 06-08-01 Revised 2_D_Consolidated2" xfId="521" xr:uid="{00000000-0005-0000-0000-000008020000}"/>
    <cellStyle name="_El Dorado Const Bud 06-08-01 Revised 2_D_Consolidated2_DFC_4T21_com_TS" xfId="3994" xr:uid="{8FE6AA98-1104-4C31-90D9-06C13E96A04D}"/>
    <cellStyle name="_El Dorado Const Bud 06-08-01 Revised 2_D_Consolidated2_JV - SLC-MIT" xfId="3096" xr:uid="{8B951DB8-8D7C-4908-B359-50E1E8DF7EA6}"/>
    <cellStyle name="_El Dorado Const Bud 06-08-01 Revised 2_DFC_4T21_com_TS" xfId="3989" xr:uid="{7FB394CF-0F34-4192-AC69-9BA18685E5ED}"/>
    <cellStyle name="_El Dorado Const Bud 06-08-01 Revised 2_JV - SLC-MIT" xfId="3091" xr:uid="{E46B276D-11F5-47D1-A848-6DEE46B6534B}"/>
    <cellStyle name="_El Dorado Const Bud 06-08-01 Revised 2_Model v9.8" xfId="522" xr:uid="{00000000-0005-0000-0000-000009020000}"/>
    <cellStyle name="_El Dorado Const Bud 06-08-01 Revised 2_Model v9.8_DFC_4T21_com_TS" xfId="3995" xr:uid="{9C81234A-D024-472F-A47B-887044867C15}"/>
    <cellStyle name="_El Dorado Const Bud 06-08-01 Revised 2_Model v9.8_JV - SLC-MIT" xfId="3097" xr:uid="{D20FF122-397E-4A9B-91E4-AFC752CD0773}"/>
    <cellStyle name="_El Dorado Const Bud 06-08-01 Revised 2_Mutilples Template2" xfId="523" xr:uid="{00000000-0005-0000-0000-00000A020000}"/>
    <cellStyle name="_El Dorado Const Bud 06-08-01 Revised 2_Mutilples Template2_DFC_4T21_com_TS" xfId="3996" xr:uid="{69F50774-60C0-4355-BC49-A7EB2C945ABB}"/>
    <cellStyle name="_El Dorado Const Bud 06-08-01 Revised 2_Mutilples Template2_Exelon Power Fuel Forecast - Project P 6-11-2004 ver21" xfId="524" xr:uid="{00000000-0005-0000-0000-00000B020000}"/>
    <cellStyle name="_El Dorado Const Bud 06-08-01 Revised 2_Mutilples Template2_Exelon Power Fuel Forecast - Project P 6-11-2004 ver21_DFC_4T21_com_TS" xfId="3997" xr:uid="{A622B59F-3910-48D7-8665-FFC99A8EF57B}"/>
    <cellStyle name="_El Dorado Const Bud 06-08-01 Revised 2_Mutilples Template2_Exelon Power Fuel Forecast - Project P 6-11-2004 ver21_JV - SLC-MIT" xfId="3099" xr:uid="{0152CAB9-B5CE-462D-BEAA-DD43624ED07E}"/>
    <cellStyle name="_El Dorado Const Bud 06-08-01 Revised 2_Mutilples Template2_JV - SLC-MIT" xfId="3098" xr:uid="{50F7BDF9-1B1F-41ED-95B0-E55655E5D822}"/>
    <cellStyle name="_El Dorado Const Bud 06-08-01 Revised 2_Mutilples Template2_ML Outputs" xfId="525" xr:uid="{00000000-0005-0000-0000-00000C020000}"/>
    <cellStyle name="_El Dorado Const Bud 06-08-01 Revised 2_Mutilples Template2_ML Outputs_DFC_4T21_com_TS" xfId="3998" xr:uid="{3D8802C1-CC7E-43A4-A97C-48F0A44159ED}"/>
    <cellStyle name="_El Dorado Const Bud 06-08-01 Revised 2_Mutilples Template2_ML Outputs_JV - SLC-MIT" xfId="3100" xr:uid="{A352344E-BBB7-4CD8-BC5D-546CE95C7DF1}"/>
    <cellStyle name="_El Dorado Const Bud 06-08-01 Revised 2_Mutilples Template2_Project Forest Pro Forma Model v58" xfId="526" xr:uid="{00000000-0005-0000-0000-00000D020000}"/>
    <cellStyle name="_El Dorado Const Bud 06-08-01 Revised 2_Mutilples Template2_Project Forest Pro Forma Model v58_DFC_4T21_com_TS" xfId="3999" xr:uid="{F3F5618B-C288-4DDC-96A2-68E684141625}"/>
    <cellStyle name="_El Dorado Const Bud 06-08-01 Revised 2_Mutilples Template2_Project Forest Pro Forma Model v58_JV - SLC-MIT" xfId="3101" xr:uid="{1BC2A57C-CAC1-4A25-96F8-2961DBB5E89A}"/>
    <cellStyle name="_El Dorado Const Bud 06-08-01 Revised 2_pom consolidated v3" xfId="527" xr:uid="{00000000-0005-0000-0000-00000E020000}"/>
    <cellStyle name="_El Dorado Const Bud 06-08-01 Revised 2_pom consolidated v3_DFC_4T21_com_TS" xfId="4000" xr:uid="{B638FC29-92FC-49DF-AF05-A3BA2B05D733}"/>
    <cellStyle name="_El Dorado Const Bud 06-08-01 Revised 2_pom consolidated v3_Exelon Power Fuel Forecast - Project P 6-11-2004 ver21" xfId="528" xr:uid="{00000000-0005-0000-0000-00000F020000}"/>
    <cellStyle name="_El Dorado Const Bud 06-08-01 Revised 2_pom consolidated v3_Exelon Power Fuel Forecast - Project P 6-11-2004 ver21_DFC_4T21_com_TS" xfId="4001" xr:uid="{AD952DD3-32F7-4965-A7EE-E7E6EC5CE297}"/>
    <cellStyle name="_El Dorado Const Bud 06-08-01 Revised 2_pom consolidated v3_Exelon Power Fuel Forecast - Project P 6-11-2004 ver21_JV - SLC-MIT" xfId="3103" xr:uid="{F5D33BE9-3954-4E56-BBAD-F83BA1D8E9B3}"/>
    <cellStyle name="_El Dorado Const Bud 06-08-01 Revised 2_pom consolidated v3_JV - SLC-MIT" xfId="3102" xr:uid="{FEFF7A24-8E60-40F8-A806-AC1BCEBE45CD}"/>
    <cellStyle name="_El Dorado Const Bud 06-08-01 Revised 2_pom consolidated v3_ML Outputs" xfId="529" xr:uid="{00000000-0005-0000-0000-000010020000}"/>
    <cellStyle name="_El Dorado Const Bud 06-08-01 Revised 2_pom consolidated v3_ML Outputs_DFC_4T21_com_TS" xfId="4002" xr:uid="{E2EE9EB4-B999-4186-A7C5-444B38E94813}"/>
    <cellStyle name="_El Dorado Const Bud 06-08-01 Revised 2_pom consolidated v3_ML Outputs_JV - SLC-MIT" xfId="3104" xr:uid="{7BF9D0AF-1A6D-4C2B-82C3-86031944D14C}"/>
    <cellStyle name="_El Dorado Const Bud 06-08-01 Revised 2_pom consolidated v3_Project Forest Pro Forma Model v58" xfId="530" xr:uid="{00000000-0005-0000-0000-000011020000}"/>
    <cellStyle name="_El Dorado Const Bud 06-08-01 Revised 2_pom consolidated v3_Project Forest Pro Forma Model v58_DFC_4T21_com_TS" xfId="4003" xr:uid="{47B5B50F-54E6-4F4B-A1AF-A160F8700FF6}"/>
    <cellStyle name="_El Dorado Const Bud 06-08-01 Revised 2_pom consolidated v3_Project Forest Pro Forma Model v58_JV - SLC-MIT" xfId="3105" xr:uid="{0D630340-1B35-4059-A6E3-0849818280A8}"/>
    <cellStyle name="_El Dorado Project Model 0900 v2" xfId="531" xr:uid="{00000000-0005-0000-0000-000012020000}"/>
    <cellStyle name="_El Dorado Project Model 0900 v2_Copy of CNL Consolidated model_v.FPL_v37" xfId="532" xr:uid="{00000000-0005-0000-0000-000013020000}"/>
    <cellStyle name="_El Dorado Project Model 0900 v2_Copy of CNL Consolidated model_v.FPL_v37_DFC_4T21_com_TS" xfId="4005" xr:uid="{6416AC68-E612-4AEC-8F24-EFBFC225BBCC}"/>
    <cellStyle name="_El Dorado Project Model 0900 v2_Copy of CNL Consolidated model_v.FPL_v37_Exelon Power Fuel Forecast - Project P 6-11-2004 ver21" xfId="533" xr:uid="{00000000-0005-0000-0000-000014020000}"/>
    <cellStyle name="_El Dorado Project Model 0900 v2_Copy of CNL Consolidated model_v.FPL_v37_Exelon Power Fuel Forecast - Project P 6-11-2004 ver21_DFC_4T21_com_TS" xfId="4006" xr:uid="{015D3DDF-0CF9-4759-838F-2113722726F3}"/>
    <cellStyle name="_El Dorado Project Model 0900 v2_Copy of CNL Consolidated model_v.FPL_v37_Exelon Power Fuel Forecast - Project P 6-11-2004 ver21_JV - SLC-MIT" xfId="3108" xr:uid="{FC4CAFB1-11C3-4C3B-8A75-8C275BF9DE4B}"/>
    <cellStyle name="_El Dorado Project Model 0900 v2_Copy of CNL Consolidated model_v.FPL_v37_JV - SLC-MIT" xfId="3107" xr:uid="{772C6326-23CA-4530-AC43-7D4C9036FDFF}"/>
    <cellStyle name="_El Dorado Project Model 0900 v2_Copy of CNL Consolidated model_v.FPL_v37_ML Outputs" xfId="534" xr:uid="{00000000-0005-0000-0000-000015020000}"/>
    <cellStyle name="_El Dorado Project Model 0900 v2_Copy of CNL Consolidated model_v.FPL_v37_ML Outputs_DFC_4T21_com_TS" xfId="4007" xr:uid="{5AC54AB6-3679-4D2E-A26A-457BDA643786}"/>
    <cellStyle name="_El Dorado Project Model 0900 v2_Copy of CNL Consolidated model_v.FPL_v37_ML Outputs_JV - SLC-MIT" xfId="3109" xr:uid="{736D69FD-A4A3-474C-B90C-C59546338833}"/>
    <cellStyle name="_El Dorado Project Model 0900 v2_Copy of CNL Consolidated model_v.FPL_v37_Project Forest Pro Forma Model v58" xfId="535" xr:uid="{00000000-0005-0000-0000-000016020000}"/>
    <cellStyle name="_El Dorado Project Model 0900 v2_Copy of CNL Consolidated model_v.FPL_v37_Project Forest Pro Forma Model v58_DFC_4T21_com_TS" xfId="4008" xr:uid="{2D27BC7D-76FD-4C3E-8654-2ED61CC1344C}"/>
    <cellStyle name="_El Dorado Project Model 0900 v2_Copy of CNL Consolidated model_v.FPL_v37_Project Forest Pro Forma Model v58_JV - SLC-MIT" xfId="3110" xr:uid="{5A444209-72E6-41F3-8378-9A0B2B8977FF}"/>
    <cellStyle name="_El Dorado Project Model 0900 v2_D_Consolidated2" xfId="536" xr:uid="{00000000-0005-0000-0000-000017020000}"/>
    <cellStyle name="_El Dorado Project Model 0900 v2_D_Consolidated2_DFC_4T21_com_TS" xfId="4009" xr:uid="{1312B88E-82DF-4682-837D-7FD5DC3793DA}"/>
    <cellStyle name="_El Dorado Project Model 0900 v2_D_Consolidated2_JV - SLC-MIT" xfId="3111" xr:uid="{396030D3-6A63-4366-8913-42A39A4FE198}"/>
    <cellStyle name="_El Dorado Project Model 0900 v2_DFC_4T21_com_TS" xfId="4004" xr:uid="{A2EA9337-B611-405F-AA8F-CAE2564B45B4}"/>
    <cellStyle name="_El Dorado Project Model 0900 v2_JV - SLC-MIT" xfId="3106" xr:uid="{8BDA6C0C-0207-4AE3-B628-F59E350A676E}"/>
    <cellStyle name="_El Dorado Project Model 0900 v2_Model v9.8" xfId="537" xr:uid="{00000000-0005-0000-0000-000018020000}"/>
    <cellStyle name="_El Dorado Project Model 0900 v2_Model v9.8_DFC_4T21_com_TS" xfId="4010" xr:uid="{359BF2C1-F475-4202-8A78-980DDA36E15B}"/>
    <cellStyle name="_El Dorado Project Model 0900 v2_Model v9.8_JV - SLC-MIT" xfId="3112" xr:uid="{5FDDCA2E-BDB0-41DE-86EC-EC9D0FE824A9}"/>
    <cellStyle name="_El Dorado Project Model 0900 v2_Mutilples Template2" xfId="538" xr:uid="{00000000-0005-0000-0000-000019020000}"/>
    <cellStyle name="_El Dorado Project Model 0900 v2_Mutilples Template2_DFC_4T21_com_TS" xfId="4011" xr:uid="{DB087293-99A1-4B18-9F27-F43DB6AF7F2F}"/>
    <cellStyle name="_El Dorado Project Model 0900 v2_Mutilples Template2_Exelon Power Fuel Forecast - Project P 6-11-2004 ver21" xfId="539" xr:uid="{00000000-0005-0000-0000-00001A020000}"/>
    <cellStyle name="_El Dorado Project Model 0900 v2_Mutilples Template2_Exelon Power Fuel Forecast - Project P 6-11-2004 ver21_DFC_4T21_com_TS" xfId="4012" xr:uid="{B02E158D-96F2-4695-98DB-5571FC880D3E}"/>
    <cellStyle name="_El Dorado Project Model 0900 v2_Mutilples Template2_Exelon Power Fuel Forecast - Project P 6-11-2004 ver21_JV - SLC-MIT" xfId="3114" xr:uid="{8726ADF5-F828-4C63-84F6-07E1BD608926}"/>
    <cellStyle name="_El Dorado Project Model 0900 v2_Mutilples Template2_JV - SLC-MIT" xfId="3113" xr:uid="{CCBC16D5-98A3-42D8-BBD2-00AC8639C419}"/>
    <cellStyle name="_El Dorado Project Model 0900 v2_Mutilples Template2_ML Outputs" xfId="540" xr:uid="{00000000-0005-0000-0000-00001B020000}"/>
    <cellStyle name="_El Dorado Project Model 0900 v2_Mutilples Template2_ML Outputs_DFC_4T21_com_TS" xfId="4013" xr:uid="{6970282D-DA96-4C34-B2A3-830E3E573251}"/>
    <cellStyle name="_El Dorado Project Model 0900 v2_Mutilples Template2_ML Outputs_JV - SLC-MIT" xfId="3115" xr:uid="{6B93F593-0D4A-47B3-B5A4-BD7401DE040D}"/>
    <cellStyle name="_El Dorado Project Model 0900 v2_Mutilples Template2_Project Forest Pro Forma Model v58" xfId="541" xr:uid="{00000000-0005-0000-0000-00001C020000}"/>
    <cellStyle name="_El Dorado Project Model 0900 v2_Mutilples Template2_Project Forest Pro Forma Model v58_DFC_4T21_com_TS" xfId="4014" xr:uid="{44E8E328-02BA-4FD7-8378-04FE6C674634}"/>
    <cellStyle name="_El Dorado Project Model 0900 v2_Mutilples Template2_Project Forest Pro Forma Model v58_JV - SLC-MIT" xfId="3116" xr:uid="{2C15E70D-55A9-4010-8E03-ECB7C9430603}"/>
    <cellStyle name="_El Dorado Project Model 0900 v2_pom consolidated v3" xfId="542" xr:uid="{00000000-0005-0000-0000-00001D020000}"/>
    <cellStyle name="_El Dorado Project Model 0900 v2_pom consolidated v3_DFC_4T21_com_TS" xfId="4015" xr:uid="{01A2FE6B-5B23-473D-89D7-16C36C3F2E8A}"/>
    <cellStyle name="_El Dorado Project Model 0900 v2_pom consolidated v3_Exelon Power Fuel Forecast - Project P 6-11-2004 ver21" xfId="543" xr:uid="{00000000-0005-0000-0000-00001E020000}"/>
    <cellStyle name="_El Dorado Project Model 0900 v2_pom consolidated v3_Exelon Power Fuel Forecast - Project P 6-11-2004 ver21_DFC_4T21_com_TS" xfId="4016" xr:uid="{E1AF6839-7A78-4044-A554-4C71A59CB67E}"/>
    <cellStyle name="_El Dorado Project Model 0900 v2_pom consolidated v3_Exelon Power Fuel Forecast - Project P 6-11-2004 ver21_JV - SLC-MIT" xfId="3118" xr:uid="{1AFA72D5-74B0-427F-947A-C2EB00C13ED0}"/>
    <cellStyle name="_El Dorado Project Model 0900 v2_pom consolidated v3_JV - SLC-MIT" xfId="3117" xr:uid="{811444EC-3495-4B7C-A242-F5FC5DE1C7A1}"/>
    <cellStyle name="_El Dorado Project Model 0900 v2_pom consolidated v3_ML Outputs" xfId="544" xr:uid="{00000000-0005-0000-0000-00001F020000}"/>
    <cellStyle name="_El Dorado Project Model 0900 v2_pom consolidated v3_ML Outputs_DFC_4T21_com_TS" xfId="4017" xr:uid="{0103E9F4-EA5E-4A39-90ED-17E01C610884}"/>
    <cellStyle name="_El Dorado Project Model 0900 v2_pom consolidated v3_ML Outputs_JV - SLC-MIT" xfId="3119" xr:uid="{DA218EBE-0FF2-4EC3-8441-291521DD79BD}"/>
    <cellStyle name="_El Dorado Project Model 0900 v2_pom consolidated v3_Project Forest Pro Forma Model v58" xfId="545" xr:uid="{00000000-0005-0000-0000-000020020000}"/>
    <cellStyle name="_El Dorado Project Model 0900 v2_pom consolidated v3_Project Forest Pro Forma Model v58_DFC_4T21_com_TS" xfId="4018" xr:uid="{EEAB4955-F9BC-4724-A9E5-043D20CECA8D}"/>
    <cellStyle name="_El Dorado Project Model 0900 v2_pom consolidated v3_Project Forest Pro Forma Model v58_JV - SLC-MIT" xfId="3120" xr:uid="{F9A338F4-A13E-4ABA-B789-7C41EDE42A33}"/>
    <cellStyle name="_El_Do_Gila_2x2000MW_CC_101100_partcov4_17%_100%const" xfId="546" xr:uid="{00000000-0005-0000-0000-000021020000}"/>
    <cellStyle name="_El_Do_Gila_2x2000MW_CC_101100_partcov4_17%_100%const_Copy of CNL Consolidated model_v.FPL_v37" xfId="547" xr:uid="{00000000-0005-0000-0000-000022020000}"/>
    <cellStyle name="_El_Do_Gila_2x2000MW_CC_101100_partcov4_17%_100%const_Copy of CNL Consolidated model_v.FPL_v37_DFC_4T21_com_TS" xfId="4020" xr:uid="{F99A8423-E2D0-48A8-A04B-4D8677DBEBE3}"/>
    <cellStyle name="_El_Do_Gila_2x2000MW_CC_101100_partcov4_17%_100%const_Copy of CNL Consolidated model_v.FPL_v37_Exelon Power Fuel Forecast - Project P 6-11-2004 ver21" xfId="548" xr:uid="{00000000-0005-0000-0000-000023020000}"/>
    <cellStyle name="_El_Do_Gila_2x2000MW_CC_101100_partcov4_17%_100%const_Copy of CNL Consolidated model_v.FPL_v37_Exelon Power Fuel Forecast - Project P 6-11-2004 ver21_DFC_4T21_com_TS" xfId="4021" xr:uid="{48F0952A-5ED0-4B08-8901-73702AC85193}"/>
    <cellStyle name="_El_Do_Gila_2x2000MW_CC_101100_partcov4_17%_100%const_Copy of CNL Consolidated model_v.FPL_v37_Exelon Power Fuel Forecast - Project P 6-11-2004 ver21_JV - SLC-MIT" xfId="3123" xr:uid="{6C02311C-2567-4101-8539-C70D388F8D35}"/>
    <cellStyle name="_El_Do_Gila_2x2000MW_CC_101100_partcov4_17%_100%const_Copy of CNL Consolidated model_v.FPL_v37_JV - SLC-MIT" xfId="3122" xr:uid="{52A2A546-7BB2-4990-A6EF-01496459F013}"/>
    <cellStyle name="_El_Do_Gila_2x2000MW_CC_101100_partcov4_17%_100%const_Copy of CNL Consolidated model_v.FPL_v37_ML Outputs" xfId="549" xr:uid="{00000000-0005-0000-0000-000024020000}"/>
    <cellStyle name="_El_Do_Gila_2x2000MW_CC_101100_partcov4_17%_100%const_Copy of CNL Consolidated model_v.FPL_v37_ML Outputs_DFC_4T21_com_TS" xfId="4022" xr:uid="{5B0F0297-B205-4A9D-96D2-D16B5FE3BF7C}"/>
    <cellStyle name="_El_Do_Gila_2x2000MW_CC_101100_partcov4_17%_100%const_Copy of CNL Consolidated model_v.FPL_v37_ML Outputs_JV - SLC-MIT" xfId="3124" xr:uid="{C830C433-8DE3-46B9-A12E-C177956E18D0}"/>
    <cellStyle name="_El_Do_Gila_2x2000MW_CC_101100_partcov4_17%_100%const_Copy of CNL Consolidated model_v.FPL_v37_Project Forest Pro Forma Model v58" xfId="550" xr:uid="{00000000-0005-0000-0000-000025020000}"/>
    <cellStyle name="_El_Do_Gila_2x2000MW_CC_101100_partcov4_17%_100%const_Copy of CNL Consolidated model_v.FPL_v37_Project Forest Pro Forma Model v58_DFC_4T21_com_TS" xfId="4023" xr:uid="{F8FD6681-B516-4BF0-9EF6-FBF01E176D9B}"/>
    <cellStyle name="_El_Do_Gila_2x2000MW_CC_101100_partcov4_17%_100%const_Copy of CNL Consolidated model_v.FPL_v37_Project Forest Pro Forma Model v58_JV - SLC-MIT" xfId="3125" xr:uid="{FB6928A5-7FC8-401B-BDF5-E19BB0448B50}"/>
    <cellStyle name="_El_Do_Gila_2x2000MW_CC_101100_partcov4_17%_100%const_D_Consolidated2" xfId="551" xr:uid="{00000000-0005-0000-0000-000026020000}"/>
    <cellStyle name="_El_Do_Gila_2x2000MW_CC_101100_partcov4_17%_100%const_D_Consolidated2_DFC_4T21_com_TS" xfId="4024" xr:uid="{83C5A4D0-2712-4CB2-95C0-517469E244C2}"/>
    <cellStyle name="_El_Do_Gila_2x2000MW_CC_101100_partcov4_17%_100%const_D_Consolidated2_JV - SLC-MIT" xfId="3126" xr:uid="{F6C1F605-E460-4833-853F-8C43FE9472B5}"/>
    <cellStyle name="_El_Do_Gila_2x2000MW_CC_101100_partcov4_17%_100%const_DFC_4T21_com_TS" xfId="4019" xr:uid="{E0D634C5-7608-4D2C-8B3D-350D042516B0}"/>
    <cellStyle name="_El_Do_Gila_2x2000MW_CC_101100_partcov4_17%_100%const_JV - SLC-MIT" xfId="3121" xr:uid="{2FBA8545-A09A-4FD3-A9D7-712A7ED2E986}"/>
    <cellStyle name="_El_Do_Gila_2x2000MW_CC_101100_partcov4_17%_100%const_Model v9.8" xfId="552" xr:uid="{00000000-0005-0000-0000-000027020000}"/>
    <cellStyle name="_El_Do_Gila_2x2000MW_CC_101100_partcov4_17%_100%const_Model v9.8_DFC_4T21_com_TS" xfId="4025" xr:uid="{B40D0D34-99BA-48A6-9255-F0A0A1832F5E}"/>
    <cellStyle name="_El_Do_Gila_2x2000MW_CC_101100_partcov4_17%_100%const_Model v9.8_JV - SLC-MIT" xfId="3127" xr:uid="{7C98777F-3496-4774-AAC5-909E43889B15}"/>
    <cellStyle name="_El_Do_Gila_2x2000MW_CC_101100_partcov4_17%_100%const_Mutilples Template2" xfId="553" xr:uid="{00000000-0005-0000-0000-000028020000}"/>
    <cellStyle name="_El_Do_Gila_2x2000MW_CC_101100_partcov4_17%_100%const_Mutilples Template2_DFC_4T21_com_TS" xfId="4026" xr:uid="{79160DBC-256A-4466-A152-61FB45FD3B19}"/>
    <cellStyle name="_El_Do_Gila_2x2000MW_CC_101100_partcov4_17%_100%const_Mutilples Template2_Exelon Power Fuel Forecast - Project P 6-11-2004 ver21" xfId="554" xr:uid="{00000000-0005-0000-0000-000029020000}"/>
    <cellStyle name="_El_Do_Gila_2x2000MW_CC_101100_partcov4_17%_100%const_Mutilples Template2_Exelon Power Fuel Forecast - Project P 6-11-2004 ver21_DFC_4T21_com_TS" xfId="4027" xr:uid="{5D6B70B3-9BA7-4650-A6DE-7AC686BCDCC0}"/>
    <cellStyle name="_El_Do_Gila_2x2000MW_CC_101100_partcov4_17%_100%const_Mutilples Template2_Exelon Power Fuel Forecast - Project P 6-11-2004 ver21_JV - SLC-MIT" xfId="3129" xr:uid="{38D9B64A-6F43-4942-A049-2E8B44CD67BE}"/>
    <cellStyle name="_El_Do_Gila_2x2000MW_CC_101100_partcov4_17%_100%const_Mutilples Template2_JV - SLC-MIT" xfId="3128" xr:uid="{BCE51652-9603-4545-93B6-B68441C5A8B8}"/>
    <cellStyle name="_El_Do_Gila_2x2000MW_CC_101100_partcov4_17%_100%const_Mutilples Template2_ML Outputs" xfId="555" xr:uid="{00000000-0005-0000-0000-00002A020000}"/>
    <cellStyle name="_El_Do_Gila_2x2000MW_CC_101100_partcov4_17%_100%const_Mutilples Template2_ML Outputs_DFC_4T21_com_TS" xfId="4028" xr:uid="{52231193-66B1-474A-9632-65DA4DB6B340}"/>
    <cellStyle name="_El_Do_Gila_2x2000MW_CC_101100_partcov4_17%_100%const_Mutilples Template2_ML Outputs_JV - SLC-MIT" xfId="3130" xr:uid="{C3096160-6ED6-4601-820E-A31B8CC5F630}"/>
    <cellStyle name="_El_Do_Gila_2x2000MW_CC_101100_partcov4_17%_100%const_Mutilples Template2_Project Forest Pro Forma Model v58" xfId="556" xr:uid="{00000000-0005-0000-0000-00002B020000}"/>
    <cellStyle name="_El_Do_Gila_2x2000MW_CC_101100_partcov4_17%_100%const_Mutilples Template2_Project Forest Pro Forma Model v58_DFC_4T21_com_TS" xfId="4029" xr:uid="{58ACD938-83BC-4E67-AAE0-A3FA2E894BF5}"/>
    <cellStyle name="_El_Do_Gila_2x2000MW_CC_101100_partcov4_17%_100%const_Mutilples Template2_Project Forest Pro Forma Model v58_JV - SLC-MIT" xfId="3131" xr:uid="{8C6961B2-DECF-408F-97CC-79F3777EF1A6}"/>
    <cellStyle name="_El_Do_Gila_2x2000MW_CC_101100_partcov4_17%_100%const_pom consolidated v3" xfId="557" xr:uid="{00000000-0005-0000-0000-00002C020000}"/>
    <cellStyle name="_El_Do_Gila_2x2000MW_CC_101100_partcov4_17%_100%const_pom consolidated v3_DFC_4T21_com_TS" xfId="4030" xr:uid="{E7702C8B-69A1-4F9C-999D-C5222A9B772D}"/>
    <cellStyle name="_El_Do_Gila_2x2000MW_CC_101100_partcov4_17%_100%const_pom consolidated v3_Exelon Power Fuel Forecast - Project P 6-11-2004 ver21" xfId="558" xr:uid="{00000000-0005-0000-0000-00002D020000}"/>
    <cellStyle name="_El_Do_Gila_2x2000MW_CC_101100_partcov4_17%_100%const_pom consolidated v3_Exelon Power Fuel Forecast - Project P 6-11-2004 ver21_DFC_4T21_com_TS" xfId="4031" xr:uid="{F578C859-8061-4B65-8860-1C3DED334DEB}"/>
    <cellStyle name="_El_Do_Gila_2x2000MW_CC_101100_partcov4_17%_100%const_pom consolidated v3_Exelon Power Fuel Forecast - Project P 6-11-2004 ver21_JV - SLC-MIT" xfId="3133" xr:uid="{4F631162-AEDE-441D-A92C-A649B749904C}"/>
    <cellStyle name="_El_Do_Gila_2x2000MW_CC_101100_partcov4_17%_100%const_pom consolidated v3_JV - SLC-MIT" xfId="3132" xr:uid="{F4B81A84-F2D8-40E3-97A1-2349F4263B8E}"/>
    <cellStyle name="_El_Do_Gila_2x2000MW_CC_101100_partcov4_17%_100%const_pom consolidated v3_ML Outputs" xfId="559" xr:uid="{00000000-0005-0000-0000-00002E020000}"/>
    <cellStyle name="_El_Do_Gila_2x2000MW_CC_101100_partcov4_17%_100%const_pom consolidated v3_ML Outputs_DFC_4T21_com_TS" xfId="4032" xr:uid="{25DF1EBA-8444-4F40-A73A-5DC10C4DCB83}"/>
    <cellStyle name="_El_Do_Gila_2x2000MW_CC_101100_partcov4_17%_100%const_pom consolidated v3_ML Outputs_JV - SLC-MIT" xfId="3134" xr:uid="{2B96345B-F8C0-4014-A055-A68115F85322}"/>
    <cellStyle name="_El_Do_Gila_2x2000MW_CC_101100_partcov4_17%_100%const_pom consolidated v3_Project Forest Pro Forma Model v58" xfId="560" xr:uid="{00000000-0005-0000-0000-00002F020000}"/>
    <cellStyle name="_El_Do_Gila_2x2000MW_CC_101100_partcov4_17%_100%const_pom consolidated v3_Project Forest Pro Forma Model v58_DFC_4T21_com_TS" xfId="4033" xr:uid="{B98EDEC8-8CD2-4D2C-83B3-E1FC3EDB4CFB}"/>
    <cellStyle name="_El_Do_Gila_2x2000MW_CC_101100_partcov4_17%_100%const_pom consolidated v3_Project Forest Pro Forma Model v58_JV - SLC-MIT" xfId="3135" xr:uid="{73F36157-8F91-4B49-9494-E64DDB4F389F}"/>
    <cellStyle name="_EXC-PSEG PF v5" xfId="561" xr:uid="{00000000-0005-0000-0000-000030020000}"/>
    <cellStyle name="_EXC-PSEG PF v5_DFC_4T21_com_TS" xfId="4034" xr:uid="{FA85811B-C496-4106-8359-B555A9C3D651}"/>
    <cellStyle name="_EXC-PSEG PF v5_JV - SLC-MIT" xfId="3136" xr:uid="{9ED84650-F645-43A4-8EA0-D7DCBD350769}"/>
    <cellStyle name="_FE coal model v09.5_05EBITDA" xfId="562" xr:uid="{00000000-0005-0000-0000-000031020000}"/>
    <cellStyle name="_FE coal model v09.5_05EBITDA_DFC_4T21_com_TS" xfId="4035" xr:uid="{46310852-AC13-4C32-AF98-18C2D0DC5867}"/>
    <cellStyle name="_FE coal model v09.5_05EBITDA_JV - SLC-MIT" xfId="3137" xr:uid="{11ACEE95-B557-4A26-88CA-9FF9BB9B4FD1}"/>
    <cellStyle name="_Gila River - Bank Version 12-16" xfId="563" xr:uid="{00000000-0005-0000-0000-000032020000}"/>
    <cellStyle name="_Gila River - Bank Version 12-16_Copy of CNL Consolidated model_v.FPL_v37" xfId="564" xr:uid="{00000000-0005-0000-0000-000033020000}"/>
    <cellStyle name="_Gila River - Bank Version 12-16_Copy of CNL Consolidated model_v.FPL_v37_DFC_4T21_com_TS" xfId="4037" xr:uid="{B322422A-FA98-4B0B-89DB-DDFE7D4C285D}"/>
    <cellStyle name="_Gila River - Bank Version 12-16_Copy of CNL Consolidated model_v.FPL_v37_Exelon Power Fuel Forecast - Project P 6-11-2004 ver21" xfId="565" xr:uid="{00000000-0005-0000-0000-000034020000}"/>
    <cellStyle name="_Gila River - Bank Version 12-16_Copy of CNL Consolidated model_v.FPL_v37_Exelon Power Fuel Forecast - Project P 6-11-2004 ver21_DFC_4T21_com_TS" xfId="4038" xr:uid="{5AE5DFB1-DFF8-47B8-A1B1-9898ADF4C893}"/>
    <cellStyle name="_Gila River - Bank Version 12-16_Copy of CNL Consolidated model_v.FPL_v37_Exelon Power Fuel Forecast - Project P 6-11-2004 ver21_JV - SLC-MIT" xfId="3140" xr:uid="{65E0DEAC-E3B4-4507-A0B1-31AB4C72E433}"/>
    <cellStyle name="_Gila River - Bank Version 12-16_Copy of CNL Consolidated model_v.FPL_v37_JV - SLC-MIT" xfId="3139" xr:uid="{33068D3E-DB7C-44B4-8A4B-C396466993BB}"/>
    <cellStyle name="_Gila River - Bank Version 12-16_Copy of CNL Consolidated model_v.FPL_v37_ML Outputs" xfId="566" xr:uid="{00000000-0005-0000-0000-000035020000}"/>
    <cellStyle name="_Gila River - Bank Version 12-16_Copy of CNL Consolidated model_v.FPL_v37_ML Outputs_DFC_4T21_com_TS" xfId="4039" xr:uid="{E6C5693B-5F38-4605-B295-7023D50C2E29}"/>
    <cellStyle name="_Gila River - Bank Version 12-16_Copy of CNL Consolidated model_v.FPL_v37_ML Outputs_JV - SLC-MIT" xfId="3141" xr:uid="{EDD6F0CD-C8FF-477B-A6A4-B2A65917C993}"/>
    <cellStyle name="_Gila River - Bank Version 12-16_Copy of CNL Consolidated model_v.FPL_v37_Project Forest Pro Forma Model v58" xfId="567" xr:uid="{00000000-0005-0000-0000-000036020000}"/>
    <cellStyle name="_Gila River - Bank Version 12-16_Copy of CNL Consolidated model_v.FPL_v37_Project Forest Pro Forma Model v58_DFC_4T21_com_TS" xfId="4040" xr:uid="{A9AA3F2C-7530-4761-B573-8D70631C1211}"/>
    <cellStyle name="_Gila River - Bank Version 12-16_Copy of CNL Consolidated model_v.FPL_v37_Project Forest Pro Forma Model v58_JV - SLC-MIT" xfId="3142" xr:uid="{BB48276C-A34B-4527-BFCB-68E83E8CDD2D}"/>
    <cellStyle name="_Gila River - Bank Version 12-16_D_Consolidated2" xfId="568" xr:uid="{00000000-0005-0000-0000-000037020000}"/>
    <cellStyle name="_Gila River - Bank Version 12-16_D_Consolidated2_DFC_4T21_com_TS" xfId="4041" xr:uid="{0AE15F5D-94D3-48EA-9DB7-40BD0C222AB2}"/>
    <cellStyle name="_Gila River - Bank Version 12-16_D_Consolidated2_JV - SLC-MIT" xfId="3143" xr:uid="{A7A92EFD-3FD7-4D54-A986-99A40CF9EB0C}"/>
    <cellStyle name="_Gila River - Bank Version 12-16_DFC_4T21_com_TS" xfId="4036" xr:uid="{000FF1CC-6166-445B-A566-8F524C94FF23}"/>
    <cellStyle name="_Gila River - Bank Version 12-16_JV - SLC-MIT" xfId="3138" xr:uid="{A0D7FCE6-9130-4320-A280-109127A7834A}"/>
    <cellStyle name="_Gila River - Bank Version 12-16_Model v9.8" xfId="569" xr:uid="{00000000-0005-0000-0000-000038020000}"/>
    <cellStyle name="_Gila River - Bank Version 12-16_Model v9.8_DFC_4T21_com_TS" xfId="4042" xr:uid="{E7C1EE7E-421C-459A-8F4B-CEC0CC2213C7}"/>
    <cellStyle name="_Gila River - Bank Version 12-16_Model v9.8_JV - SLC-MIT" xfId="3144" xr:uid="{8D737396-9AA7-487C-9835-A843DC53918C}"/>
    <cellStyle name="_Gila River - Bank Version 12-16_Mutilples Template2" xfId="570" xr:uid="{00000000-0005-0000-0000-000039020000}"/>
    <cellStyle name="_Gila River - Bank Version 12-16_Mutilples Template2_DFC_4T21_com_TS" xfId="4043" xr:uid="{D57BCC03-519D-4D4D-9523-74FA2E582A92}"/>
    <cellStyle name="_Gila River - Bank Version 12-16_Mutilples Template2_Exelon Power Fuel Forecast - Project P 6-11-2004 ver21" xfId="571" xr:uid="{00000000-0005-0000-0000-00003A020000}"/>
    <cellStyle name="_Gila River - Bank Version 12-16_Mutilples Template2_Exelon Power Fuel Forecast - Project P 6-11-2004 ver21_DFC_4T21_com_TS" xfId="4044" xr:uid="{2A069CF7-09B2-410B-B302-A6C22BB10FE4}"/>
    <cellStyle name="_Gila River - Bank Version 12-16_Mutilples Template2_Exelon Power Fuel Forecast - Project P 6-11-2004 ver21_JV - SLC-MIT" xfId="3146" xr:uid="{DBB68BB2-B9A8-4F40-B690-657F7B522EF0}"/>
    <cellStyle name="_Gila River - Bank Version 12-16_Mutilples Template2_JV - SLC-MIT" xfId="3145" xr:uid="{7EBC0E92-423E-49B7-8740-0F2A1A7AC3FE}"/>
    <cellStyle name="_Gila River - Bank Version 12-16_Mutilples Template2_ML Outputs" xfId="572" xr:uid="{00000000-0005-0000-0000-00003B020000}"/>
    <cellStyle name="_Gila River - Bank Version 12-16_Mutilples Template2_ML Outputs_DFC_4T21_com_TS" xfId="4045" xr:uid="{BA9CE369-0BED-4E55-8739-10401D455FC1}"/>
    <cellStyle name="_Gila River - Bank Version 12-16_Mutilples Template2_ML Outputs_JV - SLC-MIT" xfId="3147" xr:uid="{81A15076-DF04-48B8-815B-470081D894E4}"/>
    <cellStyle name="_Gila River - Bank Version 12-16_Mutilples Template2_Project Forest Pro Forma Model v58" xfId="573" xr:uid="{00000000-0005-0000-0000-00003C020000}"/>
    <cellStyle name="_Gila River - Bank Version 12-16_Mutilples Template2_Project Forest Pro Forma Model v58_DFC_4T21_com_TS" xfId="4046" xr:uid="{724E905E-E4FA-4CD8-91DD-DC4673984C51}"/>
    <cellStyle name="_Gila River - Bank Version 12-16_Mutilples Template2_Project Forest Pro Forma Model v58_JV - SLC-MIT" xfId="3148" xr:uid="{4955938B-BCE6-43F1-9716-C493FCE29179}"/>
    <cellStyle name="_Gila River - Bank Version 12-16_pom consolidated v3" xfId="574" xr:uid="{00000000-0005-0000-0000-00003D020000}"/>
    <cellStyle name="_Gila River - Bank Version 12-16_pom consolidated v3_DFC_4T21_com_TS" xfId="4047" xr:uid="{D48C6213-AD19-46E3-B0F3-4DB8D9BDED83}"/>
    <cellStyle name="_Gila River - Bank Version 12-16_pom consolidated v3_Exelon Power Fuel Forecast - Project P 6-11-2004 ver21" xfId="575" xr:uid="{00000000-0005-0000-0000-00003E020000}"/>
    <cellStyle name="_Gila River - Bank Version 12-16_pom consolidated v3_Exelon Power Fuel Forecast - Project P 6-11-2004 ver21_DFC_4T21_com_TS" xfId="4048" xr:uid="{78DFCBE9-85B9-417A-9E1B-3B6007BB4390}"/>
    <cellStyle name="_Gila River - Bank Version 12-16_pom consolidated v3_Exelon Power Fuel Forecast - Project P 6-11-2004 ver21_JV - SLC-MIT" xfId="3150" xr:uid="{A9BB081B-72AA-4BF9-BB7E-ACDE2EC4B76D}"/>
    <cellStyle name="_Gila River - Bank Version 12-16_pom consolidated v3_JV - SLC-MIT" xfId="3149" xr:uid="{C82454DB-170F-4CEF-8582-9A8CADCF5270}"/>
    <cellStyle name="_Gila River - Bank Version 12-16_pom consolidated v3_ML Outputs" xfId="576" xr:uid="{00000000-0005-0000-0000-00003F020000}"/>
    <cellStyle name="_Gila River - Bank Version 12-16_pom consolidated v3_ML Outputs_DFC_4T21_com_TS" xfId="4049" xr:uid="{CF68E162-C6B2-4E22-A16E-DAC3DA95F87B}"/>
    <cellStyle name="_Gila River - Bank Version 12-16_pom consolidated v3_ML Outputs_JV - SLC-MIT" xfId="3151" xr:uid="{EED44C60-E500-49A5-B36F-E62A9D173A3B}"/>
    <cellStyle name="_Gila River - Bank Version 12-16_pom consolidated v3_Project Forest Pro Forma Model v58" xfId="577" xr:uid="{00000000-0005-0000-0000-000040020000}"/>
    <cellStyle name="_Gila River - Bank Version 12-16_pom consolidated v3_Project Forest Pro Forma Model v58_DFC_4T21_com_TS" xfId="4050" xr:uid="{017CB7FD-0C29-4B33-983F-54EB91FFA114}"/>
    <cellStyle name="_Gila River - Bank Version 12-16_pom consolidated v3_Project Forest Pro Forma Model v58_JV - SLC-MIT" xfId="3152" xr:uid="{DC2ED8D6-F6D5-4F00-A214-E01AA8175ECB}"/>
    <cellStyle name="_Gila River 062600 v1" xfId="578" xr:uid="{00000000-0005-0000-0000-000041020000}"/>
    <cellStyle name="_Gila River 062600 v1_Copy of CNL Consolidated model_v.FPL_v37" xfId="579" xr:uid="{00000000-0005-0000-0000-000042020000}"/>
    <cellStyle name="_Gila River 062600 v1_Copy of CNL Consolidated model_v.FPL_v37_DFC_4T21_com_TS" xfId="4052" xr:uid="{F5D1FF5A-3AED-4C40-A530-50CDEB4F1A44}"/>
    <cellStyle name="_Gila River 062600 v1_Copy of CNL Consolidated model_v.FPL_v37_Exelon Power Fuel Forecast - Project P 6-11-2004 ver21" xfId="580" xr:uid="{00000000-0005-0000-0000-000043020000}"/>
    <cellStyle name="_Gila River 062600 v1_Copy of CNL Consolidated model_v.FPL_v37_Exelon Power Fuel Forecast - Project P 6-11-2004 ver21_DFC_4T21_com_TS" xfId="4053" xr:uid="{B1347700-BE61-4AE2-BCD6-579B8FD5EAAB}"/>
    <cellStyle name="_Gila River 062600 v1_Copy of CNL Consolidated model_v.FPL_v37_Exelon Power Fuel Forecast - Project P 6-11-2004 ver21_JV - SLC-MIT" xfId="3155" xr:uid="{AA692FB2-8E74-4CD2-9CDE-1289680EA640}"/>
    <cellStyle name="_Gila River 062600 v1_Copy of CNL Consolidated model_v.FPL_v37_JV - SLC-MIT" xfId="3154" xr:uid="{A7AE578B-274B-4293-AC19-D42A7E32CFD6}"/>
    <cellStyle name="_Gila River 062600 v1_Copy of CNL Consolidated model_v.FPL_v37_ML Outputs" xfId="581" xr:uid="{00000000-0005-0000-0000-000044020000}"/>
    <cellStyle name="_Gila River 062600 v1_Copy of CNL Consolidated model_v.FPL_v37_ML Outputs_DFC_4T21_com_TS" xfId="4054" xr:uid="{71D19F37-331C-4C3F-A787-4783D084B482}"/>
    <cellStyle name="_Gila River 062600 v1_Copy of CNL Consolidated model_v.FPL_v37_ML Outputs_JV - SLC-MIT" xfId="3156" xr:uid="{9B4D3E65-7B0A-4016-8256-97DC84BC732F}"/>
    <cellStyle name="_Gila River 062600 v1_Copy of CNL Consolidated model_v.FPL_v37_Project Forest Pro Forma Model v58" xfId="582" xr:uid="{00000000-0005-0000-0000-000045020000}"/>
    <cellStyle name="_Gila River 062600 v1_Copy of CNL Consolidated model_v.FPL_v37_Project Forest Pro Forma Model v58_DFC_4T21_com_TS" xfId="4055" xr:uid="{426EF793-3BAD-444F-BAF7-F1FDF416BDB3}"/>
    <cellStyle name="_Gila River 062600 v1_Copy of CNL Consolidated model_v.FPL_v37_Project Forest Pro Forma Model v58_JV - SLC-MIT" xfId="3157" xr:uid="{FCE3DB3C-9814-4FBA-8848-90AFEF95FCEB}"/>
    <cellStyle name="_Gila River 062600 v1_D_Consolidated2" xfId="583" xr:uid="{00000000-0005-0000-0000-000046020000}"/>
    <cellStyle name="_Gila River 062600 v1_D_Consolidated2_DFC_4T21_com_TS" xfId="4056" xr:uid="{7BFEDF26-8396-4761-9AC8-A18CFE112519}"/>
    <cellStyle name="_Gila River 062600 v1_D_Consolidated2_JV - SLC-MIT" xfId="3158" xr:uid="{F6D055A9-DB43-44D5-9C60-D0DD9CB6B87E}"/>
    <cellStyle name="_Gila River 062600 v1_DFC_4T21_com_TS" xfId="4051" xr:uid="{001F51D7-7C9B-4ECE-B74B-FD634438B72F}"/>
    <cellStyle name="_Gila River 062600 v1_JV - SLC-MIT" xfId="3153" xr:uid="{38198CB6-90D9-4DAB-8CCB-830200FDE6BA}"/>
    <cellStyle name="_Gila River 062600 v1_Model v9.8" xfId="584" xr:uid="{00000000-0005-0000-0000-000047020000}"/>
    <cellStyle name="_Gila River 062600 v1_Model v9.8_DFC_4T21_com_TS" xfId="4057" xr:uid="{67CBFA53-D53B-466F-9E58-F1C0450D42FE}"/>
    <cellStyle name="_Gila River 062600 v1_Model v9.8_JV - SLC-MIT" xfId="3159" xr:uid="{DAE9290C-DEEC-40F5-8FBB-A9584FDEC95A}"/>
    <cellStyle name="_Gila River 062600 v1_Mutilples Template2" xfId="585" xr:uid="{00000000-0005-0000-0000-000048020000}"/>
    <cellStyle name="_Gila River 062600 v1_Mutilples Template2_DFC_4T21_com_TS" xfId="4058" xr:uid="{20C75797-C67F-4378-8996-DD71B3297F59}"/>
    <cellStyle name="_Gila River 062600 v1_Mutilples Template2_Exelon Power Fuel Forecast - Project P 6-11-2004 ver21" xfId="586" xr:uid="{00000000-0005-0000-0000-000049020000}"/>
    <cellStyle name="_Gila River 062600 v1_Mutilples Template2_Exelon Power Fuel Forecast - Project P 6-11-2004 ver21_DFC_4T21_com_TS" xfId="4059" xr:uid="{A6756003-6079-4CA4-B91E-41F97616D99C}"/>
    <cellStyle name="_Gila River 062600 v1_Mutilples Template2_Exelon Power Fuel Forecast - Project P 6-11-2004 ver21_JV - SLC-MIT" xfId="3161" xr:uid="{C4CC7F23-D0AB-4ECA-913F-C050B9256A41}"/>
    <cellStyle name="_Gila River 062600 v1_Mutilples Template2_JV - SLC-MIT" xfId="3160" xr:uid="{27C4A35C-1281-4085-BED8-BE4BA3C12790}"/>
    <cellStyle name="_Gila River 062600 v1_Mutilples Template2_ML Outputs" xfId="587" xr:uid="{00000000-0005-0000-0000-00004A020000}"/>
    <cellStyle name="_Gila River 062600 v1_Mutilples Template2_ML Outputs_DFC_4T21_com_TS" xfId="4060" xr:uid="{46D7AF14-2B05-4013-B6E1-C2DF359C6504}"/>
    <cellStyle name="_Gila River 062600 v1_Mutilples Template2_ML Outputs_JV - SLC-MIT" xfId="3162" xr:uid="{D8E5DC9B-8D67-4CB0-9423-B19DA8D66677}"/>
    <cellStyle name="_Gila River 062600 v1_Mutilples Template2_Project Forest Pro Forma Model v58" xfId="588" xr:uid="{00000000-0005-0000-0000-00004B020000}"/>
    <cellStyle name="_Gila River 062600 v1_Mutilples Template2_Project Forest Pro Forma Model v58_DFC_4T21_com_TS" xfId="4061" xr:uid="{3F9C8EA7-CCB7-45C3-8AD9-178E738E79AC}"/>
    <cellStyle name="_Gila River 062600 v1_Mutilples Template2_Project Forest Pro Forma Model v58_JV - SLC-MIT" xfId="3163" xr:uid="{0D76C22A-3687-4A4A-B441-C5FE1CA1682B}"/>
    <cellStyle name="_Gila River 062600 v1_pom consolidated v3" xfId="589" xr:uid="{00000000-0005-0000-0000-00004C020000}"/>
    <cellStyle name="_Gila River 062600 v1_pom consolidated v3_DFC_4T21_com_TS" xfId="4062" xr:uid="{31A2E720-DD46-4CF5-89C9-CD794DD8BF5A}"/>
    <cellStyle name="_Gila River 062600 v1_pom consolidated v3_Exelon Power Fuel Forecast - Project P 6-11-2004 ver21" xfId="590" xr:uid="{00000000-0005-0000-0000-00004D020000}"/>
    <cellStyle name="_Gila River 062600 v1_pom consolidated v3_Exelon Power Fuel Forecast - Project P 6-11-2004 ver21_DFC_4T21_com_TS" xfId="4063" xr:uid="{C0B1E28C-CC5E-4E79-9E9C-800B0C1FD878}"/>
    <cellStyle name="_Gila River 062600 v1_pom consolidated v3_Exelon Power Fuel Forecast - Project P 6-11-2004 ver21_JV - SLC-MIT" xfId="3165" xr:uid="{A87E990F-430C-4967-82B1-73B8ED114B9D}"/>
    <cellStyle name="_Gila River 062600 v1_pom consolidated v3_JV - SLC-MIT" xfId="3164" xr:uid="{69E5C8DB-2257-4BC1-955C-A93EB24D1A27}"/>
    <cellStyle name="_Gila River 062600 v1_pom consolidated v3_ML Outputs" xfId="591" xr:uid="{00000000-0005-0000-0000-00004E020000}"/>
    <cellStyle name="_Gila River 062600 v1_pom consolidated v3_ML Outputs_DFC_4T21_com_TS" xfId="4064" xr:uid="{348B53A0-671A-4473-B42F-BF0D694177C4}"/>
    <cellStyle name="_Gila River 062600 v1_pom consolidated v3_ML Outputs_JV - SLC-MIT" xfId="3166" xr:uid="{34C8F25D-8069-499C-89D9-507AEA0F65DF}"/>
    <cellStyle name="_Gila River 062600 v1_pom consolidated v3_Project Forest Pro Forma Model v58" xfId="592" xr:uid="{00000000-0005-0000-0000-00004F020000}"/>
    <cellStyle name="_Gila River 062600 v1_pom consolidated v3_Project Forest Pro Forma Model v58_DFC_4T21_com_TS" xfId="4065" xr:uid="{B08C0217-103A-4EF6-8F62-A1816F8B6464}"/>
    <cellStyle name="_Gila River 062600 v1_pom consolidated v3_Project Forest Pro Forma Model v58_JV - SLC-MIT" xfId="3167" xr:uid="{BE1DDC32-9CC8-45BC-83AD-E2ACDE660542}"/>
    <cellStyle name="_Gila River 2-13.xls Chart 1149" xfId="593" xr:uid="{00000000-0005-0000-0000-000050020000}"/>
    <cellStyle name="_Gila River 2-13.xls Chart 1149_Copy of CNL Consolidated model_v.FPL_v37" xfId="594" xr:uid="{00000000-0005-0000-0000-000051020000}"/>
    <cellStyle name="_Gila River 2-13.xls Chart 1149_Copy of CNL Consolidated model_v.FPL_v37_DFC_4T21_com_TS" xfId="4067" xr:uid="{0217005B-3992-4C65-9F99-2264CE3E88D0}"/>
    <cellStyle name="_Gila River 2-13.xls Chart 1149_Copy of CNL Consolidated model_v.FPL_v37_Exelon Power Fuel Forecast - Project P 6-11-2004 ver21" xfId="595" xr:uid="{00000000-0005-0000-0000-000052020000}"/>
    <cellStyle name="_Gila River 2-13.xls Chart 1149_Copy of CNL Consolidated model_v.FPL_v37_Exelon Power Fuel Forecast - Project P 6-11-2004 ver21_DFC_4T21_com_TS" xfId="4068" xr:uid="{9212FC17-2D08-4DD3-9322-AD2554E5FF1F}"/>
    <cellStyle name="_Gila River 2-13.xls Chart 1149_Copy of CNL Consolidated model_v.FPL_v37_Exelon Power Fuel Forecast - Project P 6-11-2004 ver21_JV - SLC-MIT" xfId="3170" xr:uid="{03A7AF70-C2AD-4B20-80CB-546C0DD66E3E}"/>
    <cellStyle name="_Gila River 2-13.xls Chart 1149_Copy of CNL Consolidated model_v.FPL_v37_JV - SLC-MIT" xfId="3169" xr:uid="{3D4A8860-B16A-4B3E-A10A-00722C651317}"/>
    <cellStyle name="_Gila River 2-13.xls Chart 1149_Copy of CNL Consolidated model_v.FPL_v37_ML Outputs" xfId="596" xr:uid="{00000000-0005-0000-0000-000053020000}"/>
    <cellStyle name="_Gila River 2-13.xls Chart 1149_Copy of CNL Consolidated model_v.FPL_v37_ML Outputs_DFC_4T21_com_TS" xfId="4069" xr:uid="{C1356777-9C07-445B-8EBF-66612E6CFF47}"/>
    <cellStyle name="_Gila River 2-13.xls Chart 1149_Copy of CNL Consolidated model_v.FPL_v37_ML Outputs_JV - SLC-MIT" xfId="3171" xr:uid="{F2EB79A5-3FD9-46EF-A7A6-DB9AA8804623}"/>
    <cellStyle name="_Gila River 2-13.xls Chart 1149_Copy of CNL Consolidated model_v.FPL_v37_Project Forest Pro Forma Model v58" xfId="597" xr:uid="{00000000-0005-0000-0000-000054020000}"/>
    <cellStyle name="_Gila River 2-13.xls Chart 1149_Copy of CNL Consolidated model_v.FPL_v37_Project Forest Pro Forma Model v58_DFC_4T21_com_TS" xfId="4070" xr:uid="{9AA0D058-A8E6-4F5D-8987-E60C4E6E7CC0}"/>
    <cellStyle name="_Gila River 2-13.xls Chart 1149_Copy of CNL Consolidated model_v.FPL_v37_Project Forest Pro Forma Model v58_JV - SLC-MIT" xfId="3172" xr:uid="{D6CA9A3A-BCD0-4BEF-9D7A-EBB8582808F7}"/>
    <cellStyle name="_Gila River 2-13.xls Chart 1149_D_Consolidated2" xfId="598" xr:uid="{00000000-0005-0000-0000-000055020000}"/>
    <cellStyle name="_Gila River 2-13.xls Chart 1149_D_Consolidated2_DFC_4T21_com_TS" xfId="4071" xr:uid="{0A9392AE-5BEA-4740-B482-CDB5ADB58CF2}"/>
    <cellStyle name="_Gila River 2-13.xls Chart 1149_D_Consolidated2_JV - SLC-MIT" xfId="3173" xr:uid="{547BFE43-D993-409D-8A91-05653C9161D3}"/>
    <cellStyle name="_Gila River 2-13.xls Chart 1149_DFC_4T21_com_TS" xfId="4066" xr:uid="{88F0877B-0B5A-4FF0-80BA-532D7D797F76}"/>
    <cellStyle name="_Gila River 2-13.xls Chart 1149_JV - SLC-MIT" xfId="3168" xr:uid="{2FDBF775-2F5B-44F6-B707-F42A3B03BE55}"/>
    <cellStyle name="_Gila River 2-13.xls Chart 1149_Model v9.8" xfId="599" xr:uid="{00000000-0005-0000-0000-000056020000}"/>
    <cellStyle name="_Gila River 2-13.xls Chart 1149_Model v9.8_DFC_4T21_com_TS" xfId="4072" xr:uid="{97E06D81-D561-4325-BA21-4A7614C63805}"/>
    <cellStyle name="_Gila River 2-13.xls Chart 1149_Model v9.8_JV - SLC-MIT" xfId="3174" xr:uid="{AED66838-B984-419E-B162-91C702678655}"/>
    <cellStyle name="_Gila River 2-13.xls Chart 1149_Mutilples Template2" xfId="600" xr:uid="{00000000-0005-0000-0000-000057020000}"/>
    <cellStyle name="_Gila River 2-13.xls Chart 1149_Mutilples Template2_DFC_4T21_com_TS" xfId="4073" xr:uid="{5A86176D-A0F8-451A-AABB-D145E4702014}"/>
    <cellStyle name="_Gila River 2-13.xls Chart 1149_Mutilples Template2_Exelon Power Fuel Forecast - Project P 6-11-2004 ver21" xfId="601" xr:uid="{00000000-0005-0000-0000-000058020000}"/>
    <cellStyle name="_Gila River 2-13.xls Chart 1149_Mutilples Template2_Exelon Power Fuel Forecast - Project P 6-11-2004 ver21_DFC_4T21_com_TS" xfId="4074" xr:uid="{2C4D0C49-FD52-4123-B477-DB1D63DBEEA0}"/>
    <cellStyle name="_Gila River 2-13.xls Chart 1149_Mutilples Template2_Exelon Power Fuel Forecast - Project P 6-11-2004 ver21_JV - SLC-MIT" xfId="3176" xr:uid="{271CEB26-1E10-4560-8256-23F665978318}"/>
    <cellStyle name="_Gila River 2-13.xls Chart 1149_Mutilples Template2_JV - SLC-MIT" xfId="3175" xr:uid="{C9F3771F-3222-4C27-AEB4-EB8F5A6208B8}"/>
    <cellStyle name="_Gila River 2-13.xls Chart 1149_Mutilples Template2_ML Outputs" xfId="602" xr:uid="{00000000-0005-0000-0000-000059020000}"/>
    <cellStyle name="_Gila River 2-13.xls Chart 1149_Mutilples Template2_ML Outputs_DFC_4T21_com_TS" xfId="4075" xr:uid="{3634B84D-8345-4197-BD1F-5AEA262E6F81}"/>
    <cellStyle name="_Gila River 2-13.xls Chart 1149_Mutilples Template2_ML Outputs_JV - SLC-MIT" xfId="3177" xr:uid="{1FCC64B9-465B-486D-8C40-214C56D000E8}"/>
    <cellStyle name="_Gila River 2-13.xls Chart 1149_Mutilples Template2_Project Forest Pro Forma Model v58" xfId="603" xr:uid="{00000000-0005-0000-0000-00005A020000}"/>
    <cellStyle name="_Gila River 2-13.xls Chart 1149_Mutilples Template2_Project Forest Pro Forma Model v58_DFC_4T21_com_TS" xfId="4076" xr:uid="{5E3AF9BC-EA13-4E02-BCA1-E9A5703CE243}"/>
    <cellStyle name="_Gila River 2-13.xls Chart 1149_Mutilples Template2_Project Forest Pro Forma Model v58_JV - SLC-MIT" xfId="3178" xr:uid="{156FDEC2-F8EB-4490-8DED-FCD2149F7FB6}"/>
    <cellStyle name="_Gila River 2-13.xls Chart 1149_pom consolidated v3" xfId="604" xr:uid="{00000000-0005-0000-0000-00005B020000}"/>
    <cellStyle name="_Gila River 2-13.xls Chart 1149_pom consolidated v3_DFC_4T21_com_TS" xfId="4077" xr:uid="{BD7EDCC4-9495-43D9-8709-1A4A56F102E0}"/>
    <cellStyle name="_Gila River 2-13.xls Chart 1149_pom consolidated v3_Exelon Power Fuel Forecast - Project P 6-11-2004 ver21" xfId="605" xr:uid="{00000000-0005-0000-0000-00005C020000}"/>
    <cellStyle name="_Gila River 2-13.xls Chart 1149_pom consolidated v3_Exelon Power Fuel Forecast - Project P 6-11-2004 ver21_DFC_4T21_com_TS" xfId="4078" xr:uid="{2EC85A55-930C-4773-B329-28C9699C2CFB}"/>
    <cellStyle name="_Gila River 2-13.xls Chart 1149_pom consolidated v3_Exelon Power Fuel Forecast - Project P 6-11-2004 ver21_JV - SLC-MIT" xfId="3180" xr:uid="{2CFF360B-9B67-4987-9ACD-AD56B508264C}"/>
    <cellStyle name="_Gila River 2-13.xls Chart 1149_pom consolidated v3_JV - SLC-MIT" xfId="3179" xr:uid="{BB4D01A9-66EF-4183-9E11-2AE8AF0D509A}"/>
    <cellStyle name="_Gila River 2-13.xls Chart 1149_pom consolidated v3_ML Outputs" xfId="606" xr:uid="{00000000-0005-0000-0000-00005D020000}"/>
    <cellStyle name="_Gila River 2-13.xls Chart 1149_pom consolidated v3_ML Outputs_DFC_4T21_com_TS" xfId="4079" xr:uid="{634D684F-5DA2-45EB-97AE-A15B2EBA1B22}"/>
    <cellStyle name="_Gila River 2-13.xls Chart 1149_pom consolidated v3_ML Outputs_JV - SLC-MIT" xfId="3181" xr:uid="{46BF4A16-DD83-4E1D-8273-386DF8E0A2FD}"/>
    <cellStyle name="_Gila River 2-13.xls Chart 1149_pom consolidated v3_Project Forest Pro Forma Model v58" xfId="607" xr:uid="{00000000-0005-0000-0000-00005E020000}"/>
    <cellStyle name="_Gila River 2-13.xls Chart 1149_pom consolidated v3_Project Forest Pro Forma Model v58_DFC_4T21_com_TS" xfId="4080" xr:uid="{629B1801-D8B5-4CA6-A5C4-BCA070DF5A11}"/>
    <cellStyle name="_Gila River 2-13.xls Chart 1149_pom consolidated v3_Project Forest Pro Forma Model v58_JV - SLC-MIT" xfId="3182" xr:uid="{6B581672-0AC1-4A39-B579-25453A29E99C}"/>
    <cellStyle name="_Gila River 3-29_25yr" xfId="608" xr:uid="{00000000-0005-0000-0000-00005F020000}"/>
    <cellStyle name="_Gila River 3-29_25yr_Copy of CNL Consolidated model_v.FPL_v37" xfId="609" xr:uid="{00000000-0005-0000-0000-000060020000}"/>
    <cellStyle name="_Gila River 3-29_25yr_Copy of CNL Consolidated model_v.FPL_v37_DFC_4T21_com_TS" xfId="4082" xr:uid="{8BF2AF1A-6DB2-4F1E-9104-0222256135F2}"/>
    <cellStyle name="_Gila River 3-29_25yr_Copy of CNL Consolidated model_v.FPL_v37_Exelon Power Fuel Forecast - Project P 6-11-2004 ver21" xfId="610" xr:uid="{00000000-0005-0000-0000-000061020000}"/>
    <cellStyle name="_Gila River 3-29_25yr_Copy of CNL Consolidated model_v.FPL_v37_Exelon Power Fuel Forecast - Project P 6-11-2004 ver21_DFC_4T21_com_TS" xfId="4083" xr:uid="{7913CA41-7E60-4F1F-8469-AF94CF1BBF89}"/>
    <cellStyle name="_Gila River 3-29_25yr_Copy of CNL Consolidated model_v.FPL_v37_Exelon Power Fuel Forecast - Project P 6-11-2004 ver21_JV - SLC-MIT" xfId="3185" xr:uid="{2111C1A7-F632-4879-923D-63C99D7EEB18}"/>
    <cellStyle name="_Gila River 3-29_25yr_Copy of CNL Consolidated model_v.FPL_v37_JV - SLC-MIT" xfId="3184" xr:uid="{E1BFA26E-020C-468B-B79F-CC143CDC6BA5}"/>
    <cellStyle name="_Gila River 3-29_25yr_Copy of CNL Consolidated model_v.FPL_v37_ML Outputs" xfId="611" xr:uid="{00000000-0005-0000-0000-000062020000}"/>
    <cellStyle name="_Gila River 3-29_25yr_Copy of CNL Consolidated model_v.FPL_v37_ML Outputs_DFC_4T21_com_TS" xfId="4084" xr:uid="{EACFF27D-4F91-49D8-9F3F-7C5932E00DCD}"/>
    <cellStyle name="_Gila River 3-29_25yr_Copy of CNL Consolidated model_v.FPL_v37_ML Outputs_JV - SLC-MIT" xfId="3186" xr:uid="{4037D871-714F-4CD8-813C-130A09D30315}"/>
    <cellStyle name="_Gila River 3-29_25yr_Copy of CNL Consolidated model_v.FPL_v37_Project Forest Pro Forma Model v58" xfId="612" xr:uid="{00000000-0005-0000-0000-000063020000}"/>
    <cellStyle name="_Gila River 3-29_25yr_Copy of CNL Consolidated model_v.FPL_v37_Project Forest Pro Forma Model v58_DFC_4T21_com_TS" xfId="4085" xr:uid="{2884DD22-5C04-4D97-B39B-B6DCF54F62AC}"/>
    <cellStyle name="_Gila River 3-29_25yr_Copy of CNL Consolidated model_v.FPL_v37_Project Forest Pro Forma Model v58_JV - SLC-MIT" xfId="3187" xr:uid="{3B66DD69-5352-4BDF-8144-E8E4F4C05909}"/>
    <cellStyle name="_Gila River 3-29_25yr_D_Consolidated2" xfId="613" xr:uid="{00000000-0005-0000-0000-000064020000}"/>
    <cellStyle name="_Gila River 3-29_25yr_D_Consolidated2_DFC_4T21_com_TS" xfId="4086" xr:uid="{BE5E773F-50F4-462F-A2D2-FF1737D56F80}"/>
    <cellStyle name="_Gila River 3-29_25yr_D_Consolidated2_JV - SLC-MIT" xfId="3188" xr:uid="{63057F22-4B55-46C3-8377-C765EF0E2E36}"/>
    <cellStyle name="_Gila River 3-29_25yr_DFC_4T21_com_TS" xfId="4081" xr:uid="{2139EFA0-FF78-4A33-B141-C4628D6AF8C0}"/>
    <cellStyle name="_Gila River 3-29_25yr_JV - SLC-MIT" xfId="3183" xr:uid="{3DCA0687-DB4A-4EB2-8116-71CE2F91A219}"/>
    <cellStyle name="_Gila River 3-29_25yr_Model v9.8" xfId="614" xr:uid="{00000000-0005-0000-0000-000065020000}"/>
    <cellStyle name="_Gila River 3-29_25yr_Model v9.8_DFC_4T21_com_TS" xfId="4087" xr:uid="{0CD8F181-A370-4ECE-88A8-FB08E2216A3F}"/>
    <cellStyle name="_Gila River 3-29_25yr_Model v9.8_JV - SLC-MIT" xfId="3189" xr:uid="{3105272B-7B45-4C35-8544-A5ACF8EE12DB}"/>
    <cellStyle name="_Gila River 3-29_25yr_Mutilples Template2" xfId="615" xr:uid="{00000000-0005-0000-0000-000066020000}"/>
    <cellStyle name="_Gila River 3-29_25yr_Mutilples Template2_DFC_4T21_com_TS" xfId="4088" xr:uid="{5EBE702B-B9B4-48C2-B028-2FAD244FEFF8}"/>
    <cellStyle name="_Gila River 3-29_25yr_Mutilples Template2_Exelon Power Fuel Forecast - Project P 6-11-2004 ver21" xfId="616" xr:uid="{00000000-0005-0000-0000-000067020000}"/>
    <cellStyle name="_Gila River 3-29_25yr_Mutilples Template2_Exelon Power Fuel Forecast - Project P 6-11-2004 ver21_DFC_4T21_com_TS" xfId="4089" xr:uid="{338471CE-A719-4194-8217-078E6A502663}"/>
    <cellStyle name="_Gila River 3-29_25yr_Mutilples Template2_Exelon Power Fuel Forecast - Project P 6-11-2004 ver21_JV - SLC-MIT" xfId="3191" xr:uid="{4D679A0B-4CD1-47E4-8433-B1882EAF21A7}"/>
    <cellStyle name="_Gila River 3-29_25yr_Mutilples Template2_JV - SLC-MIT" xfId="3190" xr:uid="{F093A3BC-3129-4421-ACDC-9107BD50F8E1}"/>
    <cellStyle name="_Gila River 3-29_25yr_Mutilples Template2_ML Outputs" xfId="617" xr:uid="{00000000-0005-0000-0000-000068020000}"/>
    <cellStyle name="_Gila River 3-29_25yr_Mutilples Template2_ML Outputs_DFC_4T21_com_TS" xfId="4090" xr:uid="{AB2B898E-393F-4E41-AE66-8BFF4DD938C3}"/>
    <cellStyle name="_Gila River 3-29_25yr_Mutilples Template2_ML Outputs_JV - SLC-MIT" xfId="3192" xr:uid="{D80A1C07-AE75-4A9E-B275-C245D3C61F39}"/>
    <cellStyle name="_Gila River 3-29_25yr_Mutilples Template2_Project Forest Pro Forma Model v58" xfId="618" xr:uid="{00000000-0005-0000-0000-000069020000}"/>
    <cellStyle name="_Gila River 3-29_25yr_Mutilples Template2_Project Forest Pro Forma Model v58_DFC_4T21_com_TS" xfId="4091" xr:uid="{1D548788-D11C-44AE-87D8-83836A114712}"/>
    <cellStyle name="_Gila River 3-29_25yr_Mutilples Template2_Project Forest Pro Forma Model v58_JV - SLC-MIT" xfId="3193" xr:uid="{6F943107-F1D2-4078-8658-73DAF36B520D}"/>
    <cellStyle name="_Gila River 3-29_25yr_pom consolidated v3" xfId="619" xr:uid="{00000000-0005-0000-0000-00006A020000}"/>
    <cellStyle name="_Gila River 3-29_25yr_pom consolidated v3_DFC_4T21_com_TS" xfId="4092" xr:uid="{CDCCAD24-6107-4E5E-8091-5F2E2AD356A3}"/>
    <cellStyle name="_Gila River 3-29_25yr_pom consolidated v3_Exelon Power Fuel Forecast - Project P 6-11-2004 ver21" xfId="620" xr:uid="{00000000-0005-0000-0000-00006B020000}"/>
    <cellStyle name="_Gila River 3-29_25yr_pom consolidated v3_Exelon Power Fuel Forecast - Project P 6-11-2004 ver21_DFC_4T21_com_TS" xfId="4093" xr:uid="{490E9E8E-FF1C-4A7F-9B66-B43C568ACD88}"/>
    <cellStyle name="_Gila River 3-29_25yr_pom consolidated v3_Exelon Power Fuel Forecast - Project P 6-11-2004 ver21_JV - SLC-MIT" xfId="3195" xr:uid="{8505E48E-02C7-4DBE-99BD-022629DF347D}"/>
    <cellStyle name="_Gila River 3-29_25yr_pom consolidated v3_JV - SLC-MIT" xfId="3194" xr:uid="{3A70BE37-402D-4377-9DDC-A261A0048EF8}"/>
    <cellStyle name="_Gila River 3-29_25yr_pom consolidated v3_ML Outputs" xfId="621" xr:uid="{00000000-0005-0000-0000-00006C020000}"/>
    <cellStyle name="_Gila River 3-29_25yr_pom consolidated v3_ML Outputs_DFC_4T21_com_TS" xfId="4094" xr:uid="{B00C0843-ECC8-4A5E-B94E-B90C2B3B9E7A}"/>
    <cellStyle name="_Gila River 3-29_25yr_pom consolidated v3_ML Outputs_JV - SLC-MIT" xfId="3196" xr:uid="{8D821B2F-6B39-46F4-8BA3-393DAB91E1AB}"/>
    <cellStyle name="_Gila River 3-29_25yr_pom consolidated v3_Project Forest Pro Forma Model v58" xfId="622" xr:uid="{00000000-0005-0000-0000-00006D020000}"/>
    <cellStyle name="_Gila River 3-29_25yr_pom consolidated v3_Project Forest Pro Forma Model v58_DFC_4T21_com_TS" xfId="4095" xr:uid="{36FFF396-E7BD-49AF-8119-6D87C976AFF5}"/>
    <cellStyle name="_Gila River 3-29_25yr_pom consolidated v3_Project Forest Pro Forma Model v58_JV - SLC-MIT" xfId="3197" xr:uid="{E9D4BF25-3D8A-42E1-BAF6-378DD5A92DF2}"/>
    <cellStyle name="_GOODWILL" xfId="623" xr:uid="{00000000-0005-0000-0000-00006E020000}"/>
    <cellStyle name="_GOODWILL_DFC_4T21_com_TS" xfId="4096" xr:uid="{009DDCA8-8282-4BCA-BB1B-A39F23FB5076}"/>
    <cellStyle name="_GOODWILL_JV - SLC-MIT" xfId="3198" xr:uid="{67AC63F2-FBA9-4CA0-B0C0-BDEBEA1B67E0}"/>
    <cellStyle name="_Hamakua_refinance_042301" xfId="624" xr:uid="{00000000-0005-0000-0000-00006F020000}"/>
    <cellStyle name="_Hamakua_refinance_042301_Copy of CNL Consolidated model_v.FPL_v37" xfId="625" xr:uid="{00000000-0005-0000-0000-000070020000}"/>
    <cellStyle name="_Hamakua_refinance_042301_Copy of CNL Consolidated model_v.FPL_v37_DFC_4T21_com_TS" xfId="4098" xr:uid="{D8006C9F-4D05-407E-B12C-27CB5F4CCB98}"/>
    <cellStyle name="_Hamakua_refinance_042301_Copy of CNL Consolidated model_v.FPL_v37_Exelon Power Fuel Forecast - Project P 6-11-2004 ver21" xfId="626" xr:uid="{00000000-0005-0000-0000-000071020000}"/>
    <cellStyle name="_Hamakua_refinance_042301_Copy of CNL Consolidated model_v.FPL_v37_Exelon Power Fuel Forecast - Project P 6-11-2004 ver21_DFC_4T21_com_TS" xfId="4099" xr:uid="{A3A27E92-625C-49C4-9F38-601E45E8A116}"/>
    <cellStyle name="_Hamakua_refinance_042301_Copy of CNL Consolidated model_v.FPL_v37_Exelon Power Fuel Forecast - Project P 6-11-2004 ver21_JV - SLC-MIT" xfId="3201" xr:uid="{215F5F6C-8B95-414C-B5B9-E7DB2674B646}"/>
    <cellStyle name="_Hamakua_refinance_042301_Copy of CNL Consolidated model_v.FPL_v37_JV - SLC-MIT" xfId="3200" xr:uid="{0ED6EBFC-AD8D-4F60-A5B3-B5B94DDC3918}"/>
    <cellStyle name="_Hamakua_refinance_042301_Copy of CNL Consolidated model_v.FPL_v37_ML Outputs" xfId="627" xr:uid="{00000000-0005-0000-0000-000072020000}"/>
    <cellStyle name="_Hamakua_refinance_042301_Copy of CNL Consolidated model_v.FPL_v37_ML Outputs_DFC_4T21_com_TS" xfId="4100" xr:uid="{9D4C8ECB-D09A-49BE-BCAC-457CB764F3CF}"/>
    <cellStyle name="_Hamakua_refinance_042301_Copy of CNL Consolidated model_v.FPL_v37_ML Outputs_JV - SLC-MIT" xfId="3202" xr:uid="{C1E0C604-1901-491F-8D2B-0467AFDFFECA}"/>
    <cellStyle name="_Hamakua_refinance_042301_Copy of CNL Consolidated model_v.FPL_v37_Project Forest Pro Forma Model v58" xfId="628" xr:uid="{00000000-0005-0000-0000-000073020000}"/>
    <cellStyle name="_Hamakua_refinance_042301_Copy of CNL Consolidated model_v.FPL_v37_Project Forest Pro Forma Model v58_DFC_4T21_com_TS" xfId="4101" xr:uid="{CBB55AC4-A16C-4DB3-A135-012E15A18ED6}"/>
    <cellStyle name="_Hamakua_refinance_042301_Copy of CNL Consolidated model_v.FPL_v37_Project Forest Pro Forma Model v58_JV - SLC-MIT" xfId="3203" xr:uid="{F0102C39-467F-484D-996D-0EC9059A6D14}"/>
    <cellStyle name="_Hamakua_refinance_042301_D_Consolidated2" xfId="629" xr:uid="{00000000-0005-0000-0000-000074020000}"/>
    <cellStyle name="_Hamakua_refinance_042301_D_Consolidated2_DFC_4T21_com_TS" xfId="4102" xr:uid="{F3BFF9D1-0B5E-477C-B3AD-12DE3FFAFC58}"/>
    <cellStyle name="_Hamakua_refinance_042301_D_Consolidated2_JV - SLC-MIT" xfId="3204" xr:uid="{E1E7B088-B80A-4B9C-A298-7753576DBDA4}"/>
    <cellStyle name="_Hamakua_refinance_042301_DFC_4T21_com_TS" xfId="4097" xr:uid="{7FC2C8C7-43E3-450C-A38D-9AD63986410C}"/>
    <cellStyle name="_Hamakua_refinance_042301_JV - SLC-MIT" xfId="3199" xr:uid="{3CDA334D-E72A-4AF5-9ADC-E5356DEE5377}"/>
    <cellStyle name="_Hamakua_refinance_042301_Model v9.8" xfId="630" xr:uid="{00000000-0005-0000-0000-000075020000}"/>
    <cellStyle name="_Hamakua_refinance_042301_Model v9.8_DFC_4T21_com_TS" xfId="4103" xr:uid="{5B28D20D-F586-4C02-B838-99DC5350689D}"/>
    <cellStyle name="_Hamakua_refinance_042301_Model v9.8_JV - SLC-MIT" xfId="3205" xr:uid="{934D19B3-7E77-456A-99A0-FF7B35F0E9A3}"/>
    <cellStyle name="_Hamakua_refinance_042301_Mutilples Template2" xfId="631" xr:uid="{00000000-0005-0000-0000-000076020000}"/>
    <cellStyle name="_Hamakua_refinance_042301_Mutilples Template2_DFC_4T21_com_TS" xfId="4104" xr:uid="{DF3482C2-944B-4364-BE43-53E2CF92BC73}"/>
    <cellStyle name="_Hamakua_refinance_042301_Mutilples Template2_Exelon Power Fuel Forecast - Project P 6-11-2004 ver21" xfId="632" xr:uid="{00000000-0005-0000-0000-000077020000}"/>
    <cellStyle name="_Hamakua_refinance_042301_Mutilples Template2_Exelon Power Fuel Forecast - Project P 6-11-2004 ver21_DFC_4T21_com_TS" xfId="4105" xr:uid="{DE6DA6F6-EE85-420C-8870-23F3B2B0F530}"/>
    <cellStyle name="_Hamakua_refinance_042301_Mutilples Template2_Exelon Power Fuel Forecast - Project P 6-11-2004 ver21_JV - SLC-MIT" xfId="3207" xr:uid="{C81B48E0-2DC0-4473-A3EA-B3FB5224BE8E}"/>
    <cellStyle name="_Hamakua_refinance_042301_Mutilples Template2_JV - SLC-MIT" xfId="3206" xr:uid="{CEDE1584-4F30-48E4-9D2C-D4489A0BD7B4}"/>
    <cellStyle name="_Hamakua_refinance_042301_Mutilples Template2_ML Outputs" xfId="633" xr:uid="{00000000-0005-0000-0000-000078020000}"/>
    <cellStyle name="_Hamakua_refinance_042301_Mutilples Template2_ML Outputs_DFC_4T21_com_TS" xfId="4106" xr:uid="{7C823DFE-B9D4-4291-B1E5-6F23019DE16D}"/>
    <cellStyle name="_Hamakua_refinance_042301_Mutilples Template2_ML Outputs_JV - SLC-MIT" xfId="3208" xr:uid="{F133243A-DFB5-4BE3-9340-5CC8D43816E0}"/>
    <cellStyle name="_Hamakua_refinance_042301_Mutilples Template2_Project Forest Pro Forma Model v58" xfId="634" xr:uid="{00000000-0005-0000-0000-000079020000}"/>
    <cellStyle name="_Hamakua_refinance_042301_Mutilples Template2_Project Forest Pro Forma Model v58_DFC_4T21_com_TS" xfId="4107" xr:uid="{817471EF-8E73-4C6B-84BF-26BFDB38C549}"/>
    <cellStyle name="_Hamakua_refinance_042301_Mutilples Template2_Project Forest Pro Forma Model v58_JV - SLC-MIT" xfId="3209" xr:uid="{954798D5-6353-440B-BB40-A7202B23BB33}"/>
    <cellStyle name="_Hamakua_refinance_042301_pom consolidated v3" xfId="635" xr:uid="{00000000-0005-0000-0000-00007A020000}"/>
    <cellStyle name="_Hamakua_refinance_042301_pom consolidated v3_DFC_4T21_com_TS" xfId="4108" xr:uid="{4221EF41-9FEF-47BE-9079-57805908E303}"/>
    <cellStyle name="_Hamakua_refinance_042301_pom consolidated v3_Exelon Power Fuel Forecast - Project P 6-11-2004 ver21" xfId="636" xr:uid="{00000000-0005-0000-0000-00007B020000}"/>
    <cellStyle name="_Hamakua_refinance_042301_pom consolidated v3_Exelon Power Fuel Forecast - Project P 6-11-2004 ver21_DFC_4T21_com_TS" xfId="4109" xr:uid="{3AA3C4E8-0656-4DC9-8FBD-05ADBAF25232}"/>
    <cellStyle name="_Hamakua_refinance_042301_pom consolidated v3_Exelon Power Fuel Forecast - Project P 6-11-2004 ver21_JV - SLC-MIT" xfId="3211" xr:uid="{401B560A-B7EA-4705-B281-4F8FC735F28D}"/>
    <cellStyle name="_Hamakua_refinance_042301_pom consolidated v3_JV - SLC-MIT" xfId="3210" xr:uid="{CD730257-E454-4286-9CDA-8EDD8C36AF0A}"/>
    <cellStyle name="_Hamakua_refinance_042301_pom consolidated v3_ML Outputs" xfId="637" xr:uid="{00000000-0005-0000-0000-00007C020000}"/>
    <cellStyle name="_Hamakua_refinance_042301_pom consolidated v3_ML Outputs_DFC_4T21_com_TS" xfId="4110" xr:uid="{0E16B376-312F-4652-8D4F-FF6DC17BE21C}"/>
    <cellStyle name="_Hamakua_refinance_042301_pom consolidated v3_ML Outputs_JV - SLC-MIT" xfId="3212" xr:uid="{7F701541-7985-4C4E-A264-2E1B92EFAC5C}"/>
    <cellStyle name="_Hamakua_refinance_042301_pom consolidated v3_Project Forest Pro Forma Model v58" xfId="638" xr:uid="{00000000-0005-0000-0000-00007D020000}"/>
    <cellStyle name="_Hamakua_refinance_042301_pom consolidated v3_Project Forest Pro Forma Model v58_DFC_4T21_com_TS" xfId="4111" xr:uid="{71FFCF37-4B0C-469C-8335-9CCF440E4090}"/>
    <cellStyle name="_Hamakua_refinance_042301_pom consolidated v3_Project Forest Pro Forma Model v58_JV - SLC-MIT" xfId="3213" xr:uid="{B0402149-5EED-45CC-BE4D-9C8CA61F8EC3}"/>
    <cellStyle name="_Illinois 111100 v1" xfId="639" xr:uid="{00000000-0005-0000-0000-00007E020000}"/>
    <cellStyle name="_Illinois 111100 v1_Copy of CNL Consolidated model_v.FPL_v37" xfId="640" xr:uid="{00000000-0005-0000-0000-00007F020000}"/>
    <cellStyle name="_Illinois 111100 v1_Copy of CNL Consolidated model_v.FPL_v37_DFC_4T21_com_TS" xfId="4113" xr:uid="{45D7EA06-66B1-460B-BBF0-0C58F334160D}"/>
    <cellStyle name="_Illinois 111100 v1_Copy of CNL Consolidated model_v.FPL_v37_Exelon Power Fuel Forecast - Project P 6-11-2004 ver21" xfId="641" xr:uid="{00000000-0005-0000-0000-000080020000}"/>
    <cellStyle name="_Illinois 111100 v1_Copy of CNL Consolidated model_v.FPL_v37_Exelon Power Fuel Forecast - Project P 6-11-2004 ver21_DFC_4T21_com_TS" xfId="4114" xr:uid="{A3404D83-5B08-4648-832F-7F95571B31B9}"/>
    <cellStyle name="_Illinois 111100 v1_Copy of CNL Consolidated model_v.FPL_v37_Exelon Power Fuel Forecast - Project P 6-11-2004 ver21_JV - SLC-MIT" xfId="3216" xr:uid="{BF9542C3-AE18-490D-A90E-10D7DC631245}"/>
    <cellStyle name="_Illinois 111100 v1_Copy of CNL Consolidated model_v.FPL_v37_JV - SLC-MIT" xfId="3215" xr:uid="{0BEA9F1C-4876-46C9-806E-E786200B9943}"/>
    <cellStyle name="_Illinois 111100 v1_Copy of CNL Consolidated model_v.FPL_v37_ML Outputs" xfId="642" xr:uid="{00000000-0005-0000-0000-000081020000}"/>
    <cellStyle name="_Illinois 111100 v1_Copy of CNL Consolidated model_v.FPL_v37_ML Outputs_DFC_4T21_com_TS" xfId="4115" xr:uid="{210D1373-24E7-43B7-8E28-36239C07FB87}"/>
    <cellStyle name="_Illinois 111100 v1_Copy of CNL Consolidated model_v.FPL_v37_ML Outputs_JV - SLC-MIT" xfId="3217" xr:uid="{9F8413ED-EB38-4675-80BA-3E0D6C481B00}"/>
    <cellStyle name="_Illinois 111100 v1_Copy of CNL Consolidated model_v.FPL_v37_Project Forest Pro Forma Model v58" xfId="643" xr:uid="{00000000-0005-0000-0000-000082020000}"/>
    <cellStyle name="_Illinois 111100 v1_Copy of CNL Consolidated model_v.FPL_v37_Project Forest Pro Forma Model v58_DFC_4T21_com_TS" xfId="4116" xr:uid="{777F6420-5183-4BD9-B7E7-B40EE2175692}"/>
    <cellStyle name="_Illinois 111100 v1_Copy of CNL Consolidated model_v.FPL_v37_Project Forest Pro Forma Model v58_JV - SLC-MIT" xfId="3218" xr:uid="{A9512622-1A24-431E-A267-3761105F8700}"/>
    <cellStyle name="_Illinois 111100 v1_D_Consolidated2" xfId="644" xr:uid="{00000000-0005-0000-0000-000083020000}"/>
    <cellStyle name="_Illinois 111100 v1_D_Consolidated2_DFC_4T21_com_TS" xfId="4117" xr:uid="{5987CDCB-4CE5-44A3-9179-88DCF2D3A901}"/>
    <cellStyle name="_Illinois 111100 v1_D_Consolidated2_JV - SLC-MIT" xfId="3219" xr:uid="{681A44BE-3FB7-42DF-8580-509A7885D1CF}"/>
    <cellStyle name="_Illinois 111100 v1_DFC_4T21_com_TS" xfId="4112" xr:uid="{24210056-8AE1-4C44-AF63-2D425AAA91FC}"/>
    <cellStyle name="_Illinois 111100 v1_JV - SLC-MIT" xfId="3214" xr:uid="{E09C76A3-207D-4BE1-8C77-0A4CCC793EE4}"/>
    <cellStyle name="_Illinois 111100 v1_Model v9.8" xfId="645" xr:uid="{00000000-0005-0000-0000-000084020000}"/>
    <cellStyle name="_Illinois 111100 v1_Model v9.8_DFC_4T21_com_TS" xfId="4118" xr:uid="{3973DF62-8C69-449D-9E81-9D2999403725}"/>
    <cellStyle name="_Illinois 111100 v1_Model v9.8_JV - SLC-MIT" xfId="3220" xr:uid="{DA4C333A-8011-453E-87C6-5C25C85EB222}"/>
    <cellStyle name="_Illinois 111100 v1_Mutilples Template2" xfId="646" xr:uid="{00000000-0005-0000-0000-000085020000}"/>
    <cellStyle name="_Illinois 111100 v1_Mutilples Template2_DFC_4T21_com_TS" xfId="4119" xr:uid="{E009C947-5E9B-468A-8883-35B6FAA67707}"/>
    <cellStyle name="_Illinois 111100 v1_Mutilples Template2_Exelon Power Fuel Forecast - Project P 6-11-2004 ver21" xfId="647" xr:uid="{00000000-0005-0000-0000-000086020000}"/>
    <cellStyle name="_Illinois 111100 v1_Mutilples Template2_Exelon Power Fuel Forecast - Project P 6-11-2004 ver21_DFC_4T21_com_TS" xfId="4120" xr:uid="{22A404EB-69E1-4648-BCE5-E8390EA131D9}"/>
    <cellStyle name="_Illinois 111100 v1_Mutilples Template2_Exelon Power Fuel Forecast - Project P 6-11-2004 ver21_JV - SLC-MIT" xfId="3222" xr:uid="{B9E80BB7-204B-4429-B4FC-A373252FF8A5}"/>
    <cellStyle name="_Illinois 111100 v1_Mutilples Template2_JV - SLC-MIT" xfId="3221" xr:uid="{793D04BB-A5D0-457D-8FC7-D2EEAE87492B}"/>
    <cellStyle name="_Illinois 111100 v1_Mutilples Template2_ML Outputs" xfId="648" xr:uid="{00000000-0005-0000-0000-000087020000}"/>
    <cellStyle name="_Illinois 111100 v1_Mutilples Template2_ML Outputs_DFC_4T21_com_TS" xfId="4121" xr:uid="{9AA6CB59-C392-49CD-8A06-E8E952B4D69C}"/>
    <cellStyle name="_Illinois 111100 v1_Mutilples Template2_ML Outputs_JV - SLC-MIT" xfId="3223" xr:uid="{D57CF9A7-98ED-4076-86EA-F5BD1AF6F959}"/>
    <cellStyle name="_Illinois 111100 v1_Mutilples Template2_Project Forest Pro Forma Model v58" xfId="649" xr:uid="{00000000-0005-0000-0000-000088020000}"/>
    <cellStyle name="_Illinois 111100 v1_Mutilples Template2_Project Forest Pro Forma Model v58_DFC_4T21_com_TS" xfId="4122" xr:uid="{F7DA0C53-EA8D-49D9-9DCB-01DDF313841F}"/>
    <cellStyle name="_Illinois 111100 v1_Mutilples Template2_Project Forest Pro Forma Model v58_JV - SLC-MIT" xfId="3224" xr:uid="{5FDDC847-FA5A-479A-9BF8-5F47E866FDD3}"/>
    <cellStyle name="_Illinois 111100 v1_pom consolidated v3" xfId="650" xr:uid="{00000000-0005-0000-0000-000089020000}"/>
    <cellStyle name="_Illinois 111100 v1_pom consolidated v3_DFC_4T21_com_TS" xfId="4123" xr:uid="{A9AC8639-78B6-480A-9D11-2C7224540963}"/>
    <cellStyle name="_Illinois 111100 v1_pom consolidated v3_Exelon Power Fuel Forecast - Project P 6-11-2004 ver21" xfId="651" xr:uid="{00000000-0005-0000-0000-00008A020000}"/>
    <cellStyle name="_Illinois 111100 v1_pom consolidated v3_Exelon Power Fuel Forecast - Project P 6-11-2004 ver21_DFC_4T21_com_TS" xfId="4124" xr:uid="{01707AEB-B903-4D86-A516-00A2461982F4}"/>
    <cellStyle name="_Illinois 111100 v1_pom consolidated v3_Exelon Power Fuel Forecast - Project P 6-11-2004 ver21_JV - SLC-MIT" xfId="3226" xr:uid="{E41BBAD9-6B62-435F-A553-3C092C83E4E4}"/>
    <cellStyle name="_Illinois 111100 v1_pom consolidated v3_JV - SLC-MIT" xfId="3225" xr:uid="{6329838B-4D7E-4731-9DE4-53E0F30F95ED}"/>
    <cellStyle name="_Illinois 111100 v1_pom consolidated v3_ML Outputs" xfId="652" xr:uid="{00000000-0005-0000-0000-00008B020000}"/>
    <cellStyle name="_Illinois 111100 v1_pom consolidated v3_ML Outputs_DFC_4T21_com_TS" xfId="4125" xr:uid="{6662D745-2953-4548-AC82-6A844C3E452C}"/>
    <cellStyle name="_Illinois 111100 v1_pom consolidated v3_ML Outputs_JV - SLC-MIT" xfId="3227" xr:uid="{814865FD-2483-4EC7-8B26-C4E49C5EDBDB}"/>
    <cellStyle name="_Illinois 111100 v1_pom consolidated v3_Project Forest Pro Forma Model v58" xfId="653" xr:uid="{00000000-0005-0000-0000-00008C020000}"/>
    <cellStyle name="_Illinois 111100 v1_pom consolidated v3_Project Forest Pro Forma Model v58_DFC_4T21_com_TS" xfId="4126" xr:uid="{BCC8A846-9897-4AD0-B836-1196A03EC8E9}"/>
    <cellStyle name="_Illinois 111100 v1_pom consolidated v3_Project Forest Pro Forma Model v58_JV - SLC-MIT" xfId="3228" xr:uid="{64EC775C-FC07-4B1D-BA5B-6ED052E022E4}"/>
    <cellStyle name="_x0013__JV - SLC-MIT" xfId="2632" xr:uid="{2B25CFF6-80BF-4831-84DA-D73E8A58362A}"/>
    <cellStyle name="_LDC Rate Base Model_v5" xfId="654" xr:uid="{00000000-0005-0000-0000-00008D020000}"/>
    <cellStyle name="_LDC Rate Base Model_v5_Exelon Power Fuel Forecast - Project P 6-11-2004 ver21" xfId="655" xr:uid="{00000000-0005-0000-0000-00008E020000}"/>
    <cellStyle name="_LDC Rate Base Model_v5_ML Outputs" xfId="656" xr:uid="{00000000-0005-0000-0000-00008F020000}"/>
    <cellStyle name="_LDC Rate Base Model_v5_Project Forest Pro Forma Model v58" xfId="657" xr:uid="{00000000-0005-0000-0000-000090020000}"/>
    <cellStyle name="_Loan Draw Schedule" xfId="658" xr:uid="{00000000-0005-0000-0000-000091020000}"/>
    <cellStyle name="_Loan Draw Schedule_Copy of CNL Consolidated model_v.FPL_v37" xfId="659" xr:uid="{00000000-0005-0000-0000-000092020000}"/>
    <cellStyle name="_Loan Draw Schedule_Copy of CNL Consolidated model_v.FPL_v37_DFC_4T21_com_TS" xfId="4128" xr:uid="{540D1AE4-F53E-452A-98AB-37CECC0A6123}"/>
    <cellStyle name="_Loan Draw Schedule_Copy of CNL Consolidated model_v.FPL_v37_Exelon Power Fuel Forecast - Project P 6-11-2004 ver21" xfId="660" xr:uid="{00000000-0005-0000-0000-000093020000}"/>
    <cellStyle name="_Loan Draw Schedule_Copy of CNL Consolidated model_v.FPL_v37_Exelon Power Fuel Forecast - Project P 6-11-2004 ver21_DFC_4T21_com_TS" xfId="4129" xr:uid="{76C81879-3F9A-4ECB-9A20-B80EE7A38D06}"/>
    <cellStyle name="_Loan Draw Schedule_Copy of CNL Consolidated model_v.FPL_v37_Exelon Power Fuel Forecast - Project P 6-11-2004 ver21_JV - SLC-MIT" xfId="3231" xr:uid="{FEE5A902-7A7F-4FE3-96BD-220A8A6432D7}"/>
    <cellStyle name="_Loan Draw Schedule_Copy of CNL Consolidated model_v.FPL_v37_JV - SLC-MIT" xfId="3230" xr:uid="{6C1C6BE2-3F85-46B6-B750-77E836FFB894}"/>
    <cellStyle name="_Loan Draw Schedule_Copy of CNL Consolidated model_v.FPL_v37_ML Outputs" xfId="661" xr:uid="{00000000-0005-0000-0000-000094020000}"/>
    <cellStyle name="_Loan Draw Schedule_Copy of CNL Consolidated model_v.FPL_v37_ML Outputs_DFC_4T21_com_TS" xfId="4130" xr:uid="{5D6481EF-1467-4EC8-86BF-58DE10244A53}"/>
    <cellStyle name="_Loan Draw Schedule_Copy of CNL Consolidated model_v.FPL_v37_ML Outputs_JV - SLC-MIT" xfId="3232" xr:uid="{B6F543F2-9998-4BF7-B852-9BE01E346BD5}"/>
    <cellStyle name="_Loan Draw Schedule_Copy of CNL Consolidated model_v.FPL_v37_Project Forest Pro Forma Model v58" xfId="662" xr:uid="{00000000-0005-0000-0000-000095020000}"/>
    <cellStyle name="_Loan Draw Schedule_Copy of CNL Consolidated model_v.FPL_v37_Project Forest Pro Forma Model v58_DFC_4T21_com_TS" xfId="4131" xr:uid="{6314FCA1-D0E1-4E48-B4D6-318C74B7DE4A}"/>
    <cellStyle name="_Loan Draw Schedule_Copy of CNL Consolidated model_v.FPL_v37_Project Forest Pro Forma Model v58_JV - SLC-MIT" xfId="3233" xr:uid="{A92EA9DA-EDC0-4C57-934A-A0E0CCC9E467}"/>
    <cellStyle name="_Loan Draw Schedule_D_Consolidated2" xfId="663" xr:uid="{00000000-0005-0000-0000-000096020000}"/>
    <cellStyle name="_Loan Draw Schedule_D_Consolidated2_DFC_4T21_com_TS" xfId="4132" xr:uid="{380641B3-59BB-402B-8FBE-A3CD7C37D67A}"/>
    <cellStyle name="_Loan Draw Schedule_D_Consolidated2_JV - SLC-MIT" xfId="3234" xr:uid="{35FE1279-DC7B-414A-9B17-97AF62D4601E}"/>
    <cellStyle name="_Loan Draw Schedule_DFC_4T21_com_TS" xfId="4127" xr:uid="{27679123-A137-4CA5-A23E-795CC13BDCAF}"/>
    <cellStyle name="_Loan Draw Schedule_JV - SLC-MIT" xfId="3229" xr:uid="{1410C432-0750-42B0-84E7-FAFE2AC8F404}"/>
    <cellStyle name="_Loan Draw Schedule_Model v9.8" xfId="664" xr:uid="{00000000-0005-0000-0000-000097020000}"/>
    <cellStyle name="_Loan Draw Schedule_Model v9.8_DFC_4T21_com_TS" xfId="4133" xr:uid="{E2FD27B9-38AE-40B9-B068-2CECD957F8CD}"/>
    <cellStyle name="_Loan Draw Schedule_Model v9.8_JV - SLC-MIT" xfId="3235" xr:uid="{029A0FDB-1767-4215-A508-B7AED98A0E6C}"/>
    <cellStyle name="_Loan Draw Schedule_Mutilples Template2" xfId="665" xr:uid="{00000000-0005-0000-0000-000098020000}"/>
    <cellStyle name="_Loan Draw Schedule_Mutilples Template2_DFC_4T21_com_TS" xfId="4134" xr:uid="{F6675094-AC48-4F06-9C4C-631F5535A8FD}"/>
    <cellStyle name="_Loan Draw Schedule_Mutilples Template2_Exelon Power Fuel Forecast - Project P 6-11-2004 ver21" xfId="666" xr:uid="{00000000-0005-0000-0000-000099020000}"/>
    <cellStyle name="_Loan Draw Schedule_Mutilples Template2_Exelon Power Fuel Forecast - Project P 6-11-2004 ver21_DFC_4T21_com_TS" xfId="4135" xr:uid="{B9C8C722-ECB7-4558-B9C4-F0B7C16EDA98}"/>
    <cellStyle name="_Loan Draw Schedule_Mutilples Template2_Exelon Power Fuel Forecast - Project P 6-11-2004 ver21_JV - SLC-MIT" xfId="3237" xr:uid="{49516C77-0FBE-4386-9FCF-88DBED6E8BE7}"/>
    <cellStyle name="_Loan Draw Schedule_Mutilples Template2_JV - SLC-MIT" xfId="3236" xr:uid="{452A9C35-A930-4F65-8BD6-C8660019C981}"/>
    <cellStyle name="_Loan Draw Schedule_Mutilples Template2_ML Outputs" xfId="667" xr:uid="{00000000-0005-0000-0000-00009A020000}"/>
    <cellStyle name="_Loan Draw Schedule_Mutilples Template2_ML Outputs_DFC_4T21_com_TS" xfId="4136" xr:uid="{71FE3E1A-6BED-4CDE-B202-99D9442BA1C5}"/>
    <cellStyle name="_Loan Draw Schedule_Mutilples Template2_ML Outputs_JV - SLC-MIT" xfId="3238" xr:uid="{EB993A56-A27B-4538-B19C-3E63C90A3644}"/>
    <cellStyle name="_Loan Draw Schedule_Mutilples Template2_Project Forest Pro Forma Model v58" xfId="668" xr:uid="{00000000-0005-0000-0000-00009B020000}"/>
    <cellStyle name="_Loan Draw Schedule_Mutilples Template2_Project Forest Pro Forma Model v58_DFC_4T21_com_TS" xfId="4137" xr:uid="{5EEE9E32-8E15-40DC-80DF-6A60B5AD5BFB}"/>
    <cellStyle name="_Loan Draw Schedule_Mutilples Template2_Project Forest Pro Forma Model v58_JV - SLC-MIT" xfId="3239" xr:uid="{FCA1B3A9-255A-46D3-BB67-250D86F7E0A4}"/>
    <cellStyle name="_Loan Draw Schedule_pom consolidated v3" xfId="669" xr:uid="{00000000-0005-0000-0000-00009C020000}"/>
    <cellStyle name="_Loan Draw Schedule_pom consolidated v3_DFC_4T21_com_TS" xfId="4138" xr:uid="{6A6D6A81-A39B-401B-8710-347445F6FE38}"/>
    <cellStyle name="_Loan Draw Schedule_pom consolidated v3_Exelon Power Fuel Forecast - Project P 6-11-2004 ver21" xfId="670" xr:uid="{00000000-0005-0000-0000-00009D020000}"/>
    <cellStyle name="_Loan Draw Schedule_pom consolidated v3_Exelon Power Fuel Forecast - Project P 6-11-2004 ver21_DFC_4T21_com_TS" xfId="4139" xr:uid="{7EB96527-5FF9-41A5-86D3-E4056CD9E12B}"/>
    <cellStyle name="_Loan Draw Schedule_pom consolidated v3_Exelon Power Fuel Forecast - Project P 6-11-2004 ver21_JV - SLC-MIT" xfId="3241" xr:uid="{5401AF42-B856-40FE-832D-96ADA2FBAF86}"/>
    <cellStyle name="_Loan Draw Schedule_pom consolidated v3_JV - SLC-MIT" xfId="3240" xr:uid="{6DBC9798-A08C-4012-8D92-D42720701337}"/>
    <cellStyle name="_Loan Draw Schedule_pom consolidated v3_ML Outputs" xfId="671" xr:uid="{00000000-0005-0000-0000-00009E020000}"/>
    <cellStyle name="_Loan Draw Schedule_pom consolidated v3_ML Outputs_DFC_4T21_com_TS" xfId="4140" xr:uid="{5339B6BF-3755-4506-AE75-3E88A6533E74}"/>
    <cellStyle name="_Loan Draw Schedule_pom consolidated v3_ML Outputs_JV - SLC-MIT" xfId="3242" xr:uid="{44A0748F-2AF4-4196-8D11-2B3EEDA96BE7}"/>
    <cellStyle name="_Loan Draw Schedule_pom consolidated v3_Project Forest Pro Forma Model v58" xfId="672" xr:uid="{00000000-0005-0000-0000-00009F020000}"/>
    <cellStyle name="_Loan Draw Schedule_pom consolidated v3_Project Forest Pro Forma Model v58_DFC_4T21_com_TS" xfId="4141" xr:uid="{8D359463-431B-4932-B654-CC513AD69838}"/>
    <cellStyle name="_Loan Draw Schedule_pom consolidated v3_Project Forest Pro Forma Model v58_JV - SLC-MIT" xfId="3243" xr:uid="{75827F44-0A5F-49B0-8579-DFE355E842A0}"/>
    <cellStyle name="_Merger_PSEG_v9.2" xfId="673" xr:uid="{00000000-0005-0000-0000-0000A0020000}"/>
    <cellStyle name="_Merger_PSEG_v9.2_DFC_4T21_com_TS" xfId="4142" xr:uid="{0F7740DC-8961-4998-BCAA-527194D5A91C}"/>
    <cellStyle name="_Merger_PSEG_v9.2_Exelon Power Fuel Forecast - Project P 6-11-2004 ver21" xfId="674" xr:uid="{00000000-0005-0000-0000-0000A1020000}"/>
    <cellStyle name="_Merger_PSEG_v9.2_Exelon Power Fuel Forecast - Project P 6-11-2004 ver21_DFC_4T21_com_TS" xfId="4143" xr:uid="{2139152A-25FF-407F-9C35-AFE4E9E5C6A0}"/>
    <cellStyle name="_Merger_PSEG_v9.2_Exelon Power Fuel Forecast - Project P 6-11-2004 ver21_JV - SLC-MIT" xfId="3245" xr:uid="{8835321B-E984-4F0C-A058-8FBC317E2D8B}"/>
    <cellStyle name="_Merger_PSEG_v9.2_JV - SLC-MIT" xfId="3244" xr:uid="{04504140-7B04-4A30-9028-15B00E3A2EA7}"/>
    <cellStyle name="_Merger_PSEG_v9.2_ML Outputs" xfId="675" xr:uid="{00000000-0005-0000-0000-0000A2020000}"/>
    <cellStyle name="_Merger_PSEG_v9.2_ML Outputs_DFC_4T21_com_TS" xfId="4144" xr:uid="{D6AD2B2E-DC74-41E1-B53D-BE2E54C81CEA}"/>
    <cellStyle name="_Merger_PSEG_v9.2_ML Outputs_JV - SLC-MIT" xfId="3246" xr:uid="{0BAC4582-4FAB-442C-91EF-DF80C6489AE5}"/>
    <cellStyle name="_Merger_PSEG_v9.2_Project Forest Pro Forma Model v58" xfId="676" xr:uid="{00000000-0005-0000-0000-0000A3020000}"/>
    <cellStyle name="_Merger_PSEG_v9.2_Project Forest Pro Forma Model v58_DFC_4T21_com_TS" xfId="4145" xr:uid="{05555439-28CB-4CF0-9457-AB9F9A883C0A}"/>
    <cellStyle name="_Merger_PSEG_v9.2_Project Forest Pro Forma Model v58_JV - SLC-MIT" xfId="3247" xr:uid="{336DF667-FB24-4272-BF50-770ED64A9ECB}"/>
    <cellStyle name="_Missouri 0502 v6_TPS_PPA" xfId="677" xr:uid="{00000000-0005-0000-0000-0000A4020000}"/>
    <cellStyle name="_Missouri 0502 v6_TPS_PPA_Copy of CNL Consolidated model_v.FPL_v37" xfId="678" xr:uid="{00000000-0005-0000-0000-0000A5020000}"/>
    <cellStyle name="_Missouri 0502 v6_TPS_PPA_Copy of CNL Consolidated model_v.FPL_v37_DFC_4T21_com_TS" xfId="4147" xr:uid="{59F2340B-E52C-4C92-850E-9EEDCA003931}"/>
    <cellStyle name="_Missouri 0502 v6_TPS_PPA_Copy of CNL Consolidated model_v.FPL_v37_Exelon Power Fuel Forecast - Project P 6-11-2004 ver21" xfId="679" xr:uid="{00000000-0005-0000-0000-0000A6020000}"/>
    <cellStyle name="_Missouri 0502 v6_TPS_PPA_Copy of CNL Consolidated model_v.FPL_v37_Exelon Power Fuel Forecast - Project P 6-11-2004 ver21_DFC_4T21_com_TS" xfId="4148" xr:uid="{82B7C9CB-C73E-404B-A57F-886B0811DCF3}"/>
    <cellStyle name="_Missouri 0502 v6_TPS_PPA_Copy of CNL Consolidated model_v.FPL_v37_Exelon Power Fuel Forecast - Project P 6-11-2004 ver21_JV - SLC-MIT" xfId="3250" xr:uid="{0080DC0F-BC5C-48B9-82F3-078E0CF56316}"/>
    <cellStyle name="_Missouri 0502 v6_TPS_PPA_Copy of CNL Consolidated model_v.FPL_v37_JV - SLC-MIT" xfId="3249" xr:uid="{948CD286-2464-496B-A0F2-1B74B969E993}"/>
    <cellStyle name="_Missouri 0502 v6_TPS_PPA_Copy of CNL Consolidated model_v.FPL_v37_ML Outputs" xfId="680" xr:uid="{00000000-0005-0000-0000-0000A7020000}"/>
    <cellStyle name="_Missouri 0502 v6_TPS_PPA_Copy of CNL Consolidated model_v.FPL_v37_ML Outputs_DFC_4T21_com_TS" xfId="4149" xr:uid="{20F82383-00BB-493A-8D7E-49CD443F16FD}"/>
    <cellStyle name="_Missouri 0502 v6_TPS_PPA_Copy of CNL Consolidated model_v.FPL_v37_ML Outputs_JV - SLC-MIT" xfId="3251" xr:uid="{B6EAFE0F-B87A-44FA-9712-FD80FEA76D2A}"/>
    <cellStyle name="_Missouri 0502 v6_TPS_PPA_Copy of CNL Consolidated model_v.FPL_v37_Project Forest Pro Forma Model v58" xfId="681" xr:uid="{00000000-0005-0000-0000-0000A8020000}"/>
    <cellStyle name="_Missouri 0502 v6_TPS_PPA_Copy of CNL Consolidated model_v.FPL_v37_Project Forest Pro Forma Model v58_DFC_4T21_com_TS" xfId="4150" xr:uid="{CFAB1443-34AB-4B78-A905-2FBCE15420E9}"/>
    <cellStyle name="_Missouri 0502 v6_TPS_PPA_Copy of CNL Consolidated model_v.FPL_v37_Project Forest Pro Forma Model v58_JV - SLC-MIT" xfId="3252" xr:uid="{B4AE87D6-88AF-441B-BE85-5CFF9ECD60A6}"/>
    <cellStyle name="_Missouri 0502 v6_TPS_PPA_D_Consolidated2" xfId="682" xr:uid="{00000000-0005-0000-0000-0000A9020000}"/>
    <cellStyle name="_Missouri 0502 v6_TPS_PPA_D_Consolidated2_DFC_4T21_com_TS" xfId="4151" xr:uid="{9A994B63-F131-4C07-B6D9-F289820B0CB8}"/>
    <cellStyle name="_Missouri 0502 v6_TPS_PPA_D_Consolidated2_JV - SLC-MIT" xfId="3253" xr:uid="{42BDBF67-23C8-4657-9F20-FFC538FFE734}"/>
    <cellStyle name="_Missouri 0502 v6_TPS_PPA_DFC_4T21_com_TS" xfId="4146" xr:uid="{99149C22-4239-45D5-906F-115AF44F5FF1}"/>
    <cellStyle name="_Missouri 0502 v6_TPS_PPA_JV - SLC-MIT" xfId="3248" xr:uid="{D48DDB80-2310-4C62-90C5-E06619473DEF}"/>
    <cellStyle name="_Missouri 0502 v6_TPS_PPA_Model v9.8" xfId="683" xr:uid="{00000000-0005-0000-0000-0000AA020000}"/>
    <cellStyle name="_Missouri 0502 v6_TPS_PPA_Model v9.8_DFC_4T21_com_TS" xfId="4152" xr:uid="{08B22F10-E417-469D-A22A-C28DAEC6C050}"/>
    <cellStyle name="_Missouri 0502 v6_TPS_PPA_Model v9.8_JV - SLC-MIT" xfId="3254" xr:uid="{12AAC37C-2DFA-4CCC-AE82-54AB8245C489}"/>
    <cellStyle name="_Missouri 0502 v6_TPS_PPA_Mutilples Template2" xfId="684" xr:uid="{00000000-0005-0000-0000-0000AB020000}"/>
    <cellStyle name="_Missouri 0502 v6_TPS_PPA_Mutilples Template2_DFC_4T21_com_TS" xfId="4153" xr:uid="{71DEA38E-0F10-45DA-878A-83C8F4213D50}"/>
    <cellStyle name="_Missouri 0502 v6_TPS_PPA_Mutilples Template2_Exelon Power Fuel Forecast - Project P 6-11-2004 ver21" xfId="685" xr:uid="{00000000-0005-0000-0000-0000AC020000}"/>
    <cellStyle name="_Missouri 0502 v6_TPS_PPA_Mutilples Template2_Exelon Power Fuel Forecast - Project P 6-11-2004 ver21_DFC_4T21_com_TS" xfId="4154" xr:uid="{8C03C426-5988-41AF-A33C-D861DE8564E7}"/>
    <cellStyle name="_Missouri 0502 v6_TPS_PPA_Mutilples Template2_Exelon Power Fuel Forecast - Project P 6-11-2004 ver21_JV - SLC-MIT" xfId="3256" xr:uid="{2C3101F6-DDF2-42BA-B1E3-CA6B2ADBF07A}"/>
    <cellStyle name="_Missouri 0502 v6_TPS_PPA_Mutilples Template2_JV - SLC-MIT" xfId="3255" xr:uid="{9581C3F4-FBB5-43C1-9E22-D2BA389A85B0}"/>
    <cellStyle name="_Missouri 0502 v6_TPS_PPA_Mutilples Template2_ML Outputs" xfId="686" xr:uid="{00000000-0005-0000-0000-0000AD020000}"/>
    <cellStyle name="_Missouri 0502 v6_TPS_PPA_Mutilples Template2_ML Outputs_DFC_4T21_com_TS" xfId="4155" xr:uid="{6A96A19D-4668-4A8E-91EE-DE2D7940CC83}"/>
    <cellStyle name="_Missouri 0502 v6_TPS_PPA_Mutilples Template2_ML Outputs_JV - SLC-MIT" xfId="3257" xr:uid="{2702D421-94C4-42AF-93BF-60422021D697}"/>
    <cellStyle name="_Missouri 0502 v6_TPS_PPA_Mutilples Template2_Project Forest Pro Forma Model v58" xfId="687" xr:uid="{00000000-0005-0000-0000-0000AE020000}"/>
    <cellStyle name="_Missouri 0502 v6_TPS_PPA_Mutilples Template2_Project Forest Pro Forma Model v58_DFC_4T21_com_TS" xfId="4156" xr:uid="{91C8EE01-825B-4E44-8E73-B520D3370F5C}"/>
    <cellStyle name="_Missouri 0502 v6_TPS_PPA_Mutilples Template2_Project Forest Pro Forma Model v58_JV - SLC-MIT" xfId="3258" xr:uid="{19EBA5E4-9810-4018-ADF2-0D1CA8D00B47}"/>
    <cellStyle name="_Missouri 0502 v6_TPS_PPA_pom consolidated v3" xfId="688" xr:uid="{00000000-0005-0000-0000-0000AF020000}"/>
    <cellStyle name="_Missouri 0502 v6_TPS_PPA_pom consolidated v3_DFC_4T21_com_TS" xfId="4157" xr:uid="{92337C2A-B277-485C-B306-8D6CCFB5149C}"/>
    <cellStyle name="_Missouri 0502 v6_TPS_PPA_pom consolidated v3_Exelon Power Fuel Forecast - Project P 6-11-2004 ver21" xfId="689" xr:uid="{00000000-0005-0000-0000-0000B0020000}"/>
    <cellStyle name="_Missouri 0502 v6_TPS_PPA_pom consolidated v3_Exelon Power Fuel Forecast - Project P 6-11-2004 ver21_DFC_4T21_com_TS" xfId="4158" xr:uid="{0E8DF380-59C0-467A-82CF-0484C9F6EB3D}"/>
    <cellStyle name="_Missouri 0502 v6_TPS_PPA_pom consolidated v3_Exelon Power Fuel Forecast - Project P 6-11-2004 ver21_JV - SLC-MIT" xfId="3260" xr:uid="{95AD999A-F1FA-4B56-8917-87EBFA135EA5}"/>
    <cellStyle name="_Missouri 0502 v6_TPS_PPA_pom consolidated v3_JV - SLC-MIT" xfId="3259" xr:uid="{CAB3581F-CE94-4738-B7C4-96C872A81347}"/>
    <cellStyle name="_Missouri 0502 v6_TPS_PPA_pom consolidated v3_ML Outputs" xfId="690" xr:uid="{00000000-0005-0000-0000-0000B1020000}"/>
    <cellStyle name="_Missouri 0502 v6_TPS_PPA_pom consolidated v3_ML Outputs_DFC_4T21_com_TS" xfId="4159" xr:uid="{E80F06F0-3C54-42D2-9C43-46C7B152CC95}"/>
    <cellStyle name="_Missouri 0502 v6_TPS_PPA_pom consolidated v3_ML Outputs_JV - SLC-MIT" xfId="3261" xr:uid="{56C5C056-5230-441F-B03C-08152F5FE0F7}"/>
    <cellStyle name="_Missouri 0502 v6_TPS_PPA_pom consolidated v3_Project Forest Pro Forma Model v58" xfId="691" xr:uid="{00000000-0005-0000-0000-0000B2020000}"/>
    <cellStyle name="_Missouri 0502 v6_TPS_PPA_pom consolidated v3_Project Forest Pro Forma Model v58_DFC_4T21_com_TS" xfId="4160" xr:uid="{736AEA0D-4E56-467D-A6D6-C55CC7B02E53}"/>
    <cellStyle name="_Missouri 0502 v6_TPS_PPA_pom consolidated v3_Project Forest Pro Forma Model v58_JV - SLC-MIT" xfId="3262" xr:uid="{4A2BC6A9-0CE1-4F98-8337-137CAB6360F1}"/>
    <cellStyle name="_ML Outputs" xfId="692" xr:uid="{00000000-0005-0000-0000-0000B3020000}"/>
    <cellStyle name="_ML Outputs_DFC_4T21_com_TS" xfId="4161" xr:uid="{AAD85AA7-49EE-42EE-8532-B5DF2602235F}"/>
    <cellStyle name="_ML Outputs_JV - SLC-MIT" xfId="3263" xr:uid="{A8F4FBC5-4CD2-4C02-A7CB-900F02AD2778}"/>
    <cellStyle name="_Model v9.8" xfId="693" xr:uid="{00000000-0005-0000-0000-0000B4020000}"/>
    <cellStyle name="_Mutilples Template2" xfId="694" xr:uid="{00000000-0005-0000-0000-0000B5020000}"/>
    <cellStyle name="_Mutilples Template2_DFC_4T21_com_TS" xfId="4162" xr:uid="{C19477C9-CC9E-4803-B57E-3CD6E0243AD9}"/>
    <cellStyle name="_Mutilples Template2_Exelon Power Fuel Forecast - Project P 6-11-2004 ver21" xfId="695" xr:uid="{00000000-0005-0000-0000-0000B6020000}"/>
    <cellStyle name="_Mutilples Template2_Exelon Power Fuel Forecast - Project P 6-11-2004 ver21_DFC_4T21_com_TS" xfId="4163" xr:uid="{F5C6505E-44D7-496F-A13A-116B3E72C5C7}"/>
    <cellStyle name="_Mutilples Template2_Exelon Power Fuel Forecast - Project P 6-11-2004 ver21_JV - SLC-MIT" xfId="3265" xr:uid="{C233F203-8971-4139-8341-5889AFCDE684}"/>
    <cellStyle name="_Mutilples Template2_JV - SLC-MIT" xfId="3264" xr:uid="{602AF9E0-17CC-4A77-B85B-847786BE812A}"/>
    <cellStyle name="_Mutilples Template2_ML Outputs" xfId="696" xr:uid="{00000000-0005-0000-0000-0000B7020000}"/>
    <cellStyle name="_Mutilples Template2_ML Outputs_DFC_4T21_com_TS" xfId="4164" xr:uid="{5CDB679F-0E86-420D-BC2A-2346C9FBC6BD}"/>
    <cellStyle name="_Mutilples Template2_ML Outputs_JV - SLC-MIT" xfId="3266" xr:uid="{7C35D0C3-3171-4AEA-B676-A59FF4E940D3}"/>
    <cellStyle name="_Mutilples Template2_Project Forest Pro Forma Model v58" xfId="697" xr:uid="{00000000-0005-0000-0000-0000B8020000}"/>
    <cellStyle name="_Mutilples Template2_Project Forest Pro Forma Model v58_DFC_4T21_com_TS" xfId="4165" xr:uid="{54922312-2FCB-4770-AC25-52287AE7D169}"/>
    <cellStyle name="_Mutilples Template2_Project Forest Pro Forma Model v58_JV - SLC-MIT" xfId="3267" xr:uid="{2F968ADA-9D06-48A0-A2EC-2365DB164BE6}"/>
    <cellStyle name="_Oneta 052200 v1" xfId="698" xr:uid="{00000000-0005-0000-0000-0000B9020000}"/>
    <cellStyle name="_Oneta 052200 v1_Copy of CNL Consolidated model_v.FPL_v37" xfId="699" xr:uid="{00000000-0005-0000-0000-0000BA020000}"/>
    <cellStyle name="_Oneta 052200 v1_Copy of CNL Consolidated model_v.FPL_v37_DFC_4T21_com_TS" xfId="4167" xr:uid="{E070C0FF-D9BE-415B-B347-62051924D7C1}"/>
    <cellStyle name="_Oneta 052200 v1_Copy of CNL Consolidated model_v.FPL_v37_Exelon Power Fuel Forecast - Project P 6-11-2004 ver21" xfId="700" xr:uid="{00000000-0005-0000-0000-0000BB020000}"/>
    <cellStyle name="_Oneta 052200 v1_Copy of CNL Consolidated model_v.FPL_v37_Exelon Power Fuel Forecast - Project P 6-11-2004 ver21_DFC_4T21_com_TS" xfId="4168" xr:uid="{5BB3AAFE-BB4E-48F8-B947-AB938EDE8D69}"/>
    <cellStyle name="_Oneta 052200 v1_Copy of CNL Consolidated model_v.FPL_v37_Exelon Power Fuel Forecast - Project P 6-11-2004 ver21_JV - SLC-MIT" xfId="3270" xr:uid="{BCDA3808-A6B5-4726-B3E8-50988986AD19}"/>
    <cellStyle name="_Oneta 052200 v1_Copy of CNL Consolidated model_v.FPL_v37_JV - SLC-MIT" xfId="3269" xr:uid="{52CDCDB4-5829-49EB-944F-A2DBCCA6DCC0}"/>
    <cellStyle name="_Oneta 052200 v1_Copy of CNL Consolidated model_v.FPL_v37_ML Outputs" xfId="701" xr:uid="{00000000-0005-0000-0000-0000BC020000}"/>
    <cellStyle name="_Oneta 052200 v1_Copy of CNL Consolidated model_v.FPL_v37_ML Outputs_DFC_4T21_com_TS" xfId="4169" xr:uid="{5AC6187A-1622-47B3-AC50-4D946C1036E1}"/>
    <cellStyle name="_Oneta 052200 v1_Copy of CNL Consolidated model_v.FPL_v37_ML Outputs_JV - SLC-MIT" xfId="3271" xr:uid="{7C076355-9041-49E1-8352-D2C743AE37BE}"/>
    <cellStyle name="_Oneta 052200 v1_Copy of CNL Consolidated model_v.FPL_v37_Project Forest Pro Forma Model v58" xfId="702" xr:uid="{00000000-0005-0000-0000-0000BD020000}"/>
    <cellStyle name="_Oneta 052200 v1_Copy of CNL Consolidated model_v.FPL_v37_Project Forest Pro Forma Model v58_DFC_4T21_com_TS" xfId="4170" xr:uid="{E10DCCEB-FB4A-43B2-98F4-30071764645D}"/>
    <cellStyle name="_Oneta 052200 v1_Copy of CNL Consolidated model_v.FPL_v37_Project Forest Pro Forma Model v58_JV - SLC-MIT" xfId="3272" xr:uid="{4DEAB253-3735-4131-8923-0F824D73147E}"/>
    <cellStyle name="_Oneta 052200 v1_D_Consolidated2" xfId="703" xr:uid="{00000000-0005-0000-0000-0000BE020000}"/>
    <cellStyle name="_Oneta 052200 v1_D_Consolidated2_DFC_4T21_com_TS" xfId="4171" xr:uid="{BD211FA0-F9CD-4BCA-A736-EEDA677F5A96}"/>
    <cellStyle name="_Oneta 052200 v1_D_Consolidated2_JV - SLC-MIT" xfId="3273" xr:uid="{769679C8-2E68-4006-AB82-DCBB41DD64F7}"/>
    <cellStyle name="_Oneta 052200 v1_DFC_4T21_com_TS" xfId="4166" xr:uid="{B2B28B12-2EB4-4ACE-808A-92271C9AA550}"/>
    <cellStyle name="_Oneta 052200 v1_JV - SLC-MIT" xfId="3268" xr:uid="{21FC1DDA-C08B-4C5F-B4F4-32EB6A141A36}"/>
    <cellStyle name="_Oneta 052200 v1_Model v9.8" xfId="704" xr:uid="{00000000-0005-0000-0000-0000BF020000}"/>
    <cellStyle name="_Oneta 052200 v1_Model v9.8_DFC_4T21_com_TS" xfId="4172" xr:uid="{1A35BF25-18B5-4087-9CBC-845BAD20E1CF}"/>
    <cellStyle name="_Oneta 052200 v1_Model v9.8_JV - SLC-MIT" xfId="3274" xr:uid="{39E6F1CC-31C8-43F2-B041-D55A8D11AFCA}"/>
    <cellStyle name="_Oneta 052200 v1_Mutilples Template2" xfId="705" xr:uid="{00000000-0005-0000-0000-0000C0020000}"/>
    <cellStyle name="_Oneta 052200 v1_Mutilples Template2_DFC_4T21_com_TS" xfId="4173" xr:uid="{49DED3C9-B7D8-4292-AA62-BF6510429A1C}"/>
    <cellStyle name="_Oneta 052200 v1_Mutilples Template2_Exelon Power Fuel Forecast - Project P 6-11-2004 ver21" xfId="706" xr:uid="{00000000-0005-0000-0000-0000C1020000}"/>
    <cellStyle name="_Oneta 052200 v1_Mutilples Template2_Exelon Power Fuel Forecast - Project P 6-11-2004 ver21_DFC_4T21_com_TS" xfId="4174" xr:uid="{0250775B-E353-4C3B-9125-D33514BEF7E5}"/>
    <cellStyle name="_Oneta 052200 v1_Mutilples Template2_Exelon Power Fuel Forecast - Project P 6-11-2004 ver21_JV - SLC-MIT" xfId="3276" xr:uid="{631D8754-8703-4D2F-AEA5-9A9BFC9CB170}"/>
    <cellStyle name="_Oneta 052200 v1_Mutilples Template2_JV - SLC-MIT" xfId="3275" xr:uid="{9A017FFE-DF0F-4558-8269-2B684EDA9EDA}"/>
    <cellStyle name="_Oneta 052200 v1_Mutilples Template2_ML Outputs" xfId="707" xr:uid="{00000000-0005-0000-0000-0000C2020000}"/>
    <cellStyle name="_Oneta 052200 v1_Mutilples Template2_ML Outputs_DFC_4T21_com_TS" xfId="4175" xr:uid="{48ACCF7C-D1DD-4C31-AB4E-7E453D498097}"/>
    <cellStyle name="_Oneta 052200 v1_Mutilples Template2_ML Outputs_JV - SLC-MIT" xfId="3277" xr:uid="{9882556A-8689-42AA-90F7-FD1E6F9336C7}"/>
    <cellStyle name="_Oneta 052200 v1_Mutilples Template2_Project Forest Pro Forma Model v58" xfId="708" xr:uid="{00000000-0005-0000-0000-0000C3020000}"/>
    <cellStyle name="_Oneta 052200 v1_Mutilples Template2_Project Forest Pro Forma Model v58_DFC_4T21_com_TS" xfId="4176" xr:uid="{84C77667-0B8D-44F4-BD6E-F6C607825D82}"/>
    <cellStyle name="_Oneta 052200 v1_Mutilples Template2_Project Forest Pro Forma Model v58_JV - SLC-MIT" xfId="3278" xr:uid="{52331CBA-7973-4341-8086-D4FFF76D8B9C}"/>
    <cellStyle name="_Oneta 052200 v1_pom consolidated v3" xfId="709" xr:uid="{00000000-0005-0000-0000-0000C4020000}"/>
    <cellStyle name="_Oneta 052200 v1_pom consolidated v3_DFC_4T21_com_TS" xfId="4177" xr:uid="{DD9A757D-D0B8-4868-B978-79F390016AE1}"/>
    <cellStyle name="_Oneta 052200 v1_pom consolidated v3_Exelon Power Fuel Forecast - Project P 6-11-2004 ver21" xfId="710" xr:uid="{00000000-0005-0000-0000-0000C5020000}"/>
    <cellStyle name="_Oneta 052200 v1_pom consolidated v3_Exelon Power Fuel Forecast - Project P 6-11-2004 ver21_DFC_4T21_com_TS" xfId="4178" xr:uid="{6352C996-2BC2-419C-B44A-E9600EB07100}"/>
    <cellStyle name="_Oneta 052200 v1_pom consolidated v3_Exelon Power Fuel Forecast - Project P 6-11-2004 ver21_JV - SLC-MIT" xfId="3280" xr:uid="{8606427B-0351-4EBD-A213-E48BFD1A0693}"/>
    <cellStyle name="_Oneta 052200 v1_pom consolidated v3_JV - SLC-MIT" xfId="3279" xr:uid="{3FE6E011-DB02-4FAE-9267-F487BE6113C2}"/>
    <cellStyle name="_Oneta 052200 v1_pom consolidated v3_ML Outputs" xfId="711" xr:uid="{00000000-0005-0000-0000-0000C6020000}"/>
    <cellStyle name="_Oneta 052200 v1_pom consolidated v3_ML Outputs_DFC_4T21_com_TS" xfId="4179" xr:uid="{3BFDB217-4A12-42DC-A88A-C6D4A13EBCBE}"/>
    <cellStyle name="_Oneta 052200 v1_pom consolidated v3_ML Outputs_JV - SLC-MIT" xfId="3281" xr:uid="{C2EA9158-1BD4-4ACC-8C21-D4DCBE8C0892}"/>
    <cellStyle name="_Oneta 052200 v1_pom consolidated v3_Project Forest Pro Forma Model v58" xfId="712" xr:uid="{00000000-0005-0000-0000-0000C7020000}"/>
    <cellStyle name="_Oneta 052200 v1_pom consolidated v3_Project Forest Pro Forma Model v58_DFC_4T21_com_TS" xfId="4180" xr:uid="{F3E74483-D484-43DF-8A37-0899FF55A299}"/>
    <cellStyle name="_Oneta 052200 v1_pom consolidated v3_Project Forest Pro Forma Model v58_JV - SLC-MIT" xfId="3282" xr:uid="{C28F80D4-63D2-434D-9EFF-9B817C099A3C}"/>
    <cellStyle name="_Oneta 061300" xfId="713" xr:uid="{00000000-0005-0000-0000-0000C8020000}"/>
    <cellStyle name="_Oneta 061300_Copy of CNL Consolidated model_v.FPL_v37" xfId="714" xr:uid="{00000000-0005-0000-0000-0000C9020000}"/>
    <cellStyle name="_Oneta 061300_Copy of CNL Consolidated model_v.FPL_v37_DFC_4T21_com_TS" xfId="4182" xr:uid="{91DDA3D5-9F26-438F-84BF-14D9B447D358}"/>
    <cellStyle name="_Oneta 061300_Copy of CNL Consolidated model_v.FPL_v37_Exelon Power Fuel Forecast - Project P 6-11-2004 ver21" xfId="715" xr:uid="{00000000-0005-0000-0000-0000CA020000}"/>
    <cellStyle name="_Oneta 061300_Copy of CNL Consolidated model_v.FPL_v37_Exelon Power Fuel Forecast - Project P 6-11-2004 ver21_DFC_4T21_com_TS" xfId="4183" xr:uid="{6061AC13-657E-4282-A66D-4EF40171B21D}"/>
    <cellStyle name="_Oneta 061300_Copy of CNL Consolidated model_v.FPL_v37_Exelon Power Fuel Forecast - Project P 6-11-2004 ver21_JV - SLC-MIT" xfId="3285" xr:uid="{EF77EC46-4365-4E8E-BC70-16C8493B4080}"/>
    <cellStyle name="_Oneta 061300_Copy of CNL Consolidated model_v.FPL_v37_JV - SLC-MIT" xfId="3284" xr:uid="{D8A4E2FA-1A64-4064-8424-0EC0B5E4256C}"/>
    <cellStyle name="_Oneta 061300_Copy of CNL Consolidated model_v.FPL_v37_ML Outputs" xfId="716" xr:uid="{00000000-0005-0000-0000-0000CB020000}"/>
    <cellStyle name="_Oneta 061300_Copy of CNL Consolidated model_v.FPL_v37_ML Outputs_DFC_4T21_com_TS" xfId="4184" xr:uid="{F867C86F-A9EB-4B68-BA45-60B62C2DBC8F}"/>
    <cellStyle name="_Oneta 061300_Copy of CNL Consolidated model_v.FPL_v37_ML Outputs_JV - SLC-MIT" xfId="3286" xr:uid="{60D8812A-7022-49DB-BA07-A4C925FDEBDA}"/>
    <cellStyle name="_Oneta 061300_Copy of CNL Consolidated model_v.FPL_v37_Project Forest Pro Forma Model v58" xfId="717" xr:uid="{00000000-0005-0000-0000-0000CC020000}"/>
    <cellStyle name="_Oneta 061300_Copy of CNL Consolidated model_v.FPL_v37_Project Forest Pro Forma Model v58_DFC_4T21_com_TS" xfId="4185" xr:uid="{5AF34F54-7D15-4F3F-9DDB-319E9591A2B3}"/>
    <cellStyle name="_Oneta 061300_Copy of CNL Consolidated model_v.FPL_v37_Project Forest Pro Forma Model v58_JV - SLC-MIT" xfId="3287" xr:uid="{AD714F54-16EB-4350-884A-EBBAC0F5193A}"/>
    <cellStyle name="_Oneta 061300_D_Consolidated2" xfId="718" xr:uid="{00000000-0005-0000-0000-0000CD020000}"/>
    <cellStyle name="_Oneta 061300_D_Consolidated2_DFC_4T21_com_TS" xfId="4186" xr:uid="{D001A9E1-C937-46AA-A894-8154FD716CFA}"/>
    <cellStyle name="_Oneta 061300_D_Consolidated2_JV - SLC-MIT" xfId="3288" xr:uid="{48331096-BA01-4705-B7C4-172BD0FBCEA7}"/>
    <cellStyle name="_Oneta 061300_DFC_4T21_com_TS" xfId="4181" xr:uid="{8A3B6E66-731F-4045-B8DE-8D23D3887343}"/>
    <cellStyle name="_Oneta 061300_JV - SLC-MIT" xfId="3283" xr:uid="{6E2058E4-FCB1-4228-86B0-8F0AEA2249DF}"/>
    <cellStyle name="_Oneta 061300_Model v9.8" xfId="719" xr:uid="{00000000-0005-0000-0000-0000CE020000}"/>
    <cellStyle name="_Oneta 061300_Model v9.8_DFC_4T21_com_TS" xfId="4187" xr:uid="{AEC6CC34-D698-4A8E-82FE-452D91C4D57E}"/>
    <cellStyle name="_Oneta 061300_Model v9.8_JV - SLC-MIT" xfId="3289" xr:uid="{FCD8512E-D620-4886-BCE9-D9128317F7AA}"/>
    <cellStyle name="_Oneta 061300_Mutilples Template2" xfId="720" xr:uid="{00000000-0005-0000-0000-0000CF020000}"/>
    <cellStyle name="_Oneta 061300_Mutilples Template2_DFC_4T21_com_TS" xfId="4188" xr:uid="{8A5E666D-C50B-4057-9DAA-48F36D2BB023}"/>
    <cellStyle name="_Oneta 061300_Mutilples Template2_Exelon Power Fuel Forecast - Project P 6-11-2004 ver21" xfId="721" xr:uid="{00000000-0005-0000-0000-0000D0020000}"/>
    <cellStyle name="_Oneta 061300_Mutilples Template2_Exelon Power Fuel Forecast - Project P 6-11-2004 ver21_DFC_4T21_com_TS" xfId="4189" xr:uid="{AAFAC64B-E9B0-47E0-892F-05502ECB58ED}"/>
    <cellStyle name="_Oneta 061300_Mutilples Template2_Exelon Power Fuel Forecast - Project P 6-11-2004 ver21_JV - SLC-MIT" xfId="3291" xr:uid="{F236D640-8105-4C43-8BC7-D42AE53B8C75}"/>
    <cellStyle name="_Oneta 061300_Mutilples Template2_JV - SLC-MIT" xfId="3290" xr:uid="{B9D19220-A0B2-459F-9D6E-1C246809A378}"/>
    <cellStyle name="_Oneta 061300_Mutilples Template2_ML Outputs" xfId="722" xr:uid="{00000000-0005-0000-0000-0000D1020000}"/>
    <cellStyle name="_Oneta 061300_Mutilples Template2_ML Outputs_DFC_4T21_com_TS" xfId="4190" xr:uid="{C3FE4F9F-EFF7-429A-8C13-A90346280F95}"/>
    <cellStyle name="_Oneta 061300_Mutilples Template2_ML Outputs_JV - SLC-MIT" xfId="3292" xr:uid="{DBCCD6B4-2662-4CE2-9F0E-1903DF749ABB}"/>
    <cellStyle name="_Oneta 061300_Mutilples Template2_Project Forest Pro Forma Model v58" xfId="723" xr:uid="{00000000-0005-0000-0000-0000D2020000}"/>
    <cellStyle name="_Oneta 061300_Mutilples Template2_Project Forest Pro Forma Model v58_DFC_4T21_com_TS" xfId="4191" xr:uid="{736BF066-E300-40F8-9145-7DFBF80492C1}"/>
    <cellStyle name="_Oneta 061300_Mutilples Template2_Project Forest Pro Forma Model v58_JV - SLC-MIT" xfId="3293" xr:uid="{CA832252-2322-4B37-9DD2-B7E339D647AD}"/>
    <cellStyle name="_Oneta 061300_pom consolidated v3" xfId="724" xr:uid="{00000000-0005-0000-0000-0000D3020000}"/>
    <cellStyle name="_Oneta 061300_pom consolidated v3_DFC_4T21_com_TS" xfId="4192" xr:uid="{6EE0C411-5341-41E0-8A12-CCB192A59EB8}"/>
    <cellStyle name="_Oneta 061300_pom consolidated v3_Exelon Power Fuel Forecast - Project P 6-11-2004 ver21" xfId="725" xr:uid="{00000000-0005-0000-0000-0000D4020000}"/>
    <cellStyle name="_Oneta 061300_pom consolidated v3_Exelon Power Fuel Forecast - Project P 6-11-2004 ver21_DFC_4T21_com_TS" xfId="4193" xr:uid="{1A954626-7D9F-43BF-BA8F-33F889CDDC07}"/>
    <cellStyle name="_Oneta 061300_pom consolidated v3_Exelon Power Fuel Forecast - Project P 6-11-2004 ver21_JV - SLC-MIT" xfId="3295" xr:uid="{2DC71F6E-B1D7-4807-9F5F-F9AAA3A7489C}"/>
    <cellStyle name="_Oneta 061300_pom consolidated v3_JV - SLC-MIT" xfId="3294" xr:uid="{226A90F5-751F-46BB-B500-9859A9C1370B}"/>
    <cellStyle name="_Oneta 061300_pom consolidated v3_ML Outputs" xfId="726" xr:uid="{00000000-0005-0000-0000-0000D5020000}"/>
    <cellStyle name="_Oneta 061300_pom consolidated v3_ML Outputs_DFC_4T21_com_TS" xfId="4194" xr:uid="{58A85415-3BC3-4ECF-B5AA-FE57B165CA62}"/>
    <cellStyle name="_Oneta 061300_pom consolidated v3_ML Outputs_JV - SLC-MIT" xfId="3296" xr:uid="{37BFCF06-5467-4DD4-B5A3-868ECF32A231}"/>
    <cellStyle name="_Oneta 061300_pom consolidated v3_Project Forest Pro Forma Model v58" xfId="727" xr:uid="{00000000-0005-0000-0000-0000D6020000}"/>
    <cellStyle name="_Oneta 061300_pom consolidated v3_Project Forest Pro Forma Model v58_DFC_4T21_com_TS" xfId="4195" xr:uid="{BFF8D213-8EEA-469B-ADA4-047B33102C44}"/>
    <cellStyle name="_Oneta 061300_pom consolidated v3_Project Forest Pro Forma Model v58_JV - SLC-MIT" xfId="3297" xr:uid="{28F958B1-709B-4D53-9885-F0CA253B9691}"/>
    <cellStyle name="_Papaya_Elektro_v03" xfId="728" xr:uid="{00000000-0005-0000-0000-0000D7020000}"/>
    <cellStyle name="_Papaya_Elektro_v04" xfId="729" xr:uid="{00000000-0005-0000-0000-0000D8020000}"/>
    <cellStyle name="_pom consolidated v3" xfId="730" xr:uid="{00000000-0005-0000-0000-0000D9020000}"/>
    <cellStyle name="_pom consolidated v3_DFC_4T21_com_TS" xfId="4196" xr:uid="{9CD9075F-AD59-4487-B16B-A8F3EF5F6A73}"/>
    <cellStyle name="_pom consolidated v3_Exelon Power Fuel Forecast - Project P 6-11-2004 ver21" xfId="731" xr:uid="{00000000-0005-0000-0000-0000DA020000}"/>
    <cellStyle name="_pom consolidated v3_Exelon Power Fuel Forecast - Project P 6-11-2004 ver21_DFC_4T21_com_TS" xfId="4197" xr:uid="{F111CECA-D882-43AD-9A31-E65C101B3857}"/>
    <cellStyle name="_pom consolidated v3_Exelon Power Fuel Forecast - Project P 6-11-2004 ver21_JV - SLC-MIT" xfId="3299" xr:uid="{90849325-5BE6-4BA2-A472-05CE300FB7C1}"/>
    <cellStyle name="_pom consolidated v3_JV - SLC-MIT" xfId="3298" xr:uid="{D1F70557-4E8A-45E8-A212-40F6CF325EAC}"/>
    <cellStyle name="_pom consolidated v3_ML Outputs" xfId="732" xr:uid="{00000000-0005-0000-0000-0000DB020000}"/>
    <cellStyle name="_pom consolidated v3_ML Outputs_DFC_4T21_com_TS" xfId="4198" xr:uid="{241B503B-29DC-4741-A95B-84F00CF5F0C2}"/>
    <cellStyle name="_pom consolidated v3_ML Outputs_JV - SLC-MIT" xfId="3300" xr:uid="{6A4873F3-7FB5-4A65-AF5E-84AA484522DC}"/>
    <cellStyle name="_pom consolidated v3_Project Forest Pro Forma Model v58" xfId="733" xr:uid="{00000000-0005-0000-0000-0000DC020000}"/>
    <cellStyle name="_pom consolidated v3_Project Forest Pro Forma Model v58_DFC_4T21_com_TS" xfId="4199" xr:uid="{5B33B5D5-36F7-4180-B0F2-171908620D9E}"/>
    <cellStyle name="_pom consolidated v3_Project Forest Pro Forma Model v58_JV - SLC-MIT" xfId="3301" xr:uid="{A2FCF89B-2AD8-4B4E-8668-34921877D544}"/>
    <cellStyle name="_PPA Curve Analysis" xfId="734" xr:uid="{00000000-0005-0000-0000-0000DD020000}"/>
    <cellStyle name="_PPA Curve Analysis_Copy of CNL Consolidated model_v.FPL_v37" xfId="735" xr:uid="{00000000-0005-0000-0000-0000DE020000}"/>
    <cellStyle name="_PPA Curve Analysis_Copy of CNL Consolidated model_v.FPL_v37_DFC_4T21_com_TS" xfId="4201" xr:uid="{7474AB49-F3D6-4E85-82D6-6A3834E9E0BA}"/>
    <cellStyle name="_PPA Curve Analysis_Copy of CNL Consolidated model_v.FPL_v37_Exelon Power Fuel Forecast - Project P 6-11-2004 ver21" xfId="736" xr:uid="{00000000-0005-0000-0000-0000DF020000}"/>
    <cellStyle name="_PPA Curve Analysis_Copy of CNL Consolidated model_v.FPL_v37_Exelon Power Fuel Forecast - Project P 6-11-2004 ver21_DFC_4T21_com_TS" xfId="4202" xr:uid="{9D55C383-8CAE-4597-896D-99597B1E201A}"/>
    <cellStyle name="_PPA Curve Analysis_Copy of CNL Consolidated model_v.FPL_v37_Exelon Power Fuel Forecast - Project P 6-11-2004 ver21_JV - SLC-MIT" xfId="3304" xr:uid="{731F81DF-758D-4546-84A5-8AA39B2162E4}"/>
    <cellStyle name="_PPA Curve Analysis_Copy of CNL Consolidated model_v.FPL_v37_JV - SLC-MIT" xfId="3303" xr:uid="{532B9A7F-C775-4C17-9031-6F46EA9899D1}"/>
    <cellStyle name="_PPA Curve Analysis_Copy of CNL Consolidated model_v.FPL_v37_ML Outputs" xfId="737" xr:uid="{00000000-0005-0000-0000-0000E0020000}"/>
    <cellStyle name="_PPA Curve Analysis_Copy of CNL Consolidated model_v.FPL_v37_ML Outputs_DFC_4T21_com_TS" xfId="4203" xr:uid="{DEBC9DB3-2E43-42BA-A7D6-5BBE16DCA47A}"/>
    <cellStyle name="_PPA Curve Analysis_Copy of CNL Consolidated model_v.FPL_v37_ML Outputs_JV - SLC-MIT" xfId="3305" xr:uid="{072E4F17-B757-4602-B41F-8FB2F5A73E3F}"/>
    <cellStyle name="_PPA Curve Analysis_Copy of CNL Consolidated model_v.FPL_v37_Project Forest Pro Forma Model v58" xfId="738" xr:uid="{00000000-0005-0000-0000-0000E1020000}"/>
    <cellStyle name="_PPA Curve Analysis_Copy of CNL Consolidated model_v.FPL_v37_Project Forest Pro Forma Model v58_DFC_4T21_com_TS" xfId="4204" xr:uid="{F3BC348C-9B49-49FE-B81A-55A94C969250}"/>
    <cellStyle name="_PPA Curve Analysis_Copy of CNL Consolidated model_v.FPL_v37_Project Forest Pro Forma Model v58_JV - SLC-MIT" xfId="3306" xr:uid="{993345C1-B492-4778-8ECD-91BD63252D74}"/>
    <cellStyle name="_PPA Curve Analysis_D_Consolidated2" xfId="739" xr:uid="{00000000-0005-0000-0000-0000E2020000}"/>
    <cellStyle name="_PPA Curve Analysis_D_Consolidated2_DFC_4T21_com_TS" xfId="4205" xr:uid="{FE63D8BA-DD08-4447-A02D-F67585A34868}"/>
    <cellStyle name="_PPA Curve Analysis_D_Consolidated2_JV - SLC-MIT" xfId="3307" xr:uid="{7BCF280D-9C2D-423C-95CD-B1FEDF386B09}"/>
    <cellStyle name="_PPA Curve Analysis_DFC_4T21_com_TS" xfId="4200" xr:uid="{A65221CA-0FAA-48B9-9D86-61DED040E872}"/>
    <cellStyle name="_PPA Curve Analysis_JV - SLC-MIT" xfId="3302" xr:uid="{1592107A-8A09-4F5C-86AE-1A695CED74C7}"/>
    <cellStyle name="_PPA Curve Analysis_Model v9.8" xfId="740" xr:uid="{00000000-0005-0000-0000-0000E3020000}"/>
    <cellStyle name="_PPA Curve Analysis_Model v9.8_DFC_4T21_com_TS" xfId="4206" xr:uid="{9F249FCB-BE78-48F3-9116-6D0B201FA6C7}"/>
    <cellStyle name="_PPA Curve Analysis_Model v9.8_JV - SLC-MIT" xfId="3308" xr:uid="{796B4A22-4F1E-4E44-9018-85CC1EA8244D}"/>
    <cellStyle name="_PPA Curve Analysis_Mutilples Template2" xfId="741" xr:uid="{00000000-0005-0000-0000-0000E4020000}"/>
    <cellStyle name="_PPA Curve Analysis_Mutilples Template2_DFC_4T21_com_TS" xfId="4207" xr:uid="{639D359F-845E-47DB-A9B5-34DDD7465DF4}"/>
    <cellStyle name="_PPA Curve Analysis_Mutilples Template2_Exelon Power Fuel Forecast - Project P 6-11-2004 ver21" xfId="742" xr:uid="{00000000-0005-0000-0000-0000E5020000}"/>
    <cellStyle name="_PPA Curve Analysis_Mutilples Template2_Exelon Power Fuel Forecast - Project P 6-11-2004 ver21_DFC_4T21_com_TS" xfId="4208" xr:uid="{BC6D504B-D106-4235-ACD2-12DC39E3354B}"/>
    <cellStyle name="_PPA Curve Analysis_Mutilples Template2_Exelon Power Fuel Forecast - Project P 6-11-2004 ver21_JV - SLC-MIT" xfId="3310" xr:uid="{AC64A673-0B7C-4257-9018-4CDA5B99DC58}"/>
    <cellStyle name="_PPA Curve Analysis_Mutilples Template2_JV - SLC-MIT" xfId="3309" xr:uid="{8202B958-923C-4AA4-AAD4-7233692206C8}"/>
    <cellStyle name="_PPA Curve Analysis_Mutilples Template2_ML Outputs" xfId="743" xr:uid="{00000000-0005-0000-0000-0000E6020000}"/>
    <cellStyle name="_PPA Curve Analysis_Mutilples Template2_ML Outputs_DFC_4T21_com_TS" xfId="4209" xr:uid="{9A7FE346-E0FF-48E2-A222-F0477FA27FAF}"/>
    <cellStyle name="_PPA Curve Analysis_Mutilples Template2_ML Outputs_JV - SLC-MIT" xfId="3311" xr:uid="{B1DEB1B6-1EC7-4193-B732-C23BAF56C596}"/>
    <cellStyle name="_PPA Curve Analysis_Mutilples Template2_Project Forest Pro Forma Model v58" xfId="744" xr:uid="{00000000-0005-0000-0000-0000E7020000}"/>
    <cellStyle name="_PPA Curve Analysis_Mutilples Template2_Project Forest Pro Forma Model v58_DFC_4T21_com_TS" xfId="4210" xr:uid="{0452C511-77B7-4F46-886F-BC17AF0D99C8}"/>
    <cellStyle name="_PPA Curve Analysis_Mutilples Template2_Project Forest Pro Forma Model v58_JV - SLC-MIT" xfId="3312" xr:uid="{556B5911-19DF-4EE7-A311-7AEAE984D90D}"/>
    <cellStyle name="_PPA Curve Analysis_pom consolidated v3" xfId="745" xr:uid="{00000000-0005-0000-0000-0000E8020000}"/>
    <cellStyle name="_PPA Curve Analysis_pom consolidated v3_DFC_4T21_com_TS" xfId="4211" xr:uid="{62C2C18E-CC5C-4329-BA82-B685F28CE72C}"/>
    <cellStyle name="_PPA Curve Analysis_pom consolidated v3_Exelon Power Fuel Forecast - Project P 6-11-2004 ver21" xfId="746" xr:uid="{00000000-0005-0000-0000-0000E9020000}"/>
    <cellStyle name="_PPA Curve Analysis_pom consolidated v3_Exelon Power Fuel Forecast - Project P 6-11-2004 ver21_DFC_4T21_com_TS" xfId="4212" xr:uid="{5D34D29A-A748-413F-93E6-BA346B75DFC7}"/>
    <cellStyle name="_PPA Curve Analysis_pom consolidated v3_Exelon Power Fuel Forecast - Project P 6-11-2004 ver21_JV - SLC-MIT" xfId="3314" xr:uid="{86E052C5-F7F0-4402-86C6-049690577A74}"/>
    <cellStyle name="_PPA Curve Analysis_pom consolidated v3_JV - SLC-MIT" xfId="3313" xr:uid="{42BAE121-C499-4FD3-98F4-99177D8E1924}"/>
    <cellStyle name="_PPA Curve Analysis_pom consolidated v3_ML Outputs" xfId="747" xr:uid="{00000000-0005-0000-0000-0000EA020000}"/>
    <cellStyle name="_PPA Curve Analysis_pom consolidated v3_ML Outputs_DFC_4T21_com_TS" xfId="4213" xr:uid="{BBB6ADF5-9890-4D81-A2CD-96366FCD0D44}"/>
    <cellStyle name="_PPA Curve Analysis_pom consolidated v3_ML Outputs_JV - SLC-MIT" xfId="3315" xr:uid="{145DF8E1-B9B4-4CB7-B7AA-BCA2691428B5}"/>
    <cellStyle name="_PPA Curve Analysis_pom consolidated v3_Project Forest Pro Forma Model v58" xfId="748" xr:uid="{00000000-0005-0000-0000-0000EB020000}"/>
    <cellStyle name="_PPA Curve Analysis_pom consolidated v3_Project Forest Pro Forma Model v58_DFC_4T21_com_TS" xfId="4214" xr:uid="{7A31384F-A213-4443-8910-E0FFDB30A8C2}"/>
    <cellStyle name="_PPA Curve Analysis_pom consolidated v3_Project Forest Pro Forma Model v58_JV - SLC-MIT" xfId="3316" xr:uid="{EC16917B-3F62-4EC1-AF40-237B389B1513}"/>
    <cellStyle name="_Project Forest Pro Forma Model v58" xfId="749" xr:uid="{00000000-0005-0000-0000-0000EC020000}"/>
    <cellStyle name="_Project Forest Pro Forma Model v58_DFC_4T21_com_TS" xfId="4215" xr:uid="{B73829EC-2313-4359-9356-7C03EB185319}"/>
    <cellStyle name="_Project Forest Pro Forma Model v58_JV - SLC-MIT" xfId="3317" xr:uid="{03404387-FCB0-4613-81A5-DA8C9B3B132B}"/>
    <cellStyle name="_Project Model Form Links" xfId="750" xr:uid="{00000000-0005-0000-0000-0000ED020000}"/>
    <cellStyle name="_Project Model Form Links_Copy of CNL Consolidated model_v.FPL_v37" xfId="751" xr:uid="{00000000-0005-0000-0000-0000EE020000}"/>
    <cellStyle name="_Project Model Form Links_Copy of CNL Consolidated model_v.FPL_v37_DFC_4T21_com_TS" xfId="4217" xr:uid="{C80562A3-E87D-4860-9148-BB1EB77D051A}"/>
    <cellStyle name="_Project Model Form Links_Copy of CNL Consolidated model_v.FPL_v37_Exelon Power Fuel Forecast - Project P 6-11-2004 ver21" xfId="752" xr:uid="{00000000-0005-0000-0000-0000EF020000}"/>
    <cellStyle name="_Project Model Form Links_Copy of CNL Consolidated model_v.FPL_v37_Exelon Power Fuel Forecast - Project P 6-11-2004 ver21_DFC_4T21_com_TS" xfId="4218" xr:uid="{8731A824-1DAC-48E7-8AED-42E6CD6C06B2}"/>
    <cellStyle name="_Project Model Form Links_Copy of CNL Consolidated model_v.FPL_v37_Exelon Power Fuel Forecast - Project P 6-11-2004 ver21_JV - SLC-MIT" xfId="3320" xr:uid="{53450F7D-1630-48C1-9231-FB7880F50FD6}"/>
    <cellStyle name="_Project Model Form Links_Copy of CNL Consolidated model_v.FPL_v37_JV - SLC-MIT" xfId="3319" xr:uid="{72CFDC60-BEEA-4004-974E-D6F6460AFC69}"/>
    <cellStyle name="_Project Model Form Links_Copy of CNL Consolidated model_v.FPL_v37_ML Outputs" xfId="753" xr:uid="{00000000-0005-0000-0000-0000F0020000}"/>
    <cellStyle name="_Project Model Form Links_Copy of CNL Consolidated model_v.FPL_v37_ML Outputs_DFC_4T21_com_TS" xfId="4219" xr:uid="{6D65A3EE-4BB3-459C-A64B-C5A20E36F5A3}"/>
    <cellStyle name="_Project Model Form Links_Copy of CNL Consolidated model_v.FPL_v37_ML Outputs_JV - SLC-MIT" xfId="3321" xr:uid="{FE8845AE-A398-4635-9B36-ED77729C4CF0}"/>
    <cellStyle name="_Project Model Form Links_Copy of CNL Consolidated model_v.FPL_v37_Project Forest Pro Forma Model v58" xfId="754" xr:uid="{00000000-0005-0000-0000-0000F1020000}"/>
    <cellStyle name="_Project Model Form Links_Copy of CNL Consolidated model_v.FPL_v37_Project Forest Pro Forma Model v58_DFC_4T21_com_TS" xfId="4220" xr:uid="{0A86BD9E-C35D-4536-ADB1-F0563E739FA4}"/>
    <cellStyle name="_Project Model Form Links_Copy of CNL Consolidated model_v.FPL_v37_Project Forest Pro Forma Model v58_JV - SLC-MIT" xfId="3322" xr:uid="{6AFD7979-F89D-4E65-8838-F250099F3F0E}"/>
    <cellStyle name="_Project Model Form Links_D_Consolidated2" xfId="755" xr:uid="{00000000-0005-0000-0000-0000F2020000}"/>
    <cellStyle name="_Project Model Form Links_D_Consolidated2_DFC_4T21_com_TS" xfId="4221" xr:uid="{82DCB0D7-4369-4050-99DE-1A59FF26C4CF}"/>
    <cellStyle name="_Project Model Form Links_D_Consolidated2_JV - SLC-MIT" xfId="3323" xr:uid="{3DD31343-CC2A-43F9-9D0F-2ABC658D7EA2}"/>
    <cellStyle name="_Project Model Form Links_DFC_4T21_com_TS" xfId="4216" xr:uid="{157A993F-E7A7-4AF3-816A-D64FB62D490B}"/>
    <cellStyle name="_Project Model Form Links_JV - SLC-MIT" xfId="3318" xr:uid="{F665E4ED-41AF-48E9-8C0E-3C523F960404}"/>
    <cellStyle name="_Project Model Form Links_Model v9.8" xfId="756" xr:uid="{00000000-0005-0000-0000-0000F3020000}"/>
    <cellStyle name="_Project Model Form Links_Model v9.8_DFC_4T21_com_TS" xfId="4222" xr:uid="{2954AED7-5CAE-4F43-89C2-D914CFBF8123}"/>
    <cellStyle name="_Project Model Form Links_Model v9.8_JV - SLC-MIT" xfId="3324" xr:uid="{B565982A-99CF-4907-8B8E-22B4A9C4AC71}"/>
    <cellStyle name="_Project Model Form Links_Mutilples Template2" xfId="757" xr:uid="{00000000-0005-0000-0000-0000F4020000}"/>
    <cellStyle name="_Project Model Form Links_Mutilples Template2_DFC_4T21_com_TS" xfId="4223" xr:uid="{1B737BCA-B729-4EFC-9748-F055D7E024B0}"/>
    <cellStyle name="_Project Model Form Links_Mutilples Template2_Exelon Power Fuel Forecast - Project P 6-11-2004 ver21" xfId="758" xr:uid="{00000000-0005-0000-0000-0000F5020000}"/>
    <cellStyle name="_Project Model Form Links_Mutilples Template2_Exelon Power Fuel Forecast - Project P 6-11-2004 ver21_DFC_4T21_com_TS" xfId="4224" xr:uid="{BD3DEE61-F9AA-4FC6-8DA3-940BE8906108}"/>
    <cellStyle name="_Project Model Form Links_Mutilples Template2_Exelon Power Fuel Forecast - Project P 6-11-2004 ver21_JV - SLC-MIT" xfId="3326" xr:uid="{51BAF89C-0E95-4819-BC70-C560B52399B9}"/>
    <cellStyle name="_Project Model Form Links_Mutilples Template2_JV - SLC-MIT" xfId="3325" xr:uid="{0715ABC9-B883-4D77-A00F-09ACF0866541}"/>
    <cellStyle name="_Project Model Form Links_Mutilples Template2_ML Outputs" xfId="759" xr:uid="{00000000-0005-0000-0000-0000F6020000}"/>
    <cellStyle name="_Project Model Form Links_Mutilples Template2_ML Outputs_DFC_4T21_com_TS" xfId="4225" xr:uid="{C4515915-0546-49B6-83B0-0403ABD24114}"/>
    <cellStyle name="_Project Model Form Links_Mutilples Template2_ML Outputs_JV - SLC-MIT" xfId="3327" xr:uid="{8E1780AC-BFF0-47BB-BF41-6B8CB3F75942}"/>
    <cellStyle name="_Project Model Form Links_Mutilples Template2_Project Forest Pro Forma Model v58" xfId="760" xr:uid="{00000000-0005-0000-0000-0000F7020000}"/>
    <cellStyle name="_Project Model Form Links_Mutilples Template2_Project Forest Pro Forma Model v58_DFC_4T21_com_TS" xfId="4226" xr:uid="{F8B1EB90-D8B9-488D-9108-8F2BC86E685F}"/>
    <cellStyle name="_Project Model Form Links_Mutilples Template2_Project Forest Pro Forma Model v58_JV - SLC-MIT" xfId="3328" xr:uid="{4BADC1CB-1C7D-4C3F-994F-52CC1021B7B1}"/>
    <cellStyle name="_Project Model Form Links_pom consolidated v3" xfId="761" xr:uid="{00000000-0005-0000-0000-0000F8020000}"/>
    <cellStyle name="_Project Model Form Links_pom consolidated v3_DFC_4T21_com_TS" xfId="4227" xr:uid="{B2B1C2DF-A12A-441B-96F5-6DDF1455A19B}"/>
    <cellStyle name="_Project Model Form Links_pom consolidated v3_Exelon Power Fuel Forecast - Project P 6-11-2004 ver21" xfId="762" xr:uid="{00000000-0005-0000-0000-0000F9020000}"/>
    <cellStyle name="_Project Model Form Links_pom consolidated v3_Exelon Power Fuel Forecast - Project P 6-11-2004 ver21_DFC_4T21_com_TS" xfId="4228" xr:uid="{D3B40D70-B7B9-4161-A124-3DE6CD58FE72}"/>
    <cellStyle name="_Project Model Form Links_pom consolidated v3_Exelon Power Fuel Forecast - Project P 6-11-2004 ver21_JV - SLC-MIT" xfId="3330" xr:uid="{21E9AECA-1DA1-4091-9C61-DC4953567F83}"/>
    <cellStyle name="_Project Model Form Links_pom consolidated v3_JV - SLC-MIT" xfId="3329" xr:uid="{6758095A-BFBC-451A-854F-CABD711D26D7}"/>
    <cellStyle name="_Project Model Form Links_pom consolidated v3_ML Outputs" xfId="763" xr:uid="{00000000-0005-0000-0000-0000FA020000}"/>
    <cellStyle name="_Project Model Form Links_pom consolidated v3_ML Outputs_DFC_4T21_com_TS" xfId="4229" xr:uid="{AF1956C2-0A84-49E1-804E-E8EACA5D36BE}"/>
    <cellStyle name="_Project Model Form Links_pom consolidated v3_ML Outputs_JV - SLC-MIT" xfId="3331" xr:uid="{6B6F9B75-0FDB-4416-948D-98494BCD2195}"/>
    <cellStyle name="_Project Model Form Links_pom consolidated v3_Project Forest Pro Forma Model v58" xfId="764" xr:uid="{00000000-0005-0000-0000-0000FB020000}"/>
    <cellStyle name="_Project Model Form Links_pom consolidated v3_Project Forest Pro Forma Model v58_DFC_4T21_com_TS" xfId="4230" xr:uid="{A653E1F1-5944-4CC8-97ED-F8579A591E06}"/>
    <cellStyle name="_Project Model Form Links_pom consolidated v3_Project Forest Pro Forma Model v58_JV - SLC-MIT" xfId="3332" xr:uid="{9D10A836-6977-44B0-A766-E2F4E7FEF9BB}"/>
    <cellStyle name="_PSEG Consolidated Model ver 23" xfId="765" xr:uid="{00000000-0005-0000-0000-0000FC020000}"/>
    <cellStyle name="_Rating Agency Analysis v2" xfId="766" xr:uid="{00000000-0005-0000-0000-0000FD020000}"/>
    <cellStyle name="_Rating Agency Analysis v2_Copy of CNL Consolidated model_v.FPL_v37" xfId="767" xr:uid="{00000000-0005-0000-0000-0000FE020000}"/>
    <cellStyle name="_Rating Agency Analysis v2_Copy of CNL Consolidated model_v.FPL_v37_DFC_4T21_com_TS" xfId="4232" xr:uid="{BB6E14D9-2C44-4F7B-979D-58A2FA14169A}"/>
    <cellStyle name="_Rating Agency Analysis v2_Copy of CNL Consolidated model_v.FPL_v37_Exelon Power Fuel Forecast - Project P 6-11-2004 ver21" xfId="768" xr:uid="{00000000-0005-0000-0000-0000FF020000}"/>
    <cellStyle name="_Rating Agency Analysis v2_Copy of CNL Consolidated model_v.FPL_v37_Exelon Power Fuel Forecast - Project P 6-11-2004 ver21_DFC_4T21_com_TS" xfId="4233" xr:uid="{50F049B0-8973-40F8-A3D4-1B3AC566802B}"/>
    <cellStyle name="_Rating Agency Analysis v2_Copy of CNL Consolidated model_v.FPL_v37_Exelon Power Fuel Forecast - Project P 6-11-2004 ver21_JV - SLC-MIT" xfId="3335" xr:uid="{0B21A562-C986-422F-823C-DCCE37A8A4D7}"/>
    <cellStyle name="_Rating Agency Analysis v2_Copy of CNL Consolidated model_v.FPL_v37_JV - SLC-MIT" xfId="3334" xr:uid="{9697CA36-FE75-40E8-A75F-4663DE1679A1}"/>
    <cellStyle name="_Rating Agency Analysis v2_Copy of CNL Consolidated model_v.FPL_v37_ML Outputs" xfId="769" xr:uid="{00000000-0005-0000-0000-000000030000}"/>
    <cellStyle name="_Rating Agency Analysis v2_Copy of CNL Consolidated model_v.FPL_v37_ML Outputs_DFC_4T21_com_TS" xfId="4234" xr:uid="{40A49772-0CBF-436E-8A82-83E00B9E89BC}"/>
    <cellStyle name="_Rating Agency Analysis v2_Copy of CNL Consolidated model_v.FPL_v37_ML Outputs_JV - SLC-MIT" xfId="3336" xr:uid="{AEF761F0-F46A-4704-A119-2BD6B44503F9}"/>
    <cellStyle name="_Rating Agency Analysis v2_Copy of CNL Consolidated model_v.FPL_v37_Project Forest Pro Forma Model v58" xfId="770" xr:uid="{00000000-0005-0000-0000-000001030000}"/>
    <cellStyle name="_Rating Agency Analysis v2_Copy of CNL Consolidated model_v.FPL_v37_Project Forest Pro Forma Model v58_DFC_4T21_com_TS" xfId="4235" xr:uid="{593FB640-EDB1-4464-8B11-949F3913C274}"/>
    <cellStyle name="_Rating Agency Analysis v2_Copy of CNL Consolidated model_v.FPL_v37_Project Forest Pro Forma Model v58_JV - SLC-MIT" xfId="3337" xr:uid="{E6B762AD-FD3E-4DD3-AD99-F632EB17FA7D}"/>
    <cellStyle name="_Rating Agency Analysis v2_D_Consolidated2" xfId="771" xr:uid="{00000000-0005-0000-0000-000002030000}"/>
    <cellStyle name="_Rating Agency Analysis v2_D_Consolidated2_DFC_4T21_com_TS" xfId="4236" xr:uid="{1AA8FB89-C6AC-4733-AD63-0FCF3C66548C}"/>
    <cellStyle name="_Rating Agency Analysis v2_D_Consolidated2_JV - SLC-MIT" xfId="3338" xr:uid="{BD58756E-0A8F-4EC1-A02E-7EAC28D58AC1}"/>
    <cellStyle name="_Rating Agency Analysis v2_DFC_4T21_com_TS" xfId="4231" xr:uid="{41C9844A-44D2-4E69-8BBA-E229AFE49651}"/>
    <cellStyle name="_Rating Agency Analysis v2_JV - SLC-MIT" xfId="3333" xr:uid="{2FD4185E-A98C-490F-BEC8-4D39018255AD}"/>
    <cellStyle name="_Rating Agency Analysis v2_Model v9.8" xfId="772" xr:uid="{00000000-0005-0000-0000-000003030000}"/>
    <cellStyle name="_Rating Agency Analysis v2_Model v9.8_DFC_4T21_com_TS" xfId="4237" xr:uid="{5C73013A-3939-408B-9FA4-B1E14379C71D}"/>
    <cellStyle name="_Rating Agency Analysis v2_Model v9.8_JV - SLC-MIT" xfId="3339" xr:uid="{15D6550C-59F1-4A29-90C9-35F77FD0FCAF}"/>
    <cellStyle name="_Rating Agency Analysis v2_Mutilples Template2" xfId="773" xr:uid="{00000000-0005-0000-0000-000004030000}"/>
    <cellStyle name="_Rating Agency Analysis v2_Mutilples Template2_DFC_4T21_com_TS" xfId="4238" xr:uid="{D17AA594-BD9B-4806-BE1C-7FC21A1A025B}"/>
    <cellStyle name="_Rating Agency Analysis v2_Mutilples Template2_Exelon Power Fuel Forecast - Project P 6-11-2004 ver21" xfId="774" xr:uid="{00000000-0005-0000-0000-000005030000}"/>
    <cellStyle name="_Rating Agency Analysis v2_Mutilples Template2_Exelon Power Fuel Forecast - Project P 6-11-2004 ver21_DFC_4T21_com_TS" xfId="4239" xr:uid="{2AC6D025-34C5-4589-B524-FE6F8F33719F}"/>
    <cellStyle name="_Rating Agency Analysis v2_Mutilples Template2_Exelon Power Fuel Forecast - Project P 6-11-2004 ver21_JV - SLC-MIT" xfId="3341" xr:uid="{600D6DEC-453A-4D0A-8EF7-9B77C1F7AB6A}"/>
    <cellStyle name="_Rating Agency Analysis v2_Mutilples Template2_JV - SLC-MIT" xfId="3340" xr:uid="{D305DB37-6706-41A0-87A2-55D3B5997B20}"/>
    <cellStyle name="_Rating Agency Analysis v2_Mutilples Template2_ML Outputs" xfId="775" xr:uid="{00000000-0005-0000-0000-000006030000}"/>
    <cellStyle name="_Rating Agency Analysis v2_Mutilples Template2_ML Outputs_DFC_4T21_com_TS" xfId="4240" xr:uid="{203DB3C9-F9D9-427F-B89E-708E158B4371}"/>
    <cellStyle name="_Rating Agency Analysis v2_Mutilples Template2_ML Outputs_JV - SLC-MIT" xfId="3342" xr:uid="{C34DAE1F-55E8-4440-8D3B-DAEEF2CBDBED}"/>
    <cellStyle name="_Rating Agency Analysis v2_Mutilples Template2_Project Forest Pro Forma Model v58" xfId="776" xr:uid="{00000000-0005-0000-0000-000007030000}"/>
    <cellStyle name="_Rating Agency Analysis v2_Mutilples Template2_Project Forest Pro Forma Model v58_DFC_4T21_com_TS" xfId="4241" xr:uid="{9A6C06A6-98DC-4CDF-AAFB-91C2BB5776EE}"/>
    <cellStyle name="_Rating Agency Analysis v2_Mutilples Template2_Project Forest Pro Forma Model v58_JV - SLC-MIT" xfId="3343" xr:uid="{EE17F18E-FD7D-442D-B42A-3AEAA47D981B}"/>
    <cellStyle name="_Rating Agency Analysis v2_pom consolidated v3" xfId="777" xr:uid="{00000000-0005-0000-0000-000008030000}"/>
    <cellStyle name="_Rating Agency Analysis v2_pom consolidated v3_DFC_4T21_com_TS" xfId="4242" xr:uid="{BC35A17D-7A77-45D0-8B41-D71699CA2051}"/>
    <cellStyle name="_Rating Agency Analysis v2_pom consolidated v3_Exelon Power Fuel Forecast - Project P 6-11-2004 ver21" xfId="778" xr:uid="{00000000-0005-0000-0000-000009030000}"/>
    <cellStyle name="_Rating Agency Analysis v2_pom consolidated v3_Exelon Power Fuel Forecast - Project P 6-11-2004 ver21_DFC_4T21_com_TS" xfId="4243" xr:uid="{418C887D-4310-4081-8A73-86CA2E00CB7F}"/>
    <cellStyle name="_Rating Agency Analysis v2_pom consolidated v3_Exelon Power Fuel Forecast - Project P 6-11-2004 ver21_JV - SLC-MIT" xfId="3345" xr:uid="{E3F9666A-740E-4534-B4DB-D54A4C0B75FE}"/>
    <cellStyle name="_Rating Agency Analysis v2_pom consolidated v3_JV - SLC-MIT" xfId="3344" xr:uid="{7F10AEEF-A067-42F0-8B7B-DE700B86EC35}"/>
    <cellStyle name="_Rating Agency Analysis v2_pom consolidated v3_ML Outputs" xfId="779" xr:uid="{00000000-0005-0000-0000-00000A030000}"/>
    <cellStyle name="_Rating Agency Analysis v2_pom consolidated v3_ML Outputs_DFC_4T21_com_TS" xfId="4244" xr:uid="{AE7234AD-1B88-40C2-B62C-4BA36E49EFA5}"/>
    <cellStyle name="_Rating Agency Analysis v2_pom consolidated v3_ML Outputs_JV - SLC-MIT" xfId="3346" xr:uid="{78CDBC18-1937-4941-A817-04BBC88FDE4A}"/>
    <cellStyle name="_Rating Agency Analysis v2_pom consolidated v3_Project Forest Pro Forma Model v58" xfId="780" xr:uid="{00000000-0005-0000-0000-00000B030000}"/>
    <cellStyle name="_Rating Agency Analysis v2_pom consolidated v3_Project Forest Pro Forma Model v58_DFC_4T21_com_TS" xfId="4245" xr:uid="{B5694FDF-7100-4284-A29C-477D44B59723}"/>
    <cellStyle name="_Rating Agency Analysis v2_pom consolidated v3_Project Forest Pro Forma Model v58_JV - SLC-MIT" xfId="3347" xr:uid="{A306D796-7F7D-4963-AC0E-F22B8D323870}"/>
    <cellStyle name="_ROCE template" xfId="781" xr:uid="{00000000-0005-0000-0000-00000C030000}"/>
    <cellStyle name="_ROCE template_DFC_4T21_com_TS" xfId="4246" xr:uid="{75966D66-051B-4080-9CE8-58A56198075E}"/>
    <cellStyle name="_ROCE template_JV - SLC-MIT" xfId="3348" xr:uid="{6069B529-48AA-4CDE-AEB9-E97E05FEE34E}"/>
    <cellStyle name="_SUE_LATAM-final" xfId="782" xr:uid="{00000000-0005-0000-0000-00000D030000}"/>
    <cellStyle name="_Tampa_Model_v3" xfId="783" xr:uid="{00000000-0005-0000-0000-00000E030000}"/>
    <cellStyle name="_Tampa_Model_v3_Exelon Power Fuel Forecast - Project P 6-11-2004 ver21" xfId="784" xr:uid="{00000000-0005-0000-0000-00000F030000}"/>
    <cellStyle name="_Tampa_Model_v3_ML Outputs" xfId="785" xr:uid="{00000000-0005-0000-0000-000010030000}"/>
    <cellStyle name="_Tampa_Model_v3_Project Forest Pro Forma Model v58" xfId="786" xr:uid="{00000000-0005-0000-0000-000011030000}"/>
    <cellStyle name="_Teco Coal_5" xfId="787" xr:uid="{00000000-0005-0000-0000-000012030000}"/>
    <cellStyle name="_Teco Coal_5_Exelon Power Fuel Forecast - Project P 6-11-2004 ver21" xfId="788" xr:uid="{00000000-0005-0000-0000-000013030000}"/>
    <cellStyle name="_Teco Coal_5_ML Outputs" xfId="789" xr:uid="{00000000-0005-0000-0000-000014030000}"/>
    <cellStyle name="_Teco Coal_5_Project Forest Pro Forma Model v58" xfId="790" xr:uid="{00000000-0005-0000-0000-000015030000}"/>
    <cellStyle name="_TECO Combined Return Analysis NEW 01-23-01" xfId="791" xr:uid="{00000000-0005-0000-0000-000016030000}"/>
    <cellStyle name="_TECO Combined Return Analysis NEW 01-23-01_Copy of CNL Consolidated model_v.FPL_v37" xfId="792" xr:uid="{00000000-0005-0000-0000-000017030000}"/>
    <cellStyle name="_TECO Combined Return Analysis NEW 01-23-01_Copy of CNL Consolidated model_v.FPL_v37_DFC_4T21_com_TS" xfId="4248" xr:uid="{F0A1F285-8C51-4579-9D6A-741CE0D66D16}"/>
    <cellStyle name="_TECO Combined Return Analysis NEW 01-23-01_Copy of CNL Consolidated model_v.FPL_v37_Exelon Power Fuel Forecast - Project P 6-11-2004 ver21" xfId="793" xr:uid="{00000000-0005-0000-0000-000018030000}"/>
    <cellStyle name="_TECO Combined Return Analysis NEW 01-23-01_Copy of CNL Consolidated model_v.FPL_v37_Exelon Power Fuel Forecast - Project P 6-11-2004 ver21_DFC_4T21_com_TS" xfId="4249" xr:uid="{9AACF434-0123-401A-BF8A-E0948169CA96}"/>
    <cellStyle name="_TECO Combined Return Analysis NEW 01-23-01_Copy of CNL Consolidated model_v.FPL_v37_Exelon Power Fuel Forecast - Project P 6-11-2004 ver21_JV - SLC-MIT" xfId="3351" xr:uid="{42BF2DF4-E9E8-468D-AA01-5C1337365079}"/>
    <cellStyle name="_TECO Combined Return Analysis NEW 01-23-01_Copy of CNL Consolidated model_v.FPL_v37_JV - SLC-MIT" xfId="3350" xr:uid="{5305A392-4822-430F-B96F-92778526FD43}"/>
    <cellStyle name="_TECO Combined Return Analysis NEW 01-23-01_Copy of CNL Consolidated model_v.FPL_v37_ML Outputs" xfId="794" xr:uid="{00000000-0005-0000-0000-000019030000}"/>
    <cellStyle name="_TECO Combined Return Analysis NEW 01-23-01_Copy of CNL Consolidated model_v.FPL_v37_ML Outputs_DFC_4T21_com_TS" xfId="4250" xr:uid="{3B9FE41D-7531-484E-A746-42AE26CE514A}"/>
    <cellStyle name="_TECO Combined Return Analysis NEW 01-23-01_Copy of CNL Consolidated model_v.FPL_v37_ML Outputs_JV - SLC-MIT" xfId="3352" xr:uid="{BA439705-2924-4013-9DD8-04569EAA8DF3}"/>
    <cellStyle name="_TECO Combined Return Analysis NEW 01-23-01_Copy of CNL Consolidated model_v.FPL_v37_Project Forest Pro Forma Model v58" xfId="795" xr:uid="{00000000-0005-0000-0000-00001A030000}"/>
    <cellStyle name="_TECO Combined Return Analysis NEW 01-23-01_Copy of CNL Consolidated model_v.FPL_v37_Project Forest Pro Forma Model v58_DFC_4T21_com_TS" xfId="4251" xr:uid="{C7B9EA2E-F20B-4FA0-B807-03F22B4CA982}"/>
    <cellStyle name="_TECO Combined Return Analysis NEW 01-23-01_Copy of CNL Consolidated model_v.FPL_v37_Project Forest Pro Forma Model v58_JV - SLC-MIT" xfId="3353" xr:uid="{1E3F6C84-B07B-422F-92F2-6F98906F7307}"/>
    <cellStyle name="_TECO Combined Return Analysis NEW 01-23-01_D_Consolidated2" xfId="796" xr:uid="{00000000-0005-0000-0000-00001B030000}"/>
    <cellStyle name="_TECO Combined Return Analysis NEW 01-23-01_D_Consolidated2_DFC_4T21_com_TS" xfId="4252" xr:uid="{53784177-3953-42E2-B406-9E8D0554C950}"/>
    <cellStyle name="_TECO Combined Return Analysis NEW 01-23-01_D_Consolidated2_JV - SLC-MIT" xfId="3354" xr:uid="{D5CD6E9E-29ED-4B1C-8D87-F5D0593108DA}"/>
    <cellStyle name="_TECO Combined Return Analysis NEW 01-23-01_DFC_4T21_com_TS" xfId="4247" xr:uid="{CC68C177-A591-41AB-B6F0-3A8FB04CA822}"/>
    <cellStyle name="_TECO Combined Return Analysis NEW 01-23-01_JV - SLC-MIT" xfId="3349" xr:uid="{A012BADC-1636-4075-86FE-7990D53FCEAE}"/>
    <cellStyle name="_TECO Combined Return Analysis NEW 01-23-01_Model v9.8" xfId="797" xr:uid="{00000000-0005-0000-0000-00001C030000}"/>
    <cellStyle name="_TECO Combined Return Analysis NEW 01-23-01_Model v9.8_DFC_4T21_com_TS" xfId="4253" xr:uid="{41FF8296-5109-4FA5-860F-10B08B2E49A2}"/>
    <cellStyle name="_TECO Combined Return Analysis NEW 01-23-01_Model v9.8_JV - SLC-MIT" xfId="3355" xr:uid="{CA71A76D-7EA6-425F-891B-1595CF5DC41B}"/>
    <cellStyle name="_TECO Combined Return Analysis NEW 01-23-01_Mutilples Template2" xfId="798" xr:uid="{00000000-0005-0000-0000-00001D030000}"/>
    <cellStyle name="_TECO Combined Return Analysis NEW 01-23-01_Mutilples Template2_DFC_4T21_com_TS" xfId="4254" xr:uid="{5B7724E9-B081-4301-A60B-3B1BC655817D}"/>
    <cellStyle name="_TECO Combined Return Analysis NEW 01-23-01_Mutilples Template2_Exelon Power Fuel Forecast - Project P 6-11-2004 ver21" xfId="799" xr:uid="{00000000-0005-0000-0000-00001E030000}"/>
    <cellStyle name="_TECO Combined Return Analysis NEW 01-23-01_Mutilples Template2_Exelon Power Fuel Forecast - Project P 6-11-2004 ver21_DFC_4T21_com_TS" xfId="4255" xr:uid="{03FBAF75-922B-488F-9D48-A670FBC396CB}"/>
    <cellStyle name="_TECO Combined Return Analysis NEW 01-23-01_Mutilples Template2_Exelon Power Fuel Forecast - Project P 6-11-2004 ver21_JV - SLC-MIT" xfId="3357" xr:uid="{8EA2CC96-44C7-4329-A0C0-CC5E03A7A07B}"/>
    <cellStyle name="_TECO Combined Return Analysis NEW 01-23-01_Mutilples Template2_JV - SLC-MIT" xfId="3356" xr:uid="{4C1EDE29-5EA8-48ED-91A9-5B03F22FFC11}"/>
    <cellStyle name="_TECO Combined Return Analysis NEW 01-23-01_Mutilples Template2_ML Outputs" xfId="800" xr:uid="{00000000-0005-0000-0000-00001F030000}"/>
    <cellStyle name="_TECO Combined Return Analysis NEW 01-23-01_Mutilples Template2_ML Outputs_DFC_4T21_com_TS" xfId="4256" xr:uid="{72083E0B-9D28-41A4-81E4-4A7F2B567A05}"/>
    <cellStyle name="_TECO Combined Return Analysis NEW 01-23-01_Mutilples Template2_ML Outputs_JV - SLC-MIT" xfId="3358" xr:uid="{0BE3270B-5F96-4EB4-9C02-CF771B39DBBA}"/>
    <cellStyle name="_TECO Combined Return Analysis NEW 01-23-01_Mutilples Template2_Project Forest Pro Forma Model v58" xfId="801" xr:uid="{00000000-0005-0000-0000-000020030000}"/>
    <cellStyle name="_TECO Combined Return Analysis NEW 01-23-01_Mutilples Template2_Project Forest Pro Forma Model v58_DFC_4T21_com_TS" xfId="4257" xr:uid="{19B4EBAA-85AE-414A-8ACB-346E5089D46C}"/>
    <cellStyle name="_TECO Combined Return Analysis NEW 01-23-01_Mutilples Template2_Project Forest Pro Forma Model v58_JV - SLC-MIT" xfId="3359" xr:uid="{41B1B397-BC35-41DD-9EFD-013E4D7AAC4E}"/>
    <cellStyle name="_TECO Combined Return Analysis NEW 01-23-01_pom consolidated v3" xfId="802" xr:uid="{00000000-0005-0000-0000-000021030000}"/>
    <cellStyle name="_TECO Combined Return Analysis NEW 01-23-01_pom consolidated v3_DFC_4T21_com_TS" xfId="4258" xr:uid="{2D4A9F83-CAEA-4C62-852C-337219827E18}"/>
    <cellStyle name="_TECO Combined Return Analysis NEW 01-23-01_pom consolidated v3_Exelon Power Fuel Forecast - Project P 6-11-2004 ver21" xfId="803" xr:uid="{00000000-0005-0000-0000-000022030000}"/>
    <cellStyle name="_TECO Combined Return Analysis NEW 01-23-01_pom consolidated v3_Exelon Power Fuel Forecast - Project P 6-11-2004 ver21_DFC_4T21_com_TS" xfId="4259" xr:uid="{FA9FBF5A-071F-4BDC-9729-DA4587710A20}"/>
    <cellStyle name="_TECO Combined Return Analysis NEW 01-23-01_pom consolidated v3_Exelon Power Fuel Forecast - Project P 6-11-2004 ver21_JV - SLC-MIT" xfId="3361" xr:uid="{A5DC66DF-7186-495F-9649-09155E179C4D}"/>
    <cellStyle name="_TECO Combined Return Analysis NEW 01-23-01_pom consolidated v3_JV - SLC-MIT" xfId="3360" xr:uid="{F105D7DD-5B5B-4F78-B5C2-9F98910C43DF}"/>
    <cellStyle name="_TECO Combined Return Analysis NEW 01-23-01_pom consolidated v3_ML Outputs" xfId="804" xr:uid="{00000000-0005-0000-0000-000023030000}"/>
    <cellStyle name="_TECO Combined Return Analysis NEW 01-23-01_pom consolidated v3_ML Outputs_DFC_4T21_com_TS" xfId="4260" xr:uid="{B2981C20-F1CF-4052-980C-32BAECDCCF73}"/>
    <cellStyle name="_TECO Combined Return Analysis NEW 01-23-01_pom consolidated v3_ML Outputs_JV - SLC-MIT" xfId="3362" xr:uid="{2B3ED869-297E-4C37-B571-8F0531A124A4}"/>
    <cellStyle name="_TECO Combined Return Analysis NEW 01-23-01_pom consolidated v3_Project Forest Pro Forma Model v58" xfId="805" xr:uid="{00000000-0005-0000-0000-000024030000}"/>
    <cellStyle name="_TECO Combined Return Analysis NEW 01-23-01_pom consolidated v3_Project Forest Pro Forma Model v58_DFC_4T21_com_TS" xfId="4261" xr:uid="{8B075770-0EE6-41B5-872C-B7D4A7992E33}"/>
    <cellStyle name="_TECO Combined Return Analysis NEW 01-23-01_pom consolidated v3_Project Forest Pro Forma Model v58_JV - SLC-MIT" xfId="3363" xr:uid="{9FCC63B7-A725-4E55-BAD3-F8154354EEDA}"/>
    <cellStyle name="_Teco Fuel Pro Forma 10-31-2001" xfId="806" xr:uid="{00000000-0005-0000-0000-000025030000}"/>
    <cellStyle name="_Teco Fuel Pro Forma 10-31-2001_Copy of CNL Consolidated model_v.FPL_v37" xfId="807" xr:uid="{00000000-0005-0000-0000-000026030000}"/>
    <cellStyle name="_Teco Fuel Pro Forma 10-31-2001_Copy of CNL Consolidated model_v.FPL_v37_DFC_4T21_com_TS" xfId="4263" xr:uid="{0B24E59F-F900-4D44-A056-5A242E4AC475}"/>
    <cellStyle name="_Teco Fuel Pro Forma 10-31-2001_Copy of CNL Consolidated model_v.FPL_v37_Exelon Power Fuel Forecast - Project P 6-11-2004 ver21" xfId="808" xr:uid="{00000000-0005-0000-0000-000027030000}"/>
    <cellStyle name="_Teco Fuel Pro Forma 10-31-2001_Copy of CNL Consolidated model_v.FPL_v37_Exelon Power Fuel Forecast - Project P 6-11-2004 ver21_DFC_4T21_com_TS" xfId="4264" xr:uid="{B560AEDA-039A-4E89-A9E6-014A72DC009C}"/>
    <cellStyle name="_Teco Fuel Pro Forma 10-31-2001_Copy of CNL Consolidated model_v.FPL_v37_Exelon Power Fuel Forecast - Project P 6-11-2004 ver21_JV - SLC-MIT" xfId="3366" xr:uid="{AFFD1BA7-3FBB-4650-B3FB-8CCA12A00133}"/>
    <cellStyle name="_Teco Fuel Pro Forma 10-31-2001_Copy of CNL Consolidated model_v.FPL_v37_JV - SLC-MIT" xfId="3365" xr:uid="{0334C016-393B-49FC-9CF9-8BD8FECD5CF6}"/>
    <cellStyle name="_Teco Fuel Pro Forma 10-31-2001_Copy of CNL Consolidated model_v.FPL_v37_ML Outputs" xfId="809" xr:uid="{00000000-0005-0000-0000-000028030000}"/>
    <cellStyle name="_Teco Fuel Pro Forma 10-31-2001_Copy of CNL Consolidated model_v.FPL_v37_ML Outputs_DFC_4T21_com_TS" xfId="4265" xr:uid="{77FCE7FC-D09F-4FEC-8BB7-F571C8578C9F}"/>
    <cellStyle name="_Teco Fuel Pro Forma 10-31-2001_Copy of CNL Consolidated model_v.FPL_v37_ML Outputs_JV - SLC-MIT" xfId="3367" xr:uid="{C6683B17-39B4-4514-9F3A-704E1539B665}"/>
    <cellStyle name="_Teco Fuel Pro Forma 10-31-2001_Copy of CNL Consolidated model_v.FPL_v37_Project Forest Pro Forma Model v58" xfId="810" xr:uid="{00000000-0005-0000-0000-000029030000}"/>
    <cellStyle name="_Teco Fuel Pro Forma 10-31-2001_Copy of CNL Consolidated model_v.FPL_v37_Project Forest Pro Forma Model v58_DFC_4T21_com_TS" xfId="4266" xr:uid="{414837BE-57E1-4333-B69E-E5D8B4999D87}"/>
    <cellStyle name="_Teco Fuel Pro Forma 10-31-2001_Copy of CNL Consolidated model_v.FPL_v37_Project Forest Pro Forma Model v58_JV - SLC-MIT" xfId="3368" xr:uid="{442CD157-F81F-43F0-97C1-5E3B9B0FF447}"/>
    <cellStyle name="_Teco Fuel Pro Forma 10-31-2001_D_Consolidated2" xfId="811" xr:uid="{00000000-0005-0000-0000-00002A030000}"/>
    <cellStyle name="_Teco Fuel Pro Forma 10-31-2001_D_Consolidated2_DFC_4T21_com_TS" xfId="4267" xr:uid="{5663EBA7-C54A-4467-AA18-F2A2636DA46F}"/>
    <cellStyle name="_Teco Fuel Pro Forma 10-31-2001_D_Consolidated2_JV - SLC-MIT" xfId="3369" xr:uid="{F3DA7CCB-7D7C-47DE-BCE5-8B2AD4859A76}"/>
    <cellStyle name="_Teco Fuel Pro Forma 10-31-2001_DFC_4T21_com_TS" xfId="4262" xr:uid="{AA879EC1-2802-4EB8-B165-E0099E85EF04}"/>
    <cellStyle name="_Teco Fuel Pro Forma 10-31-2001_JV - SLC-MIT" xfId="3364" xr:uid="{BB97AFA7-E28C-40A8-A1ED-309F6F7F3D51}"/>
    <cellStyle name="_Teco Fuel Pro Forma 10-31-2001_Model v9.8" xfId="812" xr:uid="{00000000-0005-0000-0000-00002B030000}"/>
    <cellStyle name="_Teco Fuel Pro Forma 10-31-2001_Model v9.8_DFC_4T21_com_TS" xfId="4268" xr:uid="{EA59EDA5-D939-4D2B-8DF8-A46B7BC4CA30}"/>
    <cellStyle name="_Teco Fuel Pro Forma 10-31-2001_Model v9.8_JV - SLC-MIT" xfId="3370" xr:uid="{B12651DC-7F96-4525-BF0D-86440647F872}"/>
    <cellStyle name="_Teco Fuel Pro Forma 10-31-2001_Mutilples Template2" xfId="813" xr:uid="{00000000-0005-0000-0000-00002C030000}"/>
    <cellStyle name="_Teco Fuel Pro Forma 10-31-2001_Mutilples Template2_DFC_4T21_com_TS" xfId="4269" xr:uid="{51809835-7D7C-406E-9EED-0151EA8666CB}"/>
    <cellStyle name="_Teco Fuel Pro Forma 10-31-2001_Mutilples Template2_Exelon Power Fuel Forecast - Project P 6-11-2004 ver21" xfId="814" xr:uid="{00000000-0005-0000-0000-00002D030000}"/>
    <cellStyle name="_Teco Fuel Pro Forma 10-31-2001_Mutilples Template2_Exelon Power Fuel Forecast - Project P 6-11-2004 ver21_DFC_4T21_com_TS" xfId="4270" xr:uid="{9053758B-D6B8-4D94-8655-ADF72EAB22BE}"/>
    <cellStyle name="_Teco Fuel Pro Forma 10-31-2001_Mutilples Template2_Exelon Power Fuel Forecast - Project P 6-11-2004 ver21_JV - SLC-MIT" xfId="3372" xr:uid="{DE6270B2-7269-4BA3-B4B3-E305F000A95F}"/>
    <cellStyle name="_Teco Fuel Pro Forma 10-31-2001_Mutilples Template2_JV - SLC-MIT" xfId="3371" xr:uid="{95102F7A-3A24-4E34-B78E-BE64DAA21CF0}"/>
    <cellStyle name="_Teco Fuel Pro Forma 10-31-2001_Mutilples Template2_ML Outputs" xfId="815" xr:uid="{00000000-0005-0000-0000-00002E030000}"/>
    <cellStyle name="_Teco Fuel Pro Forma 10-31-2001_Mutilples Template2_ML Outputs_DFC_4T21_com_TS" xfId="4271" xr:uid="{624B5540-979E-4B5A-8676-532134D74E0C}"/>
    <cellStyle name="_Teco Fuel Pro Forma 10-31-2001_Mutilples Template2_ML Outputs_JV - SLC-MIT" xfId="3373" xr:uid="{A00FFB30-4FEE-4F88-82D0-DD9E91801883}"/>
    <cellStyle name="_Teco Fuel Pro Forma 10-31-2001_Mutilples Template2_Project Forest Pro Forma Model v58" xfId="816" xr:uid="{00000000-0005-0000-0000-00002F030000}"/>
    <cellStyle name="_Teco Fuel Pro Forma 10-31-2001_Mutilples Template2_Project Forest Pro Forma Model v58_DFC_4T21_com_TS" xfId="4272" xr:uid="{2F50EE80-D3A5-4196-87F9-DE742A1FC1E1}"/>
    <cellStyle name="_Teco Fuel Pro Forma 10-31-2001_Mutilples Template2_Project Forest Pro Forma Model v58_JV - SLC-MIT" xfId="3374" xr:uid="{290C379B-A795-4F16-886C-5BB7C0E513A0}"/>
    <cellStyle name="_Teco Fuel Pro Forma 10-31-2001_pom consolidated v3" xfId="817" xr:uid="{00000000-0005-0000-0000-000030030000}"/>
    <cellStyle name="_Teco Fuel Pro Forma 10-31-2001_pom consolidated v3_DFC_4T21_com_TS" xfId="4273" xr:uid="{17EEA57F-032C-4383-9183-F0017C35DCBC}"/>
    <cellStyle name="_Teco Fuel Pro Forma 10-31-2001_pom consolidated v3_Exelon Power Fuel Forecast - Project P 6-11-2004 ver21" xfId="818" xr:uid="{00000000-0005-0000-0000-000031030000}"/>
    <cellStyle name="_Teco Fuel Pro Forma 10-31-2001_pom consolidated v3_Exelon Power Fuel Forecast - Project P 6-11-2004 ver21_DFC_4T21_com_TS" xfId="4274" xr:uid="{EC16F89B-BB20-4720-B727-D17069159BD8}"/>
    <cellStyle name="_Teco Fuel Pro Forma 10-31-2001_pom consolidated v3_Exelon Power Fuel Forecast - Project P 6-11-2004 ver21_JV - SLC-MIT" xfId="3376" xr:uid="{20260A6D-4CA3-4801-89B2-29301C246D50}"/>
    <cellStyle name="_Teco Fuel Pro Forma 10-31-2001_pom consolidated v3_JV - SLC-MIT" xfId="3375" xr:uid="{85C14E98-6D44-48C0-8747-CE0C55EB9588}"/>
    <cellStyle name="_Teco Fuel Pro Forma 10-31-2001_pom consolidated v3_ML Outputs" xfId="819" xr:uid="{00000000-0005-0000-0000-000032030000}"/>
    <cellStyle name="_Teco Fuel Pro Forma 10-31-2001_pom consolidated v3_ML Outputs_DFC_4T21_com_TS" xfId="4275" xr:uid="{A2F97210-791A-4BD8-856B-D98E14CC9D61}"/>
    <cellStyle name="_Teco Fuel Pro Forma 10-31-2001_pom consolidated v3_ML Outputs_JV - SLC-MIT" xfId="3377" xr:uid="{8C23CD9E-B2F8-4AF1-ABBB-8C9279F1AE2A}"/>
    <cellStyle name="_Teco Fuel Pro Forma 10-31-2001_pom consolidated v3_Project Forest Pro Forma Model v58" xfId="820" xr:uid="{00000000-0005-0000-0000-000033030000}"/>
    <cellStyle name="_Teco Fuel Pro Forma 10-31-2001_pom consolidated v3_Project Forest Pro Forma Model v58_DFC_4T21_com_TS" xfId="4276" xr:uid="{2A14E830-46E4-4938-B3FE-4D4EA6A75E89}"/>
    <cellStyle name="_Teco Fuel Pro Forma 10-31-2001_pom consolidated v3_Project Forest Pro Forma Model v58_JV - SLC-MIT" xfId="3378" xr:uid="{D01AFEC4-1A5D-42A7-8171-0E14267056C7}"/>
    <cellStyle name="_TECO Solutions" xfId="821" xr:uid="{00000000-0005-0000-0000-000034030000}"/>
    <cellStyle name="_TECO Solutions_Exelon Power Fuel Forecast - Project P 6-11-2004 ver21" xfId="822" xr:uid="{00000000-0005-0000-0000-000035030000}"/>
    <cellStyle name="_TECO Solutions_ML Outputs" xfId="823" xr:uid="{00000000-0005-0000-0000-000036030000}"/>
    <cellStyle name="_TECO Solutions_Project Forest Pro Forma Model v58" xfId="824" xr:uid="{00000000-0005-0000-0000-000037030000}"/>
    <cellStyle name="_TGN DCF v10" xfId="825" xr:uid="{00000000-0005-0000-0000-000038030000}"/>
    <cellStyle name="_TIE Consolidated 09-18-00 c2 Teco" xfId="826" xr:uid="{00000000-0005-0000-0000-000039030000}"/>
    <cellStyle name="_TIE Consolidated 09-18-00 c2 Teco_Copy of CNL Consolidated model_v.FPL_v37" xfId="827" xr:uid="{00000000-0005-0000-0000-00003A030000}"/>
    <cellStyle name="_TIE Consolidated 09-18-00 c2 Teco_Copy of CNL Consolidated model_v.FPL_v37_DFC_4T21_com_TS" xfId="4278" xr:uid="{CA7C6BC0-E736-4F89-997C-F35E0886535D}"/>
    <cellStyle name="_TIE Consolidated 09-18-00 c2 Teco_Copy of CNL Consolidated model_v.FPL_v37_Exelon Power Fuel Forecast - Project P 6-11-2004 ver21" xfId="828" xr:uid="{00000000-0005-0000-0000-00003B030000}"/>
    <cellStyle name="_TIE Consolidated 09-18-00 c2 Teco_Copy of CNL Consolidated model_v.FPL_v37_Exelon Power Fuel Forecast - Project P 6-11-2004 ver21_DFC_4T21_com_TS" xfId="4279" xr:uid="{DEB023E5-8BE3-4BB3-A5D7-DCED8C836BC7}"/>
    <cellStyle name="_TIE Consolidated 09-18-00 c2 Teco_Copy of CNL Consolidated model_v.FPL_v37_Exelon Power Fuel Forecast - Project P 6-11-2004 ver21_JV - SLC-MIT" xfId="3381" xr:uid="{05E8E624-A327-4004-8B9E-2E78ADC6F02C}"/>
    <cellStyle name="_TIE Consolidated 09-18-00 c2 Teco_Copy of CNL Consolidated model_v.FPL_v37_JV - SLC-MIT" xfId="3380" xr:uid="{AAEFBDC7-9237-4E9C-9E78-693FE576E8C5}"/>
    <cellStyle name="_TIE Consolidated 09-18-00 c2 Teco_Copy of CNL Consolidated model_v.FPL_v37_ML Outputs" xfId="829" xr:uid="{00000000-0005-0000-0000-00003C030000}"/>
    <cellStyle name="_TIE Consolidated 09-18-00 c2 Teco_Copy of CNL Consolidated model_v.FPL_v37_ML Outputs_DFC_4T21_com_TS" xfId="4280" xr:uid="{DE2A7A68-28CD-4B1A-A370-284BE81DCA0D}"/>
    <cellStyle name="_TIE Consolidated 09-18-00 c2 Teco_Copy of CNL Consolidated model_v.FPL_v37_ML Outputs_JV - SLC-MIT" xfId="3382" xr:uid="{1561D906-2C93-48BE-9C44-3846AAB5E4E3}"/>
    <cellStyle name="_TIE Consolidated 09-18-00 c2 Teco_Copy of CNL Consolidated model_v.FPL_v37_Project Forest Pro Forma Model v58" xfId="830" xr:uid="{00000000-0005-0000-0000-00003D030000}"/>
    <cellStyle name="_TIE Consolidated 09-18-00 c2 Teco_Copy of CNL Consolidated model_v.FPL_v37_Project Forest Pro Forma Model v58_DFC_4T21_com_TS" xfId="4281" xr:uid="{B709A4B5-3460-4854-97E4-F43DC4F187AE}"/>
    <cellStyle name="_TIE Consolidated 09-18-00 c2 Teco_Copy of CNL Consolidated model_v.FPL_v37_Project Forest Pro Forma Model v58_JV - SLC-MIT" xfId="3383" xr:uid="{B8449B1C-EB3C-4A41-9E11-9672ED016378}"/>
    <cellStyle name="_TIE Consolidated 09-18-00 c2 Teco_D_Consolidated2" xfId="831" xr:uid="{00000000-0005-0000-0000-00003E030000}"/>
    <cellStyle name="_TIE Consolidated 09-18-00 c2 Teco_D_Consolidated2_DFC_4T21_com_TS" xfId="4282" xr:uid="{0A4F65F9-010F-4387-841F-1786EBF635FD}"/>
    <cellStyle name="_TIE Consolidated 09-18-00 c2 Teco_D_Consolidated2_JV - SLC-MIT" xfId="3384" xr:uid="{25BDDE80-D6A2-4E4B-A448-0CCC5874AE8C}"/>
    <cellStyle name="_TIE Consolidated 09-18-00 c2 Teco_DFC_4T21_com_TS" xfId="4277" xr:uid="{6B957336-F22F-42DE-8E13-824C47C60760}"/>
    <cellStyle name="_TIE Consolidated 09-18-00 c2 Teco_JV - SLC-MIT" xfId="3379" xr:uid="{7CEDDFD6-0748-48E6-9719-D5E0CB2BAE5C}"/>
    <cellStyle name="_TIE Consolidated 09-18-00 c2 Teco_Model v9.8" xfId="832" xr:uid="{00000000-0005-0000-0000-00003F030000}"/>
    <cellStyle name="_TIE Consolidated 09-18-00 c2 Teco_Model v9.8_DFC_4T21_com_TS" xfId="4283" xr:uid="{9696BAF9-55EF-4EF5-B96D-90C06BC44FD9}"/>
    <cellStyle name="_TIE Consolidated 09-18-00 c2 Teco_Model v9.8_JV - SLC-MIT" xfId="3385" xr:uid="{712AB3D0-3665-4B34-9475-EE5CFBDC3A09}"/>
    <cellStyle name="_TIE Consolidated 09-18-00 c2 Teco_Mutilples Template2" xfId="833" xr:uid="{00000000-0005-0000-0000-000040030000}"/>
    <cellStyle name="_TIE Consolidated 09-18-00 c2 Teco_Mutilples Template2_DFC_4T21_com_TS" xfId="4284" xr:uid="{76EAFEFD-6DAB-456A-9CA9-A75F2CC7ECAB}"/>
    <cellStyle name="_TIE Consolidated 09-18-00 c2 Teco_Mutilples Template2_Exelon Power Fuel Forecast - Project P 6-11-2004 ver21" xfId="834" xr:uid="{00000000-0005-0000-0000-000041030000}"/>
    <cellStyle name="_TIE Consolidated 09-18-00 c2 Teco_Mutilples Template2_Exelon Power Fuel Forecast - Project P 6-11-2004 ver21_DFC_4T21_com_TS" xfId="4285" xr:uid="{6F5E3412-3268-4E3F-ACD0-E9C931387FA7}"/>
    <cellStyle name="_TIE Consolidated 09-18-00 c2 Teco_Mutilples Template2_Exelon Power Fuel Forecast - Project P 6-11-2004 ver21_JV - SLC-MIT" xfId="3387" xr:uid="{218970C1-F51D-4902-9272-15038A9FF249}"/>
    <cellStyle name="_TIE Consolidated 09-18-00 c2 Teco_Mutilples Template2_JV - SLC-MIT" xfId="3386" xr:uid="{B31E09B9-72AF-4757-92AC-C0CD6CD4B83E}"/>
    <cellStyle name="_TIE Consolidated 09-18-00 c2 Teco_Mutilples Template2_ML Outputs" xfId="835" xr:uid="{00000000-0005-0000-0000-000042030000}"/>
    <cellStyle name="_TIE Consolidated 09-18-00 c2 Teco_Mutilples Template2_ML Outputs_DFC_4T21_com_TS" xfId="4286" xr:uid="{8844EC03-411A-46F9-B5CC-0C079FCB270E}"/>
    <cellStyle name="_TIE Consolidated 09-18-00 c2 Teco_Mutilples Template2_ML Outputs_JV - SLC-MIT" xfId="3388" xr:uid="{517AD11A-2C21-41D6-A1C3-6538546E8746}"/>
    <cellStyle name="_TIE Consolidated 09-18-00 c2 Teco_Mutilples Template2_Project Forest Pro Forma Model v58" xfId="836" xr:uid="{00000000-0005-0000-0000-000043030000}"/>
    <cellStyle name="_TIE Consolidated 09-18-00 c2 Teco_Mutilples Template2_Project Forest Pro Forma Model v58_DFC_4T21_com_TS" xfId="4287" xr:uid="{206975B7-1B64-4FE8-8CA9-F9580A534D0B}"/>
    <cellStyle name="_TIE Consolidated 09-18-00 c2 Teco_Mutilples Template2_Project Forest Pro Forma Model v58_JV - SLC-MIT" xfId="3389" xr:uid="{C4A86943-8953-4323-9785-E81AAA061830}"/>
    <cellStyle name="_TIE Consolidated 09-18-00 c2 Teco_pom consolidated v3" xfId="837" xr:uid="{00000000-0005-0000-0000-000044030000}"/>
    <cellStyle name="_TIE Consolidated 09-18-00 c2 Teco_pom consolidated v3_DFC_4T21_com_TS" xfId="4288" xr:uid="{6E753366-F30E-4483-969F-5F556266A640}"/>
    <cellStyle name="_TIE Consolidated 09-18-00 c2 Teco_pom consolidated v3_Exelon Power Fuel Forecast - Project P 6-11-2004 ver21" xfId="838" xr:uid="{00000000-0005-0000-0000-000045030000}"/>
    <cellStyle name="_TIE Consolidated 09-18-00 c2 Teco_pom consolidated v3_Exelon Power Fuel Forecast - Project P 6-11-2004 ver21_DFC_4T21_com_TS" xfId="4289" xr:uid="{3F02E397-E3B9-4452-896C-861C0AB57B70}"/>
    <cellStyle name="_TIE Consolidated 09-18-00 c2 Teco_pom consolidated v3_Exelon Power Fuel Forecast - Project P 6-11-2004 ver21_JV - SLC-MIT" xfId="3391" xr:uid="{C11C4626-9BFA-4D7D-A13D-F6E5E8F9632C}"/>
    <cellStyle name="_TIE Consolidated 09-18-00 c2 Teco_pom consolidated v3_JV - SLC-MIT" xfId="3390" xr:uid="{467E724D-4A4D-4A4D-BA1F-4F5556EF9CB7}"/>
    <cellStyle name="_TIE Consolidated 09-18-00 c2 Teco_pom consolidated v3_ML Outputs" xfId="839" xr:uid="{00000000-0005-0000-0000-000046030000}"/>
    <cellStyle name="_TIE Consolidated 09-18-00 c2 Teco_pom consolidated v3_ML Outputs_DFC_4T21_com_TS" xfId="4290" xr:uid="{2F2EB12C-3497-412C-9EA1-ADF05D7233C2}"/>
    <cellStyle name="_TIE Consolidated 09-18-00 c2 Teco_pom consolidated v3_ML Outputs_JV - SLC-MIT" xfId="3392" xr:uid="{0BAE248B-383E-4766-AFCC-B31D2B83DF50}"/>
    <cellStyle name="_TIE Consolidated 09-18-00 c2 Teco_pom consolidated v3_Project Forest Pro Forma Model v58" xfId="840" xr:uid="{00000000-0005-0000-0000-000047030000}"/>
    <cellStyle name="_TIE Consolidated 09-18-00 c2 Teco_pom consolidated v3_Project Forest Pro Forma Model v58_DFC_4T21_com_TS" xfId="4291" xr:uid="{A3C647F1-8BD9-422D-B3F8-9B69210E3198}"/>
    <cellStyle name="_TIE Consolidated 09-18-00 c2 Teco_pom consolidated v3_Project Forest Pro Forma Model v58_JV - SLC-MIT" xfId="3393" xr:uid="{F1A287EC-C182-4F6D-A4FA-3AB7A3E4EEFC}"/>
    <cellStyle name="_Transport Model_v6" xfId="841" xr:uid="{00000000-0005-0000-0000-000048030000}"/>
    <cellStyle name="_Transport Model_v6_Exelon Power Fuel Forecast - Project P 6-11-2004 ver21" xfId="842" xr:uid="{00000000-0005-0000-0000-000049030000}"/>
    <cellStyle name="_Transport Model_v6_ML Outputs" xfId="843" xr:uid="{00000000-0005-0000-0000-00004A030000}"/>
    <cellStyle name="_Transport Model_v6_Project Forest Pro Forma Model v58" xfId="844" xr:uid="{00000000-0005-0000-0000-00004B030000}"/>
    <cellStyle name="_WACC Papaya_v02" xfId="845" xr:uid="{00000000-0005-0000-0000-00004C030000}"/>
    <cellStyle name="_WACC Papaya_v02_DFC_4T21_com_TS" xfId="4292" xr:uid="{8DC4D3C8-4A3A-42FE-B2A5-C43EB14B27CE}"/>
    <cellStyle name="_WACC Papaya_v02_JV - SLC-MIT" xfId="3394" xr:uid="{A3549E08-2EE1-472F-ACCA-263425C8CE82}"/>
    <cellStyle name="_West Michigan 0800 v1 test" xfId="846" xr:uid="{00000000-0005-0000-0000-00004D030000}"/>
    <cellStyle name="_West Michigan 0800 v1 test_Copy of CNL Consolidated model_v.FPL_v37" xfId="847" xr:uid="{00000000-0005-0000-0000-00004E030000}"/>
    <cellStyle name="_West Michigan 0800 v1 test_Copy of CNL Consolidated model_v.FPL_v37_DFC_4T21_com_TS" xfId="4294" xr:uid="{05E762A8-0824-47E7-959A-BC5787CDF8CE}"/>
    <cellStyle name="_West Michigan 0800 v1 test_Copy of CNL Consolidated model_v.FPL_v37_Exelon Power Fuel Forecast - Project P 6-11-2004 ver21" xfId="848" xr:uid="{00000000-0005-0000-0000-00004F030000}"/>
    <cellStyle name="_West Michigan 0800 v1 test_Copy of CNL Consolidated model_v.FPL_v37_Exelon Power Fuel Forecast - Project P 6-11-2004 ver21_DFC_4T21_com_TS" xfId="4295" xr:uid="{FE0C6CBC-3565-4ED4-9755-E8430E4147E4}"/>
    <cellStyle name="_West Michigan 0800 v1 test_Copy of CNL Consolidated model_v.FPL_v37_Exelon Power Fuel Forecast - Project P 6-11-2004 ver21_JV - SLC-MIT" xfId="3397" xr:uid="{95951976-6AA0-4E3B-BA8F-EC47DD4D7D9E}"/>
    <cellStyle name="_West Michigan 0800 v1 test_Copy of CNL Consolidated model_v.FPL_v37_JV - SLC-MIT" xfId="3396" xr:uid="{CAEB0AB3-916A-43B6-9F10-0D1433F0D963}"/>
    <cellStyle name="_West Michigan 0800 v1 test_Copy of CNL Consolidated model_v.FPL_v37_ML Outputs" xfId="849" xr:uid="{00000000-0005-0000-0000-000050030000}"/>
    <cellStyle name="_West Michigan 0800 v1 test_Copy of CNL Consolidated model_v.FPL_v37_ML Outputs_DFC_4T21_com_TS" xfId="4296" xr:uid="{219A670F-4328-4310-A5A3-62E5C5398C5A}"/>
    <cellStyle name="_West Michigan 0800 v1 test_Copy of CNL Consolidated model_v.FPL_v37_ML Outputs_JV - SLC-MIT" xfId="3398" xr:uid="{27371CD1-E5EC-4BF7-B60C-EC045CB0495D}"/>
    <cellStyle name="_West Michigan 0800 v1 test_Copy of CNL Consolidated model_v.FPL_v37_Project Forest Pro Forma Model v58" xfId="850" xr:uid="{00000000-0005-0000-0000-000051030000}"/>
    <cellStyle name="_West Michigan 0800 v1 test_Copy of CNL Consolidated model_v.FPL_v37_Project Forest Pro Forma Model v58_DFC_4T21_com_TS" xfId="4297" xr:uid="{E4296E5A-8EE8-411F-9CBF-0E3E1241D783}"/>
    <cellStyle name="_West Michigan 0800 v1 test_Copy of CNL Consolidated model_v.FPL_v37_Project Forest Pro Forma Model v58_JV - SLC-MIT" xfId="3399" xr:uid="{CBE0D02A-EEB8-4799-ADDC-C4A0F51A0780}"/>
    <cellStyle name="_West Michigan 0800 v1 test_D_Consolidated2" xfId="851" xr:uid="{00000000-0005-0000-0000-000052030000}"/>
    <cellStyle name="_West Michigan 0800 v1 test_D_Consolidated2_DFC_4T21_com_TS" xfId="4298" xr:uid="{6A6AF72B-682E-42DF-A080-11BB406EF336}"/>
    <cellStyle name="_West Michigan 0800 v1 test_D_Consolidated2_JV - SLC-MIT" xfId="3400" xr:uid="{AED80B14-1BC6-4A59-A2D2-5C08C843E0E7}"/>
    <cellStyle name="_West Michigan 0800 v1 test_DFC_4T21_com_TS" xfId="4293" xr:uid="{C90D4EB1-7743-4AF4-B661-3DE60DC8DE65}"/>
    <cellStyle name="_West Michigan 0800 v1 test_JV - SLC-MIT" xfId="3395" xr:uid="{D6EEEFF3-77E1-4465-9B83-99812EF1A0C0}"/>
    <cellStyle name="_West Michigan 0800 v1 test_Model v9.8" xfId="852" xr:uid="{00000000-0005-0000-0000-000053030000}"/>
    <cellStyle name="_West Michigan 0800 v1 test_Model v9.8_DFC_4T21_com_TS" xfId="4299" xr:uid="{27C67221-C56B-4CB5-B5D3-FE671B70459B}"/>
    <cellStyle name="_West Michigan 0800 v1 test_Model v9.8_JV - SLC-MIT" xfId="3401" xr:uid="{5D97175E-0454-409E-8C91-1372AD19101F}"/>
    <cellStyle name="_West Michigan 0800 v1 test_Mutilples Template2" xfId="853" xr:uid="{00000000-0005-0000-0000-000054030000}"/>
    <cellStyle name="_West Michigan 0800 v1 test_Mutilples Template2_DFC_4T21_com_TS" xfId="4300" xr:uid="{04CC9F6C-A59D-4D64-80A7-9C60752B598D}"/>
    <cellStyle name="_West Michigan 0800 v1 test_Mutilples Template2_Exelon Power Fuel Forecast - Project P 6-11-2004 ver21" xfId="854" xr:uid="{00000000-0005-0000-0000-000055030000}"/>
    <cellStyle name="_West Michigan 0800 v1 test_Mutilples Template2_Exelon Power Fuel Forecast - Project P 6-11-2004 ver21_DFC_4T21_com_TS" xfId="4301" xr:uid="{EEC770A0-DB74-4335-8C88-4B76D323219D}"/>
    <cellStyle name="_West Michigan 0800 v1 test_Mutilples Template2_Exelon Power Fuel Forecast - Project P 6-11-2004 ver21_JV - SLC-MIT" xfId="3403" xr:uid="{92E9FA92-9E7F-4C8F-B694-1E66D5F19F1C}"/>
    <cellStyle name="_West Michigan 0800 v1 test_Mutilples Template2_JV - SLC-MIT" xfId="3402" xr:uid="{045B6F11-F767-47C2-9559-7CBC36F2FBDF}"/>
    <cellStyle name="_West Michigan 0800 v1 test_Mutilples Template2_ML Outputs" xfId="855" xr:uid="{00000000-0005-0000-0000-000056030000}"/>
    <cellStyle name="_West Michigan 0800 v1 test_Mutilples Template2_ML Outputs_DFC_4T21_com_TS" xfId="4302" xr:uid="{34678453-5BE5-42A8-AD88-7228E269E594}"/>
    <cellStyle name="_West Michigan 0800 v1 test_Mutilples Template2_ML Outputs_JV - SLC-MIT" xfId="3404" xr:uid="{31CFFF37-4126-4A1C-8751-BC03E91CA5D9}"/>
    <cellStyle name="_West Michigan 0800 v1 test_Mutilples Template2_Project Forest Pro Forma Model v58" xfId="856" xr:uid="{00000000-0005-0000-0000-000057030000}"/>
    <cellStyle name="_West Michigan 0800 v1 test_Mutilples Template2_Project Forest Pro Forma Model v58_DFC_4T21_com_TS" xfId="4303" xr:uid="{3B1E36BF-4320-424F-B8B0-6E288513F62D}"/>
    <cellStyle name="_West Michigan 0800 v1 test_Mutilples Template2_Project Forest Pro Forma Model v58_JV - SLC-MIT" xfId="3405" xr:uid="{0C8519D3-AD96-498F-B5EC-37F87EBF8E80}"/>
    <cellStyle name="_West Michigan 0800 v1 test_pom consolidated v3" xfId="857" xr:uid="{00000000-0005-0000-0000-000058030000}"/>
    <cellStyle name="_West Michigan 0800 v1 test_pom consolidated v3_DFC_4T21_com_TS" xfId="4304" xr:uid="{2B312D08-95E2-43E5-BCBB-5AD820795B56}"/>
    <cellStyle name="_West Michigan 0800 v1 test_pom consolidated v3_Exelon Power Fuel Forecast - Project P 6-11-2004 ver21" xfId="858" xr:uid="{00000000-0005-0000-0000-000059030000}"/>
    <cellStyle name="_West Michigan 0800 v1 test_pom consolidated v3_Exelon Power Fuel Forecast - Project P 6-11-2004 ver21_DFC_4T21_com_TS" xfId="4305" xr:uid="{0FC1A053-294E-4323-95A3-826D00AFB240}"/>
    <cellStyle name="_West Michigan 0800 v1 test_pom consolidated v3_Exelon Power Fuel Forecast - Project P 6-11-2004 ver21_JV - SLC-MIT" xfId="3407" xr:uid="{9434C700-39DD-45EE-B8ED-4F36DBA9230E}"/>
    <cellStyle name="_West Michigan 0800 v1 test_pom consolidated v3_JV - SLC-MIT" xfId="3406" xr:uid="{71CB2913-B9C4-49C8-B069-4F4C637818CA}"/>
    <cellStyle name="_West Michigan 0800 v1 test_pom consolidated v3_ML Outputs" xfId="859" xr:uid="{00000000-0005-0000-0000-00005A030000}"/>
    <cellStyle name="_West Michigan 0800 v1 test_pom consolidated v3_ML Outputs_DFC_4T21_com_TS" xfId="4306" xr:uid="{B54A9FF6-2C00-48CD-8EF3-18DF12B5336F}"/>
    <cellStyle name="_West Michigan 0800 v1 test_pom consolidated v3_ML Outputs_JV - SLC-MIT" xfId="3408" xr:uid="{1CD3BC26-4F59-413B-9092-415185E82CEE}"/>
    <cellStyle name="_West Michigan 0800 v1 test_pom consolidated v3_Project Forest Pro Forma Model v58" xfId="860" xr:uid="{00000000-0005-0000-0000-00005B030000}"/>
    <cellStyle name="_West Michigan 0800 v1 test_pom consolidated v3_Project Forest Pro Forma Model v58_DFC_4T21_com_TS" xfId="4307" xr:uid="{56EA58BA-C551-4D3A-AAB2-26F71BE4AC66}"/>
    <cellStyle name="_West Michigan 0800 v1 test_pom consolidated v3_Project Forest Pro Forma Model v58_JV - SLC-MIT" xfId="3409" xr:uid="{F54CF067-AF93-4C99-9130-C19C2386E10B}"/>
    <cellStyle name="=C:\WINDOWS\SYSTEM32\COMMAND.COM" xfId="3422" xr:uid="{0A554770-A092-49DC-B08E-A46968121E59}"/>
    <cellStyle name="=C:\WINNT35\SYSTEM32\COMMAND.COM" xfId="861" xr:uid="{00000000-0005-0000-0000-00005C030000}"/>
    <cellStyle name="•W_laroux" xfId="3423" xr:uid="{2369AC6A-0FF7-4878-B33D-16898B223202}"/>
    <cellStyle name="0" xfId="862" xr:uid="{00000000-0005-0000-0000-00005D030000}"/>
    <cellStyle name="0000" xfId="863" xr:uid="{00000000-0005-0000-0000-00005E030000}"/>
    <cellStyle name="000000" xfId="864" xr:uid="{00000000-0005-0000-0000-00005F030000}"/>
    <cellStyle name="1o.nível" xfId="865" xr:uid="{00000000-0005-0000-0000-000060030000}"/>
    <cellStyle name="20% - Accent1" xfId="866" xr:uid="{00000000-0005-0000-0000-000061030000}"/>
    <cellStyle name="20% - Accent1 2" xfId="2607" xr:uid="{F96F873E-0E7F-43C1-A0A6-BAFAAB1E835D}"/>
    <cellStyle name="20% - Accent1_DFC_DF" xfId="4308" xr:uid="{516C1409-285A-471E-91F6-5F3994D4A70A}"/>
    <cellStyle name="20% - Accent2" xfId="867" xr:uid="{00000000-0005-0000-0000-000062030000}"/>
    <cellStyle name="20% - Accent2 2" xfId="2608" xr:uid="{48823269-5EC3-4C15-8C02-9FB47025A064}"/>
    <cellStyle name="20% - Accent2_DFC_DF" xfId="4309" xr:uid="{9455BE31-2F4A-4A45-8968-64362931F851}"/>
    <cellStyle name="20% - Accent3" xfId="868" xr:uid="{00000000-0005-0000-0000-000063030000}"/>
    <cellStyle name="20% - Accent3 2" xfId="2609" xr:uid="{B5FA816E-D261-473D-BBAB-78795BFC3301}"/>
    <cellStyle name="20% - Accent3_DFC_DF" xfId="4310" xr:uid="{16CEC97D-0DF0-40E3-898E-5A773AC36986}"/>
    <cellStyle name="20% - Accent4" xfId="869" xr:uid="{00000000-0005-0000-0000-000064030000}"/>
    <cellStyle name="20% - Accent4 2" xfId="2610" xr:uid="{04C9464B-AB0A-4027-BFA9-D6AB3E96405D}"/>
    <cellStyle name="20% - Accent4_DFC_DF" xfId="4311" xr:uid="{C16CD26E-5AD3-4D66-B5B0-95EEEF282537}"/>
    <cellStyle name="20% - Accent5" xfId="870" xr:uid="{00000000-0005-0000-0000-000065030000}"/>
    <cellStyle name="20% - Accent5 2" xfId="2611" xr:uid="{026C453D-C675-495F-9532-9FE3B965779F}"/>
    <cellStyle name="20% - Accent5_DFC_DF" xfId="4312" xr:uid="{636FF0B8-CBBF-4E61-B940-930292E92E17}"/>
    <cellStyle name="20% - Accent6" xfId="871" xr:uid="{00000000-0005-0000-0000-000066030000}"/>
    <cellStyle name="20% - Accent6 2" xfId="2612" xr:uid="{4509FCF2-ACF1-48D7-9B8F-29FA1AFD54A1}"/>
    <cellStyle name="20% - Accent6_DFC_DF" xfId="4313" xr:uid="{3F524454-AE0E-4ADA-B674-48F8D0F3A2A0}"/>
    <cellStyle name="20% - Ênfase1 2" xfId="872" xr:uid="{00000000-0005-0000-0000-000067030000}"/>
    <cellStyle name="20% - Ênfase1 2 2" xfId="873" xr:uid="{00000000-0005-0000-0000-000068030000}"/>
    <cellStyle name="20% - Ênfase1 2 2 2" xfId="874" xr:uid="{00000000-0005-0000-0000-000069030000}"/>
    <cellStyle name="20% - Ênfase1 3" xfId="875" xr:uid="{00000000-0005-0000-0000-00006A030000}"/>
    <cellStyle name="20% - Ênfase2 2" xfId="876" xr:uid="{00000000-0005-0000-0000-00006B030000}"/>
    <cellStyle name="20% - Ênfase2 2 2" xfId="877" xr:uid="{00000000-0005-0000-0000-00006C030000}"/>
    <cellStyle name="20% - Ênfase2 2 2 2" xfId="878" xr:uid="{00000000-0005-0000-0000-00006D030000}"/>
    <cellStyle name="20% - Ênfase2 3" xfId="879" xr:uid="{00000000-0005-0000-0000-00006E030000}"/>
    <cellStyle name="20% - Ênfase3 2" xfId="880" xr:uid="{00000000-0005-0000-0000-00006F030000}"/>
    <cellStyle name="20% - Ênfase3 2 2" xfId="881" xr:uid="{00000000-0005-0000-0000-000070030000}"/>
    <cellStyle name="20% - Ênfase3 2 2 2" xfId="882" xr:uid="{00000000-0005-0000-0000-000071030000}"/>
    <cellStyle name="20% - Ênfase3 3" xfId="883" xr:uid="{00000000-0005-0000-0000-000072030000}"/>
    <cellStyle name="20% - Ênfase4 2" xfId="884" xr:uid="{00000000-0005-0000-0000-000073030000}"/>
    <cellStyle name="20% - Ênfase4 2 2" xfId="885" xr:uid="{00000000-0005-0000-0000-000074030000}"/>
    <cellStyle name="20% - Ênfase4 2 2 2" xfId="886" xr:uid="{00000000-0005-0000-0000-000075030000}"/>
    <cellStyle name="20% - Ênfase4 3" xfId="887" xr:uid="{00000000-0005-0000-0000-000076030000}"/>
    <cellStyle name="20% - Ênfase5 2" xfId="888" xr:uid="{00000000-0005-0000-0000-000077030000}"/>
    <cellStyle name="20% - Ênfase5 2 2" xfId="889" xr:uid="{00000000-0005-0000-0000-000078030000}"/>
    <cellStyle name="20% - Ênfase5 2 2 2" xfId="890" xr:uid="{00000000-0005-0000-0000-000079030000}"/>
    <cellStyle name="20% - Ênfase5 3" xfId="891" xr:uid="{00000000-0005-0000-0000-00007A030000}"/>
    <cellStyle name="20% - Ênfase6 2" xfId="892" xr:uid="{00000000-0005-0000-0000-00007B030000}"/>
    <cellStyle name="20% - Ênfase6 2 2" xfId="893" xr:uid="{00000000-0005-0000-0000-00007C030000}"/>
    <cellStyle name="20% - Ênfase6 2 2 2" xfId="894" xr:uid="{00000000-0005-0000-0000-00007D030000}"/>
    <cellStyle name="20% - Ênfase6 3" xfId="895" xr:uid="{00000000-0005-0000-0000-00007E030000}"/>
    <cellStyle name="2o.nível" xfId="896" xr:uid="{00000000-0005-0000-0000-00007F030000}"/>
    <cellStyle name="40% - Accent1" xfId="897" xr:uid="{00000000-0005-0000-0000-000080030000}"/>
    <cellStyle name="40% - Accent1 2" xfId="2613" xr:uid="{F5914B13-D59F-4DCB-88C7-F12F62F31F0B}"/>
    <cellStyle name="40% - Accent1_DFC_DF" xfId="4314" xr:uid="{926CBC71-B974-4E3D-A0AA-2368DE349AA5}"/>
    <cellStyle name="40% - Accent2" xfId="898" xr:uid="{00000000-0005-0000-0000-000081030000}"/>
    <cellStyle name="40% - Accent2 2" xfId="2614" xr:uid="{6D008964-512D-4C96-B89F-1FAB5C2CC098}"/>
    <cellStyle name="40% - Accent2_DFC_DF" xfId="4315" xr:uid="{DD23611F-07A6-4A13-897C-4446ECD69C2A}"/>
    <cellStyle name="40% - Accent3" xfId="899" xr:uid="{00000000-0005-0000-0000-000082030000}"/>
    <cellStyle name="40% - Accent3 2" xfId="2615" xr:uid="{906A64C7-55B8-4698-8D7D-1AB095E2F14C}"/>
    <cellStyle name="40% - Accent3_DFC_DF" xfId="4316" xr:uid="{B9D9AA85-C198-4BA9-9C8B-D091F20583A8}"/>
    <cellStyle name="40% - Accent4" xfId="900" xr:uid="{00000000-0005-0000-0000-000083030000}"/>
    <cellStyle name="40% - Accent4 2" xfId="2616" xr:uid="{D56C8E9A-CA06-4DF2-8446-1650FABA5ADF}"/>
    <cellStyle name="40% - Accent4_DFC_DF" xfId="4317" xr:uid="{865E0B03-8C01-468E-AFE1-3684C4B1AA1A}"/>
    <cellStyle name="40% - Accent5" xfId="901" xr:uid="{00000000-0005-0000-0000-000084030000}"/>
    <cellStyle name="40% - Accent5 2" xfId="2617" xr:uid="{74466A52-C0D3-4B25-80AD-D1B2FB61CC4B}"/>
    <cellStyle name="40% - Accent5_DFC_DF" xfId="4318" xr:uid="{D9F3A782-7E5E-415B-BDEA-A9745F05B538}"/>
    <cellStyle name="40% - Accent6" xfId="902" xr:uid="{00000000-0005-0000-0000-000085030000}"/>
    <cellStyle name="40% - Accent6 2" xfId="2618" xr:uid="{AA9E95AA-7DA5-452A-BBBB-6A235AA52AA7}"/>
    <cellStyle name="40% - Accent6_DFC_DF" xfId="4319" xr:uid="{2BAB916F-C773-4817-83F8-4994A0AE438D}"/>
    <cellStyle name="40% - Ênfase1 2" xfId="903" xr:uid="{00000000-0005-0000-0000-000086030000}"/>
    <cellStyle name="40% - Ênfase1 2 2" xfId="904" xr:uid="{00000000-0005-0000-0000-000087030000}"/>
    <cellStyle name="40% - Ênfase1 2 2 2" xfId="905" xr:uid="{00000000-0005-0000-0000-000088030000}"/>
    <cellStyle name="40% - Ênfase1 3" xfId="906" xr:uid="{00000000-0005-0000-0000-000089030000}"/>
    <cellStyle name="40% - Ênfase2 2" xfId="907" xr:uid="{00000000-0005-0000-0000-00008A030000}"/>
    <cellStyle name="40% - Ênfase2 2 2" xfId="908" xr:uid="{00000000-0005-0000-0000-00008B030000}"/>
    <cellStyle name="40% - Ênfase2 2 2 2" xfId="909" xr:uid="{00000000-0005-0000-0000-00008C030000}"/>
    <cellStyle name="40% - Ênfase2 3" xfId="910" xr:uid="{00000000-0005-0000-0000-00008D030000}"/>
    <cellStyle name="40% - Ênfase3 2" xfId="911" xr:uid="{00000000-0005-0000-0000-00008E030000}"/>
    <cellStyle name="40% - Ênfase3 2 2" xfId="912" xr:uid="{00000000-0005-0000-0000-00008F030000}"/>
    <cellStyle name="40% - Ênfase3 2 2 2" xfId="913" xr:uid="{00000000-0005-0000-0000-000090030000}"/>
    <cellStyle name="40% - Ênfase3 3" xfId="914" xr:uid="{00000000-0005-0000-0000-000091030000}"/>
    <cellStyle name="40% - Ênfase4 2" xfId="915" xr:uid="{00000000-0005-0000-0000-000092030000}"/>
    <cellStyle name="40% - Ênfase4 2 2" xfId="916" xr:uid="{00000000-0005-0000-0000-000093030000}"/>
    <cellStyle name="40% - Ênfase4 2 2 2" xfId="917" xr:uid="{00000000-0005-0000-0000-000094030000}"/>
    <cellStyle name="40% - Ênfase4 3" xfId="918" xr:uid="{00000000-0005-0000-0000-000095030000}"/>
    <cellStyle name="40% - Ênfase5 2" xfId="919" xr:uid="{00000000-0005-0000-0000-000096030000}"/>
    <cellStyle name="40% - Ênfase5 2 2" xfId="920" xr:uid="{00000000-0005-0000-0000-000097030000}"/>
    <cellStyle name="40% - Ênfase5 2 2 2" xfId="921" xr:uid="{00000000-0005-0000-0000-000098030000}"/>
    <cellStyle name="40% - Ênfase5 3" xfId="922" xr:uid="{00000000-0005-0000-0000-000099030000}"/>
    <cellStyle name="40% - Ênfase6 2" xfId="923" xr:uid="{00000000-0005-0000-0000-00009A030000}"/>
    <cellStyle name="40% - Ênfase6 2 2" xfId="924" xr:uid="{00000000-0005-0000-0000-00009B030000}"/>
    <cellStyle name="40% - Ênfase6 2 2 2" xfId="925" xr:uid="{00000000-0005-0000-0000-00009C030000}"/>
    <cellStyle name="40% - Ênfase6 3" xfId="926" xr:uid="{00000000-0005-0000-0000-00009D030000}"/>
    <cellStyle name="60% - Accent1" xfId="927" xr:uid="{00000000-0005-0000-0000-00009E030000}"/>
    <cellStyle name="60% - Accent1 2" xfId="3424" xr:uid="{7C97828A-1FE4-4BCE-AC87-808BE724E8D4}"/>
    <cellStyle name="60% - Accent2" xfId="928" xr:uid="{00000000-0005-0000-0000-00009F030000}"/>
    <cellStyle name="60% - Accent2 2" xfId="3425" xr:uid="{2A16FAAE-E973-4E50-86DA-2E50D22D333A}"/>
    <cellStyle name="60% - Accent3" xfId="929" xr:uid="{00000000-0005-0000-0000-0000A0030000}"/>
    <cellStyle name="60% - Accent3 2" xfId="3426" xr:uid="{2963F6C5-A4C7-4090-96D6-496BFE037979}"/>
    <cellStyle name="60% - Accent4" xfId="930" xr:uid="{00000000-0005-0000-0000-0000A1030000}"/>
    <cellStyle name="60% - Accent4 2" xfId="3427" xr:uid="{E2D0FE4A-731A-45E0-898E-0B0969C20FAE}"/>
    <cellStyle name="60% - Accent5" xfId="931" xr:uid="{00000000-0005-0000-0000-0000A2030000}"/>
    <cellStyle name="60% - Accent5 2" xfId="3428" xr:uid="{45EF6EB1-06E7-4C35-8C8C-8D81977B11FC}"/>
    <cellStyle name="60% - Accent6" xfId="932" xr:uid="{00000000-0005-0000-0000-0000A3030000}"/>
    <cellStyle name="60% - Accent6 2" xfId="3429" xr:uid="{235F0284-2C66-4F01-BA51-679431BADD09}"/>
    <cellStyle name="60% - Ênfase1 2" xfId="933" xr:uid="{00000000-0005-0000-0000-0000A4030000}"/>
    <cellStyle name="60% - Ênfase1 2 2" xfId="934" xr:uid="{00000000-0005-0000-0000-0000A5030000}"/>
    <cellStyle name="60% - Ênfase1 2 2 2" xfId="935" xr:uid="{00000000-0005-0000-0000-0000A6030000}"/>
    <cellStyle name="60% - Ênfase1 3" xfId="936" xr:uid="{00000000-0005-0000-0000-0000A7030000}"/>
    <cellStyle name="60% - Ênfase2 2" xfId="937" xr:uid="{00000000-0005-0000-0000-0000A8030000}"/>
    <cellStyle name="60% - Ênfase2 2 2" xfId="938" xr:uid="{00000000-0005-0000-0000-0000A9030000}"/>
    <cellStyle name="60% - Ênfase2 2 2 2" xfId="939" xr:uid="{00000000-0005-0000-0000-0000AA030000}"/>
    <cellStyle name="60% - Ênfase2 3" xfId="940" xr:uid="{00000000-0005-0000-0000-0000AB030000}"/>
    <cellStyle name="60% - Ênfase3 2" xfId="941" xr:uid="{00000000-0005-0000-0000-0000AC030000}"/>
    <cellStyle name="60% - Ênfase3 2 2" xfId="942" xr:uid="{00000000-0005-0000-0000-0000AD030000}"/>
    <cellStyle name="60% - Ênfase3 2 2 2" xfId="943" xr:uid="{00000000-0005-0000-0000-0000AE030000}"/>
    <cellStyle name="60% - Ênfase3 3" xfId="944" xr:uid="{00000000-0005-0000-0000-0000AF030000}"/>
    <cellStyle name="60% - Ênfase4 2" xfId="945" xr:uid="{00000000-0005-0000-0000-0000B0030000}"/>
    <cellStyle name="60% - Ênfase4 2 2" xfId="946" xr:uid="{00000000-0005-0000-0000-0000B1030000}"/>
    <cellStyle name="60% - Ênfase4 2 2 2" xfId="947" xr:uid="{00000000-0005-0000-0000-0000B2030000}"/>
    <cellStyle name="60% - Ênfase4 3" xfId="948" xr:uid="{00000000-0005-0000-0000-0000B3030000}"/>
    <cellStyle name="60% - Ênfase5 2" xfId="949" xr:uid="{00000000-0005-0000-0000-0000B4030000}"/>
    <cellStyle name="60% - Ênfase5 2 2" xfId="950" xr:uid="{00000000-0005-0000-0000-0000B5030000}"/>
    <cellStyle name="60% - Ênfase5 2 2 2" xfId="951" xr:uid="{00000000-0005-0000-0000-0000B6030000}"/>
    <cellStyle name="60% - Ênfase5 3" xfId="952" xr:uid="{00000000-0005-0000-0000-0000B7030000}"/>
    <cellStyle name="60% - Ênfase6 2" xfId="953" xr:uid="{00000000-0005-0000-0000-0000B8030000}"/>
    <cellStyle name="60% - Ênfase6 2 2" xfId="954" xr:uid="{00000000-0005-0000-0000-0000B9030000}"/>
    <cellStyle name="60% - Ênfase6 2 2 2" xfId="955" xr:uid="{00000000-0005-0000-0000-0000BA030000}"/>
    <cellStyle name="60% - Ênfase6 3" xfId="956" xr:uid="{00000000-0005-0000-0000-0000BB030000}"/>
    <cellStyle name="a_normal" xfId="957" xr:uid="{00000000-0005-0000-0000-0000BC030000}"/>
    <cellStyle name="a_quebra_2" xfId="958" xr:uid="{00000000-0005-0000-0000-0000BD030000}"/>
    <cellStyle name="A3 297 x 420 mm" xfId="959" xr:uid="{00000000-0005-0000-0000-0000BE030000}"/>
    <cellStyle name="Accent1" xfId="960" xr:uid="{00000000-0005-0000-0000-0000BF030000}"/>
    <cellStyle name="Accent1 - 20%" xfId="961" xr:uid="{00000000-0005-0000-0000-0000C0030000}"/>
    <cellStyle name="Accent1 - 40%" xfId="962" xr:uid="{00000000-0005-0000-0000-0000C1030000}"/>
    <cellStyle name="Accent1 - 60%" xfId="963" xr:uid="{00000000-0005-0000-0000-0000C2030000}"/>
    <cellStyle name="Accent1 2" xfId="3430" xr:uid="{BB389FCB-C1AB-4EAA-A6BC-8E56E1A362BF}"/>
    <cellStyle name="Accent1_Alugueis" xfId="964" xr:uid="{00000000-0005-0000-0000-0000C3030000}"/>
    <cellStyle name="Accent2" xfId="965" xr:uid="{00000000-0005-0000-0000-0000C4030000}"/>
    <cellStyle name="Accent2 - 20%" xfId="966" xr:uid="{00000000-0005-0000-0000-0000C5030000}"/>
    <cellStyle name="Accent2 - 40%" xfId="967" xr:uid="{00000000-0005-0000-0000-0000C6030000}"/>
    <cellStyle name="Accent2 - 60%" xfId="968" xr:uid="{00000000-0005-0000-0000-0000C7030000}"/>
    <cellStyle name="Accent2 2" xfId="3431" xr:uid="{A3BBD686-19FB-458E-A3CF-7C8E581657DC}"/>
    <cellStyle name="Accent2_Alugueis" xfId="969" xr:uid="{00000000-0005-0000-0000-0000C8030000}"/>
    <cellStyle name="Accent3" xfId="970" xr:uid="{00000000-0005-0000-0000-0000C9030000}"/>
    <cellStyle name="Accent3 - 20%" xfId="971" xr:uid="{00000000-0005-0000-0000-0000CA030000}"/>
    <cellStyle name="Accent3 - 40%" xfId="972" xr:uid="{00000000-0005-0000-0000-0000CB030000}"/>
    <cellStyle name="Accent3 - 60%" xfId="973" xr:uid="{00000000-0005-0000-0000-0000CC030000}"/>
    <cellStyle name="Accent3 2" xfId="3432" xr:uid="{FFACDD1A-DCCD-499C-A08A-D8D15CAA59A8}"/>
    <cellStyle name="Accent3_Alugueis" xfId="974" xr:uid="{00000000-0005-0000-0000-0000CD030000}"/>
    <cellStyle name="Accent4" xfId="975" xr:uid="{00000000-0005-0000-0000-0000CE030000}"/>
    <cellStyle name="Accent4 - 20%" xfId="976" xr:uid="{00000000-0005-0000-0000-0000CF030000}"/>
    <cellStyle name="Accent4 - 40%" xfId="977" xr:uid="{00000000-0005-0000-0000-0000D0030000}"/>
    <cellStyle name="Accent4 - 60%" xfId="978" xr:uid="{00000000-0005-0000-0000-0000D1030000}"/>
    <cellStyle name="Accent4 2" xfId="3433" xr:uid="{5F4BEC56-D426-4019-904E-B2AE6382A6FE}"/>
    <cellStyle name="Accent4_Alugueis" xfId="979" xr:uid="{00000000-0005-0000-0000-0000D2030000}"/>
    <cellStyle name="Accent5" xfId="980" xr:uid="{00000000-0005-0000-0000-0000D3030000}"/>
    <cellStyle name="Accent5 - 20%" xfId="981" xr:uid="{00000000-0005-0000-0000-0000D4030000}"/>
    <cellStyle name="Accent5 - 40%" xfId="982" xr:uid="{00000000-0005-0000-0000-0000D5030000}"/>
    <cellStyle name="Accent5 - 60%" xfId="983" xr:uid="{00000000-0005-0000-0000-0000D6030000}"/>
    <cellStyle name="Accent5 2" xfId="3434" xr:uid="{0E59316B-C313-493D-A46C-CC6BBA5466E2}"/>
    <cellStyle name="Accent5_Alugueis" xfId="984" xr:uid="{00000000-0005-0000-0000-0000D7030000}"/>
    <cellStyle name="Accent6" xfId="985" xr:uid="{00000000-0005-0000-0000-0000D8030000}"/>
    <cellStyle name="Accent6 - 20%" xfId="986" xr:uid="{00000000-0005-0000-0000-0000D9030000}"/>
    <cellStyle name="Accent6 - 40%" xfId="987" xr:uid="{00000000-0005-0000-0000-0000DA030000}"/>
    <cellStyle name="Accent6 - 60%" xfId="988" xr:uid="{00000000-0005-0000-0000-0000DB030000}"/>
    <cellStyle name="Accent6 2" xfId="3435" xr:uid="{4073E9BC-09D2-44FB-91A5-1C56C95F4A64}"/>
    <cellStyle name="Accent6_Alugueis" xfId="989" xr:uid="{00000000-0005-0000-0000-0000DC030000}"/>
    <cellStyle name="Acctg" xfId="990" xr:uid="{00000000-0005-0000-0000-0000DD030000}"/>
    <cellStyle name="Acctg$" xfId="991" xr:uid="{00000000-0005-0000-0000-0000DE030000}"/>
    <cellStyle name="Acctg_Ampla - FO.V1.5Betaxls" xfId="992" xr:uid="{00000000-0005-0000-0000-0000DF030000}"/>
    <cellStyle name="Actual Date" xfId="993" xr:uid="{00000000-0005-0000-0000-0000E0030000}"/>
    <cellStyle name="AFE" xfId="994" xr:uid="{00000000-0005-0000-0000-0000E1030000}"/>
    <cellStyle name="Amarelocot" xfId="3436" xr:uid="{B7849486-196E-4819-BC20-561D61425F52}"/>
    <cellStyle name="Andre's Title" xfId="995" xr:uid="{00000000-0005-0000-0000-0000E2030000}"/>
    <cellStyle name="args.style" xfId="996" xr:uid="{00000000-0005-0000-0000-0000E3030000}"/>
    <cellStyle name="Array" xfId="3437" xr:uid="{FEDE1BDA-3966-4784-AE73-B121994F89FD}"/>
    <cellStyle name="Array Enter" xfId="3438" xr:uid="{BA6888BF-2FDD-4842-8667-889C2414665E}"/>
    <cellStyle name="Array_Derivativos_Commodities_1212" xfId="3439" xr:uid="{144935E5-CB99-44DF-BAC1-97660632EEE3}"/>
    <cellStyle name="Assumption" xfId="997" xr:uid="{00000000-0005-0000-0000-0000E4030000}"/>
    <cellStyle name="axlcolour" xfId="998" xr:uid="{00000000-0005-0000-0000-0000E5030000}"/>
    <cellStyle name="Bad" xfId="999" xr:uid="{00000000-0005-0000-0000-0000E6030000}"/>
    <cellStyle name="Bad 2" xfId="3440" xr:uid="{F43DBC44-AFAC-4E7E-8078-BBD2BF440C4F}"/>
    <cellStyle name="BalanceSheet" xfId="1000" xr:uid="{00000000-0005-0000-0000-0000E7030000}"/>
    <cellStyle name="black" xfId="1001" xr:uid="{00000000-0005-0000-0000-0000E8030000}"/>
    <cellStyle name="BlackStrike" xfId="1002" xr:uid="{00000000-0005-0000-0000-0000E9030000}"/>
    <cellStyle name="BlackText" xfId="1003" xr:uid="{00000000-0005-0000-0000-0000EA030000}"/>
    <cellStyle name="blakc" xfId="1004" xr:uid="{00000000-0005-0000-0000-0000EB030000}"/>
    <cellStyle name="blank" xfId="1005" xr:uid="{00000000-0005-0000-0000-0000EC030000}"/>
    <cellStyle name="blue" xfId="1006" xr:uid="{00000000-0005-0000-0000-0000ED030000}"/>
    <cellStyle name="blue font" xfId="1007" xr:uid="{00000000-0005-0000-0000-0000EE030000}"/>
    <cellStyle name="blue_Papaya_Elektro_v03" xfId="1008" xr:uid="{00000000-0005-0000-0000-0000EF030000}"/>
    <cellStyle name="Body" xfId="3441" xr:uid="{C4238D76-A4D9-438C-BD40-1B365315E68B}"/>
    <cellStyle name="Bold/Border" xfId="1009" xr:uid="{00000000-0005-0000-0000-0000F1030000}"/>
    <cellStyle name="Bol-Data" xfId="1010" xr:uid="{00000000-0005-0000-0000-0000F2030000}"/>
    <cellStyle name="BoldText" xfId="1011" xr:uid="{00000000-0005-0000-0000-0000F3030000}"/>
    <cellStyle name="bolet" xfId="1012" xr:uid="{00000000-0005-0000-0000-0000F4030000}"/>
    <cellStyle name="Boletim" xfId="1013" xr:uid="{00000000-0005-0000-0000-0000F5030000}"/>
    <cellStyle name="Bom 2" xfId="1014" xr:uid="{00000000-0005-0000-0000-0000F6030000}"/>
    <cellStyle name="Bom 2 2" xfId="1015" xr:uid="{00000000-0005-0000-0000-0000F7030000}"/>
    <cellStyle name="Bom 2 2 2" xfId="1016" xr:uid="{00000000-0005-0000-0000-0000F8030000}"/>
    <cellStyle name="Bom 3" xfId="1017" xr:uid="{00000000-0005-0000-0000-0000F9030000}"/>
    <cellStyle name="Border" xfId="1018" xr:uid="{00000000-0005-0000-0000-0000FA030000}"/>
    <cellStyle name="Border Heavy" xfId="1019" xr:uid="{00000000-0005-0000-0000-0000FB030000}"/>
    <cellStyle name="Border Thin" xfId="1020" xr:uid="{00000000-0005-0000-0000-0000FC030000}"/>
    <cellStyle name="Border_Papaya_Elektro_v03" xfId="1021" xr:uid="{00000000-0005-0000-0000-0000FD030000}"/>
    <cellStyle name="Bottom Edge" xfId="1022" xr:uid="{00000000-0005-0000-0000-0000FE030000}"/>
    <cellStyle name="bp--" xfId="1023" xr:uid="{00000000-0005-0000-0000-0000FF030000}"/>
    <cellStyle name="bud" xfId="1024" xr:uid="{00000000-0005-0000-0000-000000040000}"/>
    <cellStyle name="Bullet" xfId="1025" xr:uid="{00000000-0005-0000-0000-000001040000}"/>
    <cellStyle name="Business Description" xfId="1026" xr:uid="{00000000-0005-0000-0000-000002040000}"/>
    <cellStyle name="Cabe‡alho 1" xfId="3442" xr:uid="{3E3D8F65-93F1-4716-9023-D8AFD853C14A}"/>
    <cellStyle name="Cabe‡alho 2" xfId="3443" xr:uid="{60E8D53B-09FC-4AFA-8E21-2159D651BF1E}"/>
    <cellStyle name="CABEÇALHO" xfId="3444" xr:uid="{A5DE35D8-CC6D-4836-8E36-91DAA388ECAA}"/>
    <cellStyle name="CABEÇALHO2" xfId="3445" xr:uid="{3D1E50E1-8DAD-4983-B1DB-9C0990A7339A}"/>
    <cellStyle name="Calc Currency (0)" xfId="1027" xr:uid="{00000000-0005-0000-0000-000003040000}"/>
    <cellStyle name="Calc Currency (2)" xfId="1028" xr:uid="{00000000-0005-0000-0000-000004040000}"/>
    <cellStyle name="Calc Percent (0)" xfId="1029" xr:uid="{00000000-0005-0000-0000-000005040000}"/>
    <cellStyle name="Calc Percent (1)" xfId="1030" xr:uid="{00000000-0005-0000-0000-000006040000}"/>
    <cellStyle name="Calc Percent (2)" xfId="1031" xr:uid="{00000000-0005-0000-0000-000007040000}"/>
    <cellStyle name="Calc Units (0)" xfId="1032" xr:uid="{00000000-0005-0000-0000-000008040000}"/>
    <cellStyle name="Calc Units (1)" xfId="1033" xr:uid="{00000000-0005-0000-0000-000009040000}"/>
    <cellStyle name="Calc Units (2)" xfId="1034" xr:uid="{00000000-0005-0000-0000-00000A040000}"/>
    <cellStyle name="Calculation" xfId="1035" xr:uid="{00000000-0005-0000-0000-00000B040000}"/>
    <cellStyle name="Calculation 2" xfId="3446" xr:uid="{CEAB6928-50DC-4818-85BF-8633CF972E50}"/>
    <cellStyle name="Cálculo 2" xfId="1036" xr:uid="{00000000-0005-0000-0000-00000C040000}"/>
    <cellStyle name="Cálculo 2 2" xfId="1037" xr:uid="{00000000-0005-0000-0000-00000D040000}"/>
    <cellStyle name="Cálculo 2 2 2" xfId="1038" xr:uid="{00000000-0005-0000-0000-00000E040000}"/>
    <cellStyle name="Cálculo 3" xfId="1039" xr:uid="{00000000-0005-0000-0000-00000F040000}"/>
    <cellStyle name="CALDAS" xfId="3447" xr:uid="{5D5D070E-5BFF-4049-8C2B-69033A01EB40}"/>
    <cellStyle name="Campo do Assistente de dados" xfId="1040" xr:uid="{00000000-0005-0000-0000-000010040000}"/>
    <cellStyle name="Canto do Assistente de dados" xfId="1041" xr:uid="{00000000-0005-0000-0000-000011040000}"/>
    <cellStyle name="CashFlow" xfId="1042" xr:uid="{00000000-0005-0000-0000-000012040000}"/>
    <cellStyle name="Categoria do Assistente de dados" xfId="1043" xr:uid="{00000000-0005-0000-0000-000013040000}"/>
    <cellStyle name="Célula de Verificação 2" xfId="1044" xr:uid="{00000000-0005-0000-0000-000014040000}"/>
    <cellStyle name="Célula de Verificação 2 2" xfId="1045" xr:uid="{00000000-0005-0000-0000-000015040000}"/>
    <cellStyle name="Célula de Verificação 2 2 2" xfId="1046" xr:uid="{00000000-0005-0000-0000-000016040000}"/>
    <cellStyle name="Célula de Verificação 3" xfId="1047" xr:uid="{00000000-0005-0000-0000-000017040000}"/>
    <cellStyle name="Célula Vinculada 2" xfId="1048" xr:uid="{00000000-0005-0000-0000-000018040000}"/>
    <cellStyle name="Célula Vinculada 2 2" xfId="1049" xr:uid="{00000000-0005-0000-0000-000019040000}"/>
    <cellStyle name="Célula Vinculada 2 2 2" xfId="1050" xr:uid="{00000000-0005-0000-0000-00001A040000}"/>
    <cellStyle name="Célula Vinculada 3" xfId="1051" xr:uid="{00000000-0005-0000-0000-00001B040000}"/>
    <cellStyle name="Cents" xfId="1052" xr:uid="{00000000-0005-0000-0000-00001C040000}"/>
    <cellStyle name="Check Cell" xfId="1053" xr:uid="{00000000-0005-0000-0000-00001D040000}"/>
    <cellStyle name="Check Cell 2" xfId="3448" xr:uid="{AD010F75-DA15-4C76-A234-CC4FD56EA418}"/>
    <cellStyle name="Check Cell_Pasta1" xfId="3449" xr:uid="{20A3A49F-691B-421D-9391-32AF47158876}"/>
    <cellStyle name="clear" xfId="1054" xr:uid="{00000000-0005-0000-0000-00001E040000}"/>
    <cellStyle name="clear color" xfId="1055" xr:uid="{00000000-0005-0000-0000-00001F040000}"/>
    <cellStyle name="Co. Names" xfId="1056" xr:uid="{00000000-0005-0000-0000-000020040000}"/>
    <cellStyle name="Co. Names - Bold" xfId="1057" xr:uid="{00000000-0005-0000-0000-000021040000}"/>
    <cellStyle name="Co. Names_Break-Up" xfId="1058" xr:uid="{00000000-0005-0000-0000-000022040000}"/>
    <cellStyle name="COL HEADINGS" xfId="1059" xr:uid="{00000000-0005-0000-0000-000023040000}"/>
    <cellStyle name="Collegamento ipertestuale" xfId="3450" xr:uid="{F5FC51DF-8D7A-4143-A69E-813D06C14517}"/>
    <cellStyle name="Column Headings" xfId="1060" xr:uid="{00000000-0005-0000-0000-000024040000}"/>
    <cellStyle name="Column_Title" xfId="1061" xr:uid="{00000000-0005-0000-0000-000025040000}"/>
    <cellStyle name="Comma  - Style1" xfId="3451" xr:uid="{B693E4FF-D0D9-4682-A7D1-88208CCA3E81}"/>
    <cellStyle name="Comma [00]" xfId="1062" xr:uid="{00000000-0005-0000-0000-000026040000}"/>
    <cellStyle name="Comma [1]" xfId="1063" xr:uid="{00000000-0005-0000-0000-000027040000}"/>
    <cellStyle name="Comma [2]" xfId="1064" xr:uid="{00000000-0005-0000-0000-000028040000}"/>
    <cellStyle name="Comma [3]" xfId="1065" xr:uid="{00000000-0005-0000-0000-000029040000}"/>
    <cellStyle name="Comma 0" xfId="1066" xr:uid="{00000000-0005-0000-0000-00002A040000}"/>
    <cellStyle name="Comma 0*" xfId="1067" xr:uid="{00000000-0005-0000-0000-00002B040000}"/>
    <cellStyle name="Comma 0_~0059636" xfId="1068" xr:uid="{00000000-0005-0000-0000-00002C040000}"/>
    <cellStyle name="Comma 2" xfId="1069" xr:uid="{00000000-0005-0000-0000-00002D040000}"/>
    <cellStyle name="Comma 3" xfId="3452" xr:uid="{7EE73811-E04D-40A0-8AE4-AE30F6F1F9F3}"/>
    <cellStyle name="Comma Cents" xfId="1070" xr:uid="{00000000-0005-0000-0000-00002E040000}"/>
    <cellStyle name="Comma0" xfId="1071" xr:uid="{00000000-0005-0000-0000-00002F040000}"/>
    <cellStyle name="Comma0 - Modelo1" xfId="1072" xr:uid="{00000000-0005-0000-0000-000030040000}"/>
    <cellStyle name="Comma0 - Style1" xfId="1073" xr:uid="{00000000-0005-0000-0000-000031040000}"/>
    <cellStyle name="Comma0 - Style2" xfId="1074" xr:uid="{00000000-0005-0000-0000-000032040000}"/>
    <cellStyle name="Comma0_JV - SLC-MIT" xfId="3453" xr:uid="{C9FF9EFE-7226-4B3C-A350-9ECE476B9684}"/>
    <cellStyle name="Comma1" xfId="1075" xr:uid="{00000000-0005-0000-0000-000034040000}"/>
    <cellStyle name="Comma1 - Modelo2" xfId="1076" xr:uid="{00000000-0005-0000-0000-000035040000}"/>
    <cellStyle name="Comma1 - Style1" xfId="1077" xr:uid="{00000000-0005-0000-0000-000036040000}"/>
    <cellStyle name="Comma1 - Style2" xfId="1078" xr:uid="{00000000-0005-0000-0000-000037040000}"/>
    <cellStyle name="Conferência" xfId="3454" xr:uid="{96E842EC-D9D0-4B30-9B37-C2801E7D3D93}"/>
    <cellStyle name="Copied" xfId="1079" xr:uid="{00000000-0005-0000-0000-000038040000}"/>
    <cellStyle name="COST1" xfId="1080" xr:uid="{00000000-0005-0000-0000-000039040000}"/>
    <cellStyle name="Curren - Style2" xfId="3455" xr:uid="{CFBA84E3-7AA3-4A46-AD6A-7D222096AB7B}"/>
    <cellStyle name="Currency--" xfId="1081" xr:uid="{00000000-0005-0000-0000-00003A040000}"/>
    <cellStyle name="Currency [00]" xfId="1082" xr:uid="{00000000-0005-0000-0000-00003B040000}"/>
    <cellStyle name="Currency [1]" xfId="1083" xr:uid="{00000000-0005-0000-0000-00003C040000}"/>
    <cellStyle name="Currency [2]" xfId="1084" xr:uid="{00000000-0005-0000-0000-00003D040000}"/>
    <cellStyle name="Currency [3]" xfId="1085" xr:uid="{00000000-0005-0000-0000-00003E040000}"/>
    <cellStyle name="Currency 0" xfId="1086" xr:uid="{00000000-0005-0000-0000-00003F040000}"/>
    <cellStyle name="Currency 2" xfId="1087" xr:uid="{00000000-0005-0000-0000-000040040000}"/>
    <cellStyle name="Currency 3*" xfId="1088" xr:uid="{00000000-0005-0000-0000-000041040000}"/>
    <cellStyle name="Currency$" xfId="1089" xr:uid="{00000000-0005-0000-0000-000042040000}"/>
    <cellStyle name="Currency--_football field" xfId="1090" xr:uid="{00000000-0005-0000-0000-000043040000}"/>
    <cellStyle name="Currency0" xfId="1091" xr:uid="{00000000-0005-0000-0000-000044040000}"/>
    <cellStyle name="Currency1" xfId="1092" xr:uid="{00000000-0005-0000-0000-000045040000}"/>
    <cellStyle name="Currency2" xfId="1093" xr:uid="{00000000-0005-0000-0000-000046040000}"/>
    <cellStyle name="Currsmall" xfId="1094" xr:uid="{00000000-0005-0000-0000-000047040000}"/>
    <cellStyle name="d_yield" xfId="1095" xr:uid="{00000000-0005-0000-0000-000048040000}"/>
    <cellStyle name="d_yield_AVP" xfId="1096" xr:uid="{00000000-0005-0000-0000-000049040000}"/>
    <cellStyle name="d_yield_AVP_Graphic Depiction - NO DEV" xfId="1097" xr:uid="{00000000-0005-0000-0000-00004A040000}"/>
    <cellStyle name="d_yield_AVP_THEsumPage (2)" xfId="1098" xr:uid="{00000000-0005-0000-0000-00004B040000}"/>
    <cellStyle name="d_yield_CompSheet" xfId="1099" xr:uid="{00000000-0005-0000-0000-00004C040000}"/>
    <cellStyle name="d_yield_Disc Analysis" xfId="1100" xr:uid="{00000000-0005-0000-0000-00004D040000}"/>
    <cellStyle name="d_yield_Disc Analysis_CompSheet" xfId="1101" xr:uid="{00000000-0005-0000-0000-00004E040000}"/>
    <cellStyle name="d_yield_Disc Analysis_THEsumPage (2)" xfId="1102" xr:uid="{00000000-0005-0000-0000-00004F040000}"/>
    <cellStyle name="d_yield_Fairness Opinion Valuation 4-23a.xls Chart 1" xfId="1103" xr:uid="{00000000-0005-0000-0000-000050040000}"/>
    <cellStyle name="d_yield_LP Chart" xfId="1104" xr:uid="{00000000-0005-0000-0000-000051040000}"/>
    <cellStyle name="d_yield_LP Chart_THEsumPage (2)" xfId="1105" xr:uid="{00000000-0005-0000-0000-000052040000}"/>
    <cellStyle name="d_yield_Merg Cons" xfId="1106" xr:uid="{00000000-0005-0000-0000-000053040000}"/>
    <cellStyle name="d_yield_Merg Cons_CompSheet" xfId="1107" xr:uid="{00000000-0005-0000-0000-000054040000}"/>
    <cellStyle name="d_yield_Merg Cons_THEsumPage (2)" xfId="1108" xr:uid="{00000000-0005-0000-0000-000055040000}"/>
    <cellStyle name="d_yield_PowerValuation.xls Chart 21" xfId="1109" xr:uid="{00000000-0005-0000-0000-000056040000}"/>
    <cellStyle name="d_yield_PowerValuation.xls Chart 28" xfId="1110" xr:uid="{00000000-0005-0000-0000-000057040000}"/>
    <cellStyle name="d_yield_Proj10" xfId="1111" xr:uid="{00000000-0005-0000-0000-000058040000}"/>
    <cellStyle name="d_yield_Proj10_AVP" xfId="1112" xr:uid="{00000000-0005-0000-0000-000059040000}"/>
    <cellStyle name="d_yield_Proj10_AVP_Graphic Depiction - NO DEV" xfId="1113" xr:uid="{00000000-0005-0000-0000-00005A040000}"/>
    <cellStyle name="d_yield_Proj10_AVP_THEsumPage (2)" xfId="1114" xr:uid="{00000000-0005-0000-0000-00005B040000}"/>
    <cellStyle name="d_yield_Proj10_CompSheet" xfId="1115" xr:uid="{00000000-0005-0000-0000-00005C040000}"/>
    <cellStyle name="d_yield_Proj10_Disc Analysis" xfId="1116" xr:uid="{00000000-0005-0000-0000-00005D040000}"/>
    <cellStyle name="d_yield_Proj10_Disc Analysis_CompSheet" xfId="1117" xr:uid="{00000000-0005-0000-0000-00005E040000}"/>
    <cellStyle name="d_yield_Proj10_Disc Analysis_THEsumPage (2)" xfId="1118" xr:uid="{00000000-0005-0000-0000-00005F040000}"/>
    <cellStyle name="d_yield_Proj10_Fairness Opinion Valuation 4-23a.xls Chart 1" xfId="1119" xr:uid="{00000000-0005-0000-0000-000060040000}"/>
    <cellStyle name="d_yield_Proj10_LP Chart" xfId="1120" xr:uid="{00000000-0005-0000-0000-000061040000}"/>
    <cellStyle name="d_yield_Proj10_LP Chart_THEsumPage (2)" xfId="1121" xr:uid="{00000000-0005-0000-0000-000062040000}"/>
    <cellStyle name="d_yield_Proj10_Merg Cons" xfId="1122" xr:uid="{00000000-0005-0000-0000-000063040000}"/>
    <cellStyle name="d_yield_Proj10_Merg Cons_CompSheet" xfId="1123" xr:uid="{00000000-0005-0000-0000-000064040000}"/>
    <cellStyle name="d_yield_Proj10_Merg Cons_THEsumPage (2)" xfId="1124" xr:uid="{00000000-0005-0000-0000-000065040000}"/>
    <cellStyle name="d_yield_Proj10_PowerValuation.xls Chart 21" xfId="1125" xr:uid="{00000000-0005-0000-0000-000066040000}"/>
    <cellStyle name="d_yield_Proj10_PowerValuation.xls Chart 28" xfId="1126" xr:uid="{00000000-0005-0000-0000-000067040000}"/>
    <cellStyle name="d_yield_Proj10_Sensitivity" xfId="1127" xr:uid="{00000000-0005-0000-0000-000068040000}"/>
    <cellStyle name="d_yield_Proj10_Sensitivity_CompSheet" xfId="1128" xr:uid="{00000000-0005-0000-0000-000069040000}"/>
    <cellStyle name="d_yield_Proj10_Sensitivity_THEsumPage (2)" xfId="1129" xr:uid="{00000000-0005-0000-0000-00006A040000}"/>
    <cellStyle name="d_yield_Proj10_show-hold" xfId="1130" xr:uid="{00000000-0005-0000-0000-00006B040000}"/>
    <cellStyle name="d_yield_Proj10_show-hold_Graphic Depiction - NO DEV" xfId="1131" xr:uid="{00000000-0005-0000-0000-00006C040000}"/>
    <cellStyle name="d_yield_Proj10_show-hold_THEsumPage (2)" xfId="1132" xr:uid="{00000000-0005-0000-0000-00006D040000}"/>
    <cellStyle name="d_yield_Proj10_THEsumPage (2)" xfId="1133" xr:uid="{00000000-0005-0000-0000-00006E040000}"/>
    <cellStyle name="d_yield_Proj10_Valuation summaries" xfId="1134" xr:uid="{00000000-0005-0000-0000-00006F040000}"/>
    <cellStyle name="d_yield_Proj10_WACC-CableCar" xfId="1135" xr:uid="{00000000-0005-0000-0000-000070040000}"/>
    <cellStyle name="d_yield_Proj10_WACC-CableCar_THEsumPage (2)" xfId="1136" xr:uid="{00000000-0005-0000-0000-000071040000}"/>
    <cellStyle name="d_yield_Proj10_WACC-RAD (2)" xfId="1137" xr:uid="{00000000-0005-0000-0000-000072040000}"/>
    <cellStyle name="d_yield_Proj10_WACC-RAD (2)_THEsumPage (2)" xfId="1138" xr:uid="{00000000-0005-0000-0000-000073040000}"/>
    <cellStyle name="d_yield_Sensitivity" xfId="1139" xr:uid="{00000000-0005-0000-0000-000074040000}"/>
    <cellStyle name="d_yield_Sensitivity_CompSheet" xfId="1140" xr:uid="{00000000-0005-0000-0000-000075040000}"/>
    <cellStyle name="d_yield_Sensitivity_THEsumPage (2)" xfId="1141" xr:uid="{00000000-0005-0000-0000-000076040000}"/>
    <cellStyle name="d_yield_show-hold" xfId="1142" xr:uid="{00000000-0005-0000-0000-000077040000}"/>
    <cellStyle name="d_yield_show-hold_CompSheet" xfId="1143" xr:uid="{00000000-0005-0000-0000-000078040000}"/>
    <cellStyle name="d_yield_show-hold_THEsumPage (2)" xfId="1144" xr:uid="{00000000-0005-0000-0000-000079040000}"/>
    <cellStyle name="d_yield_THEsumPage (2)" xfId="1145" xr:uid="{00000000-0005-0000-0000-00007A040000}"/>
    <cellStyle name="d_yield_Valuation summaries" xfId="1146" xr:uid="{00000000-0005-0000-0000-00007B040000}"/>
    <cellStyle name="d_yield_WACC-CableCar" xfId="1147" xr:uid="{00000000-0005-0000-0000-00007C040000}"/>
    <cellStyle name="d_yield_WACC-CableCar_THEsumPage (2)" xfId="1148" xr:uid="{00000000-0005-0000-0000-00007D040000}"/>
    <cellStyle name="d_yield_WACC-RAD (2)" xfId="1149" xr:uid="{00000000-0005-0000-0000-00007E040000}"/>
    <cellStyle name="d_yield_WACC-RAD (2)_THEsumPage (2)" xfId="1150" xr:uid="{00000000-0005-0000-0000-00007F040000}"/>
    <cellStyle name="Dash" xfId="1151" xr:uid="{00000000-0005-0000-0000-000080040000}"/>
    <cellStyle name="data" xfId="1152" xr:uid="{00000000-0005-0000-0000-000081040000}"/>
    <cellStyle name="Data Link" xfId="1153" xr:uid="{00000000-0005-0000-0000-000082040000}"/>
    <cellStyle name="data_Break-Up" xfId="1154" xr:uid="{00000000-0005-0000-0000-000083040000}"/>
    <cellStyle name="Date" xfId="1155" xr:uid="{00000000-0005-0000-0000-000084040000}"/>
    <cellStyle name="Date &amp; Time" xfId="1156" xr:uid="{00000000-0005-0000-0000-000085040000}"/>
    <cellStyle name="Date [d-mmm-yy]" xfId="1157" xr:uid="{00000000-0005-0000-0000-000086040000}"/>
    <cellStyle name="Date [mm-d-yy]" xfId="1158" xr:uid="{00000000-0005-0000-0000-000087040000}"/>
    <cellStyle name="Date [mm-d-yyyy]" xfId="1159" xr:uid="{00000000-0005-0000-0000-000088040000}"/>
    <cellStyle name="Date [mmm-d-yyyy]" xfId="1160" xr:uid="{00000000-0005-0000-0000-000089040000}"/>
    <cellStyle name="Date [mmm-yy]" xfId="1161" xr:uid="{00000000-0005-0000-0000-00008A040000}"/>
    <cellStyle name="Date [mmm-yyyy]" xfId="1162" xr:uid="{00000000-0005-0000-0000-00008B040000}"/>
    <cellStyle name="Date Aligned" xfId="1163" xr:uid="{00000000-0005-0000-0000-00008C040000}"/>
    <cellStyle name="Date Short" xfId="1164" xr:uid="{00000000-0005-0000-0000-00008D040000}"/>
    <cellStyle name="Date_~1445599" xfId="1165" xr:uid="{00000000-0005-0000-0000-00008E040000}"/>
    <cellStyle name="Date2" xfId="1166" xr:uid="{00000000-0005-0000-0000-00008F040000}"/>
    <cellStyle name="Date2h" xfId="1167" xr:uid="{00000000-0005-0000-0000-000090040000}"/>
    <cellStyle name="DATES" xfId="1168" xr:uid="{00000000-0005-0000-0000-000091040000}"/>
    <cellStyle name="DateYear" xfId="1169" xr:uid="{00000000-0005-0000-0000-000092040000}"/>
    <cellStyle name="decimal" xfId="1170" xr:uid="{00000000-0005-0000-0000-000093040000}"/>
    <cellStyle name="DESCRIÇÃO" xfId="3456" xr:uid="{E27FC8F3-0888-4CD4-856A-3BD4D4790EB3}"/>
    <cellStyle name="Design" xfId="3457" xr:uid="{26E3564B-298E-49FE-8E99-5CCB39448F11}"/>
    <cellStyle name="Dezimal [0]_Compiling Utility Macros" xfId="1171" xr:uid="{00000000-0005-0000-0000-000094040000}"/>
    <cellStyle name="Dezimal_Compiling Utility Macros" xfId="1172" xr:uid="{00000000-0005-0000-0000-000095040000}"/>
    <cellStyle name="Digitação" xfId="3458" xr:uid="{9F30F6B0-ADF6-4543-95F9-DDCF71F8D700}"/>
    <cellStyle name="Dollar" xfId="1173" xr:uid="{00000000-0005-0000-0000-000096040000}"/>
    <cellStyle name="Dollar1" xfId="1174" xr:uid="{00000000-0005-0000-0000-000097040000}"/>
    <cellStyle name="dollars" xfId="1175" xr:uid="{00000000-0005-0000-0000-000098040000}"/>
    <cellStyle name="DollarWhole" xfId="1176" xr:uid="{00000000-0005-0000-0000-000099040000}"/>
    <cellStyle name="Dotted Line" xfId="1177" xr:uid="{00000000-0005-0000-0000-00009A040000}"/>
    <cellStyle name="down" xfId="1178" xr:uid="{00000000-0005-0000-0000-00009B040000}"/>
    <cellStyle name="Emphasis 1" xfId="1179" xr:uid="{00000000-0005-0000-0000-00009C040000}"/>
    <cellStyle name="Emphasis 2" xfId="1180" xr:uid="{00000000-0005-0000-0000-00009D040000}"/>
    <cellStyle name="Emphasis 3" xfId="1181" xr:uid="{00000000-0005-0000-0000-00009E040000}"/>
    <cellStyle name="Ênfase1 2" xfId="1182" xr:uid="{00000000-0005-0000-0000-00009F040000}"/>
    <cellStyle name="Ênfase1 2 2" xfId="1183" xr:uid="{00000000-0005-0000-0000-0000A0040000}"/>
    <cellStyle name="Ênfase1 2 2 2" xfId="1184" xr:uid="{00000000-0005-0000-0000-0000A1040000}"/>
    <cellStyle name="Ênfase1 3" xfId="1185" xr:uid="{00000000-0005-0000-0000-0000A2040000}"/>
    <cellStyle name="Ênfase2 2" xfId="1186" xr:uid="{00000000-0005-0000-0000-0000A3040000}"/>
    <cellStyle name="Ênfase2 2 2" xfId="1187" xr:uid="{00000000-0005-0000-0000-0000A4040000}"/>
    <cellStyle name="Ênfase2 2 2 2" xfId="1188" xr:uid="{00000000-0005-0000-0000-0000A5040000}"/>
    <cellStyle name="Ênfase2 3" xfId="1189" xr:uid="{00000000-0005-0000-0000-0000A6040000}"/>
    <cellStyle name="Ênfase3 2" xfId="1190" xr:uid="{00000000-0005-0000-0000-0000A7040000}"/>
    <cellStyle name="Ênfase3 2 2" xfId="1191" xr:uid="{00000000-0005-0000-0000-0000A8040000}"/>
    <cellStyle name="Ênfase3 2 2 2" xfId="1192" xr:uid="{00000000-0005-0000-0000-0000A9040000}"/>
    <cellStyle name="Ênfase3 3" xfId="1193" xr:uid="{00000000-0005-0000-0000-0000AA040000}"/>
    <cellStyle name="Ênfase4 2" xfId="1194" xr:uid="{00000000-0005-0000-0000-0000AB040000}"/>
    <cellStyle name="Ênfase4 2 2" xfId="1195" xr:uid="{00000000-0005-0000-0000-0000AC040000}"/>
    <cellStyle name="Ênfase4 2 2 2" xfId="1196" xr:uid="{00000000-0005-0000-0000-0000AD040000}"/>
    <cellStyle name="Ênfase4 3" xfId="1197" xr:uid="{00000000-0005-0000-0000-0000AE040000}"/>
    <cellStyle name="Ênfase5 2" xfId="1198" xr:uid="{00000000-0005-0000-0000-0000AF040000}"/>
    <cellStyle name="Ênfase5 2 2" xfId="1199" xr:uid="{00000000-0005-0000-0000-0000B0040000}"/>
    <cellStyle name="Ênfase5 2 2 2" xfId="1200" xr:uid="{00000000-0005-0000-0000-0000B1040000}"/>
    <cellStyle name="Ênfase5 3" xfId="1201" xr:uid="{00000000-0005-0000-0000-0000B2040000}"/>
    <cellStyle name="Ênfase6 2" xfId="1202" xr:uid="{00000000-0005-0000-0000-0000B3040000}"/>
    <cellStyle name="Ênfase6 2 2" xfId="1203" xr:uid="{00000000-0005-0000-0000-0000B4040000}"/>
    <cellStyle name="Ênfase6 2 2 2" xfId="1204" xr:uid="{00000000-0005-0000-0000-0000B5040000}"/>
    <cellStyle name="Ênfase6 3" xfId="1205" xr:uid="{00000000-0005-0000-0000-0000B6040000}"/>
    <cellStyle name="Engine" xfId="1206" xr:uid="{00000000-0005-0000-0000-0000B7040000}"/>
    <cellStyle name="Enter Currency (0)" xfId="1207" xr:uid="{00000000-0005-0000-0000-0000B8040000}"/>
    <cellStyle name="Enter Currency (2)" xfId="1208" xr:uid="{00000000-0005-0000-0000-0000B9040000}"/>
    <cellStyle name="Enter Units (0)" xfId="1209" xr:uid="{00000000-0005-0000-0000-0000BA040000}"/>
    <cellStyle name="Enter Units (1)" xfId="1210" xr:uid="{00000000-0005-0000-0000-0000BB040000}"/>
    <cellStyle name="Enter Units (2)" xfId="1211" xr:uid="{00000000-0005-0000-0000-0000BC040000}"/>
    <cellStyle name="Entered" xfId="1212" xr:uid="{00000000-0005-0000-0000-0000BD040000}"/>
    <cellStyle name="En-tête 1" xfId="1213" xr:uid="{00000000-0005-0000-0000-0000BE040000}"/>
    <cellStyle name="En-tête 2" xfId="1214" xr:uid="{00000000-0005-0000-0000-0000BF040000}"/>
    <cellStyle name="Entrada 2" xfId="1215" xr:uid="{00000000-0005-0000-0000-0000C0040000}"/>
    <cellStyle name="Entrada 2 2" xfId="1216" xr:uid="{00000000-0005-0000-0000-0000C1040000}"/>
    <cellStyle name="Entrada 2 2 2" xfId="1217" xr:uid="{00000000-0005-0000-0000-0000C2040000}"/>
    <cellStyle name="Entrada 3" xfId="1218" xr:uid="{00000000-0005-0000-0000-0000C3040000}"/>
    <cellStyle name="eps" xfId="1219" xr:uid="{00000000-0005-0000-0000-0000C4040000}"/>
    <cellStyle name="eps$" xfId="1220" xr:uid="{00000000-0005-0000-0000-0000C5040000}"/>
    <cellStyle name="eps$A" xfId="1221" xr:uid="{00000000-0005-0000-0000-0000C6040000}"/>
    <cellStyle name="eps$E" xfId="1222" xr:uid="{00000000-0005-0000-0000-0000C7040000}"/>
    <cellStyle name="eps_AVP" xfId="1223" xr:uid="{00000000-0005-0000-0000-0000C8040000}"/>
    <cellStyle name="epsA" xfId="1224" xr:uid="{00000000-0005-0000-0000-0000C9040000}"/>
    <cellStyle name="epsE" xfId="1225" xr:uid="{00000000-0005-0000-0000-0000CA040000}"/>
    <cellStyle name="Estilo 1" xfId="1226" xr:uid="{00000000-0005-0000-0000-0000CB040000}"/>
    <cellStyle name="Estilo 2" xfId="1227" xr:uid="{00000000-0005-0000-0000-0000CC040000}"/>
    <cellStyle name="Euro" xfId="1228" xr:uid="{00000000-0005-0000-0000-0000CD040000}"/>
    <cellStyle name="Euro 2" xfId="1229" xr:uid="{00000000-0005-0000-0000-0000CE040000}"/>
    <cellStyle name="Euro_JV - SLC-MIT" xfId="3459" xr:uid="{ED4374BF-921C-4885-BA6D-3DFF68196D9D}"/>
    <cellStyle name="Ex_MISTO" xfId="1230" xr:uid="{00000000-0005-0000-0000-0000CF040000}"/>
    <cellStyle name="Excel Built-in Normal" xfId="1231" xr:uid="{00000000-0005-0000-0000-0000D0040000}"/>
    <cellStyle name="Explanatory Text" xfId="1232" xr:uid="{00000000-0005-0000-0000-0000D1040000}"/>
    <cellStyle name="Explanatory Text 2" xfId="3460" xr:uid="{CB7C7998-0FDC-4135-9AB9-4056C4540BB2}"/>
    <cellStyle name="F2" xfId="1233" xr:uid="{00000000-0005-0000-0000-0000D2040000}"/>
    <cellStyle name="F3" xfId="1234" xr:uid="{00000000-0005-0000-0000-0000D3040000}"/>
    <cellStyle name="F5" xfId="1235" xr:uid="{00000000-0005-0000-0000-0000D4040000}"/>
    <cellStyle name="F6" xfId="1236" xr:uid="{00000000-0005-0000-0000-0000D5040000}"/>
    <cellStyle name="F7" xfId="1237" xr:uid="{00000000-0005-0000-0000-0000D6040000}"/>
    <cellStyle name="FIELD" xfId="1238" xr:uid="{00000000-0005-0000-0000-0000D7040000}"/>
    <cellStyle name="Financial" xfId="1239" xr:uid="{00000000-0005-0000-0000-0000D8040000}"/>
    <cellStyle name="Financier0" xfId="1240" xr:uid="{00000000-0005-0000-0000-0000D9040000}"/>
    <cellStyle name="Fixed" xfId="1241" xr:uid="{00000000-0005-0000-0000-0000DA040000}"/>
    <cellStyle name="Fixed [0]" xfId="1242" xr:uid="{00000000-0005-0000-0000-0000DB040000}"/>
    <cellStyle name="Fixed_DFC_4T21_com_TS" xfId="4320" xr:uid="{C68CCA42-6D5E-4FA6-87DA-73C753B29E62}"/>
    <cellStyle name="Fixlong" xfId="1243" xr:uid="{00000000-0005-0000-0000-0000DD040000}"/>
    <cellStyle name="Fixo" xfId="3461" xr:uid="{71599790-8D5F-40D3-932D-E088C97C8577}"/>
    <cellStyle name="Footnote" xfId="1244" xr:uid="{00000000-0005-0000-0000-0000DE040000}"/>
    <cellStyle name="Footnotes" xfId="1245" xr:uid="{00000000-0005-0000-0000-0000DF040000}"/>
    <cellStyle name="Formula" xfId="1246" xr:uid="{00000000-0005-0000-0000-0000E0040000}"/>
    <cellStyle name="Fórmulas" xfId="3462" xr:uid="{7C6EEFBA-C61D-4A1E-954B-519B0E0DF2AF}"/>
    <cellStyle name="fraction" xfId="1247" xr:uid="{00000000-0005-0000-0000-0000E1040000}"/>
    <cellStyle name="fundoamarelo" xfId="3463" xr:uid="{D13FE47E-AED3-49E6-BE51-28C48727C897}"/>
    <cellStyle name="fundoazul" xfId="3464" xr:uid="{D8E5AEA0-AB26-4B4E-8FA3-2CAA39ADA642}"/>
    <cellStyle name="fundocinza" xfId="3465" xr:uid="{7766CCEA-3DAB-46D9-A00E-D8A3B734EF9B}"/>
    <cellStyle name="fundodeentrada" xfId="3466" xr:uid="{E71B8D37-D78B-4487-8A2D-DE52595541BF}"/>
    <cellStyle name="fundoentrada" xfId="3467" xr:uid="{8340E1EC-85F1-4102-8D2F-68B67DC6CB76}"/>
    <cellStyle name="fy_eps$" xfId="1248" xr:uid="{00000000-0005-0000-0000-0000E2040000}"/>
    <cellStyle name="g_rate" xfId="1249" xr:uid="{00000000-0005-0000-0000-0000E3040000}"/>
    <cellStyle name="g_rate_AVP" xfId="1250" xr:uid="{00000000-0005-0000-0000-0000E4040000}"/>
    <cellStyle name="g_rate_AVP_Graphic Depiction - NO DEV" xfId="1251" xr:uid="{00000000-0005-0000-0000-0000E5040000}"/>
    <cellStyle name="g_rate_AVP_THEsumPage (2)" xfId="1252" xr:uid="{00000000-0005-0000-0000-0000E6040000}"/>
    <cellStyle name="g_rate_CompSheet" xfId="1253" xr:uid="{00000000-0005-0000-0000-0000E7040000}"/>
    <cellStyle name="g_rate_Disc Analysis" xfId="1254" xr:uid="{00000000-0005-0000-0000-0000E8040000}"/>
    <cellStyle name="g_rate_Disc Analysis_CompSheet" xfId="1255" xr:uid="{00000000-0005-0000-0000-0000E9040000}"/>
    <cellStyle name="g_rate_Disc Analysis_THEsumPage (2)" xfId="1256" xr:uid="{00000000-0005-0000-0000-0000EA040000}"/>
    <cellStyle name="g_rate_Fairness Opinion Valuation 4-23a.xls Chart 1" xfId="1257" xr:uid="{00000000-0005-0000-0000-0000EB040000}"/>
    <cellStyle name="g_rate_LP Chart" xfId="1258" xr:uid="{00000000-0005-0000-0000-0000EC040000}"/>
    <cellStyle name="g_rate_LP Chart_THEsumPage (2)" xfId="1259" xr:uid="{00000000-0005-0000-0000-0000ED040000}"/>
    <cellStyle name="g_rate_Merg Cons" xfId="1260" xr:uid="{00000000-0005-0000-0000-0000EE040000}"/>
    <cellStyle name="g_rate_Merg Cons_CompSheet" xfId="1261" xr:uid="{00000000-0005-0000-0000-0000EF040000}"/>
    <cellStyle name="g_rate_Merg Cons_THEsumPage (2)" xfId="1262" xr:uid="{00000000-0005-0000-0000-0000F0040000}"/>
    <cellStyle name="g_rate_PowerValuation.xls Chart 21" xfId="1263" xr:uid="{00000000-0005-0000-0000-0000F1040000}"/>
    <cellStyle name="g_rate_PowerValuation.xls Chart 28" xfId="1264" xr:uid="{00000000-0005-0000-0000-0000F2040000}"/>
    <cellStyle name="g_rate_Proj10" xfId="1265" xr:uid="{00000000-0005-0000-0000-0000F3040000}"/>
    <cellStyle name="g_rate_Proj10_AVP" xfId="1266" xr:uid="{00000000-0005-0000-0000-0000F4040000}"/>
    <cellStyle name="g_rate_Proj10_AVP_Graphic Depiction - NO DEV" xfId="1267" xr:uid="{00000000-0005-0000-0000-0000F5040000}"/>
    <cellStyle name="g_rate_Proj10_AVP_THEsumPage (2)" xfId="1268" xr:uid="{00000000-0005-0000-0000-0000F6040000}"/>
    <cellStyle name="g_rate_Proj10_CompSheet" xfId="1269" xr:uid="{00000000-0005-0000-0000-0000F7040000}"/>
    <cellStyle name="g_rate_Proj10_Disc Analysis" xfId="1270" xr:uid="{00000000-0005-0000-0000-0000F8040000}"/>
    <cellStyle name="g_rate_Proj10_Disc Analysis_CompSheet" xfId="1271" xr:uid="{00000000-0005-0000-0000-0000F9040000}"/>
    <cellStyle name="g_rate_Proj10_Disc Analysis_THEsumPage (2)" xfId="1272" xr:uid="{00000000-0005-0000-0000-0000FA040000}"/>
    <cellStyle name="g_rate_Proj10_Fairness Opinion Valuation 4-23a.xls Chart 1" xfId="1273" xr:uid="{00000000-0005-0000-0000-0000FB040000}"/>
    <cellStyle name="g_rate_Proj10_LP Chart" xfId="1274" xr:uid="{00000000-0005-0000-0000-0000FC040000}"/>
    <cellStyle name="g_rate_Proj10_LP Chart_THEsumPage (2)" xfId="1275" xr:uid="{00000000-0005-0000-0000-0000FD040000}"/>
    <cellStyle name="g_rate_Proj10_Merg Cons" xfId="1276" xr:uid="{00000000-0005-0000-0000-0000FE040000}"/>
    <cellStyle name="g_rate_Proj10_Merg Cons_CompSheet" xfId="1277" xr:uid="{00000000-0005-0000-0000-0000FF040000}"/>
    <cellStyle name="g_rate_Proj10_Merg Cons_THEsumPage (2)" xfId="1278" xr:uid="{00000000-0005-0000-0000-000000050000}"/>
    <cellStyle name="g_rate_Proj10_PowerValuation.xls Chart 21" xfId="1279" xr:uid="{00000000-0005-0000-0000-000001050000}"/>
    <cellStyle name="g_rate_Proj10_PowerValuation.xls Chart 28" xfId="1280" xr:uid="{00000000-0005-0000-0000-000002050000}"/>
    <cellStyle name="g_rate_Proj10_Sensitivity" xfId="1281" xr:uid="{00000000-0005-0000-0000-000003050000}"/>
    <cellStyle name="g_rate_Proj10_Sensitivity_CompSheet" xfId="1282" xr:uid="{00000000-0005-0000-0000-000004050000}"/>
    <cellStyle name="g_rate_Proj10_Sensitivity_THEsumPage (2)" xfId="1283" xr:uid="{00000000-0005-0000-0000-000005050000}"/>
    <cellStyle name="g_rate_Proj10_show-hold" xfId="1284" xr:uid="{00000000-0005-0000-0000-000006050000}"/>
    <cellStyle name="g_rate_Proj10_show-hold_Graphic Depiction - NO DEV" xfId="1285" xr:uid="{00000000-0005-0000-0000-000007050000}"/>
    <cellStyle name="g_rate_Proj10_show-hold_THEsumPage (2)" xfId="1286" xr:uid="{00000000-0005-0000-0000-000008050000}"/>
    <cellStyle name="g_rate_Proj10_THEsumPage (2)" xfId="1287" xr:uid="{00000000-0005-0000-0000-000009050000}"/>
    <cellStyle name="g_rate_Proj10_Valuation summaries" xfId="1288" xr:uid="{00000000-0005-0000-0000-00000A050000}"/>
    <cellStyle name="g_rate_Proj10_WACC-CableCar" xfId="1289" xr:uid="{00000000-0005-0000-0000-00000B050000}"/>
    <cellStyle name="g_rate_Proj10_WACC-CableCar_THEsumPage (2)" xfId="1290" xr:uid="{00000000-0005-0000-0000-00000C050000}"/>
    <cellStyle name="g_rate_Proj10_WACC-RAD (2)" xfId="1291" xr:uid="{00000000-0005-0000-0000-00000D050000}"/>
    <cellStyle name="g_rate_Proj10_WACC-RAD (2)_THEsumPage (2)" xfId="1292" xr:uid="{00000000-0005-0000-0000-00000E050000}"/>
    <cellStyle name="g_rate_Sensitivity" xfId="1293" xr:uid="{00000000-0005-0000-0000-00000F050000}"/>
    <cellStyle name="g_rate_Sensitivity_CompSheet" xfId="1294" xr:uid="{00000000-0005-0000-0000-000010050000}"/>
    <cellStyle name="g_rate_Sensitivity_THEsumPage (2)" xfId="1295" xr:uid="{00000000-0005-0000-0000-000011050000}"/>
    <cellStyle name="g_rate_show-hold" xfId="1296" xr:uid="{00000000-0005-0000-0000-000012050000}"/>
    <cellStyle name="g_rate_show-hold_CompSheet" xfId="1297" xr:uid="{00000000-0005-0000-0000-000013050000}"/>
    <cellStyle name="g_rate_show-hold_THEsumPage (2)" xfId="1298" xr:uid="{00000000-0005-0000-0000-000014050000}"/>
    <cellStyle name="g_rate_THEsumPage (2)" xfId="1299" xr:uid="{00000000-0005-0000-0000-000015050000}"/>
    <cellStyle name="g_rate_Valuation summaries" xfId="1300" xr:uid="{00000000-0005-0000-0000-000016050000}"/>
    <cellStyle name="g_rate_WACC-CableCar" xfId="1301" xr:uid="{00000000-0005-0000-0000-000017050000}"/>
    <cellStyle name="g_rate_WACC-CableCar_THEsumPage (2)" xfId="1302" xr:uid="{00000000-0005-0000-0000-000018050000}"/>
    <cellStyle name="g_rate_WACC-RAD (2)" xfId="1303" xr:uid="{00000000-0005-0000-0000-000019050000}"/>
    <cellStyle name="g_rate_WACC-RAD (2)_THEsumPage (2)" xfId="1304" xr:uid="{00000000-0005-0000-0000-00001A050000}"/>
    <cellStyle name="general" xfId="1305" xr:uid="{00000000-0005-0000-0000-00001B050000}"/>
    <cellStyle name="Global" xfId="1306" xr:uid="{00000000-0005-0000-0000-00001C050000}"/>
    <cellStyle name="Good" xfId="1307" xr:uid="{00000000-0005-0000-0000-00001D050000}"/>
    <cellStyle name="Good 2" xfId="3468" xr:uid="{7286004C-62A1-447F-A138-FF42559C4400}"/>
    <cellStyle name="Grey" xfId="1308" xr:uid="{00000000-0005-0000-0000-00001E050000}"/>
    <cellStyle name="GrowthRate" xfId="1309" xr:uid="{00000000-0005-0000-0000-00001F050000}"/>
    <cellStyle name="Hard No." xfId="1310" xr:uid="{00000000-0005-0000-0000-000020050000}"/>
    <cellStyle name="Hard Num" xfId="1311" xr:uid="{00000000-0005-0000-0000-000021050000}"/>
    <cellStyle name="Hard Percent" xfId="1312" xr:uid="{00000000-0005-0000-0000-000022050000}"/>
    <cellStyle name="HEADER" xfId="1313" xr:uid="{00000000-0005-0000-0000-000023050000}"/>
    <cellStyle name="Header1" xfId="1314" xr:uid="{00000000-0005-0000-0000-000024050000}"/>
    <cellStyle name="Header2" xfId="1315" xr:uid="{00000000-0005-0000-0000-000025050000}"/>
    <cellStyle name="headers" xfId="1316" xr:uid="{00000000-0005-0000-0000-000026050000}"/>
    <cellStyle name="Heading" xfId="1317" xr:uid="{00000000-0005-0000-0000-000027050000}"/>
    <cellStyle name="Heading 1" xfId="1318" xr:uid="{00000000-0005-0000-0000-000028050000}"/>
    <cellStyle name="Heading 1 2" xfId="3469" xr:uid="{5E63D073-132F-4F96-9222-85CDCED73D35}"/>
    <cellStyle name="Heading 2" xfId="1319" xr:uid="{00000000-0005-0000-0000-000029050000}"/>
    <cellStyle name="Heading 2 2" xfId="3470" xr:uid="{985F7EA1-D016-4152-A542-F23DB81065F5}"/>
    <cellStyle name="Heading 3" xfId="1320" xr:uid="{00000000-0005-0000-0000-00002A050000}"/>
    <cellStyle name="Heading 3 2" xfId="3471" xr:uid="{354B52AF-CE22-4681-A929-EF232C9D596A}"/>
    <cellStyle name="Heading 4" xfId="1321" xr:uid="{00000000-0005-0000-0000-00002B050000}"/>
    <cellStyle name="Heading 4 2" xfId="3472" xr:uid="{8ABD259D-6E9D-428F-81D7-A88786990F62}"/>
    <cellStyle name="heading_FPL acc.dil v8" xfId="1322" xr:uid="{00000000-0005-0000-0000-00002C050000}"/>
    <cellStyle name="Heading1" xfId="1323" xr:uid="{00000000-0005-0000-0000-00002D050000}"/>
    <cellStyle name="Heading2" xfId="1324" xr:uid="{00000000-0005-0000-0000-00002E050000}"/>
    <cellStyle name="HIGHLIGHT" xfId="1325" xr:uid="{00000000-0005-0000-0000-00002F050000}"/>
    <cellStyle name="Hiperlink 2" xfId="3473" xr:uid="{CCB43A6D-6A7B-436D-B7A9-0DDF17DB4345}"/>
    <cellStyle name="Hipervínculo visitado_Inversiones Febrero 2000 reports" xfId="1326" xr:uid="{00000000-0005-0000-0000-000030050000}"/>
    <cellStyle name="Hipervínculo_ENERGIA SEMPRA feb-2000 (sin cobros indebidos)" xfId="1327" xr:uid="{00000000-0005-0000-0000-000031050000}"/>
    <cellStyle name="Historical" xfId="1328" xr:uid="{00000000-0005-0000-0000-000032050000}"/>
    <cellStyle name="IncomeStatement" xfId="1329" xr:uid="{00000000-0005-0000-0000-000033050000}"/>
    <cellStyle name="Inconsistent" xfId="1330" xr:uid="{00000000-0005-0000-0000-000034050000}"/>
    <cellStyle name="Incorreto" xfId="2619" xr:uid="{4EAC4F5C-6B5B-435C-80E8-419DCCD00886}"/>
    <cellStyle name="Incorreto 2" xfId="1331" xr:uid="{00000000-0005-0000-0000-000036050000}"/>
    <cellStyle name="Incorreto 2 2" xfId="1332" xr:uid="{00000000-0005-0000-0000-000037050000}"/>
    <cellStyle name="Incorreto 2 2 2" xfId="1333" xr:uid="{00000000-0005-0000-0000-000038050000}"/>
    <cellStyle name="Incorreto 3" xfId="1334" xr:uid="{00000000-0005-0000-0000-000039050000}"/>
    <cellStyle name="Incorreto_DFC_4T21_com_TS" xfId="4321" xr:uid="{D8E8B05C-3AC7-4160-A540-818F7787900D}"/>
    <cellStyle name="Indefinido" xfId="3474" xr:uid="{A746B9E8-A4E6-4114-A446-00B16DB15564}"/>
    <cellStyle name="Info Cell" xfId="1335" xr:uid="{00000000-0005-0000-0000-00003A050000}"/>
    <cellStyle name="Information" xfId="1336" xr:uid="{00000000-0005-0000-0000-00003B050000}"/>
    <cellStyle name="Input" xfId="1337" xr:uid="{00000000-0005-0000-0000-00003C050000}"/>
    <cellStyle name="Input (%)" xfId="3475" xr:uid="{DDA197E4-DE89-48C2-A654-75C36142532F}"/>
    <cellStyle name="Input (£m)" xfId="1338" xr:uid="{00000000-0005-0000-0000-00003D050000}"/>
    <cellStyle name="Input (No)" xfId="3476" xr:uid="{017AE538-7C29-4AAE-A66C-859D82E3D2CA}"/>
    <cellStyle name="Input [yellow]" xfId="1339" xr:uid="{00000000-0005-0000-0000-00003E050000}"/>
    <cellStyle name="Input 2" xfId="3477" xr:uid="{9E737993-CFD3-4192-A277-6116ADE0D410}"/>
    <cellStyle name="Input Cells" xfId="1340" xr:uid="{00000000-0005-0000-0000-00003F050000}"/>
    <cellStyle name="Input Currency" xfId="1341" xr:uid="{00000000-0005-0000-0000-000040050000}"/>
    <cellStyle name="Input Date" xfId="1342" xr:uid="{00000000-0005-0000-0000-000041050000}"/>
    <cellStyle name="Input Fixed [0]" xfId="1343" xr:uid="{00000000-0005-0000-0000-000042050000}"/>
    <cellStyle name="Input Normal" xfId="1344" xr:uid="{00000000-0005-0000-0000-000043050000}"/>
    <cellStyle name="input override" xfId="1345" xr:uid="{00000000-0005-0000-0000-000044050000}"/>
    <cellStyle name="Input Percent" xfId="1346" xr:uid="{00000000-0005-0000-0000-000045050000}"/>
    <cellStyle name="Input Percent [2]" xfId="1347" xr:uid="{00000000-0005-0000-0000-000046050000}"/>
    <cellStyle name="Input Percent_~1445599" xfId="1348" xr:uid="{00000000-0005-0000-0000-000047050000}"/>
    <cellStyle name="Input Titles" xfId="1349" xr:uid="{00000000-0005-0000-0000-000048050000}"/>
    <cellStyle name="Input_$cell" xfId="1350" xr:uid="{00000000-0005-0000-0000-000049050000}"/>
    <cellStyle name="Input1" xfId="1351" xr:uid="{00000000-0005-0000-0000-00004A050000}"/>
    <cellStyle name="Input2" xfId="1352" xr:uid="{00000000-0005-0000-0000-00004B050000}"/>
    <cellStyle name="InputCurrency" xfId="1353" xr:uid="{00000000-0005-0000-0000-00004C050000}"/>
    <cellStyle name="InputCurrency2" xfId="1354" xr:uid="{00000000-0005-0000-0000-00004D050000}"/>
    <cellStyle name="InputMultiple1" xfId="1355" xr:uid="{00000000-0005-0000-0000-00004E050000}"/>
    <cellStyle name="InputPercent1" xfId="1356" xr:uid="{00000000-0005-0000-0000-00004F050000}"/>
    <cellStyle name="Item" xfId="1357" xr:uid="{00000000-0005-0000-0000-000050050000}"/>
    <cellStyle name="Item Descriptions" xfId="1358" xr:uid="{00000000-0005-0000-0000-000051050000}"/>
    <cellStyle name="Item Descriptions - Bold" xfId="1359" xr:uid="{00000000-0005-0000-0000-000052050000}"/>
    <cellStyle name="Item Descriptions_6079BX" xfId="1360" xr:uid="{00000000-0005-0000-0000-000053050000}"/>
    <cellStyle name="JustOneDec" xfId="1361" xr:uid="{00000000-0005-0000-0000-000054050000}"/>
    <cellStyle name="L BP" xfId="1362" xr:uid="{00000000-0005-0000-0000-000055050000}"/>
    <cellStyle name="Lable8Left" xfId="1363" xr:uid="{00000000-0005-0000-0000-000056050000}"/>
    <cellStyle name="Lien hypertexte" xfId="1364" xr:uid="{00000000-0005-0000-0000-000057050000}"/>
    <cellStyle name="Lien hypertexte visité" xfId="1365" xr:uid="{00000000-0005-0000-0000-000058050000}"/>
    <cellStyle name="Line" xfId="1366" xr:uid="{00000000-0005-0000-0000-000059050000}"/>
    <cellStyle name="Link Currency (0)" xfId="1367" xr:uid="{00000000-0005-0000-0000-00005A050000}"/>
    <cellStyle name="Link Currency (2)" xfId="1368" xr:uid="{00000000-0005-0000-0000-00005B050000}"/>
    <cellStyle name="Link Units (0)" xfId="1369" xr:uid="{00000000-0005-0000-0000-00005C050000}"/>
    <cellStyle name="Link Units (1)" xfId="1370" xr:uid="{00000000-0005-0000-0000-00005D050000}"/>
    <cellStyle name="Link Units (2)" xfId="1371" xr:uid="{00000000-0005-0000-0000-00005E050000}"/>
    <cellStyle name="Linked Cell" xfId="1372" xr:uid="{00000000-0005-0000-0000-00005F050000}"/>
    <cellStyle name="Linked Cell 2" xfId="3478" xr:uid="{F7B51184-1838-4265-ACCD-D0364313F57F}"/>
    <cellStyle name="Linked Cell_Pasta1" xfId="3479" xr:uid="{276B778E-D5DC-4993-9D2B-E88E2E6728FC}"/>
    <cellStyle name="Linked Cells" xfId="1373" xr:uid="{00000000-0005-0000-0000-000060050000}"/>
    <cellStyle name="locked" xfId="1374" xr:uid="{00000000-0005-0000-0000-000061050000}"/>
    <cellStyle name="m" xfId="1375" xr:uid="{00000000-0005-0000-0000-000062050000}"/>
    <cellStyle name="m$" xfId="1376" xr:uid="{00000000-0005-0000-0000-000063050000}"/>
    <cellStyle name="m/d/yy" xfId="1377" xr:uid="{00000000-0005-0000-0000-000064050000}"/>
    <cellStyle name="m_AVP" xfId="1378" xr:uid="{00000000-0005-0000-0000-000065050000}"/>
    <cellStyle name="m_AVP_DFC_4T21_com_TS" xfId="4322" xr:uid="{A555D1F8-5F3A-4F87-8793-D30B9EE68331}"/>
    <cellStyle name="m_AVP_JV - SLC-MIT" xfId="3410" xr:uid="{183B9CAC-BBB0-443B-A678-49195AA54A19}"/>
    <cellStyle name="m_Disc Analysis" xfId="1379" xr:uid="{00000000-0005-0000-0000-000066050000}"/>
    <cellStyle name="m_Disc Analysis_DFC_4T21_com_TS" xfId="4323" xr:uid="{0F7E1452-4936-48BE-9208-8803488DC34E}"/>
    <cellStyle name="m_Disc Analysis_JV - SLC-MIT" xfId="3411" xr:uid="{0A8DEFD7-D3AD-45F1-A8AF-EFF47A03DD1F}"/>
    <cellStyle name="m_LP Chart" xfId="1380" xr:uid="{00000000-0005-0000-0000-000067050000}"/>
    <cellStyle name="m_Merg Cons" xfId="1381" xr:uid="{00000000-0005-0000-0000-000068050000}"/>
    <cellStyle name="m_Merg Cons_DFC_4T21_com_TS" xfId="4324" xr:uid="{BDA6F427-1CA0-4434-A4D1-4A4726FE40DD}"/>
    <cellStyle name="m_Merg Cons_JV - SLC-MIT" xfId="3412" xr:uid="{CF0D1125-532F-45FB-92D0-907E0E984B9D}"/>
    <cellStyle name="m_Proj10" xfId="1382" xr:uid="{00000000-0005-0000-0000-000069050000}"/>
    <cellStyle name="m_Proj10_AVP" xfId="1383" xr:uid="{00000000-0005-0000-0000-00006A050000}"/>
    <cellStyle name="m_Proj10_AVP_DFC_4T21_com_TS" xfId="4325" xr:uid="{733DC7D6-5DE5-43B7-B199-0E2FA5B52CC1}"/>
    <cellStyle name="m_Proj10_AVP_JV - SLC-MIT" xfId="3413" xr:uid="{2F499567-9A33-4CCE-83C5-F6A6C16B3E50}"/>
    <cellStyle name="m_Proj10_Disc Analysis" xfId="1384" xr:uid="{00000000-0005-0000-0000-00006B050000}"/>
    <cellStyle name="m_Proj10_Disc Analysis_DFC_4T21_com_TS" xfId="4326" xr:uid="{D9262FD8-A808-4A0E-A894-865C4A3AEFE5}"/>
    <cellStyle name="m_Proj10_Disc Analysis_JV - SLC-MIT" xfId="3414" xr:uid="{BB045BAC-8EEE-4968-82C6-81D666BE750F}"/>
    <cellStyle name="m_Proj10_LP Chart" xfId="1385" xr:uid="{00000000-0005-0000-0000-00006C050000}"/>
    <cellStyle name="m_Proj10_Merg Cons" xfId="1386" xr:uid="{00000000-0005-0000-0000-00006D050000}"/>
    <cellStyle name="m_Proj10_Merg Cons_DFC_4T21_com_TS" xfId="4327" xr:uid="{A57EDB3C-A06B-4E4D-B67F-2BD79C8D74AF}"/>
    <cellStyle name="m_Proj10_Merg Cons_JV - SLC-MIT" xfId="3415" xr:uid="{47182E2D-BE55-4854-8596-1BF40C6EB3D6}"/>
    <cellStyle name="m_Proj10_Sensitivity" xfId="1387" xr:uid="{00000000-0005-0000-0000-00006E050000}"/>
    <cellStyle name="m_Proj10_Sensitivity_DFC_4T21_com_TS" xfId="4328" xr:uid="{9C712DB6-B987-4E78-BB22-2C89F4517605}"/>
    <cellStyle name="m_Proj10_Sensitivity_JV - SLC-MIT" xfId="3416" xr:uid="{8F4F6A50-09A5-4FB9-99F8-385AB6DFD24F}"/>
    <cellStyle name="m_Proj10_show-hold" xfId="1388" xr:uid="{00000000-0005-0000-0000-00006F050000}"/>
    <cellStyle name="m_Proj10_show-hold_DFC_4T21_com_TS" xfId="4329" xr:uid="{AAAB90DE-01F1-4779-8910-3B0A7FBFF65E}"/>
    <cellStyle name="m_Proj10_show-hold_JV - SLC-MIT" xfId="3417" xr:uid="{75538DD6-EC14-4C48-8061-9874502542DC}"/>
    <cellStyle name="m_Proj10_WACC-CableCar" xfId="1389" xr:uid="{00000000-0005-0000-0000-000070050000}"/>
    <cellStyle name="m_Proj10_WACC-RAD (2)" xfId="1390" xr:uid="{00000000-0005-0000-0000-000071050000}"/>
    <cellStyle name="m_Sensitivity" xfId="1391" xr:uid="{00000000-0005-0000-0000-000072050000}"/>
    <cellStyle name="m_Sensitivity_DFC_4T21_com_TS" xfId="4330" xr:uid="{EBB11804-98AF-4993-98C9-EAF61B2D1C2B}"/>
    <cellStyle name="m_Sensitivity_JV - SLC-MIT" xfId="3418" xr:uid="{7B97286F-B49C-4632-9EBF-D3B3738B1AE1}"/>
    <cellStyle name="m_show-hold" xfId="1392" xr:uid="{00000000-0005-0000-0000-000073050000}"/>
    <cellStyle name="m_show-hold_DFC_4T21_com_TS" xfId="4331" xr:uid="{E9FD82EB-9BEB-4AAD-B827-05B3438DEC0A}"/>
    <cellStyle name="m_show-hold_JV - SLC-MIT" xfId="3419" xr:uid="{20DD0588-C7DF-4AAB-AF30-84D0902EB31E}"/>
    <cellStyle name="m_WACC-CableCar" xfId="1393" xr:uid="{00000000-0005-0000-0000-000074050000}"/>
    <cellStyle name="m_WACC-RAD (2)" xfId="1394" xr:uid="{00000000-0005-0000-0000-000075050000}"/>
    <cellStyle name="MacroCode" xfId="3480" xr:uid="{42650678-8335-41E3-B319-B2500F59F8E0}"/>
    <cellStyle name="Margins" xfId="1395" xr:uid="{00000000-0005-0000-0000-000076050000}"/>
    <cellStyle name="MCM" xfId="1396" xr:uid="{00000000-0005-0000-0000-000077050000}"/>
    <cellStyle name="Migliaia (0)_00_REV" xfId="3481" xr:uid="{F5FFC1DC-4425-4D4C-A2BF-54B1CBBD37A4}"/>
    <cellStyle name="Migliaia_1320 NX" xfId="1397" xr:uid="{00000000-0005-0000-0000-000079050000}"/>
    <cellStyle name="Mike" xfId="3482" xr:uid="{21014C0E-3DD4-4182-BAA8-75B57BB453AA}"/>
    <cellStyle name="Millares [0,1]" xfId="1398" xr:uid="{00000000-0005-0000-0000-00007A050000}"/>
    <cellStyle name="Millares [0.0]" xfId="1399" xr:uid="{00000000-0005-0000-0000-00007B050000}"/>
    <cellStyle name="Millares [0.1]" xfId="1400" xr:uid="{00000000-0005-0000-0000-00007C050000}"/>
    <cellStyle name="Millares [0]_$aSOLES" xfId="1401" xr:uid="{00000000-0005-0000-0000-00007D050000}"/>
    <cellStyle name="Millares [1]" xfId="1402" xr:uid="{00000000-0005-0000-0000-00007E050000}"/>
    <cellStyle name="Millares [2]" xfId="1403" xr:uid="{00000000-0005-0000-0000-00007F050000}"/>
    <cellStyle name="Millares [3]" xfId="1404" xr:uid="{00000000-0005-0000-0000-000080050000}"/>
    <cellStyle name="Millares(0)" xfId="1405" xr:uid="{00000000-0005-0000-0000-000081050000}"/>
    <cellStyle name="Millares(1)" xfId="1406" xr:uid="{00000000-0005-0000-0000-000082050000}"/>
    <cellStyle name="Millares[1]" xfId="1407" xr:uid="{00000000-0005-0000-0000-000083050000}"/>
    <cellStyle name="Millares_$aSOLES" xfId="1408" xr:uid="{00000000-0005-0000-0000-000084050000}"/>
    <cellStyle name="Milliers [0]_!!!GO" xfId="1409" xr:uid="{00000000-0005-0000-0000-000085050000}"/>
    <cellStyle name="Milliers_!!!GO" xfId="1410" xr:uid="{00000000-0005-0000-0000-000086050000}"/>
    <cellStyle name="MLComma0" xfId="1411" xr:uid="{00000000-0005-0000-0000-000087050000}"/>
    <cellStyle name="MLDollar0" xfId="1412" xr:uid="{00000000-0005-0000-0000-000088050000}"/>
    <cellStyle name="MLEuro0" xfId="1413" xr:uid="{00000000-0005-0000-0000-000089050000}"/>
    <cellStyle name="MLMultiple0" xfId="1414" xr:uid="{00000000-0005-0000-0000-00008A050000}"/>
    <cellStyle name="MLPercent0" xfId="1415" xr:uid="{00000000-0005-0000-0000-00008B050000}"/>
    <cellStyle name="MLPound0" xfId="1416" xr:uid="{00000000-0005-0000-0000-00008C050000}"/>
    <cellStyle name="MLYen0" xfId="1417" xr:uid="{00000000-0005-0000-0000-00008D050000}"/>
    <cellStyle name="mm" xfId="1418" xr:uid="{00000000-0005-0000-0000-00008E050000}"/>
    <cellStyle name="Moeda 2" xfId="1419" xr:uid="{00000000-0005-0000-0000-00008F050000}"/>
    <cellStyle name="Moeda 2 2" xfId="1420" xr:uid="{00000000-0005-0000-0000-000090050000}"/>
    <cellStyle name="Moeda 2 2 2" xfId="1421" xr:uid="{00000000-0005-0000-0000-000091050000}"/>
    <cellStyle name="Moeda 2 2_Alugueis" xfId="1422" xr:uid="{00000000-0005-0000-0000-000092050000}"/>
    <cellStyle name="Moeda 2 3" xfId="1423" xr:uid="{00000000-0005-0000-0000-000093050000}"/>
    <cellStyle name="Moeda 2_Contingências Tributárias, Trab" xfId="1424" xr:uid="{00000000-0005-0000-0000-000094050000}"/>
    <cellStyle name="Moeda 3" xfId="1425" xr:uid="{00000000-0005-0000-0000-000095050000}"/>
    <cellStyle name="Moeda 3 2" xfId="1426" xr:uid="{00000000-0005-0000-0000-000096050000}"/>
    <cellStyle name="Moeda 3 3" xfId="1427" xr:uid="{00000000-0005-0000-0000-000097050000}"/>
    <cellStyle name="Moeda 4" xfId="1428" xr:uid="{00000000-0005-0000-0000-000098050000}"/>
    <cellStyle name="Moeda 5" xfId="1429" xr:uid="{00000000-0005-0000-0000-000099050000}"/>
    <cellStyle name="Moeda 5 2" xfId="1430" xr:uid="{00000000-0005-0000-0000-00009A050000}"/>
    <cellStyle name="Moeda 6" xfId="1431" xr:uid="{00000000-0005-0000-0000-00009B050000}"/>
    <cellStyle name="Moeda 7" xfId="1432" xr:uid="{00000000-0005-0000-0000-00009C050000}"/>
    <cellStyle name="Moeda 8" xfId="1433" xr:uid="{00000000-0005-0000-0000-00009D050000}"/>
    <cellStyle name="Moeda 9" xfId="1434" xr:uid="{00000000-0005-0000-0000-00009E050000}"/>
    <cellStyle name="Moeda0" xfId="3483" xr:uid="{1645F6FB-4C4C-4C01-973B-2175FE169D23}"/>
    <cellStyle name="Moneda [0]_$aSOLES" xfId="1435" xr:uid="{00000000-0005-0000-0000-00009F050000}"/>
    <cellStyle name="Moneda_$aSOLES" xfId="1436" xr:uid="{00000000-0005-0000-0000-0000A0050000}"/>
    <cellStyle name="Monétaire [0]_!!!GO" xfId="1437" xr:uid="{00000000-0005-0000-0000-0000A1050000}"/>
    <cellStyle name="Monétaire_!!!GO" xfId="1438" xr:uid="{00000000-0005-0000-0000-0000A2050000}"/>
    <cellStyle name="Monétaire0" xfId="1439" xr:uid="{00000000-0005-0000-0000-0000A3050000}"/>
    <cellStyle name="Money" xfId="1440" xr:uid="{00000000-0005-0000-0000-0000A4050000}"/>
    <cellStyle name="Money2" xfId="1441" xr:uid="{00000000-0005-0000-0000-0000A5050000}"/>
    <cellStyle name="Morgan" xfId="1442" xr:uid="{00000000-0005-0000-0000-0000A6050000}"/>
    <cellStyle name="Morgan assump" xfId="1443" xr:uid="{00000000-0005-0000-0000-0000A7050000}"/>
    <cellStyle name="Morgan pct assump" xfId="1444" xr:uid="{00000000-0005-0000-0000-0000A8050000}"/>
    <cellStyle name="Morgan_DFC_4T21_com_TS" xfId="4332" xr:uid="{287FC36E-F4D4-406C-A805-BBD832C22FF1}"/>
    <cellStyle name="movimentação" xfId="1445" xr:uid="{00000000-0005-0000-0000-0000A9050000}"/>
    <cellStyle name="Muliple" xfId="1446" xr:uid="{00000000-0005-0000-0000-0000AA050000}"/>
    <cellStyle name="Multiple" xfId="1447" xr:uid="{00000000-0005-0000-0000-0000AB050000}"/>
    <cellStyle name="Multiple [1]" xfId="1448" xr:uid="{00000000-0005-0000-0000-0000AC050000}"/>
    <cellStyle name="Multiple_AD template_v2" xfId="1449" xr:uid="{00000000-0005-0000-0000-0000AD050000}"/>
    <cellStyle name="Multiple1" xfId="1450" xr:uid="{00000000-0005-0000-0000-0000AE050000}"/>
    <cellStyle name="Multiple-Special" xfId="1451" xr:uid="{00000000-0005-0000-0000-0000AF050000}"/>
    <cellStyle name="NA is zero" xfId="1452" xr:uid="{00000000-0005-0000-0000-0000B0050000}"/>
    <cellStyle name="Neutra" xfId="2620" xr:uid="{50A8A865-0BCC-4DC4-BB4E-8EEF0315190A}"/>
    <cellStyle name="Neutra 2" xfId="1453" xr:uid="{00000000-0005-0000-0000-0000B2050000}"/>
    <cellStyle name="Neutra 2 2" xfId="1454" xr:uid="{00000000-0005-0000-0000-0000B3050000}"/>
    <cellStyle name="Neutra 2 2 2" xfId="1455" xr:uid="{00000000-0005-0000-0000-0000B4050000}"/>
    <cellStyle name="Neutra 3" xfId="1456" xr:uid="{00000000-0005-0000-0000-0000B5050000}"/>
    <cellStyle name="Neutra_DFC_4T21_com_TS" xfId="4333" xr:uid="{522B6006-FAB1-4AAC-905F-1FF4B7536C5A}"/>
    <cellStyle name="Neutral" xfId="1457" xr:uid="{00000000-0005-0000-0000-0000B6050000}"/>
    <cellStyle name="Neutral 2" xfId="3484" xr:uid="{60B15FA2-73FD-42CF-A8F1-73B8AA3DC286}"/>
    <cellStyle name="Neutro" xfId="2596" builtinId="28" hidden="1"/>
    <cellStyle name="Neutro" xfId="1458" xr:uid="{00000000-0005-0000-0000-0000B7050000}"/>
    <cellStyle name="new" xfId="1459" xr:uid="{00000000-0005-0000-0000-0000B8050000}"/>
    <cellStyle name="no dec" xfId="1460" xr:uid="{00000000-0005-0000-0000-0000B9050000}"/>
    <cellStyle name="Non_definito" xfId="3485" xr:uid="{61C0A0A4-C13E-4328-ACBD-E6FC54753221}"/>
    <cellStyle name="Non-Input" xfId="1461" xr:uid="{00000000-0005-0000-0000-0000BA050000}"/>
    <cellStyle name="Normal" xfId="0" builtinId="0"/>
    <cellStyle name="Normal--" xfId="1462" xr:uid="{00000000-0005-0000-0000-0000BC050000}"/>
    <cellStyle name="Normal - Style1" xfId="1463" xr:uid="{00000000-0005-0000-0000-0000BD050000}"/>
    <cellStyle name="Normal (%)" xfId="3486" xr:uid="{EF2BE301-78A0-41B2-8B95-3373B6AE5921}"/>
    <cellStyle name="Normal (£m)" xfId="1464" xr:uid="{00000000-0005-0000-0000-0000BE050000}"/>
    <cellStyle name="Normal (No)" xfId="3487" xr:uid="{75207864-2D91-4AD8-92B7-327546D42F7E}"/>
    <cellStyle name="Normal (x)" xfId="3488" xr:uid="{6A63DCD1-D1E4-4E79-868D-394E9FC457D6}"/>
    <cellStyle name="Normal [0]" xfId="1465" xr:uid="{00000000-0005-0000-0000-0000BF050000}"/>
    <cellStyle name="Normal [1]" xfId="1466" xr:uid="{00000000-0005-0000-0000-0000C0050000}"/>
    <cellStyle name="Normal [2]" xfId="1467" xr:uid="{00000000-0005-0000-0000-0000C1050000}"/>
    <cellStyle name="Normal [3]" xfId="1468" xr:uid="{00000000-0005-0000-0000-0000C2050000}"/>
    <cellStyle name="Normal 10" xfId="1469" xr:uid="{00000000-0005-0000-0000-0000C3050000}"/>
    <cellStyle name="Normal 10 2" xfId="1470" xr:uid="{00000000-0005-0000-0000-0000C4050000}"/>
    <cellStyle name="Normal 10 2 2" xfId="3489" xr:uid="{570EEBA1-D6ED-4F75-B15F-57D3DFD88297}"/>
    <cellStyle name="Normal 10 2 2 2" xfId="3490" xr:uid="{C548BC63-2A94-42E1-8F12-458ACB349EBC}"/>
    <cellStyle name="Normal 10 2 2_Posições de commodities e simulação" xfId="3491" xr:uid="{96A00F28-A1C2-4DD3-A89B-EA67DABB61EC}"/>
    <cellStyle name="Normal 10 2_Posiçções de commodites 31-12-2012 (2)" xfId="3492" xr:uid="{1D60FF9C-5AB8-4B81-8E8A-9360AD867FD7}"/>
    <cellStyle name="Normal 10 3" xfId="3493" xr:uid="{DB2E71F6-A060-45A4-8E39-318D67167B62}"/>
    <cellStyle name="Normal 10 4" xfId="3494" xr:uid="{0A5747E2-91C1-496B-AC3C-58FBD5DEA6C3}"/>
    <cellStyle name="Normal 10_Balanço_4TR2021" xfId="2621" xr:uid="{0A63BFCF-7D0A-410C-97A8-FE19AFF32121}"/>
    <cellStyle name="Normal 100" xfId="1471" xr:uid="{00000000-0005-0000-0000-0000C6050000}"/>
    <cellStyle name="Normal 101" xfId="1472" xr:uid="{00000000-0005-0000-0000-0000C7050000}"/>
    <cellStyle name="Normal 102" xfId="1473" xr:uid="{00000000-0005-0000-0000-0000C8050000}"/>
    <cellStyle name="Normal 103" xfId="1474" xr:uid="{00000000-0005-0000-0000-0000C9050000}"/>
    <cellStyle name="Normal 104" xfId="1475" xr:uid="{00000000-0005-0000-0000-0000CA050000}"/>
    <cellStyle name="Normal 105" xfId="1476" xr:uid="{00000000-0005-0000-0000-0000CB050000}"/>
    <cellStyle name="Normal 106" xfId="1477" xr:uid="{00000000-0005-0000-0000-0000CC050000}"/>
    <cellStyle name="Normal 107" xfId="1478" xr:uid="{00000000-0005-0000-0000-0000CD050000}"/>
    <cellStyle name="Normal 108" xfId="1479" xr:uid="{00000000-0005-0000-0000-0000CE050000}"/>
    <cellStyle name="Normal 109" xfId="1480" xr:uid="{00000000-0005-0000-0000-0000CF050000}"/>
    <cellStyle name="Normal 11" xfId="1481" xr:uid="{00000000-0005-0000-0000-0000D0050000}"/>
    <cellStyle name="Normal 11 2" xfId="1482" xr:uid="{00000000-0005-0000-0000-0000D1050000}"/>
    <cellStyle name="Normal 11 2 2" xfId="3495" xr:uid="{EA5C3B03-025A-4FFB-B162-C3109A2B8D05}"/>
    <cellStyle name="Normal 11 2_DFC_4T21_com_TS" xfId="4334" xr:uid="{B062C31E-2CCC-4A4D-ADD4-E6D1E9E61BA3}"/>
    <cellStyle name="Normal 11 3" xfId="3496" xr:uid="{009213CE-21B2-4CED-9E0F-AD4EC6491E48}"/>
    <cellStyle name="Normal 11 4" xfId="3497" xr:uid="{A3D48BF1-D9CF-49A4-B6F1-F21C12087017}"/>
    <cellStyle name="Normal 11 5" xfId="3498" xr:uid="{AE812CDB-E212-4BCC-85C0-56348A2AD25D}"/>
    <cellStyle name="Normal 11 6" xfId="3499" xr:uid="{25B1B2E2-A41D-485D-ADB2-868F5C4C9592}"/>
    <cellStyle name="Normal 11_Balanço_4TR2021" xfId="2622" xr:uid="{C4A9110C-E7AE-4D6D-AE86-F06EB9850125}"/>
    <cellStyle name="Normal 110" xfId="1483" xr:uid="{00000000-0005-0000-0000-0000D2050000}"/>
    <cellStyle name="Normal 111" xfId="1484" xr:uid="{00000000-0005-0000-0000-0000D3050000}"/>
    <cellStyle name="Normal 112" xfId="1485" xr:uid="{00000000-0005-0000-0000-0000D4050000}"/>
    <cellStyle name="Normal 113" xfId="1486" xr:uid="{00000000-0005-0000-0000-0000D5050000}"/>
    <cellStyle name="Normal 114" xfId="1487" xr:uid="{00000000-0005-0000-0000-0000D6050000}"/>
    <cellStyle name="Normal 115" xfId="1488" xr:uid="{00000000-0005-0000-0000-0000D7050000}"/>
    <cellStyle name="Normal 116" xfId="1489" xr:uid="{00000000-0005-0000-0000-0000D8050000}"/>
    <cellStyle name="Normal 117" xfId="1490" xr:uid="{00000000-0005-0000-0000-0000D9050000}"/>
    <cellStyle name="Normal 118" xfId="1491" xr:uid="{00000000-0005-0000-0000-0000DA050000}"/>
    <cellStyle name="Normal 119" xfId="1492" xr:uid="{00000000-0005-0000-0000-0000DB050000}"/>
    <cellStyle name="Normal 12" xfId="1493" xr:uid="{00000000-0005-0000-0000-0000DC050000}"/>
    <cellStyle name="Normal 12 2" xfId="1494" xr:uid="{00000000-0005-0000-0000-0000DD050000}"/>
    <cellStyle name="Normal 12_Alugueis" xfId="1495" xr:uid="{00000000-0005-0000-0000-0000DE050000}"/>
    <cellStyle name="Normal 120" xfId="1496" xr:uid="{00000000-0005-0000-0000-0000DF050000}"/>
    <cellStyle name="Normal 121" xfId="1497" xr:uid="{00000000-0005-0000-0000-0000E0050000}"/>
    <cellStyle name="Normal 122" xfId="1498" xr:uid="{00000000-0005-0000-0000-0000E1050000}"/>
    <cellStyle name="Normal 123" xfId="1499" xr:uid="{00000000-0005-0000-0000-0000E2050000}"/>
    <cellStyle name="Normal 124" xfId="1500" xr:uid="{00000000-0005-0000-0000-0000E3050000}"/>
    <cellStyle name="Normal 125" xfId="1501" xr:uid="{00000000-0005-0000-0000-0000E4050000}"/>
    <cellStyle name="Normal 126" xfId="1502" xr:uid="{00000000-0005-0000-0000-0000E5050000}"/>
    <cellStyle name="Normal 127" xfId="1503" xr:uid="{00000000-0005-0000-0000-0000E6050000}"/>
    <cellStyle name="Normal 128" xfId="1504" xr:uid="{00000000-0005-0000-0000-0000E7050000}"/>
    <cellStyle name="Normal 129" xfId="1505" xr:uid="{00000000-0005-0000-0000-0000E8050000}"/>
    <cellStyle name="Normal 13" xfId="1506" xr:uid="{00000000-0005-0000-0000-0000E9050000}"/>
    <cellStyle name="Normal 13 2" xfId="3500" xr:uid="{D608742C-0C91-48A4-B6FE-D31EF04A49C5}"/>
    <cellStyle name="Normal 13_Balanço_4TR2021" xfId="2623" xr:uid="{124730F2-BC00-4CEA-853D-3D5120833D41}"/>
    <cellStyle name="Normal 130" xfId="1507" xr:uid="{00000000-0005-0000-0000-0000EA050000}"/>
    <cellStyle name="Normal 131" xfId="1508" xr:uid="{00000000-0005-0000-0000-0000EB050000}"/>
    <cellStyle name="Normal 132" xfId="1509" xr:uid="{00000000-0005-0000-0000-0000EC050000}"/>
    <cellStyle name="Normal 133" xfId="1510" xr:uid="{00000000-0005-0000-0000-0000ED050000}"/>
    <cellStyle name="Normal 134" xfId="1511" xr:uid="{00000000-0005-0000-0000-0000EE050000}"/>
    <cellStyle name="Normal 135" xfId="1512" xr:uid="{00000000-0005-0000-0000-0000EF050000}"/>
    <cellStyle name="Normal 136" xfId="1513" xr:uid="{00000000-0005-0000-0000-0000F0050000}"/>
    <cellStyle name="Normal 137" xfId="1514" xr:uid="{00000000-0005-0000-0000-0000F1050000}"/>
    <cellStyle name="Normal 138" xfId="1515" xr:uid="{00000000-0005-0000-0000-0000F2050000}"/>
    <cellStyle name="Normal 139" xfId="1516" xr:uid="{00000000-0005-0000-0000-0000F3050000}"/>
    <cellStyle name="Normal 14" xfId="1517" xr:uid="{00000000-0005-0000-0000-0000F4050000}"/>
    <cellStyle name="Normal 14 2" xfId="3501" xr:uid="{6DC5365F-6D00-4F51-BDE9-331F44A4C24C}"/>
    <cellStyle name="Normal 14_Balanço_4TR2021" xfId="2624" xr:uid="{16BA61BF-3644-4A91-BAE1-B83219B79738}"/>
    <cellStyle name="Normal 140" xfId="1518" xr:uid="{00000000-0005-0000-0000-0000F5050000}"/>
    <cellStyle name="Normal 141" xfId="1519" xr:uid="{00000000-0005-0000-0000-0000F6050000}"/>
    <cellStyle name="Normal 142" xfId="1520" xr:uid="{00000000-0005-0000-0000-0000F7050000}"/>
    <cellStyle name="Normal 143" xfId="1521" xr:uid="{00000000-0005-0000-0000-0000F8050000}"/>
    <cellStyle name="Normal 144" xfId="1522" xr:uid="{00000000-0005-0000-0000-0000F9050000}"/>
    <cellStyle name="Normal 145" xfId="1523" xr:uid="{00000000-0005-0000-0000-0000FA050000}"/>
    <cellStyle name="Normal 146" xfId="1524" xr:uid="{00000000-0005-0000-0000-0000FB050000}"/>
    <cellStyle name="Normal 147" xfId="1525" xr:uid="{00000000-0005-0000-0000-0000FC050000}"/>
    <cellStyle name="Normal 148" xfId="1526" xr:uid="{00000000-0005-0000-0000-0000FD050000}"/>
    <cellStyle name="Normal 149" xfId="1527" xr:uid="{00000000-0005-0000-0000-0000FE050000}"/>
    <cellStyle name="Normal 15" xfId="1528" xr:uid="{00000000-0005-0000-0000-0000FF050000}"/>
    <cellStyle name="Normal 15 2" xfId="3502" xr:uid="{A3C03FE8-00EE-41E8-9C20-9818205C1E02}"/>
    <cellStyle name="Normal 15_Balanço_4TR2021" xfId="2625" xr:uid="{E25FE619-4403-45BD-88E8-AA1398755555}"/>
    <cellStyle name="Normal 150" xfId="1529" xr:uid="{00000000-0005-0000-0000-000000060000}"/>
    <cellStyle name="Normal 151" xfId="1530" xr:uid="{00000000-0005-0000-0000-000001060000}"/>
    <cellStyle name="Normal 152" xfId="1531" xr:uid="{00000000-0005-0000-0000-000002060000}"/>
    <cellStyle name="Normal 153" xfId="1532" xr:uid="{00000000-0005-0000-0000-000003060000}"/>
    <cellStyle name="Normal 154" xfId="1533" xr:uid="{00000000-0005-0000-0000-000004060000}"/>
    <cellStyle name="Normal 155" xfId="1534" xr:uid="{00000000-0005-0000-0000-000005060000}"/>
    <cellStyle name="Normal 156" xfId="1535" xr:uid="{00000000-0005-0000-0000-000006060000}"/>
    <cellStyle name="Normal 157" xfId="1536" xr:uid="{00000000-0005-0000-0000-000007060000}"/>
    <cellStyle name="Normal 158" xfId="1537" xr:uid="{00000000-0005-0000-0000-000008060000}"/>
    <cellStyle name="Normal 159" xfId="1538" xr:uid="{00000000-0005-0000-0000-000009060000}"/>
    <cellStyle name="Normal 16" xfId="1539" xr:uid="{00000000-0005-0000-0000-00000A060000}"/>
    <cellStyle name="Normal 160" xfId="1540" xr:uid="{00000000-0005-0000-0000-00000B060000}"/>
    <cellStyle name="Normal 161" xfId="1541" xr:uid="{00000000-0005-0000-0000-00000C060000}"/>
    <cellStyle name="Normal 162" xfId="1542" xr:uid="{00000000-0005-0000-0000-00000D060000}"/>
    <cellStyle name="Normal 163" xfId="1543" xr:uid="{00000000-0005-0000-0000-00000E060000}"/>
    <cellStyle name="Normal 164" xfId="1544" xr:uid="{00000000-0005-0000-0000-00000F060000}"/>
    <cellStyle name="Normal 165" xfId="1545" xr:uid="{00000000-0005-0000-0000-000010060000}"/>
    <cellStyle name="Normal 166" xfId="1546" xr:uid="{00000000-0005-0000-0000-000011060000}"/>
    <cellStyle name="Normal 167" xfId="1547" xr:uid="{00000000-0005-0000-0000-000012060000}"/>
    <cellStyle name="Normal 168" xfId="1548" xr:uid="{00000000-0005-0000-0000-000013060000}"/>
    <cellStyle name="Normal 169" xfId="1549" xr:uid="{00000000-0005-0000-0000-000014060000}"/>
    <cellStyle name="Normal 17" xfId="1550" xr:uid="{00000000-0005-0000-0000-000015060000}"/>
    <cellStyle name="Normal 170" xfId="1551" xr:uid="{00000000-0005-0000-0000-000016060000}"/>
    <cellStyle name="Normal 171" xfId="1552" xr:uid="{00000000-0005-0000-0000-000017060000}"/>
    <cellStyle name="Normal 172" xfId="1553" xr:uid="{00000000-0005-0000-0000-000018060000}"/>
    <cellStyle name="Normal 173" xfId="1554" xr:uid="{00000000-0005-0000-0000-000019060000}"/>
    <cellStyle name="Normal 174" xfId="1555" xr:uid="{00000000-0005-0000-0000-00001A060000}"/>
    <cellStyle name="Normal 175" xfId="1556" xr:uid="{00000000-0005-0000-0000-00001B060000}"/>
    <cellStyle name="Normal 176" xfId="1557" xr:uid="{00000000-0005-0000-0000-00001C060000}"/>
    <cellStyle name="Normal 177" xfId="1558" xr:uid="{00000000-0005-0000-0000-00001D060000}"/>
    <cellStyle name="Normal 178" xfId="1559" xr:uid="{00000000-0005-0000-0000-00001E060000}"/>
    <cellStyle name="Normal 179" xfId="1560" xr:uid="{00000000-0005-0000-0000-00001F060000}"/>
    <cellStyle name="Normal 18" xfId="1561" xr:uid="{00000000-0005-0000-0000-000020060000}"/>
    <cellStyle name="Normal 18 2" xfId="1562" xr:uid="{00000000-0005-0000-0000-000021060000}"/>
    <cellStyle name="Normal 18_Balanço_4TR2021" xfId="2626" xr:uid="{75AE7F61-E3C9-4C1C-8606-78876374C065}"/>
    <cellStyle name="Normal 180" xfId="1563" xr:uid="{00000000-0005-0000-0000-000022060000}"/>
    <cellStyle name="Normal 181" xfId="1564" xr:uid="{00000000-0005-0000-0000-000023060000}"/>
    <cellStyle name="Normal 182" xfId="1565" xr:uid="{00000000-0005-0000-0000-000024060000}"/>
    <cellStyle name="Normal 183" xfId="1566" xr:uid="{00000000-0005-0000-0000-000025060000}"/>
    <cellStyle name="Normal 184" xfId="1567" xr:uid="{00000000-0005-0000-0000-000026060000}"/>
    <cellStyle name="Normal 185" xfId="1568" xr:uid="{00000000-0005-0000-0000-000027060000}"/>
    <cellStyle name="Normal 186" xfId="1569" xr:uid="{00000000-0005-0000-0000-000028060000}"/>
    <cellStyle name="Normal 187" xfId="1570" xr:uid="{00000000-0005-0000-0000-000029060000}"/>
    <cellStyle name="Normal 188" xfId="1571" xr:uid="{00000000-0005-0000-0000-00002A060000}"/>
    <cellStyle name="Normal 189" xfId="1572" xr:uid="{00000000-0005-0000-0000-00002B060000}"/>
    <cellStyle name="Normal 19" xfId="1573" xr:uid="{00000000-0005-0000-0000-00002C060000}"/>
    <cellStyle name="Normal 190" xfId="1574" xr:uid="{00000000-0005-0000-0000-00002D060000}"/>
    <cellStyle name="Normal 191" xfId="1575" xr:uid="{00000000-0005-0000-0000-00002E060000}"/>
    <cellStyle name="Normal 192" xfId="1576" xr:uid="{00000000-0005-0000-0000-00002F060000}"/>
    <cellStyle name="Normal 193" xfId="1577" xr:uid="{00000000-0005-0000-0000-000030060000}"/>
    <cellStyle name="Normal 194" xfId="1578" xr:uid="{00000000-0005-0000-0000-000031060000}"/>
    <cellStyle name="Normal 195" xfId="1579" xr:uid="{00000000-0005-0000-0000-000032060000}"/>
    <cellStyle name="Normal 196" xfId="1580" xr:uid="{00000000-0005-0000-0000-000033060000}"/>
    <cellStyle name="Normal 197" xfId="1581" xr:uid="{00000000-0005-0000-0000-000034060000}"/>
    <cellStyle name="Normal 198" xfId="1582" xr:uid="{00000000-0005-0000-0000-000035060000}"/>
    <cellStyle name="Normal 199" xfId="1583" xr:uid="{00000000-0005-0000-0000-000036060000}"/>
    <cellStyle name="Normal 2" xfId="1584" xr:uid="{00000000-0005-0000-0000-000037060000}"/>
    <cellStyle name="Normal 2 2" xfId="1585" xr:uid="{00000000-0005-0000-0000-000038060000}"/>
    <cellStyle name="Normal 2 2 2" xfId="1586" xr:uid="{00000000-0005-0000-0000-000039060000}"/>
    <cellStyle name="Normal 2 2 3" xfId="1587" xr:uid="{00000000-0005-0000-0000-00003A060000}"/>
    <cellStyle name="Normal 2 2_JV - SLC-MIT" xfId="3503" xr:uid="{892FB93F-FD75-4778-AA6B-D8E364713815}"/>
    <cellStyle name="Normal 2 3" xfId="1588" xr:uid="{00000000-0005-0000-0000-00003B060000}"/>
    <cellStyle name="Normal 2 4" xfId="1589" xr:uid="{00000000-0005-0000-0000-00003C060000}"/>
    <cellStyle name="Normal 2 4 2" xfId="1590" xr:uid="{00000000-0005-0000-0000-00003D060000}"/>
    <cellStyle name="Normal 2 4_DFC_4T21_com_TS" xfId="4335" xr:uid="{F8E9C7A5-BA95-4172-AA29-8C76909AAAC8}"/>
    <cellStyle name="Normal 2 5" xfId="2599" xr:uid="{00000000-0005-0000-0000-00003E060000}"/>
    <cellStyle name="Normal 2 6" xfId="3504" xr:uid="{53C36D9D-CEB9-4AA9-AAD0-5B166843DDF9}"/>
    <cellStyle name="Normal 2_Balanço_3TR2021 com TS" xfId="2603" xr:uid="{00000000-0005-0000-0000-00003F060000}"/>
    <cellStyle name="Normal 20" xfId="1591" xr:uid="{00000000-0005-0000-0000-000040060000}"/>
    <cellStyle name="Normal 200" xfId="1592" xr:uid="{00000000-0005-0000-0000-000041060000}"/>
    <cellStyle name="Normal 201" xfId="1593" xr:uid="{00000000-0005-0000-0000-000042060000}"/>
    <cellStyle name="Normal 202" xfId="1594" xr:uid="{00000000-0005-0000-0000-000043060000}"/>
    <cellStyle name="Normal 203" xfId="1595" xr:uid="{00000000-0005-0000-0000-000044060000}"/>
    <cellStyle name="Normal 204" xfId="1596" xr:uid="{00000000-0005-0000-0000-000045060000}"/>
    <cellStyle name="Normal 205" xfId="1597" xr:uid="{00000000-0005-0000-0000-000046060000}"/>
    <cellStyle name="Normal 206" xfId="1598" xr:uid="{00000000-0005-0000-0000-000047060000}"/>
    <cellStyle name="Normal 207" xfId="1599" xr:uid="{00000000-0005-0000-0000-000048060000}"/>
    <cellStyle name="Normal 208" xfId="1600" xr:uid="{00000000-0005-0000-0000-000049060000}"/>
    <cellStyle name="Normal 209" xfId="1601" xr:uid="{00000000-0005-0000-0000-00004A060000}"/>
    <cellStyle name="Normal 21" xfId="1602" xr:uid="{00000000-0005-0000-0000-00004B060000}"/>
    <cellStyle name="Normal 210" xfId="1603" xr:uid="{00000000-0005-0000-0000-00004C060000}"/>
    <cellStyle name="Normal 211" xfId="1604" xr:uid="{00000000-0005-0000-0000-00004D060000}"/>
    <cellStyle name="Normal 212" xfId="1605" xr:uid="{00000000-0005-0000-0000-00004E060000}"/>
    <cellStyle name="Normal 213" xfId="1606" xr:uid="{00000000-0005-0000-0000-00004F060000}"/>
    <cellStyle name="Normal 214" xfId="1607" xr:uid="{00000000-0005-0000-0000-000050060000}"/>
    <cellStyle name="Normal 215" xfId="1608" xr:uid="{00000000-0005-0000-0000-000051060000}"/>
    <cellStyle name="Normal 216" xfId="1609" xr:uid="{00000000-0005-0000-0000-000052060000}"/>
    <cellStyle name="Normal 217" xfId="1610" xr:uid="{00000000-0005-0000-0000-000053060000}"/>
    <cellStyle name="Normal 218" xfId="1611" xr:uid="{00000000-0005-0000-0000-000054060000}"/>
    <cellStyle name="Normal 219" xfId="1612" xr:uid="{00000000-0005-0000-0000-000055060000}"/>
    <cellStyle name="Normal 22" xfId="1613" xr:uid="{00000000-0005-0000-0000-000056060000}"/>
    <cellStyle name="Normal 220" xfId="1614" xr:uid="{00000000-0005-0000-0000-000057060000}"/>
    <cellStyle name="Normal 221" xfId="1615" xr:uid="{00000000-0005-0000-0000-000058060000}"/>
    <cellStyle name="Normal 222" xfId="1616" xr:uid="{00000000-0005-0000-0000-000059060000}"/>
    <cellStyle name="Normal 223" xfId="1617" xr:uid="{00000000-0005-0000-0000-00005A060000}"/>
    <cellStyle name="Normal 224" xfId="1618" xr:uid="{00000000-0005-0000-0000-00005B060000}"/>
    <cellStyle name="Normal 225" xfId="1619" xr:uid="{00000000-0005-0000-0000-00005C060000}"/>
    <cellStyle name="Normal 226" xfId="1620" xr:uid="{00000000-0005-0000-0000-00005D060000}"/>
    <cellStyle name="Normal 227" xfId="1621" xr:uid="{00000000-0005-0000-0000-00005E060000}"/>
    <cellStyle name="Normal 228" xfId="1622" xr:uid="{00000000-0005-0000-0000-00005F060000}"/>
    <cellStyle name="Normal 229" xfId="1623" xr:uid="{00000000-0005-0000-0000-000060060000}"/>
    <cellStyle name="Normal 23" xfId="1624" xr:uid="{00000000-0005-0000-0000-000061060000}"/>
    <cellStyle name="Normal 230" xfId="1625" xr:uid="{00000000-0005-0000-0000-000062060000}"/>
    <cellStyle name="Normal 231" xfId="1626" xr:uid="{00000000-0005-0000-0000-000063060000}"/>
    <cellStyle name="Normal 232" xfId="1627" xr:uid="{00000000-0005-0000-0000-000064060000}"/>
    <cellStyle name="Normal 233" xfId="1628" xr:uid="{00000000-0005-0000-0000-000065060000}"/>
    <cellStyle name="Normal 234" xfId="1629" xr:uid="{00000000-0005-0000-0000-000066060000}"/>
    <cellStyle name="Normal 235" xfId="1630" xr:uid="{00000000-0005-0000-0000-000067060000}"/>
    <cellStyle name="Normal 236" xfId="1631" xr:uid="{00000000-0005-0000-0000-000068060000}"/>
    <cellStyle name="Normal 237" xfId="1632" xr:uid="{00000000-0005-0000-0000-000069060000}"/>
    <cellStyle name="Normal 238" xfId="1633" xr:uid="{00000000-0005-0000-0000-00006A060000}"/>
    <cellStyle name="Normal 239" xfId="1634" xr:uid="{00000000-0005-0000-0000-00006B060000}"/>
    <cellStyle name="Normal 24" xfId="1635" xr:uid="{00000000-0005-0000-0000-00006C060000}"/>
    <cellStyle name="Normal 240" xfId="1636" xr:uid="{00000000-0005-0000-0000-00006D060000}"/>
    <cellStyle name="Normal 241" xfId="1637" xr:uid="{00000000-0005-0000-0000-00006E060000}"/>
    <cellStyle name="Normal 242" xfId="1638" xr:uid="{00000000-0005-0000-0000-00006F060000}"/>
    <cellStyle name="Normal 243" xfId="1639" xr:uid="{00000000-0005-0000-0000-000070060000}"/>
    <cellStyle name="Normal 244" xfId="1640" xr:uid="{00000000-0005-0000-0000-000071060000}"/>
    <cellStyle name="Normal 245" xfId="1641" xr:uid="{00000000-0005-0000-0000-000072060000}"/>
    <cellStyle name="Normal 246" xfId="1642" xr:uid="{00000000-0005-0000-0000-000073060000}"/>
    <cellStyle name="Normal 247" xfId="1643" xr:uid="{00000000-0005-0000-0000-000074060000}"/>
    <cellStyle name="Normal 248" xfId="1644" xr:uid="{00000000-0005-0000-0000-000075060000}"/>
    <cellStyle name="Normal 249" xfId="1645" xr:uid="{00000000-0005-0000-0000-000076060000}"/>
    <cellStyle name="Normal 25" xfId="1646" xr:uid="{00000000-0005-0000-0000-000077060000}"/>
    <cellStyle name="Normal 250" xfId="1647" xr:uid="{00000000-0005-0000-0000-000078060000}"/>
    <cellStyle name="Normal 251" xfId="1648" xr:uid="{00000000-0005-0000-0000-000079060000}"/>
    <cellStyle name="Normal 252" xfId="1649" xr:uid="{00000000-0005-0000-0000-00007A060000}"/>
    <cellStyle name="Normal 253" xfId="1650" xr:uid="{00000000-0005-0000-0000-00007B060000}"/>
    <cellStyle name="Normal 254" xfId="1651" xr:uid="{00000000-0005-0000-0000-00007C060000}"/>
    <cellStyle name="Normal 255" xfId="1652" xr:uid="{00000000-0005-0000-0000-00007D060000}"/>
    <cellStyle name="Normal 256" xfId="1653" xr:uid="{00000000-0005-0000-0000-00007E060000}"/>
    <cellStyle name="Normal 257" xfId="1654" xr:uid="{00000000-0005-0000-0000-00007F060000}"/>
    <cellStyle name="Normal 258" xfId="1655" xr:uid="{00000000-0005-0000-0000-000080060000}"/>
    <cellStyle name="Normal 259" xfId="1656" xr:uid="{00000000-0005-0000-0000-000081060000}"/>
    <cellStyle name="Normal 26" xfId="1657" xr:uid="{00000000-0005-0000-0000-000082060000}"/>
    <cellStyle name="Normal 260" xfId="1658" xr:uid="{00000000-0005-0000-0000-000083060000}"/>
    <cellStyle name="Normal 261" xfId="1659" xr:uid="{00000000-0005-0000-0000-000084060000}"/>
    <cellStyle name="Normal 262" xfId="1660" xr:uid="{00000000-0005-0000-0000-000085060000}"/>
    <cellStyle name="Normal 263" xfId="1661" xr:uid="{00000000-0005-0000-0000-000086060000}"/>
    <cellStyle name="Normal 264" xfId="1662" xr:uid="{00000000-0005-0000-0000-000087060000}"/>
    <cellStyle name="Normal 265" xfId="1663" xr:uid="{00000000-0005-0000-0000-000088060000}"/>
    <cellStyle name="Normal 266" xfId="1664" xr:uid="{00000000-0005-0000-0000-000089060000}"/>
    <cellStyle name="Normal 267" xfId="1665" xr:uid="{00000000-0005-0000-0000-00008A060000}"/>
    <cellStyle name="Normal 268" xfId="1666" xr:uid="{00000000-0005-0000-0000-00008B060000}"/>
    <cellStyle name="Normal 269" xfId="1667" xr:uid="{00000000-0005-0000-0000-00008C060000}"/>
    <cellStyle name="Normal 27" xfId="1668" xr:uid="{00000000-0005-0000-0000-00008D060000}"/>
    <cellStyle name="Normal 270" xfId="1669" xr:uid="{00000000-0005-0000-0000-00008E060000}"/>
    <cellStyle name="Normal 271" xfId="1670" xr:uid="{00000000-0005-0000-0000-00008F060000}"/>
    <cellStyle name="Normal 272" xfId="1671" xr:uid="{00000000-0005-0000-0000-000090060000}"/>
    <cellStyle name="Normal 273" xfId="1672" xr:uid="{00000000-0005-0000-0000-000091060000}"/>
    <cellStyle name="Normal 274" xfId="1673" xr:uid="{00000000-0005-0000-0000-000092060000}"/>
    <cellStyle name="Normal 275" xfId="1674" xr:uid="{00000000-0005-0000-0000-000093060000}"/>
    <cellStyle name="Normal 276" xfId="1675" xr:uid="{00000000-0005-0000-0000-000094060000}"/>
    <cellStyle name="Normal 277" xfId="1676" xr:uid="{00000000-0005-0000-0000-000095060000}"/>
    <cellStyle name="Normal 278" xfId="1677" xr:uid="{00000000-0005-0000-0000-000096060000}"/>
    <cellStyle name="Normal 279" xfId="1678" xr:uid="{00000000-0005-0000-0000-000097060000}"/>
    <cellStyle name="Normal 28" xfId="1679" xr:uid="{00000000-0005-0000-0000-000098060000}"/>
    <cellStyle name="Normal 280" xfId="1680" xr:uid="{00000000-0005-0000-0000-000099060000}"/>
    <cellStyle name="Normal 281" xfId="1681" xr:uid="{00000000-0005-0000-0000-00009A060000}"/>
    <cellStyle name="Normal 282" xfId="1682" xr:uid="{00000000-0005-0000-0000-00009B060000}"/>
    <cellStyle name="Normal 283" xfId="1683" xr:uid="{00000000-0005-0000-0000-00009C060000}"/>
    <cellStyle name="Normal 284" xfId="1684" xr:uid="{00000000-0005-0000-0000-00009D060000}"/>
    <cellStyle name="Normal 285" xfId="1685" xr:uid="{00000000-0005-0000-0000-00009E060000}"/>
    <cellStyle name="Normal 286" xfId="1686" xr:uid="{00000000-0005-0000-0000-00009F060000}"/>
    <cellStyle name="Normal 287" xfId="1687" xr:uid="{00000000-0005-0000-0000-0000A0060000}"/>
    <cellStyle name="Normal 288" xfId="1688" xr:uid="{00000000-0005-0000-0000-0000A1060000}"/>
    <cellStyle name="Normal 289" xfId="1689" xr:uid="{00000000-0005-0000-0000-0000A2060000}"/>
    <cellStyle name="Normal 29" xfId="1690" xr:uid="{00000000-0005-0000-0000-0000A3060000}"/>
    <cellStyle name="Normal 290" xfId="1691" xr:uid="{00000000-0005-0000-0000-0000A4060000}"/>
    <cellStyle name="Normal 291" xfId="1692" xr:uid="{00000000-0005-0000-0000-0000A5060000}"/>
    <cellStyle name="Normal 292" xfId="1693" xr:uid="{00000000-0005-0000-0000-0000A6060000}"/>
    <cellStyle name="Normal 293" xfId="1694" xr:uid="{00000000-0005-0000-0000-0000A7060000}"/>
    <cellStyle name="Normal 294" xfId="1695" xr:uid="{00000000-0005-0000-0000-0000A8060000}"/>
    <cellStyle name="Normal 295" xfId="1696" xr:uid="{00000000-0005-0000-0000-0000A9060000}"/>
    <cellStyle name="Normal 296" xfId="1697" xr:uid="{00000000-0005-0000-0000-0000AA060000}"/>
    <cellStyle name="Normal 297" xfId="1698" xr:uid="{00000000-0005-0000-0000-0000AB060000}"/>
    <cellStyle name="Normal 298" xfId="1699" xr:uid="{00000000-0005-0000-0000-0000AC060000}"/>
    <cellStyle name="Normal 299" xfId="1700" xr:uid="{00000000-0005-0000-0000-0000AD060000}"/>
    <cellStyle name="Normal 3" xfId="1701" xr:uid="{00000000-0005-0000-0000-0000AE060000}"/>
    <cellStyle name="Normal 3 2" xfId="1702" xr:uid="{00000000-0005-0000-0000-0000AF060000}"/>
    <cellStyle name="Normal 3 2 2" xfId="1703" xr:uid="{00000000-0005-0000-0000-0000B0060000}"/>
    <cellStyle name="Normal 3 2_Balanço_4TR2021" xfId="2627" xr:uid="{9FCD45E9-66D4-4862-9342-BA76F6851AF0}"/>
    <cellStyle name="Normal 3 3" xfId="1704" xr:uid="{00000000-0005-0000-0000-0000B1060000}"/>
    <cellStyle name="Normal 3 4" xfId="1705" xr:uid="{00000000-0005-0000-0000-0000B2060000}"/>
    <cellStyle name="Normal 3_CARGILL" xfId="3505" xr:uid="{287840FD-A556-470F-BE59-38E01BEA2230}"/>
    <cellStyle name="Normal 30" xfId="1706" xr:uid="{00000000-0005-0000-0000-0000B4060000}"/>
    <cellStyle name="Normal 300" xfId="1707" xr:uid="{00000000-0005-0000-0000-0000B5060000}"/>
    <cellStyle name="Normal 301" xfId="1708" xr:uid="{00000000-0005-0000-0000-0000B6060000}"/>
    <cellStyle name="Normal 302" xfId="1709" xr:uid="{00000000-0005-0000-0000-0000B7060000}"/>
    <cellStyle name="Normal 303" xfId="1710" xr:uid="{00000000-0005-0000-0000-0000B8060000}"/>
    <cellStyle name="Normal 304" xfId="1711" xr:uid="{00000000-0005-0000-0000-0000B9060000}"/>
    <cellStyle name="Normal 305" xfId="1712" xr:uid="{00000000-0005-0000-0000-0000BA060000}"/>
    <cellStyle name="Normal 306" xfId="1713" xr:uid="{00000000-0005-0000-0000-0000BB060000}"/>
    <cellStyle name="Normal 307" xfId="1714" xr:uid="{00000000-0005-0000-0000-0000BC060000}"/>
    <cellStyle name="Normal 308" xfId="1715" xr:uid="{00000000-0005-0000-0000-0000BD060000}"/>
    <cellStyle name="Normal 309" xfId="1716" xr:uid="{00000000-0005-0000-0000-0000BE060000}"/>
    <cellStyle name="Normal 31" xfId="1717" xr:uid="{00000000-0005-0000-0000-0000BF060000}"/>
    <cellStyle name="Normal 310" xfId="1718" xr:uid="{00000000-0005-0000-0000-0000C0060000}"/>
    <cellStyle name="Normal 311" xfId="1719" xr:uid="{00000000-0005-0000-0000-0000C1060000}"/>
    <cellStyle name="Normal 312" xfId="1720" xr:uid="{00000000-0005-0000-0000-0000C2060000}"/>
    <cellStyle name="Normal 313" xfId="1721" xr:uid="{00000000-0005-0000-0000-0000C3060000}"/>
    <cellStyle name="Normal 314" xfId="1722" xr:uid="{00000000-0005-0000-0000-0000C4060000}"/>
    <cellStyle name="Normal 315" xfId="1723" xr:uid="{00000000-0005-0000-0000-0000C5060000}"/>
    <cellStyle name="Normal 316" xfId="1724" xr:uid="{00000000-0005-0000-0000-0000C6060000}"/>
    <cellStyle name="Normal 317" xfId="1725" xr:uid="{00000000-0005-0000-0000-0000C7060000}"/>
    <cellStyle name="Normal 318" xfId="1726" xr:uid="{00000000-0005-0000-0000-0000C8060000}"/>
    <cellStyle name="Normal 319" xfId="1727" xr:uid="{00000000-0005-0000-0000-0000C9060000}"/>
    <cellStyle name="Normal 32" xfId="1728" xr:uid="{00000000-0005-0000-0000-0000CA060000}"/>
    <cellStyle name="Normal 320" xfId="1729" xr:uid="{00000000-0005-0000-0000-0000CB060000}"/>
    <cellStyle name="Normal 321" xfId="1730" xr:uid="{00000000-0005-0000-0000-0000CC060000}"/>
    <cellStyle name="Normal 322" xfId="1731" xr:uid="{00000000-0005-0000-0000-0000CD060000}"/>
    <cellStyle name="Normal 323" xfId="1732" xr:uid="{00000000-0005-0000-0000-0000CE060000}"/>
    <cellStyle name="Normal 324" xfId="1733" xr:uid="{00000000-0005-0000-0000-0000CF060000}"/>
    <cellStyle name="Normal 325" xfId="1734" xr:uid="{00000000-0005-0000-0000-0000D0060000}"/>
    <cellStyle name="Normal 326" xfId="1735" xr:uid="{00000000-0005-0000-0000-0000D1060000}"/>
    <cellStyle name="Normal 327" xfId="1736" xr:uid="{00000000-0005-0000-0000-0000D2060000}"/>
    <cellStyle name="Normal 328" xfId="1737" xr:uid="{00000000-0005-0000-0000-0000D3060000}"/>
    <cellStyle name="Normal 329" xfId="1738" xr:uid="{00000000-0005-0000-0000-0000D4060000}"/>
    <cellStyle name="Normal 33" xfId="1739" xr:uid="{00000000-0005-0000-0000-0000D5060000}"/>
    <cellStyle name="Normal 330" xfId="1740" xr:uid="{00000000-0005-0000-0000-0000D6060000}"/>
    <cellStyle name="Normal 331" xfId="1741" xr:uid="{00000000-0005-0000-0000-0000D7060000}"/>
    <cellStyle name="Normal 332" xfId="1742" xr:uid="{00000000-0005-0000-0000-0000D8060000}"/>
    <cellStyle name="Normal 333" xfId="1743" xr:uid="{00000000-0005-0000-0000-0000D9060000}"/>
    <cellStyle name="Normal 334" xfId="1744" xr:uid="{00000000-0005-0000-0000-0000DA060000}"/>
    <cellStyle name="Normal 335" xfId="1745" xr:uid="{00000000-0005-0000-0000-0000DB060000}"/>
    <cellStyle name="Normal 336" xfId="1746" xr:uid="{00000000-0005-0000-0000-0000DC060000}"/>
    <cellStyle name="Normal 337" xfId="1747" xr:uid="{00000000-0005-0000-0000-0000DD060000}"/>
    <cellStyle name="Normal 338" xfId="1748" xr:uid="{00000000-0005-0000-0000-0000DE060000}"/>
    <cellStyle name="Normal 339" xfId="1749" xr:uid="{00000000-0005-0000-0000-0000DF060000}"/>
    <cellStyle name="Normal 34" xfId="1750" xr:uid="{00000000-0005-0000-0000-0000E0060000}"/>
    <cellStyle name="Normal 340" xfId="1751" xr:uid="{00000000-0005-0000-0000-0000E1060000}"/>
    <cellStyle name="Normal 341" xfId="1752" xr:uid="{00000000-0005-0000-0000-0000E2060000}"/>
    <cellStyle name="Normal 342" xfId="1753" xr:uid="{00000000-0005-0000-0000-0000E3060000}"/>
    <cellStyle name="Normal 343" xfId="1754" xr:uid="{00000000-0005-0000-0000-0000E4060000}"/>
    <cellStyle name="Normal 344" xfId="1755" xr:uid="{00000000-0005-0000-0000-0000E5060000}"/>
    <cellStyle name="Normal 345" xfId="1756" xr:uid="{00000000-0005-0000-0000-0000E6060000}"/>
    <cellStyle name="Normal 346" xfId="1757" xr:uid="{00000000-0005-0000-0000-0000E7060000}"/>
    <cellStyle name="Normal 347" xfId="1758" xr:uid="{00000000-0005-0000-0000-0000E8060000}"/>
    <cellStyle name="Normal 348" xfId="1759" xr:uid="{00000000-0005-0000-0000-0000E9060000}"/>
    <cellStyle name="Normal 349" xfId="1760" xr:uid="{00000000-0005-0000-0000-0000EA060000}"/>
    <cellStyle name="Normal 35" xfId="1761" xr:uid="{00000000-0005-0000-0000-0000EB060000}"/>
    <cellStyle name="Normal 350" xfId="1762" xr:uid="{00000000-0005-0000-0000-0000EC060000}"/>
    <cellStyle name="Normal 351" xfId="1763" xr:uid="{00000000-0005-0000-0000-0000ED060000}"/>
    <cellStyle name="Normal 352" xfId="1764" xr:uid="{00000000-0005-0000-0000-0000EE060000}"/>
    <cellStyle name="Normal 353" xfId="1765" xr:uid="{00000000-0005-0000-0000-0000EF060000}"/>
    <cellStyle name="Normal 354" xfId="1766" xr:uid="{00000000-0005-0000-0000-0000F0060000}"/>
    <cellStyle name="Normal 355" xfId="1767" xr:uid="{00000000-0005-0000-0000-0000F1060000}"/>
    <cellStyle name="Normal 356" xfId="1768" xr:uid="{00000000-0005-0000-0000-0000F2060000}"/>
    <cellStyle name="Normal 357" xfId="1769" xr:uid="{00000000-0005-0000-0000-0000F3060000}"/>
    <cellStyle name="Normal 358" xfId="1770" xr:uid="{00000000-0005-0000-0000-0000F4060000}"/>
    <cellStyle name="Normal 359" xfId="1771" xr:uid="{00000000-0005-0000-0000-0000F5060000}"/>
    <cellStyle name="Normal 36" xfId="1772" xr:uid="{00000000-0005-0000-0000-0000F6060000}"/>
    <cellStyle name="Normal 360" xfId="1773" xr:uid="{00000000-0005-0000-0000-0000F7060000}"/>
    <cellStyle name="Normal 361" xfId="1774" xr:uid="{00000000-0005-0000-0000-0000F8060000}"/>
    <cellStyle name="Normal 362" xfId="1775" xr:uid="{00000000-0005-0000-0000-0000F9060000}"/>
    <cellStyle name="Normal 363" xfId="1776" xr:uid="{00000000-0005-0000-0000-0000FA060000}"/>
    <cellStyle name="Normal 364" xfId="1777" xr:uid="{00000000-0005-0000-0000-0000FB060000}"/>
    <cellStyle name="Normal 365" xfId="1778" xr:uid="{00000000-0005-0000-0000-0000FC060000}"/>
    <cellStyle name="Normal 366" xfId="1779" xr:uid="{00000000-0005-0000-0000-0000FD060000}"/>
    <cellStyle name="Normal 367" xfId="1780" xr:uid="{00000000-0005-0000-0000-0000FE060000}"/>
    <cellStyle name="Normal 368" xfId="1781" xr:uid="{00000000-0005-0000-0000-0000FF060000}"/>
    <cellStyle name="Normal 369" xfId="1782" xr:uid="{00000000-0005-0000-0000-000000070000}"/>
    <cellStyle name="Normal 37" xfId="1783" xr:uid="{00000000-0005-0000-0000-000001070000}"/>
    <cellStyle name="Normal 370" xfId="1784" xr:uid="{00000000-0005-0000-0000-000002070000}"/>
    <cellStyle name="Normal 371" xfId="1785" xr:uid="{00000000-0005-0000-0000-000003070000}"/>
    <cellStyle name="Normal 372" xfId="1786" xr:uid="{00000000-0005-0000-0000-000004070000}"/>
    <cellStyle name="Normal 373" xfId="1787" xr:uid="{00000000-0005-0000-0000-000005070000}"/>
    <cellStyle name="Normal 374" xfId="1788" xr:uid="{00000000-0005-0000-0000-000006070000}"/>
    <cellStyle name="Normal 375" xfId="1789" xr:uid="{00000000-0005-0000-0000-000007070000}"/>
    <cellStyle name="Normal 376" xfId="1790" xr:uid="{00000000-0005-0000-0000-000008070000}"/>
    <cellStyle name="Normal 377" xfId="1791" xr:uid="{00000000-0005-0000-0000-000009070000}"/>
    <cellStyle name="Normal 378" xfId="1792" xr:uid="{00000000-0005-0000-0000-00000A070000}"/>
    <cellStyle name="Normal 379" xfId="1793" xr:uid="{00000000-0005-0000-0000-00000B070000}"/>
    <cellStyle name="Normal 38" xfId="1794" xr:uid="{00000000-0005-0000-0000-00000C070000}"/>
    <cellStyle name="Normal 380" xfId="1795" xr:uid="{00000000-0005-0000-0000-00000D070000}"/>
    <cellStyle name="Normal 381" xfId="1796" xr:uid="{00000000-0005-0000-0000-00000E070000}"/>
    <cellStyle name="Normal 382" xfId="1797" xr:uid="{00000000-0005-0000-0000-00000F070000}"/>
    <cellStyle name="Normal 383" xfId="1798" xr:uid="{00000000-0005-0000-0000-000010070000}"/>
    <cellStyle name="Normal 384" xfId="1799" xr:uid="{00000000-0005-0000-0000-000011070000}"/>
    <cellStyle name="Normal 385" xfId="1800" xr:uid="{00000000-0005-0000-0000-000012070000}"/>
    <cellStyle name="Normal 386" xfId="1801" xr:uid="{00000000-0005-0000-0000-000013070000}"/>
    <cellStyle name="Normal 387" xfId="1802" xr:uid="{00000000-0005-0000-0000-000014070000}"/>
    <cellStyle name="Normal 388" xfId="1803" xr:uid="{00000000-0005-0000-0000-000015070000}"/>
    <cellStyle name="Normal 389" xfId="1804" xr:uid="{00000000-0005-0000-0000-000016070000}"/>
    <cellStyle name="Normal 39" xfId="1805" xr:uid="{00000000-0005-0000-0000-000017070000}"/>
    <cellStyle name="Normal 390" xfId="1806" xr:uid="{00000000-0005-0000-0000-000018070000}"/>
    <cellStyle name="Normal 391" xfId="1807" xr:uid="{00000000-0005-0000-0000-000019070000}"/>
    <cellStyle name="Normal 392" xfId="1808" xr:uid="{00000000-0005-0000-0000-00001A070000}"/>
    <cellStyle name="Normal 393" xfId="1809" xr:uid="{00000000-0005-0000-0000-00001B070000}"/>
    <cellStyle name="Normal 394" xfId="1810" xr:uid="{00000000-0005-0000-0000-00001C070000}"/>
    <cellStyle name="Normal 395" xfId="1811" xr:uid="{00000000-0005-0000-0000-00001D070000}"/>
    <cellStyle name="Normal 396" xfId="1812" xr:uid="{00000000-0005-0000-0000-00001E070000}"/>
    <cellStyle name="Normal 397" xfId="1813" xr:uid="{00000000-0005-0000-0000-00001F070000}"/>
    <cellStyle name="Normal 398" xfId="1814" xr:uid="{00000000-0005-0000-0000-000020070000}"/>
    <cellStyle name="Normal 399" xfId="1815" xr:uid="{00000000-0005-0000-0000-000021070000}"/>
    <cellStyle name="Normal 4" xfId="1816" xr:uid="{00000000-0005-0000-0000-000022070000}"/>
    <cellStyle name="Normal 4 2" xfId="1817" xr:uid="{00000000-0005-0000-0000-000023070000}"/>
    <cellStyle name="Normal 4 3" xfId="1818" xr:uid="{00000000-0005-0000-0000-000024070000}"/>
    <cellStyle name="Normal 4 4" xfId="2628" xr:uid="{07BE5017-228B-4CDE-AAA6-97C84BBFF2AD}"/>
    <cellStyle name="Normal 4_Ativo" xfId="1819" xr:uid="{00000000-0005-0000-0000-000025070000}"/>
    <cellStyle name="Normal 40" xfId="1820" xr:uid="{00000000-0005-0000-0000-000026070000}"/>
    <cellStyle name="Normal 400" xfId="1821" xr:uid="{00000000-0005-0000-0000-000027070000}"/>
    <cellStyle name="Normal 401" xfId="1822" xr:uid="{00000000-0005-0000-0000-000028070000}"/>
    <cellStyle name="Normal 402" xfId="1823" xr:uid="{00000000-0005-0000-0000-000029070000}"/>
    <cellStyle name="Normal 403" xfId="1824" xr:uid="{00000000-0005-0000-0000-00002A070000}"/>
    <cellStyle name="Normal 404" xfId="1825" xr:uid="{00000000-0005-0000-0000-00002B070000}"/>
    <cellStyle name="Normal 405" xfId="1826" xr:uid="{00000000-0005-0000-0000-00002C070000}"/>
    <cellStyle name="Normal 406" xfId="1827" xr:uid="{00000000-0005-0000-0000-00002D070000}"/>
    <cellStyle name="Normal 407" xfId="1828" xr:uid="{00000000-0005-0000-0000-00002E070000}"/>
    <cellStyle name="Normal 408" xfId="1829" xr:uid="{00000000-0005-0000-0000-00002F070000}"/>
    <cellStyle name="Normal 409" xfId="1830" xr:uid="{00000000-0005-0000-0000-000030070000}"/>
    <cellStyle name="Normal 41" xfId="1831" xr:uid="{00000000-0005-0000-0000-000031070000}"/>
    <cellStyle name="Normal 410" xfId="1832" xr:uid="{00000000-0005-0000-0000-000032070000}"/>
    <cellStyle name="Normal 411" xfId="1833" xr:uid="{00000000-0005-0000-0000-000033070000}"/>
    <cellStyle name="Normal 412" xfId="1834" xr:uid="{00000000-0005-0000-0000-000034070000}"/>
    <cellStyle name="Normal 413" xfId="1835" xr:uid="{00000000-0005-0000-0000-000035070000}"/>
    <cellStyle name="Normal 414" xfId="1836" xr:uid="{00000000-0005-0000-0000-000036070000}"/>
    <cellStyle name="Normal 415" xfId="1837" xr:uid="{00000000-0005-0000-0000-000037070000}"/>
    <cellStyle name="Normal 416" xfId="1838" xr:uid="{00000000-0005-0000-0000-000038070000}"/>
    <cellStyle name="Normal 417" xfId="1839" xr:uid="{00000000-0005-0000-0000-000039070000}"/>
    <cellStyle name="Normal 418" xfId="1840" xr:uid="{00000000-0005-0000-0000-00003A070000}"/>
    <cellStyle name="Normal 419" xfId="1841" xr:uid="{00000000-0005-0000-0000-00003B070000}"/>
    <cellStyle name="Normal 42" xfId="1842" xr:uid="{00000000-0005-0000-0000-00003C070000}"/>
    <cellStyle name="Normal 420" xfId="1843" xr:uid="{00000000-0005-0000-0000-00003D070000}"/>
    <cellStyle name="Normal 421" xfId="1844" xr:uid="{00000000-0005-0000-0000-00003E070000}"/>
    <cellStyle name="Normal 422" xfId="1845" xr:uid="{00000000-0005-0000-0000-00003F070000}"/>
    <cellStyle name="Normal 423" xfId="1846" xr:uid="{00000000-0005-0000-0000-000040070000}"/>
    <cellStyle name="Normal 424" xfId="1847" xr:uid="{00000000-0005-0000-0000-000041070000}"/>
    <cellStyle name="Normal 425" xfId="1848" xr:uid="{00000000-0005-0000-0000-000042070000}"/>
    <cellStyle name="Normal 426" xfId="1849" xr:uid="{00000000-0005-0000-0000-000043070000}"/>
    <cellStyle name="Normal 427" xfId="1850" xr:uid="{00000000-0005-0000-0000-000044070000}"/>
    <cellStyle name="Normal 428" xfId="1851" xr:uid="{00000000-0005-0000-0000-000045070000}"/>
    <cellStyle name="Normal 429" xfId="1852" xr:uid="{00000000-0005-0000-0000-000046070000}"/>
    <cellStyle name="Normal 43" xfId="1853" xr:uid="{00000000-0005-0000-0000-000047070000}"/>
    <cellStyle name="Normal 430" xfId="1854" xr:uid="{00000000-0005-0000-0000-000048070000}"/>
    <cellStyle name="Normal 431" xfId="1855" xr:uid="{00000000-0005-0000-0000-000049070000}"/>
    <cellStyle name="Normal 432" xfId="1856" xr:uid="{00000000-0005-0000-0000-00004A070000}"/>
    <cellStyle name="Normal 433" xfId="1857" xr:uid="{00000000-0005-0000-0000-00004B070000}"/>
    <cellStyle name="Normal 434" xfId="1858" xr:uid="{00000000-0005-0000-0000-00004C070000}"/>
    <cellStyle name="Normal 435" xfId="1859" xr:uid="{00000000-0005-0000-0000-00004D070000}"/>
    <cellStyle name="Normal 436" xfId="1860" xr:uid="{00000000-0005-0000-0000-00004E070000}"/>
    <cellStyle name="Normal 437" xfId="1861" xr:uid="{00000000-0005-0000-0000-00004F070000}"/>
    <cellStyle name="Normal 438" xfId="1862" xr:uid="{00000000-0005-0000-0000-000050070000}"/>
    <cellStyle name="Normal 439" xfId="1863" xr:uid="{00000000-0005-0000-0000-000051070000}"/>
    <cellStyle name="Normal 44" xfId="1864" xr:uid="{00000000-0005-0000-0000-000052070000}"/>
    <cellStyle name="Normal 440" xfId="1865" xr:uid="{00000000-0005-0000-0000-000053070000}"/>
    <cellStyle name="Normal 441" xfId="1866" xr:uid="{00000000-0005-0000-0000-000054070000}"/>
    <cellStyle name="Normal 442" xfId="1867" xr:uid="{00000000-0005-0000-0000-000055070000}"/>
    <cellStyle name="Normal 443" xfId="1868" xr:uid="{00000000-0005-0000-0000-000056070000}"/>
    <cellStyle name="Normal 444" xfId="1869" xr:uid="{00000000-0005-0000-0000-000057070000}"/>
    <cellStyle name="Normal 445" xfId="1870" xr:uid="{00000000-0005-0000-0000-000058070000}"/>
    <cellStyle name="Normal 446" xfId="1871" xr:uid="{00000000-0005-0000-0000-000059070000}"/>
    <cellStyle name="Normal 447" xfId="1872" xr:uid="{00000000-0005-0000-0000-00005A070000}"/>
    <cellStyle name="Normal 448" xfId="1873" xr:uid="{00000000-0005-0000-0000-00005B070000}"/>
    <cellStyle name="Normal 449" xfId="1874" xr:uid="{00000000-0005-0000-0000-00005C070000}"/>
    <cellStyle name="Normal 45" xfId="1875" xr:uid="{00000000-0005-0000-0000-00005D070000}"/>
    <cellStyle name="Normal 450" xfId="1876" xr:uid="{00000000-0005-0000-0000-00005E070000}"/>
    <cellStyle name="Normal 451" xfId="1877" xr:uid="{00000000-0005-0000-0000-00005F070000}"/>
    <cellStyle name="Normal 452" xfId="1878" xr:uid="{00000000-0005-0000-0000-000060070000}"/>
    <cellStyle name="Normal 453" xfId="1879" xr:uid="{00000000-0005-0000-0000-000061070000}"/>
    <cellStyle name="Normal 454" xfId="1880" xr:uid="{00000000-0005-0000-0000-000062070000}"/>
    <cellStyle name="Normal 455" xfId="1881" xr:uid="{00000000-0005-0000-0000-000063070000}"/>
    <cellStyle name="Normal 456" xfId="1882" xr:uid="{00000000-0005-0000-0000-000064070000}"/>
    <cellStyle name="Normal 457" xfId="1883" xr:uid="{00000000-0005-0000-0000-000065070000}"/>
    <cellStyle name="Normal 458" xfId="1884" xr:uid="{00000000-0005-0000-0000-000066070000}"/>
    <cellStyle name="Normal 459" xfId="1885" xr:uid="{00000000-0005-0000-0000-000067070000}"/>
    <cellStyle name="Normal 46" xfId="1886" xr:uid="{00000000-0005-0000-0000-000068070000}"/>
    <cellStyle name="Normal 460" xfId="1887" xr:uid="{00000000-0005-0000-0000-000069070000}"/>
    <cellStyle name="Normal 461" xfId="1888" xr:uid="{00000000-0005-0000-0000-00006A070000}"/>
    <cellStyle name="Normal 462" xfId="1889" xr:uid="{00000000-0005-0000-0000-00006B070000}"/>
    <cellStyle name="Normal 463" xfId="1890" xr:uid="{00000000-0005-0000-0000-00006C070000}"/>
    <cellStyle name="Normal 464" xfId="1891" xr:uid="{00000000-0005-0000-0000-00006D070000}"/>
    <cellStyle name="Normal 465" xfId="1892" xr:uid="{00000000-0005-0000-0000-00006E070000}"/>
    <cellStyle name="Normal 466" xfId="1893" xr:uid="{00000000-0005-0000-0000-00006F070000}"/>
    <cellStyle name="Normal 467" xfId="1894" xr:uid="{00000000-0005-0000-0000-000070070000}"/>
    <cellStyle name="Normal 468" xfId="1895" xr:uid="{00000000-0005-0000-0000-000071070000}"/>
    <cellStyle name="Normal 469" xfId="1896" xr:uid="{00000000-0005-0000-0000-000072070000}"/>
    <cellStyle name="Normal 47" xfId="1897" xr:uid="{00000000-0005-0000-0000-000073070000}"/>
    <cellStyle name="Normal 470" xfId="1898" xr:uid="{00000000-0005-0000-0000-000074070000}"/>
    <cellStyle name="Normal 471" xfId="1899" xr:uid="{00000000-0005-0000-0000-000075070000}"/>
    <cellStyle name="Normal 472" xfId="1900" xr:uid="{00000000-0005-0000-0000-000076070000}"/>
    <cellStyle name="Normal 473" xfId="1901" xr:uid="{00000000-0005-0000-0000-000077070000}"/>
    <cellStyle name="Normal 474" xfId="1902" xr:uid="{00000000-0005-0000-0000-000078070000}"/>
    <cellStyle name="Normal 475" xfId="1903" xr:uid="{00000000-0005-0000-0000-000079070000}"/>
    <cellStyle name="Normal 476" xfId="1904" xr:uid="{00000000-0005-0000-0000-00007A070000}"/>
    <cellStyle name="Normal 477" xfId="1905" xr:uid="{00000000-0005-0000-0000-00007B070000}"/>
    <cellStyle name="Normal 478" xfId="1906" xr:uid="{00000000-0005-0000-0000-00007C070000}"/>
    <cellStyle name="Normal 479" xfId="1907" xr:uid="{00000000-0005-0000-0000-00007D070000}"/>
    <cellStyle name="Normal 48" xfId="1908" xr:uid="{00000000-0005-0000-0000-00007E070000}"/>
    <cellStyle name="Normal 480" xfId="1909" xr:uid="{00000000-0005-0000-0000-00007F070000}"/>
    <cellStyle name="Normal 481" xfId="1910" xr:uid="{00000000-0005-0000-0000-000080070000}"/>
    <cellStyle name="Normal 482" xfId="1911" xr:uid="{00000000-0005-0000-0000-000081070000}"/>
    <cellStyle name="Normal 483" xfId="1912" xr:uid="{00000000-0005-0000-0000-000082070000}"/>
    <cellStyle name="Normal 484" xfId="1913" xr:uid="{00000000-0005-0000-0000-000083070000}"/>
    <cellStyle name="Normal 485" xfId="1914" xr:uid="{00000000-0005-0000-0000-000084070000}"/>
    <cellStyle name="Normal 486" xfId="1915" xr:uid="{00000000-0005-0000-0000-000085070000}"/>
    <cellStyle name="Normal 487" xfId="1916" xr:uid="{00000000-0005-0000-0000-000086070000}"/>
    <cellStyle name="Normal 488" xfId="1917" xr:uid="{00000000-0005-0000-0000-000087070000}"/>
    <cellStyle name="Normal 489" xfId="1918" xr:uid="{00000000-0005-0000-0000-000088070000}"/>
    <cellStyle name="Normal 49" xfId="1919" xr:uid="{00000000-0005-0000-0000-000089070000}"/>
    <cellStyle name="Normal 490" xfId="1920" xr:uid="{00000000-0005-0000-0000-00008A070000}"/>
    <cellStyle name="Normal 491" xfId="1921" xr:uid="{00000000-0005-0000-0000-00008B070000}"/>
    <cellStyle name="Normal 492" xfId="1922" xr:uid="{00000000-0005-0000-0000-00008C070000}"/>
    <cellStyle name="Normal 493" xfId="1923" xr:uid="{00000000-0005-0000-0000-00008D070000}"/>
    <cellStyle name="Normal 494" xfId="1924" xr:uid="{00000000-0005-0000-0000-00008E070000}"/>
    <cellStyle name="Normal 495" xfId="1925" xr:uid="{00000000-0005-0000-0000-00008F070000}"/>
    <cellStyle name="Normal 496" xfId="1926" xr:uid="{00000000-0005-0000-0000-000090070000}"/>
    <cellStyle name="Normal 497" xfId="1927" xr:uid="{00000000-0005-0000-0000-000091070000}"/>
    <cellStyle name="Normal 498" xfId="1928" xr:uid="{00000000-0005-0000-0000-000092070000}"/>
    <cellStyle name="Normal 499" xfId="1929" xr:uid="{00000000-0005-0000-0000-000093070000}"/>
    <cellStyle name="Normal 5" xfId="1930" xr:uid="{00000000-0005-0000-0000-000094070000}"/>
    <cellStyle name="Normal 5 2" xfId="1931" xr:uid="{00000000-0005-0000-0000-000095070000}"/>
    <cellStyle name="Normal 5 2 2" xfId="1932" xr:uid="{00000000-0005-0000-0000-000096070000}"/>
    <cellStyle name="Normal 5 2_Balanço_4TR2021" xfId="2629" xr:uid="{760A6ED1-B734-4788-816E-4AC496DD0D75}"/>
    <cellStyle name="Normal 5 3" xfId="1933" xr:uid="{00000000-0005-0000-0000-000097070000}"/>
    <cellStyle name="Normal 5 4" xfId="1934" xr:uid="{00000000-0005-0000-0000-000098070000}"/>
    <cellStyle name="Normal 5_Alugueis" xfId="1935" xr:uid="{00000000-0005-0000-0000-000099070000}"/>
    <cellStyle name="Normal 50" xfId="1936" xr:uid="{00000000-0005-0000-0000-00009A070000}"/>
    <cellStyle name="Normal 500" xfId="1937" xr:uid="{00000000-0005-0000-0000-00009B070000}"/>
    <cellStyle name="Normal 501" xfId="1938" xr:uid="{00000000-0005-0000-0000-00009C070000}"/>
    <cellStyle name="Normal 502" xfId="1939" xr:uid="{00000000-0005-0000-0000-00009D070000}"/>
    <cellStyle name="Normal 503" xfId="1940" xr:uid="{00000000-0005-0000-0000-00009E070000}"/>
    <cellStyle name="Normal 504" xfId="1941" xr:uid="{00000000-0005-0000-0000-00009F070000}"/>
    <cellStyle name="Normal 505" xfId="1942" xr:uid="{00000000-0005-0000-0000-0000A0070000}"/>
    <cellStyle name="Normal 506" xfId="1943" xr:uid="{00000000-0005-0000-0000-0000A1070000}"/>
    <cellStyle name="Normal 507" xfId="1944" xr:uid="{00000000-0005-0000-0000-0000A2070000}"/>
    <cellStyle name="Normal 508" xfId="1945" xr:uid="{00000000-0005-0000-0000-0000A3070000}"/>
    <cellStyle name="Normal 509" xfId="1946" xr:uid="{00000000-0005-0000-0000-0000A4070000}"/>
    <cellStyle name="Normal 51" xfId="1947" xr:uid="{00000000-0005-0000-0000-0000A5070000}"/>
    <cellStyle name="Normal 510" xfId="1948" xr:uid="{00000000-0005-0000-0000-0000A6070000}"/>
    <cellStyle name="Normal 511" xfId="1949" xr:uid="{00000000-0005-0000-0000-0000A7070000}"/>
    <cellStyle name="Normal 512" xfId="1950" xr:uid="{00000000-0005-0000-0000-0000A8070000}"/>
    <cellStyle name="Normal 513" xfId="1951" xr:uid="{00000000-0005-0000-0000-0000A9070000}"/>
    <cellStyle name="Normal 514" xfId="1952" xr:uid="{00000000-0005-0000-0000-0000AA070000}"/>
    <cellStyle name="Normal 515" xfId="1953" xr:uid="{00000000-0005-0000-0000-0000AB070000}"/>
    <cellStyle name="Normal 516" xfId="1954" xr:uid="{00000000-0005-0000-0000-0000AC070000}"/>
    <cellStyle name="Normal 517" xfId="1955" xr:uid="{00000000-0005-0000-0000-0000AD070000}"/>
    <cellStyle name="Normal 518" xfId="1956" xr:uid="{00000000-0005-0000-0000-0000AE070000}"/>
    <cellStyle name="Normal 519" xfId="1957" xr:uid="{00000000-0005-0000-0000-0000AF070000}"/>
    <cellStyle name="Normal 52" xfId="1958" xr:uid="{00000000-0005-0000-0000-0000B0070000}"/>
    <cellStyle name="Normal 520" xfId="1959" xr:uid="{00000000-0005-0000-0000-0000B1070000}"/>
    <cellStyle name="Normal 521" xfId="1960" xr:uid="{00000000-0005-0000-0000-0000B2070000}"/>
    <cellStyle name="Normal 522" xfId="1961" xr:uid="{00000000-0005-0000-0000-0000B3070000}"/>
    <cellStyle name="Normal 523" xfId="1962" xr:uid="{00000000-0005-0000-0000-0000B4070000}"/>
    <cellStyle name="Normal 524" xfId="1963" xr:uid="{00000000-0005-0000-0000-0000B5070000}"/>
    <cellStyle name="Normal 525" xfId="1964" xr:uid="{00000000-0005-0000-0000-0000B6070000}"/>
    <cellStyle name="Normal 526" xfId="1965" xr:uid="{00000000-0005-0000-0000-0000B7070000}"/>
    <cellStyle name="Normal 527" xfId="1966" xr:uid="{00000000-0005-0000-0000-0000B8070000}"/>
    <cellStyle name="Normal 528" xfId="1967" xr:uid="{00000000-0005-0000-0000-0000B9070000}"/>
    <cellStyle name="Normal 529" xfId="1968" xr:uid="{00000000-0005-0000-0000-0000BA070000}"/>
    <cellStyle name="Normal 53" xfId="1969" xr:uid="{00000000-0005-0000-0000-0000BB070000}"/>
    <cellStyle name="Normal 530" xfId="1970" xr:uid="{00000000-0005-0000-0000-0000BC070000}"/>
    <cellStyle name="Normal 531" xfId="1971" xr:uid="{00000000-0005-0000-0000-0000BD070000}"/>
    <cellStyle name="Normal 532" xfId="1972" xr:uid="{00000000-0005-0000-0000-0000BE070000}"/>
    <cellStyle name="Normal 533" xfId="1973" xr:uid="{00000000-0005-0000-0000-0000BF070000}"/>
    <cellStyle name="Normal 534" xfId="1974" xr:uid="{00000000-0005-0000-0000-0000C0070000}"/>
    <cellStyle name="Normal 535" xfId="1975" xr:uid="{00000000-0005-0000-0000-0000C1070000}"/>
    <cellStyle name="Normal 536" xfId="1976" xr:uid="{00000000-0005-0000-0000-0000C2070000}"/>
    <cellStyle name="Normal 537" xfId="1977" xr:uid="{00000000-0005-0000-0000-0000C3070000}"/>
    <cellStyle name="Normal 538" xfId="1978" xr:uid="{00000000-0005-0000-0000-0000C4070000}"/>
    <cellStyle name="Normal 539" xfId="1979" xr:uid="{00000000-0005-0000-0000-0000C5070000}"/>
    <cellStyle name="Normal 54" xfId="1980" xr:uid="{00000000-0005-0000-0000-0000C6070000}"/>
    <cellStyle name="Normal 540" xfId="1981" xr:uid="{00000000-0005-0000-0000-0000C7070000}"/>
    <cellStyle name="Normal 541" xfId="1982" xr:uid="{00000000-0005-0000-0000-0000C8070000}"/>
    <cellStyle name="Normal 542" xfId="1983" xr:uid="{00000000-0005-0000-0000-0000C9070000}"/>
    <cellStyle name="Normal 543" xfId="1984" xr:uid="{00000000-0005-0000-0000-0000CA070000}"/>
    <cellStyle name="Normal 544" xfId="1985" xr:uid="{00000000-0005-0000-0000-0000CB070000}"/>
    <cellStyle name="Normal 545" xfId="1986" xr:uid="{00000000-0005-0000-0000-0000CC070000}"/>
    <cellStyle name="Normal 546" xfId="1987" xr:uid="{00000000-0005-0000-0000-0000CD070000}"/>
    <cellStyle name="Normal 547" xfId="1988" xr:uid="{00000000-0005-0000-0000-0000CE070000}"/>
    <cellStyle name="Normal 548" xfId="1989" xr:uid="{00000000-0005-0000-0000-0000CF070000}"/>
    <cellStyle name="Normal 549" xfId="1990" xr:uid="{00000000-0005-0000-0000-0000D0070000}"/>
    <cellStyle name="Normal 55" xfId="1991" xr:uid="{00000000-0005-0000-0000-0000D1070000}"/>
    <cellStyle name="Normal 550" xfId="1992" xr:uid="{00000000-0005-0000-0000-0000D2070000}"/>
    <cellStyle name="Normal 551" xfId="1993" xr:uid="{00000000-0005-0000-0000-0000D3070000}"/>
    <cellStyle name="Normal 552" xfId="1994" xr:uid="{00000000-0005-0000-0000-0000D4070000}"/>
    <cellStyle name="Normal 553" xfId="1995" xr:uid="{00000000-0005-0000-0000-0000D5070000}"/>
    <cellStyle name="Normal 554" xfId="1996" xr:uid="{00000000-0005-0000-0000-0000D6070000}"/>
    <cellStyle name="Normal 555" xfId="1997" xr:uid="{00000000-0005-0000-0000-0000D7070000}"/>
    <cellStyle name="Normal 556" xfId="1998" xr:uid="{00000000-0005-0000-0000-0000D8070000}"/>
    <cellStyle name="Normal 557" xfId="1999" xr:uid="{00000000-0005-0000-0000-0000D9070000}"/>
    <cellStyle name="Normal 558" xfId="2000" xr:uid="{00000000-0005-0000-0000-0000DA070000}"/>
    <cellStyle name="Normal 559" xfId="2001" xr:uid="{00000000-0005-0000-0000-0000DB070000}"/>
    <cellStyle name="Normal 56" xfId="2002" xr:uid="{00000000-0005-0000-0000-0000DC070000}"/>
    <cellStyle name="Normal 560" xfId="2003" xr:uid="{00000000-0005-0000-0000-0000DD070000}"/>
    <cellStyle name="Normal 561" xfId="2004" xr:uid="{00000000-0005-0000-0000-0000DE070000}"/>
    <cellStyle name="Normal 562" xfId="2005" xr:uid="{00000000-0005-0000-0000-0000DF070000}"/>
    <cellStyle name="Normal 563" xfId="2006" xr:uid="{00000000-0005-0000-0000-0000E0070000}"/>
    <cellStyle name="Normal 564" xfId="2007" xr:uid="{00000000-0005-0000-0000-0000E1070000}"/>
    <cellStyle name="Normal 565" xfId="2008" xr:uid="{00000000-0005-0000-0000-0000E2070000}"/>
    <cellStyle name="Normal 566" xfId="2009" xr:uid="{00000000-0005-0000-0000-0000E3070000}"/>
    <cellStyle name="Normal 567" xfId="2010" xr:uid="{00000000-0005-0000-0000-0000E4070000}"/>
    <cellStyle name="Normal 568" xfId="2011" xr:uid="{00000000-0005-0000-0000-0000E5070000}"/>
    <cellStyle name="Normal 569" xfId="2012" xr:uid="{00000000-0005-0000-0000-0000E6070000}"/>
    <cellStyle name="Normal 57" xfId="2013" xr:uid="{00000000-0005-0000-0000-0000E7070000}"/>
    <cellStyle name="Normal 570" xfId="2014" xr:uid="{00000000-0005-0000-0000-0000E8070000}"/>
    <cellStyle name="Normal 571" xfId="2015" xr:uid="{00000000-0005-0000-0000-0000E9070000}"/>
    <cellStyle name="Normal 572" xfId="2016" xr:uid="{00000000-0005-0000-0000-0000EA070000}"/>
    <cellStyle name="Normal 573" xfId="2017" xr:uid="{00000000-0005-0000-0000-0000EB070000}"/>
    <cellStyle name="Normal 574" xfId="2018" xr:uid="{00000000-0005-0000-0000-0000EC070000}"/>
    <cellStyle name="Normal 575" xfId="2019" xr:uid="{00000000-0005-0000-0000-0000ED070000}"/>
    <cellStyle name="Normal 576" xfId="2020" xr:uid="{00000000-0005-0000-0000-0000EE070000}"/>
    <cellStyle name="Normal 577" xfId="2021" xr:uid="{00000000-0005-0000-0000-0000EF070000}"/>
    <cellStyle name="Normal 578" xfId="2022" xr:uid="{00000000-0005-0000-0000-0000F0070000}"/>
    <cellStyle name="Normal 579" xfId="2023" xr:uid="{00000000-0005-0000-0000-0000F1070000}"/>
    <cellStyle name="Normal 58" xfId="2024" xr:uid="{00000000-0005-0000-0000-0000F2070000}"/>
    <cellStyle name="Normal 580" xfId="4338" xr:uid="{D842F0BE-4193-477B-8ECE-A553B745FA52}"/>
    <cellStyle name="Normal 59" xfId="2025" xr:uid="{00000000-0005-0000-0000-0000F3070000}"/>
    <cellStyle name="Normal 6" xfId="2026" xr:uid="{00000000-0005-0000-0000-0000F4070000}"/>
    <cellStyle name="Normal 6 2" xfId="2027" xr:uid="{00000000-0005-0000-0000-0000F5070000}"/>
    <cellStyle name="Normal 6_Alugueis" xfId="2028" xr:uid="{00000000-0005-0000-0000-0000F6070000}"/>
    <cellStyle name="Normal 60" xfId="2029" xr:uid="{00000000-0005-0000-0000-0000F7070000}"/>
    <cellStyle name="Normal 61" xfId="2030" xr:uid="{00000000-0005-0000-0000-0000F8070000}"/>
    <cellStyle name="Normal 62" xfId="2031" xr:uid="{00000000-0005-0000-0000-0000F9070000}"/>
    <cellStyle name="Normal 63" xfId="2032" xr:uid="{00000000-0005-0000-0000-0000FA070000}"/>
    <cellStyle name="Normal 64" xfId="2033" xr:uid="{00000000-0005-0000-0000-0000FB070000}"/>
    <cellStyle name="Normal 65" xfId="2034" xr:uid="{00000000-0005-0000-0000-0000FC070000}"/>
    <cellStyle name="Normal 66" xfId="2035" xr:uid="{00000000-0005-0000-0000-0000FD070000}"/>
    <cellStyle name="Normal 67" xfId="2036" xr:uid="{00000000-0005-0000-0000-0000FE070000}"/>
    <cellStyle name="Normal 68" xfId="2037" xr:uid="{00000000-0005-0000-0000-0000FF070000}"/>
    <cellStyle name="Normal 69" xfId="2038" xr:uid="{00000000-0005-0000-0000-000000080000}"/>
    <cellStyle name="Normal 7" xfId="2039" xr:uid="{00000000-0005-0000-0000-000001080000}"/>
    <cellStyle name="Normal 7 2" xfId="2040" xr:uid="{00000000-0005-0000-0000-000002080000}"/>
    <cellStyle name="Normal 7 2 2" xfId="2041" xr:uid="{00000000-0005-0000-0000-000003080000}"/>
    <cellStyle name="Normal 7 2_DFC_4T21_com_TS" xfId="4336" xr:uid="{338BE3D5-E581-452F-BD7D-1FCD3E90FBFB}"/>
    <cellStyle name="Normal 7 3" xfId="2042" xr:uid="{00000000-0005-0000-0000-000004080000}"/>
    <cellStyle name="Normal 7_Alugueis" xfId="2043" xr:uid="{00000000-0005-0000-0000-000005080000}"/>
    <cellStyle name="Normal 70" xfId="2044" xr:uid="{00000000-0005-0000-0000-000006080000}"/>
    <cellStyle name="Normal 71" xfId="2045" xr:uid="{00000000-0005-0000-0000-000007080000}"/>
    <cellStyle name="Normal 72" xfId="2046" xr:uid="{00000000-0005-0000-0000-000008080000}"/>
    <cellStyle name="Normal 73" xfId="2047" xr:uid="{00000000-0005-0000-0000-000009080000}"/>
    <cellStyle name="Normal 74" xfId="2048" xr:uid="{00000000-0005-0000-0000-00000A080000}"/>
    <cellStyle name="Normal 75" xfId="2049" xr:uid="{00000000-0005-0000-0000-00000B080000}"/>
    <cellStyle name="Normal 76" xfId="2050" xr:uid="{00000000-0005-0000-0000-00000C080000}"/>
    <cellStyle name="Normal 77" xfId="2051" xr:uid="{00000000-0005-0000-0000-00000D080000}"/>
    <cellStyle name="Normal 78" xfId="2052" xr:uid="{00000000-0005-0000-0000-00000E080000}"/>
    <cellStyle name="Normal 79" xfId="2053" xr:uid="{00000000-0005-0000-0000-00000F080000}"/>
    <cellStyle name="Normal 8" xfId="2054" xr:uid="{00000000-0005-0000-0000-000010080000}"/>
    <cellStyle name="Normal 8 2" xfId="2055" xr:uid="{00000000-0005-0000-0000-000011080000}"/>
    <cellStyle name="Normal 8 3" xfId="2056" xr:uid="{00000000-0005-0000-0000-000012080000}"/>
    <cellStyle name="Normal 8_Alugueis" xfId="2057" xr:uid="{00000000-0005-0000-0000-000013080000}"/>
    <cellStyle name="Normal 80" xfId="2058" xr:uid="{00000000-0005-0000-0000-000014080000}"/>
    <cellStyle name="Normal 81" xfId="2059" xr:uid="{00000000-0005-0000-0000-000015080000}"/>
    <cellStyle name="Normal 82" xfId="2060" xr:uid="{00000000-0005-0000-0000-000016080000}"/>
    <cellStyle name="Normal 83" xfId="2061" xr:uid="{00000000-0005-0000-0000-000017080000}"/>
    <cellStyle name="Normal 84" xfId="2062" xr:uid="{00000000-0005-0000-0000-000018080000}"/>
    <cellStyle name="Normal 85" xfId="2063" xr:uid="{00000000-0005-0000-0000-000019080000}"/>
    <cellStyle name="Normal 86" xfId="2064" xr:uid="{00000000-0005-0000-0000-00001A080000}"/>
    <cellStyle name="Normal 87" xfId="2065" xr:uid="{00000000-0005-0000-0000-00001B080000}"/>
    <cellStyle name="Normal 88" xfId="2066" xr:uid="{00000000-0005-0000-0000-00001C080000}"/>
    <cellStyle name="Normal 89" xfId="2067" xr:uid="{00000000-0005-0000-0000-00001D080000}"/>
    <cellStyle name="Normal 9" xfId="2068" xr:uid="{00000000-0005-0000-0000-00001E080000}"/>
    <cellStyle name="Normal 9 2" xfId="2069" xr:uid="{00000000-0005-0000-0000-00001F080000}"/>
    <cellStyle name="Normal 9 3" xfId="2070" xr:uid="{00000000-0005-0000-0000-000020080000}"/>
    <cellStyle name="Normal 9_Alugueis" xfId="2071" xr:uid="{00000000-0005-0000-0000-000021080000}"/>
    <cellStyle name="Normal 90" xfId="2072" xr:uid="{00000000-0005-0000-0000-000022080000}"/>
    <cellStyle name="Normal 91" xfId="2073" xr:uid="{00000000-0005-0000-0000-000023080000}"/>
    <cellStyle name="Normal 92" xfId="2074" xr:uid="{00000000-0005-0000-0000-000024080000}"/>
    <cellStyle name="Normal 93" xfId="2075" xr:uid="{00000000-0005-0000-0000-000025080000}"/>
    <cellStyle name="Normal 94" xfId="2076" xr:uid="{00000000-0005-0000-0000-000026080000}"/>
    <cellStyle name="Normal 95" xfId="2077" xr:uid="{00000000-0005-0000-0000-000027080000}"/>
    <cellStyle name="Normal 96" xfId="2078" xr:uid="{00000000-0005-0000-0000-000028080000}"/>
    <cellStyle name="Normal 97" xfId="2079" xr:uid="{00000000-0005-0000-0000-000029080000}"/>
    <cellStyle name="Normal 98" xfId="2080" xr:uid="{00000000-0005-0000-0000-00002A080000}"/>
    <cellStyle name="Normal 99" xfId="2081" xr:uid="{00000000-0005-0000-0000-00002B080000}"/>
    <cellStyle name="Normal Bold" xfId="2082" xr:uid="{00000000-0005-0000-0000-00002C080000}"/>
    <cellStyle name="Normal I" xfId="2083" xr:uid="{00000000-0005-0000-0000-00002D080000}"/>
    <cellStyle name="Normal II" xfId="2084" xr:uid="{00000000-0005-0000-0000-00002E080000}"/>
    <cellStyle name="Normal II a" xfId="2085" xr:uid="{00000000-0005-0000-0000-00002F080000}"/>
    <cellStyle name="Normal Pct" xfId="2086" xr:uid="{00000000-0005-0000-0000-000030080000}"/>
    <cellStyle name="Normal Zero White" xfId="2087" xr:uid="{00000000-0005-0000-0000-000031080000}"/>
    <cellStyle name="Normal--_football field" xfId="2088" xr:uid="{00000000-0005-0000-0000-000034080000}"/>
    <cellStyle name="Normal_Planilha4" xfId="2089" xr:uid="{00000000-0005-0000-0000-000037080000}"/>
    <cellStyle name="Normal1" xfId="2090" xr:uid="{00000000-0005-0000-0000-000039080000}"/>
    <cellStyle name="Normal2" xfId="2091" xr:uid="{00000000-0005-0000-0000-00003A080000}"/>
    <cellStyle name="NormalBold" xfId="2092" xr:uid="{00000000-0005-0000-0000-00003B080000}"/>
    <cellStyle name="Normale_ cellular Costs" xfId="3506" xr:uid="{CAD04224-3301-4407-8347-0CE38C1F5BA6}"/>
    <cellStyle name="NormalGB" xfId="2093" xr:uid="{00000000-0005-0000-0000-00003D080000}"/>
    <cellStyle name="NormalHelv" xfId="2094" xr:uid="{00000000-0005-0000-0000-00003E080000}"/>
    <cellStyle name="NormalMultiple" xfId="2095" xr:uid="{00000000-0005-0000-0000-00003F080000}"/>
    <cellStyle name="NormalX" xfId="2096" xr:uid="{00000000-0005-0000-0000-000040080000}"/>
    <cellStyle name="NormalxShadow" xfId="2097" xr:uid="{00000000-0005-0000-0000-000041080000}"/>
    <cellStyle name="Nota 2" xfId="2098" xr:uid="{00000000-0005-0000-0000-000042080000}"/>
    <cellStyle name="Nota 2 2" xfId="2099" xr:uid="{00000000-0005-0000-0000-000043080000}"/>
    <cellStyle name="Nota 2 2 2" xfId="2100" xr:uid="{00000000-0005-0000-0000-000044080000}"/>
    <cellStyle name="Nota 3" xfId="2101" xr:uid="{00000000-0005-0000-0000-000045080000}"/>
    <cellStyle name="Nota 4" xfId="2102" xr:uid="{00000000-0005-0000-0000-000046080000}"/>
    <cellStyle name="Note" xfId="2103" xr:uid="{00000000-0005-0000-0000-000047080000}"/>
    <cellStyle name="Note 2" xfId="3507" xr:uid="{73EEC73F-BB48-4F47-AA57-1DC6E80D4C9C}"/>
    <cellStyle name="Note_Pasta1" xfId="3508" xr:uid="{E1ACE431-62D3-48F1-9FDE-0244573E8656}"/>
    <cellStyle name="NPPESalesPct" xfId="2104" xr:uid="{00000000-0005-0000-0000-000048080000}"/>
    <cellStyle name="Num1" xfId="2105" xr:uid="{00000000-0005-0000-0000-000049080000}"/>
    <cellStyle name="Num1Blue" xfId="2106" xr:uid="{00000000-0005-0000-0000-00004A080000}"/>
    <cellStyle name="number" xfId="2107" xr:uid="{00000000-0005-0000-0000-00004B080000}"/>
    <cellStyle name="Numbers" xfId="2108" xr:uid="{00000000-0005-0000-0000-00004C080000}"/>
    <cellStyle name="Numbers - Bold" xfId="2109" xr:uid="{00000000-0005-0000-0000-00004D080000}"/>
    <cellStyle name="Numbers - Bold - Italic" xfId="2110" xr:uid="{00000000-0005-0000-0000-00004E080000}"/>
    <cellStyle name="Numbers - Bold_6079BX" xfId="2111" xr:uid="{00000000-0005-0000-0000-00004F080000}"/>
    <cellStyle name="Numbers - Large" xfId="2112" xr:uid="{00000000-0005-0000-0000-000050080000}"/>
    <cellStyle name="Numbers_6079BX" xfId="2113" xr:uid="{00000000-0005-0000-0000-000051080000}"/>
    <cellStyle name="NWI%S" xfId="2114" xr:uid="{00000000-0005-0000-0000-000052080000}"/>
    <cellStyle name="Obsolete" xfId="2115" xr:uid="{00000000-0005-0000-0000-000053080000}"/>
    <cellStyle name="Œ…‹æØ‚è [0.00]_!!!GO" xfId="2116" xr:uid="{00000000-0005-0000-0000-000054080000}"/>
    <cellStyle name="Œ…‹æØ‚è_!!!GO" xfId="2117" xr:uid="{00000000-0005-0000-0000-000055080000}"/>
    <cellStyle name="Output" xfId="2118" xr:uid="{00000000-0005-0000-0000-000056080000}"/>
    <cellStyle name="Output 2" xfId="3509" xr:uid="{55A1107C-125A-4DAD-B0C3-1F656DA05EFC}"/>
    <cellStyle name="Output Amounts" xfId="2119" xr:uid="{00000000-0005-0000-0000-000057080000}"/>
    <cellStyle name="Output Column Headings" xfId="2120" xr:uid="{00000000-0005-0000-0000-000058080000}"/>
    <cellStyle name="Output Line Items" xfId="2121" xr:uid="{00000000-0005-0000-0000-000059080000}"/>
    <cellStyle name="Output Report Heading" xfId="2122" xr:uid="{00000000-0005-0000-0000-00005A080000}"/>
    <cellStyle name="Output Report Title" xfId="2123" xr:uid="{00000000-0005-0000-0000-00005B080000}"/>
    <cellStyle name="Output_Alugueis" xfId="2124" xr:uid="{00000000-0005-0000-0000-00005C080000}"/>
    <cellStyle name="Outra Planilha" xfId="3510" xr:uid="{2D9517FB-D9B7-4B19-819A-6DB2BCE23D4E}"/>
    <cellStyle name="P&amp;L Numbers" xfId="2125" xr:uid="{00000000-0005-0000-0000-00005D080000}"/>
    <cellStyle name="Page Heading Large" xfId="2126" xr:uid="{00000000-0005-0000-0000-00005E080000}"/>
    <cellStyle name="Page Heading Small" xfId="2127" xr:uid="{00000000-0005-0000-0000-00005F080000}"/>
    <cellStyle name="Page Number" xfId="2128" xr:uid="{00000000-0005-0000-0000-000060080000}"/>
    <cellStyle name="Palatino" xfId="2129" xr:uid="{00000000-0005-0000-0000-000061080000}"/>
    <cellStyle name="PB Table Heading" xfId="2130" xr:uid="{00000000-0005-0000-0000-000062080000}"/>
    <cellStyle name="PB Table Highlight1" xfId="2131" xr:uid="{00000000-0005-0000-0000-000063080000}"/>
    <cellStyle name="PB Table Highlight2" xfId="2132" xr:uid="{00000000-0005-0000-0000-000064080000}"/>
    <cellStyle name="PB Table Highlight3" xfId="2133" xr:uid="{00000000-0005-0000-0000-000065080000}"/>
    <cellStyle name="PB Table Standard Row" xfId="2134" xr:uid="{00000000-0005-0000-0000-000066080000}"/>
    <cellStyle name="PB Table Subtotal Row" xfId="2135" xr:uid="{00000000-0005-0000-0000-000067080000}"/>
    <cellStyle name="PB Table Total Row" xfId="2136" xr:uid="{00000000-0005-0000-0000-000068080000}"/>
    <cellStyle name="pc1" xfId="2137" xr:uid="{00000000-0005-0000-0000-000069080000}"/>
    <cellStyle name="pct_sub" xfId="2138" xr:uid="{00000000-0005-0000-0000-00006A080000}"/>
    <cellStyle name="pe" xfId="2139" xr:uid="{00000000-0005-0000-0000-00006B080000}"/>
    <cellStyle name="PE(1)" xfId="2140" xr:uid="{00000000-0005-0000-0000-00006C080000}"/>
    <cellStyle name="PEG" xfId="2141" xr:uid="{00000000-0005-0000-0000-00006D080000}"/>
    <cellStyle name="per.style" xfId="2142" xr:uid="{00000000-0005-0000-0000-00006E080000}"/>
    <cellStyle name="Percent (0)" xfId="2143" xr:uid="{00000000-0005-0000-0000-00006F080000}"/>
    <cellStyle name="Percent [.00%]" xfId="2144" xr:uid="{00000000-0005-0000-0000-000070080000}"/>
    <cellStyle name="Percent [0]" xfId="2145" xr:uid="{00000000-0005-0000-0000-000071080000}"/>
    <cellStyle name="Percent [00]" xfId="2146" xr:uid="{00000000-0005-0000-0000-000072080000}"/>
    <cellStyle name="Percent [1]" xfId="2147" xr:uid="{00000000-0005-0000-0000-000073080000}"/>
    <cellStyle name="Percent [1]--" xfId="2148" xr:uid="{00000000-0005-0000-0000-000074080000}"/>
    <cellStyle name="Percent [1] --" xfId="2149" xr:uid="{00000000-0005-0000-0000-000075080000}"/>
    <cellStyle name="Percent [1]_~1445599" xfId="2150" xr:uid="{00000000-0005-0000-0000-000076080000}"/>
    <cellStyle name="Percent [1]--_Papaya_Elektro_v03" xfId="2151" xr:uid="{00000000-0005-0000-0000-000077080000}"/>
    <cellStyle name="Percent [1]_Papaya_Elektro_v04" xfId="2152" xr:uid="{00000000-0005-0000-0000-000078080000}"/>
    <cellStyle name="Percent [1]--_Papaya_Elektro_v04" xfId="2153" xr:uid="{00000000-0005-0000-0000-000079080000}"/>
    <cellStyle name="Percent [1]_RB IV - Apr-28-05 - EDF" xfId="2154" xr:uid="{00000000-0005-0000-0000-00007A080000}"/>
    <cellStyle name="Percent [1]--_SUE_LATAM-final" xfId="2155" xr:uid="{00000000-0005-0000-0000-00007B080000}"/>
    <cellStyle name="Percent [1]_WACC Papaya_v02" xfId="2156" xr:uid="{00000000-0005-0000-0000-00007C080000}"/>
    <cellStyle name="Percent [1]--_WACC Papaya_v02" xfId="2157" xr:uid="{00000000-0005-0000-0000-00007D080000}"/>
    <cellStyle name="Percent [2]" xfId="2158" xr:uid="{00000000-0005-0000-0000-00007E080000}"/>
    <cellStyle name="Percent [3]" xfId="2159" xr:uid="{00000000-0005-0000-0000-00007F080000}"/>
    <cellStyle name="Percent [3]--" xfId="2160" xr:uid="{00000000-0005-0000-0000-000080080000}"/>
    <cellStyle name="Percent 2" xfId="3511" xr:uid="{31AA0BC0-1C58-411B-8521-9243B8BF9B9C}"/>
    <cellStyle name="Percent Comma" xfId="2161" xr:uid="{00000000-0005-0000-0000-000081080000}"/>
    <cellStyle name="Percent Hard" xfId="2162" xr:uid="{00000000-0005-0000-0000-000082080000}"/>
    <cellStyle name="Percent input" xfId="2163" xr:uid="{00000000-0005-0000-0000-000083080000}"/>
    <cellStyle name="Percent w/ decimals" xfId="2164" xr:uid="{00000000-0005-0000-0000-000084080000}"/>
    <cellStyle name="Percent(0)" xfId="2165" xr:uid="{00000000-0005-0000-0000-000085080000}"/>
    <cellStyle name="Percent(1)" xfId="2166" xr:uid="{00000000-0005-0000-0000-000086080000}"/>
    <cellStyle name="Percent1" xfId="2167" xr:uid="{00000000-0005-0000-0000-000087080000}"/>
    <cellStyle name="Percent1Blue" xfId="2168" xr:uid="{00000000-0005-0000-0000-000088080000}"/>
    <cellStyle name="Percentage" xfId="2169" xr:uid="{00000000-0005-0000-0000-000089080000}"/>
    <cellStyle name="PercentageParen" xfId="2170" xr:uid="{00000000-0005-0000-0000-00008A080000}"/>
    <cellStyle name="PercentPresentation" xfId="2171" xr:uid="{00000000-0005-0000-0000-00008B080000}"/>
    <cellStyle name="PercentSales" xfId="2172" xr:uid="{00000000-0005-0000-0000-00008C080000}"/>
    <cellStyle name="Perlong" xfId="2173" xr:uid="{00000000-0005-0000-0000-00008D080000}"/>
    <cellStyle name="pink" xfId="2174" xr:uid="{00000000-0005-0000-0000-00008E080000}"/>
    <cellStyle name="POA" xfId="2175" xr:uid="{00000000-0005-0000-0000-00008F080000}"/>
    <cellStyle name="POPS" xfId="2176" xr:uid="{00000000-0005-0000-0000-000090080000}"/>
    <cellStyle name="Porcentagem" xfId="2177" builtinId="5"/>
    <cellStyle name="Porcentagem 2" xfId="2178" xr:uid="{00000000-0005-0000-0000-000092080000}"/>
    <cellStyle name="Porcentagem 2 2" xfId="2179" xr:uid="{00000000-0005-0000-0000-000093080000}"/>
    <cellStyle name="Porcentagem 2 2 2" xfId="2180" xr:uid="{00000000-0005-0000-0000-000094080000}"/>
    <cellStyle name="Porcentagem 2 3" xfId="2181" xr:uid="{00000000-0005-0000-0000-000095080000}"/>
    <cellStyle name="Porcentagem 3" xfId="2182" xr:uid="{00000000-0005-0000-0000-000096080000}"/>
    <cellStyle name="Porcentagem 3 2" xfId="2183" xr:uid="{00000000-0005-0000-0000-000097080000}"/>
    <cellStyle name="Porcentagem 3 3" xfId="2184" xr:uid="{00000000-0005-0000-0000-000098080000}"/>
    <cellStyle name="Porcentagem 3 4" xfId="2606" xr:uid="{00000000-0005-0000-0000-000099080000}"/>
    <cellStyle name="Porcentagem 4" xfId="2185" xr:uid="{00000000-0005-0000-0000-00009A080000}"/>
    <cellStyle name="Porcentagem 4 2" xfId="2630" xr:uid="{06B1C305-67BC-4649-B161-0FB24DF10956}"/>
    <cellStyle name="Porcentagem 5" xfId="2186" xr:uid="{00000000-0005-0000-0000-00009B080000}"/>
    <cellStyle name="Porcentagem 5 2" xfId="2187" xr:uid="{00000000-0005-0000-0000-00009C080000}"/>
    <cellStyle name="Porcentagem 6" xfId="2188" xr:uid="{00000000-0005-0000-0000-00009D080000}"/>
    <cellStyle name="Porcentagem 7" xfId="2189" xr:uid="{00000000-0005-0000-0000-00009E080000}"/>
    <cellStyle name="Porcentagem 8" xfId="2597" xr:uid="{00000000-0005-0000-0000-00009F080000}"/>
    <cellStyle name="Porcentagem 8 2" xfId="2604" xr:uid="{00000000-0005-0000-0000-0000A0080000}"/>
    <cellStyle name="Porcentual_CLIENTES" xfId="3512" xr:uid="{F273EE6C-B074-48E4-9006-C29AC6CF8BDA}"/>
    <cellStyle name="Premissas" xfId="3513" xr:uid="{2CBA28A0-30CE-402B-8487-DF8FB450DB73}"/>
    <cellStyle name="PrePop Currency (0)" xfId="2190" xr:uid="{00000000-0005-0000-0000-0000A1080000}"/>
    <cellStyle name="PrePop Currency (2)" xfId="2191" xr:uid="{00000000-0005-0000-0000-0000A2080000}"/>
    <cellStyle name="PrePop Units (0)" xfId="2192" xr:uid="{00000000-0005-0000-0000-0000A3080000}"/>
    <cellStyle name="PrePop Units (1)" xfId="2193" xr:uid="{00000000-0005-0000-0000-0000A4080000}"/>
    <cellStyle name="PrePop Units (2)" xfId="2194" xr:uid="{00000000-0005-0000-0000-0000A5080000}"/>
    <cellStyle name="PresentationZero" xfId="2195" xr:uid="{00000000-0005-0000-0000-0000A6080000}"/>
    <cellStyle name="price" xfId="2196" xr:uid="{00000000-0005-0000-0000-0000A7080000}"/>
    <cellStyle name="pricing" xfId="2197" xr:uid="{00000000-0005-0000-0000-0000A8080000}"/>
    <cellStyle name="Private" xfId="2198" xr:uid="{00000000-0005-0000-0000-0000A9080000}"/>
    <cellStyle name="Private1" xfId="2199" xr:uid="{00000000-0005-0000-0000-0000AA080000}"/>
    <cellStyle name="Proj" xfId="2200" xr:uid="{00000000-0005-0000-0000-0000AB080000}"/>
    <cellStyle name="Projeções" xfId="3514" xr:uid="{0B934A2B-D7C2-4098-9BB0-5E6063F1C8AF}"/>
    <cellStyle name="Protected" xfId="2201" xr:uid="{00000000-0005-0000-0000-0000AC080000}"/>
    <cellStyle name="PSChar" xfId="2202" xr:uid="{00000000-0005-0000-0000-0000AD080000}"/>
    <cellStyle name="PSDate" xfId="2203" xr:uid="{00000000-0005-0000-0000-0000AE080000}"/>
    <cellStyle name="PSDec" xfId="2204" xr:uid="{00000000-0005-0000-0000-0000AF080000}"/>
    <cellStyle name="PSHeading" xfId="2205" xr:uid="{00000000-0005-0000-0000-0000B0080000}"/>
    <cellStyle name="PSInt" xfId="2206" xr:uid="{00000000-0005-0000-0000-0000B1080000}"/>
    <cellStyle name="PSSpacer" xfId="2207" xr:uid="{00000000-0005-0000-0000-0000B2080000}"/>
    <cellStyle name="Punto0" xfId="3515" xr:uid="{8109680A-A7CF-41E1-9174-DBF1DE7FA57B}"/>
    <cellStyle name="q" xfId="2208" xr:uid="{00000000-0005-0000-0000-0000B3080000}"/>
    <cellStyle name="q_AVP" xfId="2209" xr:uid="{00000000-0005-0000-0000-0000B4080000}"/>
    <cellStyle name="q_AVP_Graphic Depiction - NO DEV" xfId="2210" xr:uid="{00000000-0005-0000-0000-0000B5080000}"/>
    <cellStyle name="q_AVP_THEsumPage (2)" xfId="2211" xr:uid="{00000000-0005-0000-0000-0000B6080000}"/>
    <cellStyle name="q_AVP_Valuation Summary Graphics" xfId="2212" xr:uid="{00000000-0005-0000-0000-0000B7080000}"/>
    <cellStyle name="q_CompSheet" xfId="2213" xr:uid="{00000000-0005-0000-0000-0000B8080000}"/>
    <cellStyle name="q_Disc Analysis" xfId="2214" xr:uid="{00000000-0005-0000-0000-0000B9080000}"/>
    <cellStyle name="q_Disc Analysis_CompSheet" xfId="2215" xr:uid="{00000000-0005-0000-0000-0000BA080000}"/>
    <cellStyle name="q_Disc Analysis_Fairness Opinion Valuation 4-23a.xls Chart 1" xfId="2216" xr:uid="{00000000-0005-0000-0000-0000BB080000}"/>
    <cellStyle name="q_Disc Analysis_PowerValuation.xls Chart 21" xfId="2217" xr:uid="{00000000-0005-0000-0000-0000BC080000}"/>
    <cellStyle name="q_Disc Analysis_PowerValuation.xls Chart 28" xfId="2218" xr:uid="{00000000-0005-0000-0000-0000BD080000}"/>
    <cellStyle name="q_Disc Analysis_THEsumPage (2)" xfId="2219" xr:uid="{00000000-0005-0000-0000-0000BE080000}"/>
    <cellStyle name="q_Disc Analysis_Valuation summaries" xfId="2220" xr:uid="{00000000-0005-0000-0000-0000BF080000}"/>
    <cellStyle name="q_Fairness Opinion Valuation 4-23a.xls Chart 1" xfId="2221" xr:uid="{00000000-0005-0000-0000-0000C0080000}"/>
    <cellStyle name="q_Merg Cons" xfId="2222" xr:uid="{00000000-0005-0000-0000-0000C1080000}"/>
    <cellStyle name="q_Merg Cons_CompSheet" xfId="2223" xr:uid="{00000000-0005-0000-0000-0000C2080000}"/>
    <cellStyle name="q_Merg Cons_Fairness Opinion Valuation 4-23a.xls Chart 1" xfId="2224" xr:uid="{00000000-0005-0000-0000-0000C3080000}"/>
    <cellStyle name="q_Merg Cons_PowerValuation.xls Chart 21" xfId="2225" xr:uid="{00000000-0005-0000-0000-0000C4080000}"/>
    <cellStyle name="q_Merg Cons_PowerValuation.xls Chart 28" xfId="2226" xr:uid="{00000000-0005-0000-0000-0000C5080000}"/>
    <cellStyle name="q_Merg Cons_THEsumPage (2)" xfId="2227" xr:uid="{00000000-0005-0000-0000-0000C6080000}"/>
    <cellStyle name="q_Merg Cons_Valuation summaries" xfId="2228" xr:uid="{00000000-0005-0000-0000-0000C7080000}"/>
    <cellStyle name="q_PowerValuation.xls Chart 21" xfId="2229" xr:uid="{00000000-0005-0000-0000-0000C8080000}"/>
    <cellStyle name="q_PowerValuation.xls Chart 28" xfId="2230" xr:uid="{00000000-0005-0000-0000-0000C9080000}"/>
    <cellStyle name="q_Proj10" xfId="2231" xr:uid="{00000000-0005-0000-0000-0000CA080000}"/>
    <cellStyle name="q_Proj10_AVP" xfId="2232" xr:uid="{00000000-0005-0000-0000-0000CB080000}"/>
    <cellStyle name="q_Proj10_AVP_Graphic Depiction - NO DEV" xfId="2233" xr:uid="{00000000-0005-0000-0000-0000CC080000}"/>
    <cellStyle name="q_Proj10_AVP_THEsumPage (2)" xfId="2234" xr:uid="{00000000-0005-0000-0000-0000CD080000}"/>
    <cellStyle name="q_Proj10_AVP_Valuation Summary Graphics" xfId="2235" xr:uid="{00000000-0005-0000-0000-0000CE080000}"/>
    <cellStyle name="q_Proj10_CompSheet" xfId="2236" xr:uid="{00000000-0005-0000-0000-0000CF080000}"/>
    <cellStyle name="q_Proj10_Disc Analysis" xfId="2237" xr:uid="{00000000-0005-0000-0000-0000D0080000}"/>
    <cellStyle name="q_Proj10_Disc Analysis_CompSheet" xfId="2238" xr:uid="{00000000-0005-0000-0000-0000D1080000}"/>
    <cellStyle name="q_Proj10_Disc Analysis_Fairness Opinion Valuation 4-23a.xls Chart 1" xfId="2239" xr:uid="{00000000-0005-0000-0000-0000D2080000}"/>
    <cellStyle name="q_Proj10_Disc Analysis_PowerValuation.xls Chart 21" xfId="2240" xr:uid="{00000000-0005-0000-0000-0000D3080000}"/>
    <cellStyle name="q_Proj10_Disc Analysis_PowerValuation.xls Chart 28" xfId="2241" xr:uid="{00000000-0005-0000-0000-0000D4080000}"/>
    <cellStyle name="q_Proj10_Disc Analysis_THEsumPage (2)" xfId="2242" xr:uid="{00000000-0005-0000-0000-0000D5080000}"/>
    <cellStyle name="q_Proj10_Disc Analysis_Valuation summaries" xfId="2243" xr:uid="{00000000-0005-0000-0000-0000D6080000}"/>
    <cellStyle name="q_Proj10_Fairness Opinion Valuation 4-23a.xls Chart 1" xfId="2244" xr:uid="{00000000-0005-0000-0000-0000D7080000}"/>
    <cellStyle name="q_Proj10_Merg Cons" xfId="2245" xr:uid="{00000000-0005-0000-0000-0000D8080000}"/>
    <cellStyle name="q_Proj10_Merg Cons_CompSheet" xfId="2246" xr:uid="{00000000-0005-0000-0000-0000D9080000}"/>
    <cellStyle name="q_Proj10_Merg Cons_Fairness Opinion Valuation 4-23a.xls Chart 1" xfId="2247" xr:uid="{00000000-0005-0000-0000-0000DA080000}"/>
    <cellStyle name="q_Proj10_Merg Cons_PowerValuation.xls Chart 21" xfId="2248" xr:uid="{00000000-0005-0000-0000-0000DB080000}"/>
    <cellStyle name="q_Proj10_Merg Cons_PowerValuation.xls Chart 28" xfId="2249" xr:uid="{00000000-0005-0000-0000-0000DC080000}"/>
    <cellStyle name="q_Proj10_Merg Cons_THEsumPage (2)" xfId="2250" xr:uid="{00000000-0005-0000-0000-0000DD080000}"/>
    <cellStyle name="q_Proj10_Merg Cons_Valuation summaries" xfId="2251" xr:uid="{00000000-0005-0000-0000-0000DE080000}"/>
    <cellStyle name="q_Proj10_PowerValuation.xls Chart 21" xfId="2252" xr:uid="{00000000-0005-0000-0000-0000DF080000}"/>
    <cellStyle name="q_Proj10_PowerValuation.xls Chart 28" xfId="2253" xr:uid="{00000000-0005-0000-0000-0000E0080000}"/>
    <cellStyle name="q_Proj10_Sensitivity" xfId="2254" xr:uid="{00000000-0005-0000-0000-0000E1080000}"/>
    <cellStyle name="q_Proj10_Sensitivity_CompSheet" xfId="2255" xr:uid="{00000000-0005-0000-0000-0000E2080000}"/>
    <cellStyle name="q_Proj10_Sensitivity_Fairness Opinion Valuation 4-23a.xls Chart 1" xfId="2256" xr:uid="{00000000-0005-0000-0000-0000E3080000}"/>
    <cellStyle name="q_Proj10_Sensitivity_PowerValuation.xls Chart 21" xfId="2257" xr:uid="{00000000-0005-0000-0000-0000E4080000}"/>
    <cellStyle name="q_Proj10_Sensitivity_PowerValuation.xls Chart 28" xfId="2258" xr:uid="{00000000-0005-0000-0000-0000E5080000}"/>
    <cellStyle name="q_Proj10_Sensitivity_THEsumPage (2)" xfId="2259" xr:uid="{00000000-0005-0000-0000-0000E6080000}"/>
    <cellStyle name="q_Proj10_Sensitivity_Valuation summaries" xfId="2260" xr:uid="{00000000-0005-0000-0000-0000E7080000}"/>
    <cellStyle name="q_Proj10_show-hold" xfId="2261" xr:uid="{00000000-0005-0000-0000-0000E8080000}"/>
    <cellStyle name="q_Proj10_show-hold_Graphic Depiction - NO DEV" xfId="2262" xr:uid="{00000000-0005-0000-0000-0000E9080000}"/>
    <cellStyle name="q_Proj10_show-hold_THEsumPage (2)" xfId="2263" xr:uid="{00000000-0005-0000-0000-0000EA080000}"/>
    <cellStyle name="q_Proj10_show-hold_Valuation Summary Graphics" xfId="2264" xr:uid="{00000000-0005-0000-0000-0000EB080000}"/>
    <cellStyle name="q_Proj10_THEsumPage (2)" xfId="2265" xr:uid="{00000000-0005-0000-0000-0000EC080000}"/>
    <cellStyle name="q_Proj10_Valuation summaries" xfId="2266" xr:uid="{00000000-0005-0000-0000-0000ED080000}"/>
    <cellStyle name="q_Proj10_WACC-CableCar" xfId="2267" xr:uid="{00000000-0005-0000-0000-0000EE080000}"/>
    <cellStyle name="q_Proj10_WACC-CableCar_THEsumPage (2)" xfId="2268" xr:uid="{00000000-0005-0000-0000-0000EF080000}"/>
    <cellStyle name="q_Sensitivity" xfId="2269" xr:uid="{00000000-0005-0000-0000-0000F0080000}"/>
    <cellStyle name="q_Sensitivity_CompSheet" xfId="2270" xr:uid="{00000000-0005-0000-0000-0000F1080000}"/>
    <cellStyle name="q_Sensitivity_Fairness Opinion Valuation 4-23a.xls Chart 1" xfId="2271" xr:uid="{00000000-0005-0000-0000-0000F2080000}"/>
    <cellStyle name="q_Sensitivity_PowerValuation.xls Chart 21" xfId="2272" xr:uid="{00000000-0005-0000-0000-0000F3080000}"/>
    <cellStyle name="q_Sensitivity_PowerValuation.xls Chart 28" xfId="2273" xr:uid="{00000000-0005-0000-0000-0000F4080000}"/>
    <cellStyle name="q_Sensitivity_THEsumPage (2)" xfId="2274" xr:uid="{00000000-0005-0000-0000-0000F5080000}"/>
    <cellStyle name="q_Sensitivity_Valuation summaries" xfId="2275" xr:uid="{00000000-0005-0000-0000-0000F6080000}"/>
    <cellStyle name="q_show-hold" xfId="2276" xr:uid="{00000000-0005-0000-0000-0000F7080000}"/>
    <cellStyle name="q_show-hold_CompSheet" xfId="2277" xr:uid="{00000000-0005-0000-0000-0000F8080000}"/>
    <cellStyle name="q_show-hold_Fairness Opinion Valuation 4-23a.xls Chart 1" xfId="2278" xr:uid="{00000000-0005-0000-0000-0000F9080000}"/>
    <cellStyle name="q_show-hold_PowerValuation.xls Chart 21" xfId="2279" xr:uid="{00000000-0005-0000-0000-0000FA080000}"/>
    <cellStyle name="q_show-hold_PowerValuation.xls Chart 28" xfId="2280" xr:uid="{00000000-0005-0000-0000-0000FB080000}"/>
    <cellStyle name="q_show-hold_THEsumPage (2)" xfId="2281" xr:uid="{00000000-0005-0000-0000-0000FC080000}"/>
    <cellStyle name="q_show-hold_Valuation summaries" xfId="2282" xr:uid="{00000000-0005-0000-0000-0000FD080000}"/>
    <cellStyle name="q_THEsumPage (2)" xfId="2283" xr:uid="{00000000-0005-0000-0000-0000FE080000}"/>
    <cellStyle name="q_Valuation summaries" xfId="2284" xr:uid="{00000000-0005-0000-0000-0000FF080000}"/>
    <cellStyle name="q_WACC-CableCar" xfId="2285" xr:uid="{00000000-0005-0000-0000-000000090000}"/>
    <cellStyle name="q_WACC-CableCar_THEsumPage (2)" xfId="2286" xr:uid="{00000000-0005-0000-0000-000001090000}"/>
    <cellStyle name="QEPS-h" xfId="2287" xr:uid="{00000000-0005-0000-0000-000002090000}"/>
    <cellStyle name="QEPS-H1" xfId="2288" xr:uid="{00000000-0005-0000-0000-000003090000}"/>
    <cellStyle name="qRange" xfId="2289" xr:uid="{00000000-0005-0000-0000-000004090000}"/>
    <cellStyle name="Qté calculées" xfId="2290" xr:uid="{00000000-0005-0000-0000-000005090000}"/>
    <cellStyle name="QTé entrées" xfId="2291" xr:uid="{00000000-0005-0000-0000-000006090000}"/>
    <cellStyle name="r" xfId="2292" xr:uid="{00000000-0005-0000-0000-000007090000}"/>
    <cellStyle name="r_Dominion_One_Pager 05_28_02 v34" xfId="2293" xr:uid="{00000000-0005-0000-0000-000008090000}"/>
    <cellStyle name="r_EXC-PSEG PF v5" xfId="2294" xr:uid="{00000000-0005-0000-0000-000009090000}"/>
    <cellStyle name="r_Merger_PSEG_v9.2" xfId="2295" xr:uid="{00000000-0005-0000-0000-00000A090000}"/>
    <cellStyle name="r_Merger_PSEG_v9.2_Exelon Power Fuel Forecast - Project P 6-11-2004 ver21" xfId="2296" xr:uid="{00000000-0005-0000-0000-00000B090000}"/>
    <cellStyle name="r_Merger_PSEG_v9.2_ML Outputs" xfId="2297" xr:uid="{00000000-0005-0000-0000-00000C090000}"/>
    <cellStyle name="r_Merger_PSEG_v9.2_Project Forest Pro Forma Model v58" xfId="2298" xr:uid="{00000000-0005-0000-0000-00000D090000}"/>
    <cellStyle name="r_ML Outputs" xfId="2299" xr:uid="{00000000-0005-0000-0000-00000E090000}"/>
    <cellStyle name="r_Model v9.8" xfId="2300" xr:uid="{00000000-0005-0000-0000-00000F090000}"/>
    <cellStyle name="r_Modeling3" xfId="2301" xr:uid="{00000000-0005-0000-0000-000010090000}"/>
    <cellStyle name="r_Project Forest Pro Forma Model v58" xfId="2302" xr:uid="{00000000-0005-0000-0000-000011090000}"/>
    <cellStyle name="r_PSEG Consolidated Model ver 23" xfId="2303" xr:uid="{00000000-0005-0000-0000-000012090000}"/>
    <cellStyle name="range" xfId="2304" xr:uid="{00000000-0005-0000-0000-000013090000}"/>
    <cellStyle name="rate" xfId="2305" xr:uid="{00000000-0005-0000-0000-000014090000}"/>
    <cellStyle name="Ratio" xfId="2306" xr:uid="{00000000-0005-0000-0000-000015090000}"/>
    <cellStyle name="Ratio Comma" xfId="2307" xr:uid="{00000000-0005-0000-0000-000016090000}"/>
    <cellStyle name="Ratio_~1445599" xfId="2308" xr:uid="{00000000-0005-0000-0000-000017090000}"/>
    <cellStyle name="red" xfId="2309" xr:uid="{00000000-0005-0000-0000-000018090000}"/>
    <cellStyle name="Red font" xfId="2310" xr:uid="{00000000-0005-0000-0000-000019090000}"/>
    <cellStyle name="Red Text" xfId="3516" xr:uid="{7D2F98B0-9280-41B5-A445-9F50772CFFDF}"/>
    <cellStyle name="Renata" xfId="2311" xr:uid="{00000000-0005-0000-0000-00001A090000}"/>
    <cellStyle name="Renata I" xfId="2312" xr:uid="{00000000-0005-0000-0000-00001B090000}"/>
    <cellStyle name="Renata II" xfId="2313" xr:uid="{00000000-0005-0000-0000-00001C090000}"/>
    <cellStyle name="Renata III" xfId="2314" xr:uid="{00000000-0005-0000-0000-00001D090000}"/>
    <cellStyle name="Resultado 1" xfId="2315" xr:uid="{00000000-0005-0000-0000-00001E090000}"/>
    <cellStyle name="Resultado do Assistente de dados" xfId="2316" xr:uid="{00000000-0005-0000-0000-00001F090000}"/>
    <cellStyle name="RevList" xfId="2317" xr:uid="{00000000-0005-0000-0000-000020090000}"/>
    <cellStyle name="Right" xfId="2318" xr:uid="{00000000-0005-0000-0000-000021090000}"/>
    <cellStyle name="RISKbigPercent" xfId="2319" xr:uid="{00000000-0005-0000-0000-000022090000}"/>
    <cellStyle name="RISKblandrEdge" xfId="2320" xr:uid="{00000000-0005-0000-0000-000023090000}"/>
    <cellStyle name="RISKblCorner" xfId="2321" xr:uid="{00000000-0005-0000-0000-000024090000}"/>
    <cellStyle name="RISKbottomEdge" xfId="2322" xr:uid="{00000000-0005-0000-0000-000025090000}"/>
    <cellStyle name="RISKbrCorner" xfId="2323" xr:uid="{00000000-0005-0000-0000-000026090000}"/>
    <cellStyle name="RISKdarkBoxed" xfId="2324" xr:uid="{00000000-0005-0000-0000-000027090000}"/>
    <cellStyle name="RISKdarkShade" xfId="2325" xr:uid="{00000000-0005-0000-0000-000028090000}"/>
    <cellStyle name="RISKdbottomEdge" xfId="2326" xr:uid="{00000000-0005-0000-0000-000029090000}"/>
    <cellStyle name="RISKdrightEdge" xfId="2327" xr:uid="{00000000-0005-0000-0000-00002A090000}"/>
    <cellStyle name="RISKdurationTime" xfId="2328" xr:uid="{00000000-0005-0000-0000-00002B090000}"/>
    <cellStyle name="RISKinNumber" xfId="2329" xr:uid="{00000000-0005-0000-0000-00002C090000}"/>
    <cellStyle name="RISKlandrEdge" xfId="2330" xr:uid="{00000000-0005-0000-0000-00002D090000}"/>
    <cellStyle name="RISKleftEdge" xfId="2331" xr:uid="{00000000-0005-0000-0000-00002E090000}"/>
    <cellStyle name="RISKlightBoxed" xfId="2332" xr:uid="{00000000-0005-0000-0000-00002F090000}"/>
    <cellStyle name="RISKltandbEdge" xfId="2333" xr:uid="{00000000-0005-0000-0000-000030090000}"/>
    <cellStyle name="RISKnormBoxed" xfId="2334" xr:uid="{00000000-0005-0000-0000-000031090000}"/>
    <cellStyle name="RISKnormCenter" xfId="2335" xr:uid="{00000000-0005-0000-0000-000032090000}"/>
    <cellStyle name="RISKnormHeading" xfId="2336" xr:uid="{00000000-0005-0000-0000-000033090000}"/>
    <cellStyle name="RISKnormItal" xfId="2337" xr:uid="{00000000-0005-0000-0000-000034090000}"/>
    <cellStyle name="RISKnormLabel" xfId="2338" xr:uid="{00000000-0005-0000-0000-000035090000}"/>
    <cellStyle name="RISKnormShade" xfId="2339" xr:uid="{00000000-0005-0000-0000-000036090000}"/>
    <cellStyle name="RISKnormTitle" xfId="2340" xr:uid="{00000000-0005-0000-0000-000037090000}"/>
    <cellStyle name="RISKoutNumber" xfId="2341" xr:uid="{00000000-0005-0000-0000-000038090000}"/>
    <cellStyle name="RISKrightEdge" xfId="2342" xr:uid="{00000000-0005-0000-0000-000039090000}"/>
    <cellStyle name="RISKrtandbEdge" xfId="2343" xr:uid="{00000000-0005-0000-0000-00003A090000}"/>
    <cellStyle name="RISKssTime" xfId="2344" xr:uid="{00000000-0005-0000-0000-00003B090000}"/>
    <cellStyle name="RISKtandbEdge" xfId="2345" xr:uid="{00000000-0005-0000-0000-00003C090000}"/>
    <cellStyle name="RISKtlandrEdge" xfId="2346" xr:uid="{00000000-0005-0000-0000-00003D090000}"/>
    <cellStyle name="RISKtlCorner" xfId="2347" xr:uid="{00000000-0005-0000-0000-00003E090000}"/>
    <cellStyle name="RISKtopEdge" xfId="2348" xr:uid="{00000000-0005-0000-0000-00003F090000}"/>
    <cellStyle name="RISKtrCorner" xfId="2349" xr:uid="{00000000-0005-0000-0000-000040090000}"/>
    <cellStyle name="RM" xfId="2350" xr:uid="{00000000-0005-0000-0000-000041090000}"/>
    <cellStyle name="Roadrunner" xfId="2351" xr:uid="{00000000-0005-0000-0000-000042090000}"/>
    <cellStyle name="Row Headings" xfId="2352" xr:uid="{00000000-0005-0000-0000-000043090000}"/>
    <cellStyle name="Ruim" xfId="2595" builtinId="27" hidden="1"/>
    <cellStyle name="Ruim" xfId="2353" xr:uid="{00000000-0005-0000-0000-000044090000}"/>
    <cellStyle name="Saída 2" xfId="2354" xr:uid="{00000000-0005-0000-0000-000045090000}"/>
    <cellStyle name="Saída 2 2" xfId="2355" xr:uid="{00000000-0005-0000-0000-000046090000}"/>
    <cellStyle name="Saída 2 2 2" xfId="2356" xr:uid="{00000000-0005-0000-0000-000047090000}"/>
    <cellStyle name="Saída 3" xfId="2357" xr:uid="{00000000-0005-0000-0000-000048090000}"/>
    <cellStyle name="Salomon Logo" xfId="2358" xr:uid="{00000000-0005-0000-0000-000049090000}"/>
    <cellStyle name="Section" xfId="2359" xr:uid="{00000000-0005-0000-0000-00004A090000}"/>
    <cellStyle name="Sep. milhar [0]" xfId="2360" xr:uid="{00000000-0005-0000-0000-00004B090000}"/>
    <cellStyle name="Separador de m" xfId="3517" xr:uid="{3DFCB4A1-842E-4434-B5C7-7C7F50E40F4B}"/>
    <cellStyle name="Separador de milhares 10" xfId="2361" xr:uid="{00000000-0005-0000-0000-00004C090000}"/>
    <cellStyle name="Separador de milhares 11" xfId="2362" xr:uid="{00000000-0005-0000-0000-00004D090000}"/>
    <cellStyle name="Separador de milhares 12" xfId="2363" xr:uid="{00000000-0005-0000-0000-00004E090000}"/>
    <cellStyle name="Separador de milhares 12 2" xfId="2364" xr:uid="{00000000-0005-0000-0000-00004F090000}"/>
    <cellStyle name="Separador de milhares 12 2 2" xfId="2365" xr:uid="{00000000-0005-0000-0000-000050090000}"/>
    <cellStyle name="Separador de milhares 13" xfId="2366" xr:uid="{00000000-0005-0000-0000-000051090000}"/>
    <cellStyle name="Separador de milhares 14" xfId="2367" xr:uid="{00000000-0005-0000-0000-000052090000}"/>
    <cellStyle name="Separador de milhares 15" xfId="2368" xr:uid="{00000000-0005-0000-0000-000053090000}"/>
    <cellStyle name="Separador de milhares 16" xfId="2369" xr:uid="{00000000-0005-0000-0000-000054090000}"/>
    <cellStyle name="Separador de milhares 17" xfId="2370" xr:uid="{00000000-0005-0000-0000-000055090000}"/>
    <cellStyle name="Separador de milhares 18" xfId="2371" xr:uid="{00000000-0005-0000-0000-000056090000}"/>
    <cellStyle name="Separador de milhares 2" xfId="2372" xr:uid="{00000000-0005-0000-0000-000057090000}"/>
    <cellStyle name="Separador de milhares 2 2" xfId="2373" xr:uid="{00000000-0005-0000-0000-000058090000}"/>
    <cellStyle name="Separador de milhares 2 2 2" xfId="2374" xr:uid="{00000000-0005-0000-0000-000059090000}"/>
    <cellStyle name="Separador de milhares 2 2 3" xfId="2375" xr:uid="{00000000-0005-0000-0000-00005A090000}"/>
    <cellStyle name="Separador de milhares 2 2_JV - SLC-MIT" xfId="3518" xr:uid="{165AFFBC-AC9A-4642-AEBE-E6F713BF7946}"/>
    <cellStyle name="Separador de milhares 2 3" xfId="2376" xr:uid="{00000000-0005-0000-0000-00005B090000}"/>
    <cellStyle name="Separador de milhares 2 3 2" xfId="2377" xr:uid="{00000000-0005-0000-0000-00005C090000}"/>
    <cellStyle name="Separador de milhares 2 3_JV - SLC-MIT" xfId="3519" xr:uid="{2F3CCFDF-C437-40A6-9AF8-E080FC7225D3}"/>
    <cellStyle name="Separador de milhares 2 4" xfId="2378" xr:uid="{00000000-0005-0000-0000-00005D090000}"/>
    <cellStyle name="Separador de milhares 2 4 2" xfId="2379" xr:uid="{00000000-0005-0000-0000-00005E090000}"/>
    <cellStyle name="Separador de milhares 2 5" xfId="3520" xr:uid="{2E32EF28-D76A-4E0B-B218-4F9066C167D7}"/>
    <cellStyle name="Separador de milhares 3" xfId="2380" xr:uid="{00000000-0005-0000-0000-00005F090000}"/>
    <cellStyle name="Separador de milhares 3 2" xfId="2381" xr:uid="{00000000-0005-0000-0000-000060090000}"/>
    <cellStyle name="Separador de milhares 3 2 2" xfId="2382" xr:uid="{00000000-0005-0000-0000-000061090000}"/>
    <cellStyle name="Separador de milhares 3 2_Alugueis" xfId="2383" xr:uid="{00000000-0005-0000-0000-000062090000}"/>
    <cellStyle name="Separador de milhares 3 3" xfId="2384" xr:uid="{00000000-0005-0000-0000-000063090000}"/>
    <cellStyle name="Separador de milhares 3 4" xfId="2385" xr:uid="{00000000-0005-0000-0000-000064090000}"/>
    <cellStyle name="Separador de milhares 3 5" xfId="2386" xr:uid="{00000000-0005-0000-0000-000065090000}"/>
    <cellStyle name="Separador de milhares 3_Alugueis" xfId="2387" xr:uid="{00000000-0005-0000-0000-000066090000}"/>
    <cellStyle name="Separador de milhares 4" xfId="2388" xr:uid="{00000000-0005-0000-0000-000067090000}"/>
    <cellStyle name="Separador de milhares 4 2" xfId="2389" xr:uid="{00000000-0005-0000-0000-000068090000}"/>
    <cellStyle name="Separador de milhares 4 2 2" xfId="2390" xr:uid="{00000000-0005-0000-0000-000069090000}"/>
    <cellStyle name="Separador de milhares 4 2_Alugueis" xfId="2391" xr:uid="{00000000-0005-0000-0000-00006A090000}"/>
    <cellStyle name="Separador de milhares 4 3" xfId="2392" xr:uid="{00000000-0005-0000-0000-00006B090000}"/>
    <cellStyle name="Separador de milhares 5" xfId="2393" xr:uid="{00000000-0005-0000-0000-00006C090000}"/>
    <cellStyle name="Separador de milhares 5 2" xfId="2394" xr:uid="{00000000-0005-0000-0000-00006D090000}"/>
    <cellStyle name="Separador de milhares 5 2 2" xfId="2395" xr:uid="{00000000-0005-0000-0000-00006E090000}"/>
    <cellStyle name="Separador de milhares 5 2 3" xfId="2396" xr:uid="{00000000-0005-0000-0000-00006F090000}"/>
    <cellStyle name="Separador de milhares 5 2_Balanço_4TR2021" xfId="2631" xr:uid="{3D7EDF54-7DB9-4223-9263-82AC885AD539}"/>
    <cellStyle name="Separador de milhares 5 3" xfId="2397" xr:uid="{00000000-0005-0000-0000-000070090000}"/>
    <cellStyle name="Separador de milhares 5 4" xfId="2398" xr:uid="{00000000-0005-0000-0000-000071090000}"/>
    <cellStyle name="Separador de milhares 5 5" xfId="2399" xr:uid="{00000000-0005-0000-0000-000072090000}"/>
    <cellStyle name="Separador de milhares 5_Posições de commodities e simulação" xfId="3521" xr:uid="{7EE2B13F-7B36-46EE-9D75-787C4ECD7E84}"/>
    <cellStyle name="Separador de milhares 6" xfId="2400" xr:uid="{00000000-0005-0000-0000-000073090000}"/>
    <cellStyle name="Separador de milhares 6 2" xfId="2401" xr:uid="{00000000-0005-0000-0000-000074090000}"/>
    <cellStyle name="Separador de milhares 6 2 2" xfId="2402" xr:uid="{00000000-0005-0000-0000-000075090000}"/>
    <cellStyle name="Separador de milhares 6 2 2 2" xfId="2403" xr:uid="{00000000-0005-0000-0000-000076090000}"/>
    <cellStyle name="Separador de milhares 6 2 3" xfId="2404" xr:uid="{00000000-0005-0000-0000-000077090000}"/>
    <cellStyle name="Separador de milhares 6 3" xfId="2405" xr:uid="{00000000-0005-0000-0000-000078090000}"/>
    <cellStyle name="Separador de milhares 7" xfId="2406" xr:uid="{00000000-0005-0000-0000-000079090000}"/>
    <cellStyle name="Separador de milhares 7 2" xfId="2407" xr:uid="{00000000-0005-0000-0000-00007A090000}"/>
    <cellStyle name="Separador de milhares 7 2 2" xfId="2408" xr:uid="{00000000-0005-0000-0000-00007B090000}"/>
    <cellStyle name="Separador de milhares 7 2_Alugueis" xfId="2409" xr:uid="{00000000-0005-0000-0000-00007C090000}"/>
    <cellStyle name="Separador de milhares 7 3" xfId="2410" xr:uid="{00000000-0005-0000-0000-00007D090000}"/>
    <cellStyle name="Separador de milhares 7 4" xfId="2411" xr:uid="{00000000-0005-0000-0000-00007E090000}"/>
    <cellStyle name="Separador de milhares 7_Alugueis" xfId="2412" xr:uid="{00000000-0005-0000-0000-00007F090000}"/>
    <cellStyle name="Separador de milhares 8" xfId="2413" xr:uid="{00000000-0005-0000-0000-000080090000}"/>
    <cellStyle name="Separador de milhares 8 2" xfId="2414" xr:uid="{00000000-0005-0000-0000-000081090000}"/>
    <cellStyle name="Separador de milhares 8_Alugueis" xfId="2415" xr:uid="{00000000-0005-0000-0000-000082090000}"/>
    <cellStyle name="Separador de milhares 9" xfId="2416" xr:uid="{00000000-0005-0000-0000-000083090000}"/>
    <cellStyle name="Shaded" xfId="2417" xr:uid="{00000000-0005-0000-0000-000084090000}"/>
    <cellStyle name="Shaded Header" xfId="2418" xr:uid="{00000000-0005-0000-0000-000085090000}"/>
    <cellStyle name="Shares" xfId="2419" xr:uid="{00000000-0005-0000-0000-000086090000}"/>
    <cellStyle name="Sheet Name" xfId="2420" xr:uid="{00000000-0005-0000-0000-000087090000}"/>
    <cellStyle name="Sheet Title" xfId="2421" xr:uid="{00000000-0005-0000-0000-000088090000}"/>
    <cellStyle name="ssubtitulo" xfId="2422" xr:uid="{00000000-0005-0000-0000-000089090000}"/>
    <cellStyle name="Standard_Anpassen der Amortisation" xfId="2423" xr:uid="{00000000-0005-0000-0000-00008A090000}"/>
    <cellStyle name="StandardInput" xfId="3522" xr:uid="{5C72E4BF-649E-4E60-A05E-6B75CFCCA1F4}"/>
    <cellStyle name="Stein-Blue" xfId="2424" xr:uid="{00000000-0005-0000-0000-00008B090000}"/>
    <cellStyle name="Stein-Header" xfId="2425" xr:uid="{00000000-0005-0000-0000-00008C090000}"/>
    <cellStyle name="Stock Comma" xfId="2426" xr:uid="{00000000-0005-0000-0000-00008D090000}"/>
    <cellStyle name="Stock Price" xfId="2427" xr:uid="{00000000-0005-0000-0000-00008E090000}"/>
    <cellStyle name="Strange" xfId="2428" xr:uid="{00000000-0005-0000-0000-00008F090000}"/>
    <cellStyle name="STYL1 - Style1" xfId="2429" xr:uid="{00000000-0005-0000-0000-000090090000}"/>
    <cellStyle name="Style 21" xfId="2430" xr:uid="{00000000-0005-0000-0000-000091090000}"/>
    <cellStyle name="Style 41" xfId="2431" xr:uid="{00000000-0005-0000-0000-000092090000}"/>
    <cellStyle name="Style 42" xfId="2432" xr:uid="{00000000-0005-0000-0000-000093090000}"/>
    <cellStyle name="Style 43" xfId="2433" xr:uid="{00000000-0005-0000-0000-000094090000}"/>
    <cellStyle name="Style 44" xfId="2434" xr:uid="{00000000-0005-0000-0000-000095090000}"/>
    <cellStyle name="Style 45" xfId="2435" xr:uid="{00000000-0005-0000-0000-000096090000}"/>
    <cellStyle name="Style 46" xfId="2436" xr:uid="{00000000-0005-0000-0000-000097090000}"/>
    <cellStyle name="Style 47" xfId="2437" xr:uid="{00000000-0005-0000-0000-000098090000}"/>
    <cellStyle name="Style 48" xfId="2438" xr:uid="{00000000-0005-0000-0000-000099090000}"/>
    <cellStyle name="Style 49" xfId="2439" xr:uid="{00000000-0005-0000-0000-00009A090000}"/>
    <cellStyle name="Style 50" xfId="2440" xr:uid="{00000000-0005-0000-0000-00009B090000}"/>
    <cellStyle name="Style 56" xfId="2441" xr:uid="{00000000-0005-0000-0000-00009C090000}"/>
    <cellStyle name="Style 57" xfId="2442" xr:uid="{00000000-0005-0000-0000-00009D090000}"/>
    <cellStyle name="Style 58" xfId="2443" xr:uid="{00000000-0005-0000-0000-00009E090000}"/>
    <cellStyle name="Style 59" xfId="2444" xr:uid="{00000000-0005-0000-0000-00009F090000}"/>
    <cellStyle name="Style 60" xfId="2445" xr:uid="{00000000-0005-0000-0000-0000A0090000}"/>
    <cellStyle name="Style 61" xfId="2446" xr:uid="{00000000-0005-0000-0000-0000A1090000}"/>
    <cellStyle name="Style 62" xfId="2447" xr:uid="{00000000-0005-0000-0000-0000A2090000}"/>
    <cellStyle name="Style 63" xfId="2448" xr:uid="{00000000-0005-0000-0000-0000A3090000}"/>
    <cellStyle name="Style 64" xfId="2449" xr:uid="{00000000-0005-0000-0000-0000A4090000}"/>
    <cellStyle name="Style 65" xfId="2450" xr:uid="{00000000-0005-0000-0000-0000A5090000}"/>
    <cellStyle name="STYLE1 - Style1" xfId="2451" xr:uid="{00000000-0005-0000-0000-0000A6090000}"/>
    <cellStyle name="STYLE2 - Style2" xfId="2452" xr:uid="{00000000-0005-0000-0000-0000A7090000}"/>
    <cellStyle name="STYLE3 - Style3" xfId="2453" xr:uid="{00000000-0005-0000-0000-0000A8090000}"/>
    <cellStyle name="STYLE4 - Style4" xfId="2454" xr:uid="{00000000-0005-0000-0000-0000A9090000}"/>
    <cellStyle name="SubTitle" xfId="2455" xr:uid="{00000000-0005-0000-0000-0000AA090000}"/>
    <cellStyle name="subtitulo" xfId="2456" xr:uid="{00000000-0005-0000-0000-0000AB090000}"/>
    <cellStyle name="Sub-Título" xfId="2457" xr:uid="{00000000-0005-0000-0000-0000AC090000}"/>
    <cellStyle name="SubTotal" xfId="2458" xr:uid="{00000000-0005-0000-0000-0000AD090000}"/>
    <cellStyle name="Summary" xfId="2459" xr:uid="{00000000-0005-0000-0000-0000AE090000}"/>
    <cellStyle name="Table Col Head" xfId="2460" xr:uid="{00000000-0005-0000-0000-0000AF090000}"/>
    <cellStyle name="Table Head" xfId="2461" xr:uid="{00000000-0005-0000-0000-0000B0090000}"/>
    <cellStyle name="Table Head Aligned" xfId="2462" xr:uid="{00000000-0005-0000-0000-0000B1090000}"/>
    <cellStyle name="Table Head Blue" xfId="2463" xr:uid="{00000000-0005-0000-0000-0000B2090000}"/>
    <cellStyle name="Table Head Green" xfId="2464" xr:uid="{00000000-0005-0000-0000-0000B3090000}"/>
    <cellStyle name="Table Head_Val_Sum_Graph" xfId="2465" xr:uid="{00000000-0005-0000-0000-0000B4090000}"/>
    <cellStyle name="Table Heading" xfId="2466" xr:uid="{00000000-0005-0000-0000-0000B5090000}"/>
    <cellStyle name="Table Sub Head" xfId="2467" xr:uid="{00000000-0005-0000-0000-0000B6090000}"/>
    <cellStyle name="Table Text" xfId="2468" xr:uid="{00000000-0005-0000-0000-0000B7090000}"/>
    <cellStyle name="Table Title" xfId="2469" xr:uid="{00000000-0005-0000-0000-0000B8090000}"/>
    <cellStyle name="Table Units" xfId="2470" xr:uid="{00000000-0005-0000-0000-0000B9090000}"/>
    <cellStyle name="Table_Header" xfId="2471" xr:uid="{00000000-0005-0000-0000-0000BA090000}"/>
    <cellStyle name="TableBase" xfId="2472" xr:uid="{00000000-0005-0000-0000-0000BB090000}"/>
    <cellStyle name="TableHead" xfId="2473" xr:uid="{00000000-0005-0000-0000-0000BC090000}"/>
    <cellStyle name="Tag" xfId="2474" xr:uid="{00000000-0005-0000-0000-0000BD090000}"/>
    <cellStyle name="taples Plaza" xfId="2475" xr:uid="{00000000-0005-0000-0000-0000BE090000}"/>
    <cellStyle name="tcn" xfId="2476" xr:uid="{00000000-0005-0000-0000-0000BF090000}"/>
    <cellStyle name="Test" xfId="2477" xr:uid="{00000000-0005-0000-0000-0000C0090000}"/>
    <cellStyle name="Test [green]" xfId="2478" xr:uid="{00000000-0005-0000-0000-0000C1090000}"/>
    <cellStyle name="TESTE" xfId="2479" xr:uid="{00000000-0005-0000-0000-0000C2090000}"/>
    <cellStyle name="Text" xfId="2480" xr:uid="{00000000-0005-0000-0000-0000C3090000}"/>
    <cellStyle name="Text 1" xfId="2481" xr:uid="{00000000-0005-0000-0000-0000C4090000}"/>
    <cellStyle name="Text Head" xfId="2482" xr:uid="{00000000-0005-0000-0000-0000C5090000}"/>
    <cellStyle name="Text Head 1" xfId="2483" xr:uid="{00000000-0005-0000-0000-0000C6090000}"/>
    <cellStyle name="Text Indent A" xfId="2484" xr:uid="{00000000-0005-0000-0000-0000C7090000}"/>
    <cellStyle name="Text Indent B" xfId="2485" xr:uid="{00000000-0005-0000-0000-0000C8090000}"/>
    <cellStyle name="Text Indent C" xfId="2486" xr:uid="{00000000-0005-0000-0000-0000C9090000}"/>
    <cellStyle name="Text_Ativo Biológico_Resumo 02.2013" xfId="2487" xr:uid="{00000000-0005-0000-0000-0000CA090000}"/>
    <cellStyle name="TextData" xfId="2488" xr:uid="{00000000-0005-0000-0000-0000CB090000}"/>
    <cellStyle name="TextDataFlag" xfId="2489" xr:uid="{00000000-0005-0000-0000-0000CC090000}"/>
    <cellStyle name="TextDataLong" xfId="2490" xr:uid="{00000000-0005-0000-0000-0000CD090000}"/>
    <cellStyle name="Texto de Aviso 2" xfId="2491" xr:uid="{00000000-0005-0000-0000-0000CE090000}"/>
    <cellStyle name="Texto de Aviso 2 2" xfId="2492" xr:uid="{00000000-0005-0000-0000-0000CF090000}"/>
    <cellStyle name="Texto de Aviso 2 2 2" xfId="2493" xr:uid="{00000000-0005-0000-0000-0000D0090000}"/>
    <cellStyle name="Texto de Aviso 3" xfId="2494" xr:uid="{00000000-0005-0000-0000-0000D1090000}"/>
    <cellStyle name="Texto Explicativo 2" xfId="2495" xr:uid="{00000000-0005-0000-0000-0000D2090000}"/>
    <cellStyle name="Texto Explicativo 2 2" xfId="2496" xr:uid="{00000000-0005-0000-0000-0000D3090000}"/>
    <cellStyle name="Texto Explicativo 2 2 2" xfId="2497" xr:uid="{00000000-0005-0000-0000-0000D4090000}"/>
    <cellStyle name="Texto Explicativo 3" xfId="2498" xr:uid="{00000000-0005-0000-0000-0000D5090000}"/>
    <cellStyle name="TFCF" xfId="2499" xr:uid="{00000000-0005-0000-0000-0000D6090000}"/>
    <cellStyle name="thenums" xfId="2500" xr:uid="{00000000-0005-0000-0000-0000D7090000}"/>
    <cellStyle name="Time" xfId="2501" xr:uid="{00000000-0005-0000-0000-0000D8090000}"/>
    <cellStyle name="Times" xfId="2502" xr:uid="{00000000-0005-0000-0000-0000D9090000}"/>
    <cellStyle name="Times New Roman" xfId="2503" xr:uid="{00000000-0005-0000-0000-0000DA090000}"/>
    <cellStyle name="Times_DFC_4T21_com_TS" xfId="4337" xr:uid="{3DB3BF3E-6B98-45D9-82A7-ED43AC89D2FE}"/>
    <cellStyle name="Title" xfId="2504" xr:uid="{00000000-0005-0000-0000-0000DB090000}"/>
    <cellStyle name="Title - PROJECT" xfId="2505" xr:uid="{00000000-0005-0000-0000-0000DC090000}"/>
    <cellStyle name="Title - Underline" xfId="2506" xr:uid="{00000000-0005-0000-0000-0000DD090000}"/>
    <cellStyle name="Title_Ampla - FO.V1.5Betaxls" xfId="2507" xr:uid="{00000000-0005-0000-0000-0000DE090000}"/>
    <cellStyle name="title1" xfId="2508" xr:uid="{00000000-0005-0000-0000-0000DF090000}"/>
    <cellStyle name="title2" xfId="2509" xr:uid="{00000000-0005-0000-0000-0000E0090000}"/>
    <cellStyle name="Title8" xfId="2510" xr:uid="{00000000-0005-0000-0000-0000E1090000}"/>
    <cellStyle name="TitleII" xfId="2511" xr:uid="{00000000-0005-0000-0000-0000E2090000}"/>
    <cellStyle name="Titles" xfId="2512" xr:uid="{00000000-0005-0000-0000-0000E3090000}"/>
    <cellStyle name="Titles - Col. Headings" xfId="2513" xr:uid="{00000000-0005-0000-0000-0000E4090000}"/>
    <cellStyle name="Titles - Other" xfId="2514" xr:uid="{00000000-0005-0000-0000-0000E5090000}"/>
    <cellStyle name="TitleVertical" xfId="2515" xr:uid="{00000000-0005-0000-0000-0000E6090000}"/>
    <cellStyle name="titulo" xfId="2516" xr:uid="{00000000-0005-0000-0000-0000E7090000}"/>
    <cellStyle name="Título 1 2" xfId="2517" xr:uid="{00000000-0005-0000-0000-0000E8090000}"/>
    <cellStyle name="Título 1 2 2" xfId="2518" xr:uid="{00000000-0005-0000-0000-0000E9090000}"/>
    <cellStyle name="Título 1 2 2 2" xfId="2519" xr:uid="{00000000-0005-0000-0000-0000EA090000}"/>
    <cellStyle name="Título 1 3" xfId="2520" xr:uid="{00000000-0005-0000-0000-0000EB090000}"/>
    <cellStyle name="Título 2 2" xfId="2521" xr:uid="{00000000-0005-0000-0000-0000EC090000}"/>
    <cellStyle name="Título 2 2 2" xfId="2522" xr:uid="{00000000-0005-0000-0000-0000ED090000}"/>
    <cellStyle name="Título 2 2 2 2" xfId="2523" xr:uid="{00000000-0005-0000-0000-0000EE090000}"/>
    <cellStyle name="Título 2 3" xfId="2524" xr:uid="{00000000-0005-0000-0000-0000EF090000}"/>
    <cellStyle name="Título 3 2" xfId="2525" xr:uid="{00000000-0005-0000-0000-0000F0090000}"/>
    <cellStyle name="Título 3 2 2" xfId="2526" xr:uid="{00000000-0005-0000-0000-0000F1090000}"/>
    <cellStyle name="Título 3 2 2 2" xfId="2527" xr:uid="{00000000-0005-0000-0000-0000F2090000}"/>
    <cellStyle name="Título 3 3" xfId="2528" xr:uid="{00000000-0005-0000-0000-0000F3090000}"/>
    <cellStyle name="Título 4 2" xfId="2529" xr:uid="{00000000-0005-0000-0000-0000F4090000}"/>
    <cellStyle name="Título 4 2 2" xfId="2530" xr:uid="{00000000-0005-0000-0000-0000F5090000}"/>
    <cellStyle name="Título 4 2 2 2" xfId="2531" xr:uid="{00000000-0005-0000-0000-0000F6090000}"/>
    <cellStyle name="Título 4 3" xfId="2532" xr:uid="{00000000-0005-0000-0000-0000F7090000}"/>
    <cellStyle name="Título 5" xfId="2533" xr:uid="{00000000-0005-0000-0000-0000F8090000}"/>
    <cellStyle name="Título 5 2" xfId="2534" xr:uid="{00000000-0005-0000-0000-0000F9090000}"/>
    <cellStyle name="Título 5 2 2" xfId="2535" xr:uid="{00000000-0005-0000-0000-0000FA090000}"/>
    <cellStyle name="Título 6" xfId="2536" xr:uid="{00000000-0005-0000-0000-0000FB090000}"/>
    <cellStyle name="Título do Assistente de dados" xfId="2537" xr:uid="{00000000-0005-0000-0000-0000FC090000}"/>
    <cellStyle name="titulomov" xfId="2538" xr:uid="{00000000-0005-0000-0000-0000FD090000}"/>
    <cellStyle name="tn" xfId="2539" xr:uid="{00000000-0005-0000-0000-0000FE090000}"/>
    <cellStyle name="Todos" xfId="2540" xr:uid="{00000000-0005-0000-0000-0000FF090000}"/>
    <cellStyle name="Top Edge" xfId="2541" xr:uid="{00000000-0005-0000-0000-0000000A0000}"/>
    <cellStyle name="TopGrey" xfId="3523" xr:uid="{D98AA9CC-F743-445F-AC77-047CD3F6EE4F}"/>
    <cellStyle name="topline" xfId="2542" xr:uid="{00000000-0005-0000-0000-0000010A0000}"/>
    <cellStyle name="Total 2" xfId="2543" xr:uid="{00000000-0005-0000-0000-0000020A0000}"/>
    <cellStyle name="Total 2 2" xfId="2544" xr:uid="{00000000-0005-0000-0000-0000030A0000}"/>
    <cellStyle name="Total 2 2 2" xfId="2545" xr:uid="{00000000-0005-0000-0000-0000040A0000}"/>
    <cellStyle name="Total 2_JV - SLC-MIT" xfId="3524" xr:uid="{FFD55770-0E19-4744-8C87-1645BDF824D9}"/>
    <cellStyle name="Total 3" xfId="2546" xr:uid="{00000000-0005-0000-0000-0000050A0000}"/>
    <cellStyle name="totalbalan" xfId="2547" xr:uid="{00000000-0005-0000-0000-0000060A0000}"/>
    <cellStyle name="TotalCurrency" xfId="2548" xr:uid="{00000000-0005-0000-0000-0000070A0000}"/>
    <cellStyle name="typeset" xfId="2549" xr:uid="{00000000-0005-0000-0000-0000080A0000}"/>
    <cellStyle name="ubordinated Debt" xfId="2550" xr:uid="{00000000-0005-0000-0000-0000090A0000}"/>
    <cellStyle name="uk" xfId="2551" xr:uid="{00000000-0005-0000-0000-00000A0A0000}"/>
    <cellStyle name="Un" xfId="2552" xr:uid="{00000000-0005-0000-0000-00000B0A0000}"/>
    <cellStyle name="Underline_Single" xfId="2553" xr:uid="{00000000-0005-0000-0000-00000C0A0000}"/>
    <cellStyle name="UNLocked" xfId="2554" xr:uid="{00000000-0005-0000-0000-00000D0A0000}"/>
    <cellStyle name="Unprot" xfId="2555" xr:uid="{00000000-0005-0000-0000-00000E0A0000}"/>
    <cellStyle name="Unprot$" xfId="2556" xr:uid="{00000000-0005-0000-0000-00000F0A0000}"/>
    <cellStyle name="Unprot_BLM_06_08_00 - mm-verma" xfId="2557" xr:uid="{00000000-0005-0000-0000-0000100A0000}"/>
    <cellStyle name="Unprotect" xfId="2558" xr:uid="{00000000-0005-0000-0000-0000110A0000}"/>
    <cellStyle name="User Entered" xfId="2559" xr:uid="{00000000-0005-0000-0000-0000120A0000}"/>
    <cellStyle name="V¡rgula" xfId="3525" xr:uid="{1C0548FF-F0D3-43C4-89DD-668C68CD620D}"/>
    <cellStyle name="V¡rgula0" xfId="3526" xr:uid="{23350FAA-1E7F-402F-A892-1ED7EDB8F61E}"/>
    <cellStyle name="Valor do Assistente de dados" xfId="2560" xr:uid="{00000000-0005-0000-0000-0000130A0000}"/>
    <cellStyle name="Valuta (0)_ cellular Costs" xfId="3527" xr:uid="{9A10ECA5-DB24-4252-BD7F-916DB84C0A95}"/>
    <cellStyle name="Valuta_ cellular Costs" xfId="3528" xr:uid="{ACF4EC36-ECB3-4F5B-802F-52E568990AA9}"/>
    <cellStyle name="Vírgula" xfId="2561" builtinId="3"/>
    <cellStyle name="Vírgula 10" xfId="2562" xr:uid="{00000000-0005-0000-0000-0000170A0000}"/>
    <cellStyle name="Vírgula 10 2" xfId="2602" xr:uid="{00000000-0005-0000-0000-0000180A0000}"/>
    <cellStyle name="Vírgula 12" xfId="2563" xr:uid="{00000000-0005-0000-0000-0000190A0000}"/>
    <cellStyle name="Vírgula 2" xfId="2564" xr:uid="{00000000-0005-0000-0000-00001A0A0000}"/>
    <cellStyle name="Vírgula 2 2" xfId="2565" xr:uid="{00000000-0005-0000-0000-00001B0A0000}"/>
    <cellStyle name="Vírgula 2 2 2" xfId="2566" xr:uid="{00000000-0005-0000-0000-00001C0A0000}"/>
    <cellStyle name="Vírgula 2 2 3" xfId="2601" xr:uid="{00000000-0005-0000-0000-00001D0A0000}"/>
    <cellStyle name="Vírgula 2 3" xfId="2567" xr:uid="{00000000-0005-0000-0000-00001E0A0000}"/>
    <cellStyle name="Vírgula 3" xfId="2568" xr:uid="{00000000-0005-0000-0000-00001F0A0000}"/>
    <cellStyle name="Vírgula 3 2" xfId="2569" xr:uid="{00000000-0005-0000-0000-0000200A0000}"/>
    <cellStyle name="Vírgula 3 3" xfId="2600" xr:uid="{00000000-0005-0000-0000-0000210A0000}"/>
    <cellStyle name="Vírgula 3_Alugueis" xfId="2570" xr:uid="{00000000-0005-0000-0000-0000220A0000}"/>
    <cellStyle name="Vírgula 4" xfId="2571" xr:uid="{00000000-0005-0000-0000-0000230A0000}"/>
    <cellStyle name="Vírgula 5" xfId="2572" xr:uid="{00000000-0005-0000-0000-0000240A0000}"/>
    <cellStyle name="Vírgula 6" xfId="2573" xr:uid="{00000000-0005-0000-0000-0000250A0000}"/>
    <cellStyle name="Vírgula 7" xfId="2598" xr:uid="{00000000-0005-0000-0000-0000260A0000}"/>
    <cellStyle name="Vírgula 7 2" xfId="2605" xr:uid="{00000000-0005-0000-0000-0000270A0000}"/>
    <cellStyle name="Virgule fixe" xfId="2574" xr:uid="{00000000-0005-0000-0000-0000280A0000}"/>
    <cellStyle name="Währung [0]_Compiling Utility Macros" xfId="2575" xr:uid="{00000000-0005-0000-0000-0000290A0000}"/>
    <cellStyle name="Währung_Compiling Utility Macros" xfId="2576" xr:uid="{00000000-0005-0000-0000-00002A0A0000}"/>
    <cellStyle name="Warning Text" xfId="2577" xr:uid="{00000000-0005-0000-0000-00002B0A0000}"/>
    <cellStyle name="Warning Text 2" xfId="3529" xr:uid="{A47315A5-DF97-4BA5-A0F3-18FECA5A3CB7}"/>
    <cellStyle name="White" xfId="2578" xr:uid="{00000000-0005-0000-0000-00002C0A0000}"/>
    <cellStyle name="WhitePattern" xfId="2579" xr:uid="{00000000-0005-0000-0000-00002D0A0000}"/>
    <cellStyle name="WhitePattern1" xfId="2580" xr:uid="{00000000-0005-0000-0000-00002E0A0000}"/>
    <cellStyle name="WhiteText" xfId="2581" xr:uid="{00000000-0005-0000-0000-00002F0A0000}"/>
    <cellStyle name="WholeNumber" xfId="2582" xr:uid="{00000000-0005-0000-0000-0000300A0000}"/>
    <cellStyle name="WrappedBold" xfId="2583" xr:uid="{00000000-0005-0000-0000-0000310A0000}"/>
    <cellStyle name="x" xfId="2584" xr:uid="{00000000-0005-0000-0000-0000320A0000}"/>
    <cellStyle name="x_FPL acc.dil v8" xfId="2585" xr:uid="{00000000-0005-0000-0000-0000330A0000}"/>
    <cellStyle name="x_Papaya_Elektro_v04" xfId="2586" xr:uid="{00000000-0005-0000-0000-0000340A0000}"/>
    <cellStyle name="x_school specialty v7" xfId="2587" xr:uid="{00000000-0005-0000-0000-0000350A0000}"/>
    <cellStyle name="x_WACC Papaya_v02" xfId="2588" xr:uid="{00000000-0005-0000-0000-0000360A0000}"/>
    <cellStyle name="x2" xfId="2589" xr:uid="{00000000-0005-0000-0000-0000370A0000}"/>
    <cellStyle name="Y JY" xfId="2590" xr:uid="{00000000-0005-0000-0000-0000380A0000}"/>
    <cellStyle name="Year" xfId="2591" xr:uid="{00000000-0005-0000-0000-0000390A0000}"/>
    <cellStyle name="yellow" xfId="2592" xr:uid="{00000000-0005-0000-0000-00003A0A0000}"/>
    <cellStyle name="Yen" xfId="2593" xr:uid="{00000000-0005-0000-0000-00003B0A0000}"/>
    <cellStyle name="標準_0903q3cone" xfId="2594" xr:uid="{00000000-0005-0000-0000-00003C0A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7EFD9"/>
      <rgbColor rgb="00FF0000"/>
      <rgbColor rgb="0000FF00"/>
      <rgbColor rgb="000000FF"/>
      <rgbColor rgb="00FFFF00"/>
      <rgbColor rgb="00FF00FF"/>
      <rgbColor rgb="0000FFFF"/>
      <rgbColor rgb="00800000"/>
      <rgbColor rgb="00008000"/>
      <rgbColor rgb="00000080"/>
      <rgbColor rgb="00808000"/>
      <rgbColor rgb="00800080"/>
      <rgbColor rgb="00008080"/>
      <rgbColor rgb="00BBD19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1FFFF"/>
      <rgbColor rgb="00D1E0B5"/>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800"/>
      <color rgb="FFFF7C80"/>
      <color rgb="FFFF66FF"/>
      <color rgb="FF66FFFF"/>
      <color rgb="FF00FF0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5D7F7-E635-44AD-AB10-47849D680426}">
  <sheetPr>
    <tabColor theme="8" tint="0.79998168889431442"/>
  </sheetPr>
  <dimension ref="A1:T253"/>
  <sheetViews>
    <sheetView showGridLines="0" tabSelected="1" zoomScale="85" zoomScaleNormal="85" workbookViewId="0">
      <selection activeCell="J20" sqref="J20"/>
    </sheetView>
  </sheetViews>
  <sheetFormatPr defaultColWidth="9.1796875" defaultRowHeight="10.5" outlineLevelCol="1"/>
  <cols>
    <col min="1" max="1" width="2.54296875" style="14" customWidth="1"/>
    <col min="2" max="2" width="46" style="15" customWidth="1"/>
    <col min="3" max="3" width="5.54296875" style="15" customWidth="1"/>
    <col min="4" max="5" width="14.54296875" style="15" customWidth="1"/>
    <col min="6" max="6" width="9" style="15" customWidth="1"/>
    <col min="7" max="8" width="14.54296875" style="15" customWidth="1"/>
    <col min="9" max="9" width="9" style="15" customWidth="1"/>
    <col min="10" max="10" width="9.1796875" style="15"/>
    <col min="11" max="11" width="46" style="15" hidden="1" customWidth="1" outlineLevel="1"/>
    <col min="12" max="12" width="6.08984375" style="15" hidden="1" customWidth="1" outlineLevel="1"/>
    <col min="13" max="14" width="14.54296875" style="15" hidden="1" customWidth="1" outlineLevel="1"/>
    <col min="15" max="15" width="9" style="15" hidden="1" customWidth="1" outlineLevel="1"/>
    <col min="16" max="17" width="14.54296875" style="15" hidden="1" customWidth="1" outlineLevel="1"/>
    <col min="18" max="18" width="9" style="15" hidden="1" customWidth="1" outlineLevel="1"/>
    <col min="19" max="19" width="9.1796875" style="16" collapsed="1"/>
    <col min="20" max="20" width="9.1796875" style="16"/>
    <col min="21" max="16384" width="9.1796875" style="15"/>
  </cols>
  <sheetData>
    <row r="1" spans="1:20">
      <c r="B1" s="28"/>
      <c r="C1" s="28"/>
      <c r="D1" s="28"/>
      <c r="E1" s="28"/>
      <c r="F1" s="28"/>
      <c r="G1" s="29"/>
      <c r="H1" s="29"/>
      <c r="I1" s="1"/>
      <c r="K1" s="28"/>
      <c r="L1" s="28"/>
      <c r="M1" s="28"/>
      <c r="N1" s="28"/>
      <c r="O1" s="28"/>
      <c r="P1" s="29"/>
      <c r="Q1" s="30"/>
      <c r="R1" s="1"/>
    </row>
    <row r="2" spans="1:20" s="21" customFormat="1" ht="11" thickBot="1">
      <c r="A2" s="31"/>
      <c r="B2" s="86" t="s">
        <v>697</v>
      </c>
      <c r="G2" s="15"/>
      <c r="H2" s="34"/>
      <c r="K2" s="86" t="s">
        <v>696</v>
      </c>
      <c r="L2" s="35"/>
      <c r="M2" s="35"/>
      <c r="N2" s="35"/>
      <c r="O2" s="35"/>
      <c r="S2" s="32"/>
      <c r="T2" s="32"/>
    </row>
    <row r="3" spans="1:20" s="18" customFormat="1" ht="12.5" thickTop="1" thickBot="1">
      <c r="A3" s="17"/>
      <c r="B3" s="87" t="s">
        <v>4</v>
      </c>
      <c r="C3" s="87"/>
      <c r="D3" s="217" t="s">
        <v>660</v>
      </c>
      <c r="E3" s="217" t="s">
        <v>661</v>
      </c>
      <c r="F3" s="217" t="s">
        <v>0</v>
      </c>
      <c r="G3" s="101" t="s">
        <v>662</v>
      </c>
      <c r="H3" s="101" t="s">
        <v>663</v>
      </c>
      <c r="I3" s="101" t="s">
        <v>0</v>
      </c>
      <c r="K3" s="87" t="s">
        <v>253</v>
      </c>
      <c r="L3" s="87"/>
      <c r="M3" s="101" t="s">
        <v>660</v>
      </c>
      <c r="N3" s="101" t="s">
        <v>661</v>
      </c>
      <c r="O3" s="101" t="s">
        <v>91</v>
      </c>
      <c r="P3" s="101" t="s">
        <v>664</v>
      </c>
      <c r="Q3" s="101" t="s">
        <v>665</v>
      </c>
      <c r="R3" s="101" t="s">
        <v>91</v>
      </c>
      <c r="S3" s="19"/>
      <c r="T3" s="19"/>
    </row>
    <row r="4" spans="1:20" ht="11" customHeight="1" thickBot="1">
      <c r="B4" s="88" t="s">
        <v>1</v>
      </c>
      <c r="C4" s="88"/>
      <c r="D4" s="174">
        <v>5427063</v>
      </c>
      <c r="E4" s="174">
        <v>5311889</v>
      </c>
      <c r="F4" s="179">
        <v>-2.1000000000000001E-2</v>
      </c>
      <c r="G4" s="174">
        <v>1353093</v>
      </c>
      <c r="H4" s="174">
        <v>1648152</v>
      </c>
      <c r="I4" s="179">
        <v>0.218</v>
      </c>
      <c r="K4" s="88" t="s">
        <v>136</v>
      </c>
      <c r="L4" s="88"/>
      <c r="M4" s="174" t="str">
        <f>IF(D4&lt;0,CONCATENATE("(",SUBSTITUTE(SUBSTITUTE(SUBSTITUTE(SUBSTITUTE(TEXT(D4,"#.##0"),",","*"),".",","),"*","."),"-",""),")"),IF(D4=0,"       -",SUBSTITUTE(SUBSTITUTE(SUBSTITUTE(TEXT(D4,"#.##0"),",","*"),".",","),"*",".")))</f>
        <v>5,427,063</v>
      </c>
      <c r="N4" s="174" t="str">
        <f>IF(E4&lt;0,CONCATENATE("(",SUBSTITUTE(SUBSTITUTE(SUBSTITUTE(SUBSTITUTE(TEXT(E4,"#.##0"),",","*"),".",","),"*","."),"-",""),")"),IF(E4=0,"       -",SUBSTITUTE(SUBSTITUTE(SUBSTITUTE(TEXT(E4,"#.##0"),",","*"),".",","),"*",".")))</f>
        <v>5,311,889</v>
      </c>
      <c r="O4" s="179" t="str">
        <f>SUBSTITUTE(TEXT(F4,"0,0%"),",",".")</f>
        <v>-2.1%</v>
      </c>
      <c r="P4" s="174" t="str">
        <f>IF(G4&lt;0,CONCATENATE("(",SUBSTITUTE(SUBSTITUTE(SUBSTITUTE(SUBSTITUTE(TEXT(G4,"#.##0"),",","*"),".",","),"*","."),"-",""),")"),IF(G4=0,"       -",SUBSTITUTE(SUBSTITUTE(SUBSTITUTE(TEXT(G4,"#.##0"),",","*"),".",","),"*",".")))</f>
        <v>1,353,093</v>
      </c>
      <c r="Q4" s="174" t="str">
        <f>IF(H4&lt;0,CONCATENATE("(",SUBSTITUTE(SUBSTITUTE(SUBSTITUTE(SUBSTITUTE(TEXT(H4,"#.##0"),",","*"),".",","),"*","."),"-",""),")"),IF(H4=0,"       -",SUBSTITUTE(SUBSTITUTE(SUBSTITUTE(TEXT(H4,"#.##0"),",","*"),".",","),"*",".")))</f>
        <v>1,648,152</v>
      </c>
      <c r="R4" s="179" t="str">
        <f>SUBSTITUTE(TEXT(I4,"0,0%"),",",".")</f>
        <v>21.8%</v>
      </c>
      <c r="S4" s="25"/>
      <c r="T4" s="25"/>
    </row>
    <row r="5" spans="1:20" ht="11" customHeight="1" thickBot="1">
      <c r="B5" s="88" t="s">
        <v>531</v>
      </c>
      <c r="C5" s="88"/>
      <c r="D5" s="174">
        <v>1840487</v>
      </c>
      <c r="E5" s="174">
        <v>1993174</v>
      </c>
      <c r="F5" s="179">
        <v>8.3000000000000004E-2</v>
      </c>
      <c r="G5" s="174">
        <v>30068</v>
      </c>
      <c r="H5" s="174">
        <v>452533</v>
      </c>
      <c r="I5" s="179" t="s">
        <v>2</v>
      </c>
      <c r="K5" s="88" t="s">
        <v>463</v>
      </c>
      <c r="L5" s="88"/>
      <c r="M5" s="174" t="str">
        <f t="shared" ref="M5:M24" si="0">IF(D5&lt;0,CONCATENATE("(",SUBSTITUTE(SUBSTITUTE(SUBSTITUTE(SUBSTITUTE(TEXT(D5,"#.##0"),",","*"),".",","),"*","."),"-",""),")"),IF(D5=0,"       -",SUBSTITUTE(SUBSTITUTE(SUBSTITUTE(TEXT(D5,"#.##0"),",","*"),".",","),"*",".")))</f>
        <v>1,840,487</v>
      </c>
      <c r="N5" s="174" t="str">
        <f t="shared" ref="N5:N24" si="1">IF(E5&lt;0,CONCATENATE("(",SUBSTITUTE(SUBSTITUTE(SUBSTITUTE(SUBSTITUTE(TEXT(E5,"#.##0"),",","*"),".",","),"*","."),"-",""),")"),IF(E5=0,"       -",SUBSTITUTE(SUBSTITUTE(SUBSTITUTE(TEXT(E5,"#.##0"),",","*"),".",","),"*",".")))</f>
        <v>1,993,174</v>
      </c>
      <c r="O5" s="179" t="str">
        <f t="shared" ref="O5:O24" si="2">SUBSTITUTE(TEXT(F5,"0,0%"),",",".")</f>
        <v>8.3%</v>
      </c>
      <c r="P5" s="174" t="str">
        <f t="shared" ref="P5:P24" si="3">IF(G5&lt;0,CONCATENATE("(",SUBSTITUTE(SUBSTITUTE(SUBSTITUTE(SUBSTITUTE(TEXT(G5,"#.##0"),",","*"),".",","),"*","."),"-",""),")"),IF(G5=0,"       -",SUBSTITUTE(SUBSTITUTE(SUBSTITUTE(TEXT(G5,"#.##0"),",","*"),".",","),"*",".")))</f>
        <v>30,068</v>
      </c>
      <c r="Q5" s="174" t="str">
        <f t="shared" ref="Q5:Q24" si="4">IF(H5&lt;0,CONCATENATE("(",SUBSTITUTE(SUBSTITUTE(SUBSTITUTE(SUBSTITUTE(TEXT(H5,"#.##0"),",","*"),".",","),"*","."),"-",""),")"),IF(H5=0,"       -",SUBSTITUTE(SUBSTITUTE(SUBSTITUTE(TEXT(H5,"#.##0"),",","*"),".",","),"*",".")))</f>
        <v>452,533</v>
      </c>
      <c r="R5" s="179" t="str">
        <f t="shared" ref="R5:R24" si="5">SUBSTITUTE(TEXT(I5,"0,0%"),",",".")</f>
        <v>n.m.</v>
      </c>
      <c r="S5" s="25"/>
      <c r="T5" s="25"/>
    </row>
    <row r="6" spans="1:20" ht="11" customHeight="1" thickBot="1">
      <c r="B6" s="88" t="s">
        <v>5</v>
      </c>
      <c r="C6" s="88"/>
      <c r="D6" s="174">
        <v>-4693278</v>
      </c>
      <c r="E6" s="174">
        <v>-4818045</v>
      </c>
      <c r="F6" s="179">
        <v>2.7E-2</v>
      </c>
      <c r="G6" s="174">
        <v>-1215934</v>
      </c>
      <c r="H6" s="174">
        <v>-1514433</v>
      </c>
      <c r="I6" s="179">
        <v>0.245</v>
      </c>
      <c r="K6" s="88" t="s">
        <v>92</v>
      </c>
      <c r="L6" s="88"/>
      <c r="M6" s="174" t="str">
        <f t="shared" si="0"/>
        <v>(4,693,278)</v>
      </c>
      <c r="N6" s="174" t="str">
        <f t="shared" si="1"/>
        <v>(4,818,045)</v>
      </c>
      <c r="O6" s="179" t="str">
        <f t="shared" si="2"/>
        <v>2.7%</v>
      </c>
      <c r="P6" s="174" t="str">
        <f t="shared" si="3"/>
        <v>(1,215,934)</v>
      </c>
      <c r="Q6" s="174" t="str">
        <f t="shared" si="4"/>
        <v>(1,514,433)</v>
      </c>
      <c r="R6" s="179" t="str">
        <f t="shared" si="5"/>
        <v>24.5%</v>
      </c>
      <c r="S6" s="25"/>
    </row>
    <row r="7" spans="1:20" ht="11" customHeight="1">
      <c r="B7" s="90" t="s">
        <v>6</v>
      </c>
      <c r="C7" s="90"/>
      <c r="D7" s="149">
        <v>-2921464</v>
      </c>
      <c r="E7" s="149">
        <v>-3337359</v>
      </c>
      <c r="F7" s="180">
        <v>0.14199999999999999</v>
      </c>
      <c r="G7" s="149">
        <v>-959558</v>
      </c>
      <c r="H7" s="149">
        <v>-1188215</v>
      </c>
      <c r="I7" s="180">
        <v>0.23799999999999999</v>
      </c>
      <c r="K7" s="90" t="s">
        <v>93</v>
      </c>
      <c r="L7" s="90"/>
      <c r="M7" s="149" t="str">
        <f t="shared" si="0"/>
        <v>(2,921,464)</v>
      </c>
      <c r="N7" s="149" t="str">
        <f t="shared" si="1"/>
        <v>(3,337,359)</v>
      </c>
      <c r="O7" s="180" t="str">
        <f>SUBSTITUTE(TEXT(F7,"0,0%"),",",".")</f>
        <v>14.2%</v>
      </c>
      <c r="P7" s="149" t="str">
        <f t="shared" si="3"/>
        <v>(959,558)</v>
      </c>
      <c r="Q7" s="149" t="str">
        <f t="shared" si="4"/>
        <v>(1,188,215)</v>
      </c>
      <c r="R7" s="180" t="str">
        <f t="shared" si="5"/>
        <v>23.8%</v>
      </c>
      <c r="S7" s="25"/>
      <c r="T7" s="25"/>
    </row>
    <row r="8" spans="1:20" ht="11" customHeight="1" thickBot="1">
      <c r="B8" s="92" t="s">
        <v>532</v>
      </c>
      <c r="C8" s="93"/>
      <c r="D8" s="149">
        <v>-1771814</v>
      </c>
      <c r="E8" s="149">
        <v>-1480686</v>
      </c>
      <c r="F8" s="180">
        <v>-0.16400000000000001</v>
      </c>
      <c r="G8" s="149">
        <v>-256376</v>
      </c>
      <c r="H8" s="149">
        <v>-326218</v>
      </c>
      <c r="I8" s="180">
        <v>0.27200000000000002</v>
      </c>
      <c r="K8" s="92" t="s">
        <v>464</v>
      </c>
      <c r="L8" s="93"/>
      <c r="M8" s="175" t="str">
        <f>IF(D8&lt;0,CONCATENATE("(",SUBSTITUTE(SUBSTITUTE(SUBSTITUTE(SUBSTITUTE(TEXT(D8,"#.##0"),",","*"),".",","),"*","."),"-",""),")"),IF(D8=0,"       -",SUBSTITUTE(SUBSTITUTE(SUBSTITUTE(TEXT(D8,"#.##0"),",","*"),".",","),"*",".")))</f>
        <v>(1,771,814)</v>
      </c>
      <c r="N8" s="175" t="str">
        <f t="shared" si="1"/>
        <v>(1,480,686)</v>
      </c>
      <c r="O8" s="181" t="str">
        <f t="shared" si="2"/>
        <v>-16.4%</v>
      </c>
      <c r="P8" s="175" t="str">
        <f t="shared" si="3"/>
        <v>(256,376)</v>
      </c>
      <c r="Q8" s="175" t="str">
        <f t="shared" si="4"/>
        <v>(326,218)</v>
      </c>
      <c r="R8" s="181" t="str">
        <f t="shared" si="5"/>
        <v>27.2%</v>
      </c>
      <c r="S8" s="25"/>
      <c r="T8" s="25"/>
    </row>
    <row r="9" spans="1:20" ht="11" customHeight="1" thickBot="1">
      <c r="B9" s="88" t="s">
        <v>8</v>
      </c>
      <c r="C9" s="88"/>
      <c r="D9" s="134">
        <v>2574272</v>
      </c>
      <c r="E9" s="134">
        <v>2487018</v>
      </c>
      <c r="F9" s="183">
        <v>-3.4000000000000002E-2</v>
      </c>
      <c r="G9" s="134">
        <v>167227</v>
      </c>
      <c r="H9" s="134">
        <v>586252</v>
      </c>
      <c r="I9" s="183">
        <v>2.5059999999999998</v>
      </c>
      <c r="K9" s="88" t="s">
        <v>94</v>
      </c>
      <c r="L9" s="88"/>
      <c r="M9" s="174" t="str">
        <f t="shared" si="0"/>
        <v>2,574,272</v>
      </c>
      <c r="N9" s="174" t="str">
        <f t="shared" si="1"/>
        <v>2,487,018</v>
      </c>
      <c r="O9" s="179" t="str">
        <f t="shared" si="2"/>
        <v>-3.4%</v>
      </c>
      <c r="P9" s="174" t="str">
        <f t="shared" si="3"/>
        <v>167,227</v>
      </c>
      <c r="Q9" s="174" t="str">
        <f t="shared" si="4"/>
        <v>586,252</v>
      </c>
      <c r="R9" s="179" t="str">
        <f t="shared" si="5"/>
        <v>250.6%</v>
      </c>
      <c r="S9" s="25"/>
      <c r="T9" s="25"/>
    </row>
    <row r="10" spans="1:20" ht="11" customHeight="1" thickBot="1">
      <c r="B10" s="88" t="s">
        <v>9</v>
      </c>
      <c r="C10" s="88"/>
      <c r="D10" s="174">
        <v>-235098</v>
      </c>
      <c r="E10" s="174">
        <v>-234148</v>
      </c>
      <c r="F10" s="179">
        <v>-4.0000000000000001E-3</v>
      </c>
      <c r="G10" s="174">
        <v>-63631</v>
      </c>
      <c r="H10" s="174">
        <v>-84992</v>
      </c>
      <c r="I10" s="179">
        <v>0.33600000000000002</v>
      </c>
      <c r="K10" s="88" t="s">
        <v>95</v>
      </c>
      <c r="L10" s="88"/>
      <c r="M10" s="174" t="str">
        <f t="shared" si="0"/>
        <v>(235,098)</v>
      </c>
      <c r="N10" s="174" t="str">
        <f t="shared" si="1"/>
        <v>(234,148)</v>
      </c>
      <c r="O10" s="179" t="str">
        <f t="shared" si="2"/>
        <v>-0.4%</v>
      </c>
      <c r="P10" s="174" t="str">
        <f t="shared" si="3"/>
        <v>(63,631)</v>
      </c>
      <c r="Q10" s="174" t="str">
        <f t="shared" si="4"/>
        <v>(84,992)</v>
      </c>
      <c r="R10" s="179" t="str">
        <f t="shared" si="5"/>
        <v>33.6%</v>
      </c>
      <c r="S10" s="25"/>
      <c r="T10" s="25"/>
    </row>
    <row r="11" spans="1:20" ht="11" customHeight="1" thickBot="1">
      <c r="B11" s="88" t="s">
        <v>10</v>
      </c>
      <c r="C11" s="93"/>
      <c r="D11" s="174">
        <v>-191539</v>
      </c>
      <c r="E11" s="174">
        <v>-228912</v>
      </c>
      <c r="F11" s="179">
        <v>0.19500000000000001</v>
      </c>
      <c r="G11" s="174">
        <v>-60531</v>
      </c>
      <c r="H11" s="174">
        <v>-74933</v>
      </c>
      <c r="I11" s="179">
        <v>0.23799999999999999</v>
      </c>
      <c r="K11" s="88" t="s">
        <v>96</v>
      </c>
      <c r="L11" s="93"/>
      <c r="M11" s="174" t="str">
        <f t="shared" si="0"/>
        <v>(191,539)</v>
      </c>
      <c r="N11" s="174" t="str">
        <f t="shared" si="1"/>
        <v>(228,912)</v>
      </c>
      <c r="O11" s="179" t="str">
        <f t="shared" si="2"/>
        <v>19.5%</v>
      </c>
      <c r="P11" s="174" t="str">
        <f t="shared" si="3"/>
        <v>(60,531)</v>
      </c>
      <c r="Q11" s="174" t="str">
        <f t="shared" si="4"/>
        <v>(74,933)</v>
      </c>
      <c r="R11" s="179" t="str">
        <f t="shared" si="5"/>
        <v>23.8%</v>
      </c>
      <c r="S11" s="25"/>
      <c r="T11" s="25"/>
    </row>
    <row r="12" spans="1:20" ht="11" customHeight="1">
      <c r="B12" s="90" t="s">
        <v>11</v>
      </c>
      <c r="C12" s="73"/>
      <c r="D12" s="149">
        <v>-123762</v>
      </c>
      <c r="E12" s="149">
        <v>-143558</v>
      </c>
      <c r="F12" s="180">
        <v>0.16</v>
      </c>
      <c r="G12" s="149">
        <v>-41946</v>
      </c>
      <c r="H12" s="149">
        <v>-45456</v>
      </c>
      <c r="I12" s="180">
        <v>8.4000000000000005E-2</v>
      </c>
      <c r="K12" s="90" t="s">
        <v>97</v>
      </c>
      <c r="L12" s="73"/>
      <c r="M12" s="149" t="str">
        <f t="shared" si="0"/>
        <v>(123,762)</v>
      </c>
      <c r="N12" s="149" t="str">
        <f t="shared" si="1"/>
        <v>(143,558)</v>
      </c>
      <c r="O12" s="180" t="str">
        <f t="shared" si="2"/>
        <v>16.0%</v>
      </c>
      <c r="P12" s="149" t="str">
        <f t="shared" si="3"/>
        <v>(41,946)</v>
      </c>
      <c r="Q12" s="149" t="str">
        <f t="shared" si="4"/>
        <v>(45,456)</v>
      </c>
      <c r="R12" s="180" t="str">
        <f t="shared" si="5"/>
        <v>8.4%</v>
      </c>
      <c r="S12" s="25"/>
      <c r="T12" s="25"/>
    </row>
    <row r="13" spans="1:20" ht="11" customHeight="1" thickBot="1">
      <c r="B13" s="92" t="s">
        <v>12</v>
      </c>
      <c r="C13" s="93"/>
      <c r="D13" s="175">
        <v>-67777</v>
      </c>
      <c r="E13" s="175">
        <v>-85354</v>
      </c>
      <c r="F13" s="181">
        <v>0.25900000000000001</v>
      </c>
      <c r="G13" s="175">
        <v>-18585</v>
      </c>
      <c r="H13" s="175">
        <v>-29477</v>
      </c>
      <c r="I13" s="181">
        <v>0.58599999999999997</v>
      </c>
      <c r="K13" s="92" t="s">
        <v>254</v>
      </c>
      <c r="L13" s="93"/>
      <c r="M13" s="175" t="str">
        <f t="shared" si="0"/>
        <v>(67,777)</v>
      </c>
      <c r="N13" s="175" t="str">
        <f t="shared" si="1"/>
        <v>(85,354)</v>
      </c>
      <c r="O13" s="181" t="str">
        <f t="shared" si="2"/>
        <v>25.9%</v>
      </c>
      <c r="P13" s="175" t="str">
        <f t="shared" si="3"/>
        <v>(18,585)</v>
      </c>
      <c r="Q13" s="175" t="str">
        <f t="shared" si="4"/>
        <v>(29,477)</v>
      </c>
      <c r="R13" s="181" t="str">
        <f t="shared" si="5"/>
        <v>58.6%</v>
      </c>
      <c r="S13" s="25"/>
      <c r="T13" s="25"/>
    </row>
    <row r="14" spans="1:20" ht="11" customHeight="1">
      <c r="B14" s="95" t="s">
        <v>13</v>
      </c>
      <c r="C14" s="73"/>
      <c r="D14" s="176">
        <v>-19471</v>
      </c>
      <c r="E14" s="176">
        <v>-19138</v>
      </c>
      <c r="F14" s="182">
        <v>-1.7000000000000001E-2</v>
      </c>
      <c r="G14" s="176">
        <v>-3964</v>
      </c>
      <c r="H14" s="176">
        <v>-4503</v>
      </c>
      <c r="I14" s="182">
        <v>0.13600000000000001</v>
      </c>
      <c r="K14" s="95" t="s">
        <v>98</v>
      </c>
      <c r="L14" s="73"/>
      <c r="M14" s="176" t="str">
        <f t="shared" si="0"/>
        <v>(19,471)</v>
      </c>
      <c r="N14" s="176" t="str">
        <f t="shared" si="1"/>
        <v>(19,138)</v>
      </c>
      <c r="O14" s="182" t="str">
        <f t="shared" si="2"/>
        <v>-1.7%</v>
      </c>
      <c r="P14" s="176" t="str">
        <f t="shared" si="3"/>
        <v>(3,964)</v>
      </c>
      <c r="Q14" s="176" t="str">
        <f t="shared" si="4"/>
        <v>(4,503)</v>
      </c>
      <c r="R14" s="182" t="str">
        <f t="shared" si="5"/>
        <v>13.6%</v>
      </c>
      <c r="S14" s="25"/>
      <c r="T14" s="25"/>
    </row>
    <row r="15" spans="1:20" ht="11" customHeight="1" thickBot="1">
      <c r="B15" s="88" t="s">
        <v>14</v>
      </c>
      <c r="C15" s="93"/>
      <c r="D15" s="174">
        <v>43985</v>
      </c>
      <c r="E15" s="174">
        <v>27425</v>
      </c>
      <c r="F15" s="179">
        <v>-0.376</v>
      </c>
      <c r="G15" s="174">
        <v>9131</v>
      </c>
      <c r="H15" s="174">
        <v>-6859</v>
      </c>
      <c r="I15" s="179" t="s">
        <v>2</v>
      </c>
      <c r="K15" s="88" t="s">
        <v>99</v>
      </c>
      <c r="L15" s="93"/>
      <c r="M15" s="174" t="str">
        <f t="shared" si="0"/>
        <v>43,985</v>
      </c>
      <c r="N15" s="174" t="str">
        <f t="shared" si="1"/>
        <v>27,425</v>
      </c>
      <c r="O15" s="179" t="str">
        <f t="shared" si="2"/>
        <v>-37.6%</v>
      </c>
      <c r="P15" s="174" t="str">
        <f t="shared" si="3"/>
        <v>9,131</v>
      </c>
      <c r="Q15" s="174" t="str">
        <f t="shared" si="4"/>
        <v>(6,859)</v>
      </c>
      <c r="R15" s="179" t="str">
        <f t="shared" si="5"/>
        <v>n.m.</v>
      </c>
      <c r="S15" s="25"/>
      <c r="T15" s="25"/>
    </row>
    <row r="16" spans="1:20" ht="11" customHeight="1" thickBot="1">
      <c r="B16" s="88" t="s">
        <v>720</v>
      </c>
      <c r="C16" s="88"/>
      <c r="D16" s="174">
        <v>2172149</v>
      </c>
      <c r="E16" s="174">
        <v>2032245</v>
      </c>
      <c r="F16" s="179">
        <v>-6.4000000000000001E-2</v>
      </c>
      <c r="G16" s="174">
        <v>48232</v>
      </c>
      <c r="H16" s="174">
        <v>414965</v>
      </c>
      <c r="I16" s="179">
        <v>7.6040000000000001</v>
      </c>
      <c r="K16" s="88" t="s">
        <v>465</v>
      </c>
      <c r="L16" s="88"/>
      <c r="M16" s="174" t="str">
        <f t="shared" si="0"/>
        <v>2,172,149</v>
      </c>
      <c r="N16" s="174" t="str">
        <f t="shared" si="1"/>
        <v>2,032,245</v>
      </c>
      <c r="O16" s="179" t="str">
        <f t="shared" si="2"/>
        <v>-6.4%</v>
      </c>
      <c r="P16" s="174" t="str">
        <f t="shared" si="3"/>
        <v>48,232</v>
      </c>
      <c r="Q16" s="174" t="str">
        <f t="shared" si="4"/>
        <v>414,965</v>
      </c>
      <c r="R16" s="179" t="str">
        <f t="shared" si="5"/>
        <v>760.4%</v>
      </c>
      <c r="S16" s="25"/>
      <c r="T16" s="25"/>
    </row>
    <row r="17" spans="1:20" ht="11" customHeight="1" thickBot="1">
      <c r="B17" s="92" t="s">
        <v>15</v>
      </c>
      <c r="C17" s="93"/>
      <c r="D17" s="175">
        <v>125121</v>
      </c>
      <c r="E17" s="175">
        <v>157558</v>
      </c>
      <c r="F17" s="181">
        <v>0.25900000000000001</v>
      </c>
      <c r="G17" s="175">
        <v>35744</v>
      </c>
      <c r="H17" s="175">
        <v>57371</v>
      </c>
      <c r="I17" s="181">
        <v>0.60499999999999998</v>
      </c>
      <c r="K17" s="92" t="s">
        <v>466</v>
      </c>
      <c r="L17" s="93"/>
      <c r="M17" s="175" t="str">
        <f t="shared" si="0"/>
        <v>125,121</v>
      </c>
      <c r="N17" s="175" t="str">
        <f t="shared" si="1"/>
        <v>157,558</v>
      </c>
      <c r="O17" s="181" t="str">
        <f t="shared" si="2"/>
        <v>25.9%</v>
      </c>
      <c r="P17" s="175" t="str">
        <f t="shared" si="3"/>
        <v>35,744</v>
      </c>
      <c r="Q17" s="175" t="str">
        <f t="shared" si="4"/>
        <v>57,371</v>
      </c>
      <c r="R17" s="181" t="str">
        <f t="shared" si="5"/>
        <v>60.5%</v>
      </c>
    </row>
    <row r="18" spans="1:20" ht="11" customHeight="1" thickBot="1">
      <c r="B18" s="88" t="s">
        <v>16</v>
      </c>
      <c r="C18" s="88"/>
      <c r="D18" s="174">
        <v>2297270</v>
      </c>
      <c r="E18" s="174">
        <v>2189803</v>
      </c>
      <c r="F18" s="179">
        <v>-4.7E-2</v>
      </c>
      <c r="G18" s="174">
        <v>83976</v>
      </c>
      <c r="H18" s="174">
        <v>472336</v>
      </c>
      <c r="I18" s="179">
        <v>4.625</v>
      </c>
      <c r="K18" s="88" t="s">
        <v>16</v>
      </c>
      <c r="L18" s="88"/>
      <c r="M18" s="174" t="str">
        <f t="shared" si="0"/>
        <v>2,297,270</v>
      </c>
      <c r="N18" s="174" t="str">
        <f t="shared" si="1"/>
        <v>2,189,803</v>
      </c>
      <c r="O18" s="179" t="str">
        <f t="shared" si="2"/>
        <v>-4.7%</v>
      </c>
      <c r="P18" s="174" t="str">
        <f t="shared" si="3"/>
        <v>83,976</v>
      </c>
      <c r="Q18" s="174" t="str">
        <f t="shared" si="4"/>
        <v>472,336</v>
      </c>
      <c r="R18" s="179" t="str">
        <f t="shared" si="5"/>
        <v>462.5%</v>
      </c>
    </row>
    <row r="19" spans="1:20" s="43" customFormat="1" ht="11" customHeight="1">
      <c r="A19" s="42"/>
      <c r="B19" s="90" t="s">
        <v>533</v>
      </c>
      <c r="C19" s="73"/>
      <c r="D19" s="149">
        <v>-1840487</v>
      </c>
      <c r="E19" s="149">
        <v>-1993174</v>
      </c>
      <c r="F19" s="180">
        <v>8.3000000000000004E-2</v>
      </c>
      <c r="G19" s="149">
        <v>-30068</v>
      </c>
      <c r="H19" s="149">
        <v>-452533</v>
      </c>
      <c r="I19" s="180" t="s">
        <v>2</v>
      </c>
      <c r="K19" s="90" t="s">
        <v>467</v>
      </c>
      <c r="L19" s="73"/>
      <c r="M19" s="149" t="str">
        <f t="shared" si="0"/>
        <v>(1,840,487)</v>
      </c>
      <c r="N19" s="149" t="str">
        <f t="shared" si="1"/>
        <v>(1,993,174)</v>
      </c>
      <c r="O19" s="180" t="str">
        <f t="shared" si="2"/>
        <v>8.3%</v>
      </c>
      <c r="P19" s="149" t="str">
        <f t="shared" si="3"/>
        <v>(30,068)</v>
      </c>
      <c r="Q19" s="149" t="str">
        <f t="shared" si="4"/>
        <v>(452,533)</v>
      </c>
      <c r="R19" s="180" t="str">
        <f t="shared" si="5"/>
        <v>n.m.</v>
      </c>
      <c r="S19" s="44"/>
      <c r="T19" s="44"/>
    </row>
    <row r="20" spans="1:20" s="43" customFormat="1" ht="11" customHeight="1">
      <c r="A20" s="42"/>
      <c r="B20" s="90" t="s">
        <v>534</v>
      </c>
      <c r="C20" s="73"/>
      <c r="D20" s="149">
        <v>1771814</v>
      </c>
      <c r="E20" s="149">
        <v>1480686</v>
      </c>
      <c r="F20" s="180">
        <v>-0.16400000000000001</v>
      </c>
      <c r="G20" s="149">
        <v>256376</v>
      </c>
      <c r="H20" s="149">
        <v>326218</v>
      </c>
      <c r="I20" s="180">
        <v>0.27200000000000002</v>
      </c>
      <c r="K20" s="90" t="s">
        <v>468</v>
      </c>
      <c r="L20" s="73"/>
      <c r="M20" s="149" t="str">
        <f t="shared" si="0"/>
        <v>1,771,814</v>
      </c>
      <c r="N20" s="149" t="str">
        <f t="shared" si="1"/>
        <v>1,480,686</v>
      </c>
      <c r="O20" s="180" t="str">
        <f t="shared" si="2"/>
        <v>-16.4%</v>
      </c>
      <c r="P20" s="149" t="str">
        <f t="shared" si="3"/>
        <v>256,376</v>
      </c>
      <c r="Q20" s="149" t="str">
        <f t="shared" si="4"/>
        <v>326,218</v>
      </c>
      <c r="R20" s="180" t="str">
        <f t="shared" si="5"/>
        <v>27.2%</v>
      </c>
      <c r="S20" s="44"/>
      <c r="T20" s="44"/>
    </row>
    <row r="21" spans="1:20" s="43" customFormat="1" ht="11" customHeight="1">
      <c r="A21" s="42"/>
      <c r="B21" s="90" t="s">
        <v>535</v>
      </c>
      <c r="C21" s="73"/>
      <c r="D21" s="149">
        <v>20747</v>
      </c>
      <c r="E21" s="149">
        <v>51153</v>
      </c>
      <c r="F21" s="180">
        <v>1.466</v>
      </c>
      <c r="G21" s="149">
        <v>1511</v>
      </c>
      <c r="H21" s="149">
        <v>13084</v>
      </c>
      <c r="I21" s="180">
        <v>7.6589999999999998</v>
      </c>
      <c r="K21" s="90" t="s">
        <v>469</v>
      </c>
      <c r="L21" s="73"/>
      <c r="M21" s="149" t="str">
        <f t="shared" si="0"/>
        <v>20,747</v>
      </c>
      <c r="N21" s="149" t="str">
        <f t="shared" si="1"/>
        <v>51,153</v>
      </c>
      <c r="O21" s="180" t="str">
        <f t="shared" si="2"/>
        <v>146.6%</v>
      </c>
      <c r="P21" s="149" t="str">
        <f t="shared" si="3"/>
        <v>1,511</v>
      </c>
      <c r="Q21" s="149" t="str">
        <f t="shared" si="4"/>
        <v>13,084</v>
      </c>
      <c r="R21" s="180" t="str">
        <f t="shared" si="5"/>
        <v>765.9%</v>
      </c>
      <c r="S21" s="45"/>
      <c r="T21" s="45"/>
    </row>
    <row r="22" spans="1:20" s="43" customFormat="1" ht="11" customHeight="1">
      <c r="A22" s="42"/>
      <c r="B22" s="90" t="s">
        <v>536</v>
      </c>
      <c r="C22" s="73"/>
      <c r="D22" s="149">
        <v>208106</v>
      </c>
      <c r="E22" s="149">
        <v>211210</v>
      </c>
      <c r="F22" s="180">
        <v>1.4999999999999999E-2</v>
      </c>
      <c r="G22" s="149">
        <v>65963</v>
      </c>
      <c r="H22" s="149">
        <v>77254</v>
      </c>
      <c r="I22" s="180">
        <v>0.17100000000000001</v>
      </c>
      <c r="K22" s="90" t="s">
        <v>470</v>
      </c>
      <c r="L22" s="73"/>
      <c r="M22" s="149" t="str">
        <f t="shared" si="0"/>
        <v>208,106</v>
      </c>
      <c r="N22" s="149" t="str">
        <f t="shared" si="1"/>
        <v>211,210</v>
      </c>
      <c r="O22" s="180" t="str">
        <f t="shared" si="2"/>
        <v>1.5%</v>
      </c>
      <c r="P22" s="149" t="str">
        <f t="shared" si="3"/>
        <v>65,963</v>
      </c>
      <c r="Q22" s="149" t="str">
        <f t="shared" si="4"/>
        <v>77,254</v>
      </c>
      <c r="R22" s="180" t="str">
        <f t="shared" si="5"/>
        <v>17.1%</v>
      </c>
      <c r="S22" s="45"/>
      <c r="T22" s="45"/>
    </row>
    <row r="23" spans="1:20" s="43" customFormat="1" ht="11" customHeight="1" thickBot="1">
      <c r="A23" s="42"/>
      <c r="B23" s="90" t="s">
        <v>666</v>
      </c>
      <c r="C23" s="73"/>
      <c r="D23" s="149">
        <v>12743</v>
      </c>
      <c r="E23" s="149">
        <v>95644</v>
      </c>
      <c r="F23" s="180">
        <v>6.5060000000000002</v>
      </c>
      <c r="G23" s="149">
        <v>14135</v>
      </c>
      <c r="H23" s="149">
        <v>55554</v>
      </c>
      <c r="I23" s="180">
        <v>2.93</v>
      </c>
      <c r="K23" s="90" t="s">
        <v>677</v>
      </c>
      <c r="L23" s="73"/>
      <c r="M23" s="149" t="str">
        <f t="shared" ref="M23" si="6">IF(D23&lt;0,CONCATENATE("(",SUBSTITUTE(SUBSTITUTE(SUBSTITUTE(SUBSTITUTE(TEXT(D23,"#.##0"),",","*"),".",","),"*","."),"-",""),")"),IF(D23=0,"       -",SUBSTITUTE(SUBSTITUTE(SUBSTITUTE(TEXT(D23,"#.##0"),",","*"),".",","),"*",".")))</f>
        <v>12,743</v>
      </c>
      <c r="N23" s="149" t="str">
        <f t="shared" ref="N23" si="7">IF(E23&lt;0,CONCATENATE("(",SUBSTITUTE(SUBSTITUTE(SUBSTITUTE(SUBSTITUTE(TEXT(E23,"#.##0"),",","*"),".",","),"*","."),"-",""),")"),IF(E23=0,"       -",SUBSTITUTE(SUBSTITUTE(SUBSTITUTE(TEXT(E23,"#.##0"),",","*"),".",","),"*",".")))</f>
        <v>95,644</v>
      </c>
      <c r="O23" s="180" t="str">
        <f t="shared" ref="O23" si="8">SUBSTITUTE(TEXT(F23,"0,0%"),",",".")</f>
        <v>650.6%</v>
      </c>
      <c r="P23" s="149" t="str">
        <f t="shared" ref="P23" si="9">IF(G23&lt;0,CONCATENATE("(",SUBSTITUTE(SUBSTITUTE(SUBSTITUTE(SUBSTITUTE(TEXT(G23,"#.##0"),",","*"),".",","),"*","."),"-",""),")"),IF(G23=0,"       -",SUBSTITUTE(SUBSTITUTE(SUBSTITUTE(TEXT(G23,"#.##0"),",","*"),".",","),"*",".")))</f>
        <v>14,135</v>
      </c>
      <c r="Q23" s="149" t="str">
        <f t="shared" ref="Q23" si="10">IF(H23&lt;0,CONCATENATE("(",SUBSTITUTE(SUBSTITUTE(SUBSTITUTE(SUBSTITUTE(TEXT(H23,"#.##0"),",","*"),".",","),"*","."),"-",""),")"),IF(H23=0,"       -",SUBSTITUTE(SUBSTITUTE(SUBSTITUTE(TEXT(H23,"#.##0"),",","*"),".",","),"*",".")))</f>
        <v>55,554</v>
      </c>
      <c r="R23" s="180" t="str">
        <f t="shared" ref="R23" si="11">SUBSTITUTE(TEXT(I23,"0,0%"),",",".")</f>
        <v>293.0%</v>
      </c>
      <c r="S23" s="45"/>
      <c r="T23" s="45"/>
    </row>
    <row r="24" spans="1:20" ht="11" customHeight="1" thickBot="1">
      <c r="B24" s="97" t="s">
        <v>537</v>
      </c>
      <c r="C24" s="97"/>
      <c r="D24" s="134">
        <v>2470192</v>
      </c>
      <c r="E24" s="134">
        <v>2035322</v>
      </c>
      <c r="F24" s="183">
        <v>-0.17599999999999999</v>
      </c>
      <c r="G24" s="134">
        <v>391893</v>
      </c>
      <c r="H24" s="134">
        <v>491913</v>
      </c>
      <c r="I24" s="183">
        <v>0.255</v>
      </c>
      <c r="K24" s="97" t="s">
        <v>471</v>
      </c>
      <c r="L24" s="97"/>
      <c r="M24" s="134" t="str">
        <f t="shared" si="0"/>
        <v>2,470,192</v>
      </c>
      <c r="N24" s="134" t="str">
        <f t="shared" si="1"/>
        <v>2,035,322</v>
      </c>
      <c r="O24" s="183" t="str">
        <f t="shared" si="2"/>
        <v>-17.6%</v>
      </c>
      <c r="P24" s="134" t="str">
        <f t="shared" si="3"/>
        <v>391,893</v>
      </c>
      <c r="Q24" s="134" t="str">
        <f t="shared" si="4"/>
        <v>491,913</v>
      </c>
      <c r="R24" s="183" t="str">
        <f t="shared" si="5"/>
        <v>25.5%</v>
      </c>
    </row>
    <row r="25" spans="1:20" ht="11" customHeight="1" thickBot="1">
      <c r="B25" s="99" t="s">
        <v>538</v>
      </c>
      <c r="C25" s="99"/>
      <c r="D25" s="179">
        <v>0.45500000000000002</v>
      </c>
      <c r="E25" s="179">
        <v>0.38300000000000001</v>
      </c>
      <c r="F25" s="179" t="s">
        <v>667</v>
      </c>
      <c r="G25" s="179">
        <v>0.28999999999999998</v>
      </c>
      <c r="H25" s="179">
        <v>0.29799999999999999</v>
      </c>
      <c r="I25" s="291" t="s">
        <v>668</v>
      </c>
      <c r="K25" s="99" t="s">
        <v>472</v>
      </c>
      <c r="L25" s="99"/>
      <c r="M25" s="218" t="str">
        <f t="shared" ref="M25:Q25" si="12">SUBSTITUTE(TEXT(D25,"0,0%"),",",".")</f>
        <v>45.5%</v>
      </c>
      <c r="N25" s="218" t="str">
        <f t="shared" si="12"/>
        <v>38.3%</v>
      </c>
      <c r="O25" s="218" t="str">
        <f>SUBSTITUTE(TEXT(F25,"0,0p.p"),",",".")</f>
        <v>-7.2p.p.</v>
      </c>
      <c r="P25" s="218" t="str">
        <f t="shared" si="12"/>
        <v>29.0%</v>
      </c>
      <c r="Q25" s="218" t="str">
        <f t="shared" si="12"/>
        <v>29.8%</v>
      </c>
      <c r="R25" s="218" t="str">
        <f>SUBSTITUTE(TEXT(I25,"0,0p.p"),",",".")</f>
        <v>0.8p.p.</v>
      </c>
    </row>
    <row r="26" spans="1:20" ht="49.5" customHeight="1" thickTop="1">
      <c r="B26" s="318" t="s">
        <v>652</v>
      </c>
      <c r="C26" s="318"/>
      <c r="D26" s="318"/>
      <c r="E26" s="318"/>
      <c r="F26" s="318"/>
      <c r="G26" s="318"/>
      <c r="H26" s="318"/>
      <c r="I26" s="318"/>
      <c r="K26" s="316" t="s">
        <v>653</v>
      </c>
      <c r="L26" s="316"/>
      <c r="M26" s="316"/>
      <c r="N26" s="316"/>
      <c r="O26" s="316"/>
      <c r="P26" s="316"/>
      <c r="Q26" s="316"/>
      <c r="R26" s="316"/>
    </row>
    <row r="27" spans="1:20" s="21" customFormat="1">
      <c r="A27" s="31"/>
      <c r="G27" s="47"/>
      <c r="S27" s="32"/>
      <c r="T27" s="32"/>
    </row>
    <row r="28" spans="1:20" s="21" customFormat="1" ht="11" thickBot="1">
      <c r="A28" s="31"/>
      <c r="B28" s="33" t="s">
        <v>698</v>
      </c>
      <c r="K28" s="33" t="s">
        <v>695</v>
      </c>
      <c r="L28" s="35"/>
      <c r="M28" s="35"/>
      <c r="N28" s="35"/>
      <c r="O28" s="35"/>
      <c r="S28" s="32"/>
      <c r="T28" s="32"/>
    </row>
    <row r="29" spans="1:20" ht="12.5" thickTop="1" thickBot="1">
      <c r="B29" s="87" t="s">
        <v>4</v>
      </c>
      <c r="C29" s="101"/>
      <c r="D29" s="217" t="str">
        <f>$D$3</f>
        <v>9M22</v>
      </c>
      <c r="E29" s="217" t="str">
        <f>$E$3</f>
        <v>9M23</v>
      </c>
      <c r="F29" s="217" t="str">
        <f>$F$3</f>
        <v>AH</v>
      </c>
      <c r="G29" s="101" t="str">
        <f>$G$3</f>
        <v>3T22</v>
      </c>
      <c r="H29" s="101" t="str">
        <f>$H$3</f>
        <v>3T23</v>
      </c>
      <c r="I29" s="101" t="str">
        <f>$I$3</f>
        <v>AH</v>
      </c>
      <c r="K29" s="87" t="s">
        <v>253</v>
      </c>
      <c r="L29" s="101"/>
      <c r="M29" s="101" t="str">
        <f>$M$3</f>
        <v>9M22</v>
      </c>
      <c r="N29" s="101" t="str">
        <f>$N$3</f>
        <v>9M23</v>
      </c>
      <c r="O29" s="101" t="str">
        <f>$O$3</f>
        <v>HA</v>
      </c>
      <c r="P29" s="101" t="str">
        <f>$P$3</f>
        <v>3Q22</v>
      </c>
      <c r="Q29" s="101" t="str">
        <f>$Q$3</f>
        <v>3Q23</v>
      </c>
      <c r="R29" s="101" t="str">
        <f>$R$3</f>
        <v>HA</v>
      </c>
    </row>
    <row r="30" spans="1:20" ht="11.5">
      <c r="B30" s="95" t="s">
        <v>1</v>
      </c>
      <c r="C30" s="176"/>
      <c r="D30" s="176">
        <v>5427063</v>
      </c>
      <c r="E30" s="176">
        <v>5311889</v>
      </c>
      <c r="F30" s="182">
        <v>-2.1000000000000001E-2</v>
      </c>
      <c r="G30" s="176">
        <v>1353093</v>
      </c>
      <c r="H30" s="176">
        <v>1648152</v>
      </c>
      <c r="I30" s="182">
        <v>0.218</v>
      </c>
      <c r="K30" s="95" t="s">
        <v>136</v>
      </c>
      <c r="L30" s="96"/>
      <c r="M30" s="176" t="str">
        <f>IF(D30&lt;0,CONCATENATE("(",SUBSTITUTE(SUBSTITUTE(SUBSTITUTE(SUBSTITUTE(TEXT(D30,"#.##0"),",","*"),".",","),"*","."),"-",""),")"),IF(D30=0,"       -",SUBSTITUTE(SUBSTITUTE(SUBSTITUTE(TEXT(D30,"#.##0"),",","*"),".",","),"*",".")))</f>
        <v>5,427,063</v>
      </c>
      <c r="N30" s="176" t="str">
        <f>IF(E30&lt;0,CONCATENATE("(",SUBSTITUTE(SUBSTITUTE(SUBSTITUTE(SUBSTITUTE(TEXT(E30,"#.##0"),",","*"),".",","),"*","."),"-",""),")"),IF(E30=0,"       -",SUBSTITUTE(SUBSTITUTE(SUBSTITUTE(TEXT(E30,"#.##0"),",","*"),".",","),"*",".")))</f>
        <v>5,311,889</v>
      </c>
      <c r="O30" s="182" t="str">
        <f>SUBSTITUTE(TEXT(F30,"0,0%"),",",".")</f>
        <v>-2.1%</v>
      </c>
      <c r="P30" s="176" t="str">
        <f>IF(G30&lt;0,CONCATENATE("(",SUBSTITUTE(SUBSTITUTE(SUBSTITUTE(SUBSTITUTE(TEXT(G30,"#.##0"),",","*"),".",","),"*","."),"-",""),")"),IF(G30=0,"       -",SUBSTITUTE(SUBSTITUTE(SUBSTITUTE(TEXT(G30,"#.##0"),",","*"),".",","),"*",".")))</f>
        <v>1,353,093</v>
      </c>
      <c r="Q30" s="176" t="str">
        <f>IF(H30&lt;0,CONCATENATE("(",SUBSTITUTE(SUBSTITUTE(SUBSTITUTE(SUBSTITUTE(TEXT(H30,"#.##0"),",","*"),".",","),"*","."),"-",""),")"),IF(H30=0,"       -",SUBSTITUTE(SUBSTITUTE(SUBSTITUTE(TEXT(H30,"#.##0"),",","*"),".",","),"*",".")))</f>
        <v>1,648,152</v>
      </c>
      <c r="R30" s="182" t="str">
        <f>SUBSTITUTE(TEXT(I30,"0,0%"),",",".")</f>
        <v>21.8%</v>
      </c>
      <c r="S30" s="27"/>
      <c r="T30" s="27"/>
    </row>
    <row r="31" spans="1:20" ht="11.5">
      <c r="A31" s="14" t="s">
        <v>100</v>
      </c>
      <c r="B31" s="90" t="s">
        <v>18</v>
      </c>
      <c r="C31" s="149"/>
      <c r="D31" s="149">
        <v>2014395</v>
      </c>
      <c r="E31" s="149">
        <v>1402072</v>
      </c>
      <c r="F31" s="180">
        <v>-0.30399999999999999</v>
      </c>
      <c r="G31" s="149">
        <v>368712</v>
      </c>
      <c r="H31" s="149">
        <v>521410</v>
      </c>
      <c r="I31" s="180">
        <v>0.41399999999999998</v>
      </c>
      <c r="K31" s="90" t="s">
        <v>110</v>
      </c>
      <c r="L31" s="91"/>
      <c r="M31" s="149" t="str">
        <f t="shared" ref="M31:M37" si="13">IF(D31&lt;0,CONCATENATE("(",SUBSTITUTE(SUBSTITUTE(SUBSTITUTE(SUBSTITUTE(TEXT(D31,"#.##0"),",","*"),".",","),"*","."),"-",""),")"),IF(D31=0,"       -",SUBSTITUTE(SUBSTITUTE(SUBSTITUTE(TEXT(D31,"#.##0"),",","*"),".",","),"*",".")))</f>
        <v>2,014,395</v>
      </c>
      <c r="N31" s="149" t="str">
        <f t="shared" ref="N31:N37" si="14">IF(E31&lt;0,CONCATENATE("(",SUBSTITUTE(SUBSTITUTE(SUBSTITUTE(SUBSTITUTE(TEXT(E31,"#.##0"),",","*"),".",","),"*","."),"-",""),")"),IF(E31=0,"       -",SUBSTITUTE(SUBSTITUTE(SUBSTITUTE(TEXT(E31,"#.##0"),",","*"),".",","),"*",".")))</f>
        <v>1,402,072</v>
      </c>
      <c r="O31" s="180" t="str">
        <f t="shared" ref="O31:O37" si="15">SUBSTITUTE(TEXT(F31,"0,0%"),",",".")</f>
        <v>-30.4%</v>
      </c>
      <c r="P31" s="149" t="str">
        <f t="shared" ref="P31:P37" si="16">IF(G31&lt;0,CONCATENATE("(",SUBSTITUTE(SUBSTITUTE(SUBSTITUTE(SUBSTITUTE(TEXT(G31,"#.##0"),",","*"),".",","),"*","."),"-",""),")"),IF(G31=0,"       -",SUBSTITUTE(SUBSTITUTE(SUBSTITUTE(TEXT(G31,"#.##0"),",","*"),".",","),"*",".")))</f>
        <v>368,712</v>
      </c>
      <c r="Q31" s="149" t="str">
        <f t="shared" ref="Q31:Q37" si="17">IF(H31&lt;0,CONCATENATE("(",SUBSTITUTE(SUBSTITUTE(SUBSTITUTE(SUBSTITUTE(TEXT(H31,"#.##0"),",","*"),".",","),"*","."),"-",""),")"),IF(H31=0,"       -",SUBSTITUTE(SUBSTITUTE(SUBSTITUTE(TEXT(H31,"#.##0"),",","*"),".",","),"*",".")))</f>
        <v>521,410</v>
      </c>
      <c r="R31" s="180" t="str">
        <f t="shared" ref="R31:R37" si="18">SUBSTITUTE(TEXT(I31,"0,0%"),",",".")</f>
        <v>41.4%</v>
      </c>
    </row>
    <row r="32" spans="1:20" ht="11.5">
      <c r="A32" s="14" t="s">
        <v>101</v>
      </c>
      <c r="B32" s="90" t="s">
        <v>19</v>
      </c>
      <c r="C32" s="149"/>
      <c r="D32" s="149">
        <v>253592</v>
      </c>
      <c r="E32" s="149">
        <v>212308</v>
      </c>
      <c r="F32" s="180">
        <v>-0.16300000000000001</v>
      </c>
      <c r="G32" s="149">
        <v>167591</v>
      </c>
      <c r="H32" s="149">
        <v>123860</v>
      </c>
      <c r="I32" s="180">
        <v>-0.26100000000000001</v>
      </c>
      <c r="K32" s="90" t="s">
        <v>658</v>
      </c>
      <c r="L32" s="91"/>
      <c r="M32" s="149" t="str">
        <f t="shared" si="13"/>
        <v>253,592</v>
      </c>
      <c r="N32" s="149" t="str">
        <f t="shared" si="14"/>
        <v>212,308</v>
      </c>
      <c r="O32" s="180" t="str">
        <f t="shared" si="15"/>
        <v>-16.3%</v>
      </c>
      <c r="P32" s="149" t="str">
        <f t="shared" si="16"/>
        <v>167,591</v>
      </c>
      <c r="Q32" s="149" t="str">
        <f t="shared" si="17"/>
        <v>123,860</v>
      </c>
      <c r="R32" s="180" t="str">
        <f t="shared" si="18"/>
        <v>-26.1%</v>
      </c>
    </row>
    <row r="33" spans="1:18" ht="11.5">
      <c r="A33" s="14" t="s">
        <v>102</v>
      </c>
      <c r="B33" s="90" t="s">
        <v>20</v>
      </c>
      <c r="C33" s="149"/>
      <c r="D33" s="149">
        <v>2451102</v>
      </c>
      <c r="E33" s="149">
        <v>2417356</v>
      </c>
      <c r="F33" s="180">
        <v>-1.4E-2</v>
      </c>
      <c r="G33" s="149">
        <v>212550</v>
      </c>
      <c r="H33" s="149">
        <v>123204</v>
      </c>
      <c r="I33" s="180">
        <v>-0.42</v>
      </c>
      <c r="K33" s="90" t="s">
        <v>103</v>
      </c>
      <c r="L33" s="91"/>
      <c r="M33" s="149" t="str">
        <f t="shared" si="13"/>
        <v>2,451,102</v>
      </c>
      <c r="N33" s="149" t="str">
        <f t="shared" si="14"/>
        <v>2,417,356</v>
      </c>
      <c r="O33" s="180" t="str">
        <f t="shared" si="15"/>
        <v>-1.4%</v>
      </c>
      <c r="P33" s="149" t="str">
        <f t="shared" si="16"/>
        <v>212,550</v>
      </c>
      <c r="Q33" s="149" t="str">
        <f t="shared" si="17"/>
        <v>123,204</v>
      </c>
      <c r="R33" s="180" t="str">
        <f t="shared" si="18"/>
        <v>-42.0%</v>
      </c>
    </row>
    <row r="34" spans="1:18" ht="11.5">
      <c r="A34" s="14" t="s">
        <v>104</v>
      </c>
      <c r="B34" s="90" t="s">
        <v>21</v>
      </c>
      <c r="C34" s="149"/>
      <c r="D34" s="149">
        <v>539770</v>
      </c>
      <c r="E34" s="149">
        <v>632945</v>
      </c>
      <c r="F34" s="180">
        <v>0.17299999999999999</v>
      </c>
      <c r="G34" s="149">
        <v>478941</v>
      </c>
      <c r="H34" s="149">
        <v>540570</v>
      </c>
      <c r="I34" s="180">
        <v>0.129</v>
      </c>
      <c r="K34" s="90" t="s">
        <v>114</v>
      </c>
      <c r="L34" s="91"/>
      <c r="M34" s="149" t="str">
        <f t="shared" si="13"/>
        <v>539,770</v>
      </c>
      <c r="N34" s="149" t="str">
        <f t="shared" si="14"/>
        <v>632,945</v>
      </c>
      <c r="O34" s="180" t="str">
        <f t="shared" si="15"/>
        <v>17.3%</v>
      </c>
      <c r="P34" s="149" t="str">
        <f t="shared" si="16"/>
        <v>478,941</v>
      </c>
      <c r="Q34" s="149" t="str">
        <f t="shared" si="17"/>
        <v>540,570</v>
      </c>
      <c r="R34" s="180" t="str">
        <f t="shared" si="18"/>
        <v>12.9%</v>
      </c>
    </row>
    <row r="35" spans="1:18" ht="11.5">
      <c r="A35" s="14" t="s">
        <v>106</v>
      </c>
      <c r="B35" s="90" t="s">
        <v>22</v>
      </c>
      <c r="C35" s="149"/>
      <c r="D35" s="149">
        <v>75923</v>
      </c>
      <c r="E35" s="149">
        <v>69544</v>
      </c>
      <c r="F35" s="180">
        <v>-8.4000000000000005E-2</v>
      </c>
      <c r="G35" s="149">
        <v>23755</v>
      </c>
      <c r="H35" s="149">
        <v>33886</v>
      </c>
      <c r="I35" s="180">
        <v>0.42599999999999999</v>
      </c>
      <c r="K35" s="90" t="s">
        <v>256</v>
      </c>
      <c r="L35" s="91"/>
      <c r="M35" s="149" t="str">
        <f t="shared" si="13"/>
        <v>75,923</v>
      </c>
      <c r="N35" s="149" t="str">
        <f t="shared" si="14"/>
        <v>69,544</v>
      </c>
      <c r="O35" s="180" t="str">
        <f t="shared" si="15"/>
        <v>-8.4%</v>
      </c>
      <c r="P35" s="149" t="str">
        <f t="shared" si="16"/>
        <v>23,755</v>
      </c>
      <c r="Q35" s="149" t="str">
        <f t="shared" si="17"/>
        <v>33,886</v>
      </c>
      <c r="R35" s="180" t="str">
        <f t="shared" si="18"/>
        <v>42.6%</v>
      </c>
    </row>
    <row r="36" spans="1:18" ht="11.5">
      <c r="A36" s="14" t="s">
        <v>107</v>
      </c>
      <c r="B36" s="90" t="s">
        <v>23</v>
      </c>
      <c r="C36" s="149"/>
      <c r="D36" s="149">
        <v>170984</v>
      </c>
      <c r="E36" s="149">
        <v>129982</v>
      </c>
      <c r="F36" s="180">
        <v>-0.24</v>
      </c>
      <c r="G36" s="149">
        <v>89961</v>
      </c>
      <c r="H36" s="149">
        <v>106369</v>
      </c>
      <c r="I36" s="180">
        <v>0.182</v>
      </c>
      <c r="K36" s="90" t="s">
        <v>117</v>
      </c>
      <c r="L36" s="91"/>
      <c r="M36" s="149" t="str">
        <f t="shared" si="13"/>
        <v>170,984</v>
      </c>
      <c r="N36" s="149" t="str">
        <f t="shared" si="14"/>
        <v>129,982</v>
      </c>
      <c r="O36" s="180" t="str">
        <f t="shared" si="15"/>
        <v>-24.0%</v>
      </c>
      <c r="P36" s="149" t="str">
        <f t="shared" si="16"/>
        <v>89,961</v>
      </c>
      <c r="Q36" s="149" t="str">
        <f t="shared" si="17"/>
        <v>106,369</v>
      </c>
      <c r="R36" s="180" t="str">
        <f t="shared" si="18"/>
        <v>18.2%</v>
      </c>
    </row>
    <row r="37" spans="1:18" ht="12" thickBot="1">
      <c r="A37" s="14" t="s">
        <v>108</v>
      </c>
      <c r="B37" s="102" t="s">
        <v>24</v>
      </c>
      <c r="C37" s="177"/>
      <c r="D37" s="177">
        <v>-78703</v>
      </c>
      <c r="E37" s="177">
        <v>447682</v>
      </c>
      <c r="F37" s="185" t="s">
        <v>2</v>
      </c>
      <c r="G37" s="177">
        <v>11583</v>
      </c>
      <c r="H37" s="177">
        <v>198853</v>
      </c>
      <c r="I37" s="185" t="s">
        <v>2</v>
      </c>
      <c r="K37" s="102" t="s">
        <v>631</v>
      </c>
      <c r="L37" s="103"/>
      <c r="M37" s="177" t="str">
        <f t="shared" si="13"/>
        <v>(78,703)</v>
      </c>
      <c r="N37" s="177" t="str">
        <f t="shared" si="14"/>
        <v>447,682</v>
      </c>
      <c r="O37" s="185" t="str">
        <f t="shared" si="15"/>
        <v>n.m.</v>
      </c>
      <c r="P37" s="177" t="str">
        <f t="shared" si="16"/>
        <v>11,583</v>
      </c>
      <c r="Q37" s="177" t="str">
        <f t="shared" si="17"/>
        <v>198,853</v>
      </c>
      <c r="R37" s="185" t="str">
        <f t="shared" si="18"/>
        <v>n.m.</v>
      </c>
    </row>
    <row r="38" spans="1:18" ht="11" thickTop="1">
      <c r="B38" s="21"/>
      <c r="C38" s="21"/>
      <c r="D38" s="21"/>
      <c r="E38" s="21"/>
      <c r="F38" s="21"/>
      <c r="G38" s="47"/>
      <c r="H38" s="21"/>
      <c r="I38" s="186"/>
    </row>
    <row r="39" spans="1:18" ht="11" thickBot="1">
      <c r="B39" s="33" t="s">
        <v>699</v>
      </c>
      <c r="C39" s="21"/>
      <c r="D39" s="21"/>
      <c r="E39" s="21"/>
      <c r="F39" s="21"/>
      <c r="I39" s="186"/>
      <c r="K39" s="33" t="s">
        <v>694</v>
      </c>
      <c r="L39" s="35"/>
      <c r="M39" s="35"/>
      <c r="N39" s="35"/>
      <c r="O39" s="35"/>
    </row>
    <row r="40" spans="1:18" ht="12.5" thickTop="1" thickBot="1">
      <c r="B40" s="87" t="s">
        <v>539</v>
      </c>
      <c r="C40" s="101"/>
      <c r="D40" s="217" t="str">
        <f>$D$3</f>
        <v>9M22</v>
      </c>
      <c r="E40" s="217" t="str">
        <f>$E$3</f>
        <v>9M23</v>
      </c>
      <c r="F40" s="217" t="str">
        <f>$F$3</f>
        <v>AH</v>
      </c>
      <c r="G40" s="101" t="str">
        <f>$G$3</f>
        <v>3T22</v>
      </c>
      <c r="H40" s="101" t="str">
        <f>$H$3</f>
        <v>3T23</v>
      </c>
      <c r="I40" s="187" t="str">
        <f>$I$3</f>
        <v>AH</v>
      </c>
      <c r="K40" s="87" t="s">
        <v>473</v>
      </c>
      <c r="L40" s="101"/>
      <c r="M40" s="101" t="str">
        <f>$M$3</f>
        <v>9M22</v>
      </c>
      <c r="N40" s="101" t="str">
        <f>$N$3</f>
        <v>9M23</v>
      </c>
      <c r="O40" s="101" t="str">
        <f>$O$3</f>
        <v>HA</v>
      </c>
      <c r="P40" s="101" t="str">
        <f>$P$3</f>
        <v>3Q22</v>
      </c>
      <c r="Q40" s="101" t="str">
        <f>$Q$3</f>
        <v>3Q23</v>
      </c>
      <c r="R40" s="101" t="str">
        <f>$R$3</f>
        <v>HA</v>
      </c>
    </row>
    <row r="41" spans="1:18" ht="11.5">
      <c r="B41" s="95" t="s">
        <v>540</v>
      </c>
      <c r="C41" s="176"/>
      <c r="D41" s="176">
        <v>2158030</v>
      </c>
      <c r="E41" s="176">
        <v>2179990</v>
      </c>
      <c r="F41" s="182">
        <v>0.01</v>
      </c>
      <c r="G41" s="176">
        <v>845967</v>
      </c>
      <c r="H41" s="176">
        <v>937239</v>
      </c>
      <c r="I41" s="182">
        <v>0.108</v>
      </c>
      <c r="K41" s="95" t="s">
        <v>170</v>
      </c>
      <c r="L41" s="96"/>
      <c r="M41" s="176" t="str">
        <f>IF(D41&lt;0,CONCATENATE("(",SUBSTITUTE(SUBSTITUTE(SUBSTITUTE(SUBSTITUTE(TEXT(D41,"#.##0"),",","*"),".",","),"*","."),"-",""),")"),IF(D41=0,"       -",SUBSTITUTE(SUBSTITUTE(SUBSTITUTE(TEXT(D41,"#.##0"),",","*"),".",","),"*",".")))</f>
        <v>2,158,030</v>
      </c>
      <c r="N41" s="176" t="str">
        <f>IF(E41&lt;0,CONCATENATE("(",SUBSTITUTE(SUBSTITUTE(SUBSTITUTE(SUBSTITUTE(TEXT(E41,"#.##0"),",","*"),".",","),"*","."),"-",""),")"),IF(E41=0,"       -",SUBSTITUTE(SUBSTITUTE(SUBSTITUTE(TEXT(E41,"#.##0"),",","*"),".",","),"*",".")))</f>
        <v>2,179,990</v>
      </c>
      <c r="O41" s="182" t="str">
        <f>SUBSTITUTE(TEXT(F41,"0,0%"),",",".")</f>
        <v>1.0%</v>
      </c>
      <c r="P41" s="176" t="str">
        <f>IF(G41&lt;0,CONCATENATE("(",SUBSTITUTE(SUBSTITUTE(SUBSTITUTE(SUBSTITUTE(TEXT(G41,"#.##0"),",","*"),".",","),"*","."),"-",""),")"),IF(G41=0,"       -",SUBSTITUTE(SUBSTITUTE(SUBSTITUTE(TEXT(G41,"#.##0"),",","*"),".",","),"*",".")))</f>
        <v>845,967</v>
      </c>
      <c r="Q41" s="176" t="str">
        <f>IF(H41&lt;0,CONCATENATE("(",SUBSTITUTE(SUBSTITUTE(SUBSTITUTE(SUBSTITUTE(TEXT(H41,"#.##0"),",","*"),".",","),"*","."),"-",""),")"),IF(H41=0,"       -",SUBSTITUTE(SUBSTITUTE(SUBSTITUTE(TEXT(H41,"#.##0"),",","*"),".",","),"*",".")))</f>
        <v>937,239</v>
      </c>
      <c r="R41" s="182" t="str">
        <f>SUBSTITUTE(TEXT(I41,"0,0%"),",",".")</f>
        <v>10.8%</v>
      </c>
    </row>
    <row r="42" spans="1:18" ht="11.5">
      <c r="A42" s="14" t="s">
        <v>109</v>
      </c>
      <c r="B42" s="90" t="s">
        <v>26</v>
      </c>
      <c r="C42" s="149"/>
      <c r="D42" s="149">
        <v>179823</v>
      </c>
      <c r="E42" s="149">
        <v>157787</v>
      </c>
      <c r="F42" s="180">
        <v>-0.123</v>
      </c>
      <c r="G42" s="149">
        <v>36773</v>
      </c>
      <c r="H42" s="149">
        <v>56893</v>
      </c>
      <c r="I42" s="180">
        <v>0.54700000000000004</v>
      </c>
      <c r="K42" s="90" t="s">
        <v>110</v>
      </c>
      <c r="L42" s="91"/>
      <c r="M42" s="149" t="str">
        <f t="shared" ref="M42" si="19">IF(D42&lt;0,CONCATENATE("(",SUBSTITUTE(SUBSTITUTE(SUBSTITUTE(SUBSTITUTE(TEXT(D42,"#.##0"),",","*"),".",","),"*","."),"-",""),")"),IF(D42=0,"       -",SUBSTITUTE(SUBSTITUTE(SUBSTITUTE(TEXT(D42,"#.##0"),",","*"),".",","),"*",".")))</f>
        <v>179,823</v>
      </c>
      <c r="N42" s="149" t="str">
        <f t="shared" ref="N42" si="20">IF(E42&lt;0,CONCATENATE("(",SUBSTITUTE(SUBSTITUTE(SUBSTITUTE(SUBSTITUTE(TEXT(E42,"#.##0"),",","*"),".",","),"*","."),"-",""),")"),IF(E42=0,"       -",SUBSTITUTE(SUBSTITUTE(SUBSTITUTE(TEXT(E42,"#.##0"),",","*"),".",","),"*",".")))</f>
        <v>157,787</v>
      </c>
      <c r="O42" s="180" t="str">
        <f t="shared" ref="O42" si="21">SUBSTITUTE(TEXT(F42,"0,0%"),",",".")</f>
        <v>-12.3%</v>
      </c>
      <c r="P42" s="149" t="str">
        <f t="shared" ref="P42" si="22">IF(G42&lt;0,CONCATENATE("(",SUBSTITUTE(SUBSTITUTE(SUBSTITUTE(SUBSTITUTE(TEXT(G42,"#.##0"),",","*"),".",","),"*","."),"-",""),")"),IF(G42=0,"       -",SUBSTITUTE(SUBSTITUTE(SUBSTITUTE(TEXT(G42,"#.##0"),",","*"),".",","),"*",".")))</f>
        <v>36,773</v>
      </c>
      <c r="Q42" s="149" t="str">
        <f t="shared" ref="Q42" si="23">IF(H42&lt;0,CONCATENATE("(",SUBSTITUTE(SUBSTITUTE(SUBSTITUTE(SUBSTITUTE(TEXT(H42,"#.##0"),",","*"),".",","),"*","."),"-",""),")"),IF(H42=0,"       -",SUBSTITUTE(SUBSTITUTE(SUBSTITUTE(TEXT(H42,"#.##0"),",","*"),".",","),"*",".")))</f>
        <v>56,893</v>
      </c>
      <c r="R42" s="180" t="str">
        <f t="shared" ref="R42" si="24">SUBSTITUTE(TEXT(I42,"0,0%"),",",".")</f>
        <v>54.7%</v>
      </c>
    </row>
    <row r="43" spans="1:18" ht="11.5">
      <c r="A43" s="14" t="s">
        <v>111</v>
      </c>
      <c r="B43" s="90" t="s">
        <v>28</v>
      </c>
      <c r="C43" s="149"/>
      <c r="D43" s="149">
        <v>196122</v>
      </c>
      <c r="E43" s="149">
        <v>193767</v>
      </c>
      <c r="F43" s="180">
        <v>-1.2E-2</v>
      </c>
      <c r="G43" s="149">
        <v>136094</v>
      </c>
      <c r="H43" s="149">
        <v>122140</v>
      </c>
      <c r="I43" s="180">
        <v>-0.10299999999999999</v>
      </c>
      <c r="K43" s="90" t="s">
        <v>659</v>
      </c>
      <c r="L43" s="91"/>
      <c r="M43" s="149" t="str">
        <f t="shared" ref="M43:M46" si="25">IF(D43&lt;0,CONCATENATE("(",SUBSTITUTE(SUBSTITUTE(SUBSTITUTE(SUBSTITUTE(TEXT(D43,"#.##0"),",","*"),".",","),"*","."),"-",""),")"),IF(D43=0,"       -",SUBSTITUTE(SUBSTITUTE(SUBSTITUTE(TEXT(D43,"#.##0"),",","*"),".",","),"*",".")))</f>
        <v>196,122</v>
      </c>
      <c r="N43" s="149" t="str">
        <f t="shared" ref="N43:N46" si="26">IF(E43&lt;0,CONCATENATE("(",SUBSTITUTE(SUBSTITUTE(SUBSTITUTE(SUBSTITUTE(TEXT(E43,"#.##0"),",","*"),".",","),"*","."),"-",""),")"),IF(E43=0,"       -",SUBSTITUTE(SUBSTITUTE(SUBSTITUTE(TEXT(E43,"#.##0"),",","*"),".",","),"*",".")))</f>
        <v>193,767</v>
      </c>
      <c r="O43" s="180" t="str">
        <f t="shared" ref="O43:O46" si="27">SUBSTITUTE(TEXT(F43,"0,0%"),",",".")</f>
        <v>-1.2%</v>
      </c>
      <c r="P43" s="149" t="str">
        <f t="shared" ref="P43:P46" si="28">IF(G43&lt;0,CONCATENATE("(",SUBSTITUTE(SUBSTITUTE(SUBSTITUTE(SUBSTITUTE(TEXT(G43,"#.##0"),",","*"),".",","),"*","."),"-",""),")"),IF(G43=0,"       -",SUBSTITUTE(SUBSTITUTE(SUBSTITUTE(TEXT(G43,"#.##0"),",","*"),".",","),"*",".")))</f>
        <v>136,094</v>
      </c>
      <c r="Q43" s="149" t="str">
        <f t="shared" ref="Q43:Q46" si="29">IF(H43&lt;0,CONCATENATE("(",SUBSTITUTE(SUBSTITUTE(SUBSTITUTE(SUBSTITUTE(TEXT(H43,"#.##0"),",","*"),".",","),"*","."),"-",""),")"),IF(H43=0,"       -",SUBSTITUTE(SUBSTITUTE(SUBSTITUTE(TEXT(H43,"#.##0"),",","*"),".",","),"*",".")))</f>
        <v>122,140</v>
      </c>
      <c r="R43" s="180" t="str">
        <f t="shared" ref="R43:R46" si="30">SUBSTITUTE(TEXT(I43,"0,0%"),",",".")</f>
        <v>-10.3%</v>
      </c>
    </row>
    <row r="44" spans="1:18" ht="11.5">
      <c r="A44" s="14" t="s">
        <v>112</v>
      </c>
      <c r="B44" s="90" t="s">
        <v>29</v>
      </c>
      <c r="C44" s="149"/>
      <c r="D44" s="149">
        <v>1079275</v>
      </c>
      <c r="E44" s="149">
        <v>1022073</v>
      </c>
      <c r="F44" s="180">
        <v>-5.2999999999999999E-2</v>
      </c>
      <c r="G44" s="149">
        <v>81235</v>
      </c>
      <c r="H44" s="149">
        <v>59436</v>
      </c>
      <c r="I44" s="180">
        <v>-0.26800000000000002</v>
      </c>
      <c r="K44" s="90" t="s">
        <v>103</v>
      </c>
      <c r="L44" s="91"/>
      <c r="M44" s="149" t="str">
        <f t="shared" si="25"/>
        <v>1,079,275</v>
      </c>
      <c r="N44" s="149" t="str">
        <f t="shared" si="26"/>
        <v>1,022,073</v>
      </c>
      <c r="O44" s="180" t="str">
        <f t="shared" si="27"/>
        <v>-5.3%</v>
      </c>
      <c r="P44" s="149" t="str">
        <f t="shared" si="28"/>
        <v>81,235</v>
      </c>
      <c r="Q44" s="149" t="str">
        <f t="shared" si="29"/>
        <v>59,436</v>
      </c>
      <c r="R44" s="180" t="str">
        <f t="shared" si="30"/>
        <v>-26.8%</v>
      </c>
    </row>
    <row r="45" spans="1:18" ht="11.5">
      <c r="A45" s="14" t="s">
        <v>113</v>
      </c>
      <c r="B45" s="90" t="s">
        <v>31</v>
      </c>
      <c r="C45" s="149"/>
      <c r="D45" s="149">
        <v>631721</v>
      </c>
      <c r="E45" s="149">
        <v>761396</v>
      </c>
      <c r="F45" s="180">
        <v>0.20499999999999999</v>
      </c>
      <c r="G45" s="149">
        <v>567922</v>
      </c>
      <c r="H45" s="149">
        <v>670452</v>
      </c>
      <c r="I45" s="180">
        <v>0.18099999999999999</v>
      </c>
      <c r="K45" s="90" t="s">
        <v>105</v>
      </c>
      <c r="L45" s="91"/>
      <c r="M45" s="149" t="str">
        <f t="shared" si="25"/>
        <v>631,721</v>
      </c>
      <c r="N45" s="149" t="str">
        <f t="shared" si="26"/>
        <v>761,396</v>
      </c>
      <c r="O45" s="180" t="str">
        <f t="shared" si="27"/>
        <v>20.5%</v>
      </c>
      <c r="P45" s="149" t="str">
        <f t="shared" si="28"/>
        <v>567,922</v>
      </c>
      <c r="Q45" s="149" t="str">
        <f t="shared" si="29"/>
        <v>670,452</v>
      </c>
      <c r="R45" s="180" t="str">
        <f t="shared" si="30"/>
        <v>18.1%</v>
      </c>
    </row>
    <row r="46" spans="1:18" ht="12" thickBot="1">
      <c r="A46" s="14" t="s">
        <v>116</v>
      </c>
      <c r="B46" s="102" t="s">
        <v>33</v>
      </c>
      <c r="C46" s="177"/>
      <c r="D46" s="177">
        <v>71089</v>
      </c>
      <c r="E46" s="177">
        <v>44967</v>
      </c>
      <c r="F46" s="185">
        <v>-0.36699999999999999</v>
      </c>
      <c r="G46" s="177">
        <v>23943</v>
      </c>
      <c r="H46" s="177">
        <v>28318</v>
      </c>
      <c r="I46" s="185">
        <v>0.183</v>
      </c>
      <c r="K46" s="102" t="s">
        <v>474</v>
      </c>
      <c r="L46" s="103"/>
      <c r="M46" s="177" t="str">
        <f t="shared" si="25"/>
        <v>71,089</v>
      </c>
      <c r="N46" s="177" t="str">
        <f t="shared" si="26"/>
        <v>44,967</v>
      </c>
      <c r="O46" s="185" t="str">
        <f t="shared" si="27"/>
        <v>-36.7%</v>
      </c>
      <c r="P46" s="177" t="str">
        <f t="shared" si="28"/>
        <v>23,943</v>
      </c>
      <c r="Q46" s="177" t="str">
        <f t="shared" si="29"/>
        <v>28,318</v>
      </c>
      <c r="R46" s="185" t="str">
        <f t="shared" si="30"/>
        <v>18.3%</v>
      </c>
    </row>
    <row r="47" spans="1:18" ht="11" thickTop="1">
      <c r="B47" s="38"/>
      <c r="C47" s="38"/>
      <c r="D47" s="38"/>
      <c r="E47" s="38"/>
      <c r="F47" s="38"/>
      <c r="G47" s="41"/>
      <c r="H47" s="41"/>
      <c r="I47" s="37"/>
      <c r="L47" s="38"/>
      <c r="M47" s="38"/>
      <c r="N47" s="38"/>
      <c r="O47" s="38"/>
    </row>
    <row r="48" spans="1:18" ht="11" thickBot="1">
      <c r="B48" s="38" t="s">
        <v>700</v>
      </c>
      <c r="C48" s="38"/>
      <c r="D48" s="38"/>
      <c r="E48" s="38"/>
      <c r="F48" s="38"/>
      <c r="G48" s="41"/>
      <c r="H48" s="41"/>
      <c r="I48" s="37"/>
      <c r="K48" s="15" t="s">
        <v>693</v>
      </c>
      <c r="L48" s="38"/>
      <c r="M48" s="38"/>
      <c r="N48" s="38"/>
      <c r="O48" s="38"/>
    </row>
    <row r="49" spans="1:18" ht="12.5" thickTop="1" thickBot="1">
      <c r="B49" s="87" t="s">
        <v>541</v>
      </c>
      <c r="C49" s="101"/>
      <c r="D49" s="217" t="str">
        <f>$D$3</f>
        <v>9M22</v>
      </c>
      <c r="E49" s="217" t="str">
        <f>$E$3</f>
        <v>9M23</v>
      </c>
      <c r="F49" s="217" t="str">
        <f>$F$3</f>
        <v>AH</v>
      </c>
      <c r="G49" s="101" t="str">
        <f>$G$3</f>
        <v>3T22</v>
      </c>
      <c r="H49" s="101" t="str">
        <f>$H$3</f>
        <v>3T23</v>
      </c>
      <c r="I49" s="187" t="str">
        <f>$I$3</f>
        <v>AH</v>
      </c>
      <c r="K49" s="87" t="s">
        <v>475</v>
      </c>
      <c r="L49" s="101"/>
      <c r="M49" s="101" t="str">
        <f>$M$3</f>
        <v>9M22</v>
      </c>
      <c r="N49" s="101" t="str">
        <f>$N$3</f>
        <v>9M23</v>
      </c>
      <c r="O49" s="101" t="str">
        <f>$O$3</f>
        <v>HA</v>
      </c>
      <c r="P49" s="101" t="str">
        <f>$P$3</f>
        <v>3Q22</v>
      </c>
      <c r="Q49" s="101" t="str">
        <f>$Q$3</f>
        <v>3Q23</v>
      </c>
      <c r="R49" s="101" t="str">
        <f>$R$3</f>
        <v>HA</v>
      </c>
    </row>
    <row r="50" spans="1:18" ht="11.5">
      <c r="B50" s="95" t="s">
        <v>540</v>
      </c>
      <c r="C50" s="176"/>
      <c r="D50" s="176">
        <v>16410</v>
      </c>
      <c r="E50" s="176">
        <v>16720</v>
      </c>
      <c r="F50" s="182">
        <v>1.9E-2</v>
      </c>
      <c r="G50" s="176">
        <v>4863</v>
      </c>
      <c r="H50" s="176">
        <v>8540</v>
      </c>
      <c r="I50" s="182">
        <v>0.75600000000000001</v>
      </c>
      <c r="K50" s="95" t="s">
        <v>170</v>
      </c>
      <c r="L50" s="96"/>
      <c r="M50" s="176" t="str">
        <f>IF(D50&lt;0,CONCATENATE("(",SUBSTITUTE(SUBSTITUTE(SUBSTITUTE(SUBSTITUTE(TEXT(D50,"#.##0"),",","*"),".",","),"*","."),"-",""),")"),IF(D50=0,"       -",SUBSTITUTE(SUBSTITUTE(SUBSTITUTE(TEXT(D50,"#.##0"),",","*"),".",","),"*",".")))</f>
        <v>16,410</v>
      </c>
      <c r="N50" s="176" t="str">
        <f>IF(E50&lt;0,CONCATENATE("(",SUBSTITUTE(SUBSTITUTE(SUBSTITUTE(SUBSTITUTE(TEXT(E50,"#.##0"),",","*"),".",","),"*","."),"-",""),")"),IF(E50=0,"       -",SUBSTITUTE(SUBSTITUTE(SUBSTITUTE(TEXT(E50,"#.##0"),",","*"),".",","),"*",".")))</f>
        <v>16,720</v>
      </c>
      <c r="O50" s="182" t="str">
        <f>SUBSTITUTE(TEXT(F50,"0,0%"),",",".")</f>
        <v>1.9%</v>
      </c>
      <c r="P50" s="176" t="str">
        <f>IF(G50&lt;0,CONCATENATE("(",SUBSTITUTE(SUBSTITUTE(SUBSTITUTE(SUBSTITUTE(TEXT(G50,"#.##0"),",","*"),".",","),"*","."),"-",""),")"),IF(G50=0,"       -",SUBSTITUTE(SUBSTITUTE(SUBSTITUTE(TEXT(G50,"#.##0"),",","*"),".",","),"*",".")))</f>
        <v>4,863</v>
      </c>
      <c r="Q50" s="176" t="str">
        <f>IF(H50&lt;0,CONCATENATE("(",SUBSTITUTE(SUBSTITUTE(SUBSTITUTE(SUBSTITUTE(TEXT(H50,"#.##0"),",","*"),".",","),"*","."),"-",""),")"),IF(H50=0,"       -",SUBSTITUTE(SUBSTITUTE(SUBSTITUTE(TEXT(H50,"#.##0"),",","*"),".",","),"*",".")))</f>
        <v>8,540</v>
      </c>
      <c r="R50" s="182" t="str">
        <f>SUBSTITUTE(TEXT(I50,"0,0%"),",",".")</f>
        <v>75.6%</v>
      </c>
    </row>
    <row r="51" spans="1:18" ht="12" thickBot="1">
      <c r="A51" s="14" t="s">
        <v>115</v>
      </c>
      <c r="B51" s="102" t="s">
        <v>22</v>
      </c>
      <c r="C51" s="177"/>
      <c r="D51" s="177">
        <v>16410</v>
      </c>
      <c r="E51" s="177">
        <v>16720</v>
      </c>
      <c r="F51" s="185">
        <v>1.9E-2</v>
      </c>
      <c r="G51" s="177">
        <v>4863</v>
      </c>
      <c r="H51" s="177">
        <v>8540</v>
      </c>
      <c r="I51" s="185">
        <v>0.75600000000000001</v>
      </c>
      <c r="K51" s="102" t="s">
        <v>256</v>
      </c>
      <c r="L51" s="103"/>
      <c r="M51" s="177" t="str">
        <f t="shared" ref="M51" si="31">IF(D51&lt;0,CONCATENATE("(",SUBSTITUTE(SUBSTITUTE(SUBSTITUTE(SUBSTITUTE(TEXT(D51,"#.##0"),",","*"),".",","),"*","."),"-",""),")"),IF(D51=0,"       -",SUBSTITUTE(SUBSTITUTE(SUBSTITUTE(TEXT(D51,"#.##0"),",","*"),".",","),"*",".")))</f>
        <v>16,410</v>
      </c>
      <c r="N51" s="177" t="str">
        <f t="shared" ref="N51" si="32">IF(E51&lt;0,CONCATENATE("(",SUBSTITUTE(SUBSTITUTE(SUBSTITUTE(SUBSTITUTE(TEXT(E51,"#.##0"),",","*"),".",","),"*","."),"-",""),")"),IF(E51=0,"       -",SUBSTITUTE(SUBSTITUTE(SUBSTITUTE(TEXT(E51,"#.##0"),",","*"),".",","),"*",".")))</f>
        <v>16,720</v>
      </c>
      <c r="O51" s="185" t="str">
        <f t="shared" ref="O51" si="33">SUBSTITUTE(TEXT(F51,"0,0%"),",",".")</f>
        <v>1.9%</v>
      </c>
      <c r="P51" s="177" t="str">
        <f t="shared" ref="P51" si="34">IF(G51&lt;0,CONCATENATE("(",SUBSTITUTE(SUBSTITUTE(SUBSTITUTE(SUBSTITUTE(TEXT(G51,"#.##0"),",","*"),".",","),"*","."),"-",""),")"),IF(G51=0,"       -",SUBSTITUTE(SUBSTITUTE(SUBSTITUTE(TEXT(G51,"#.##0"),",","*"),".",","),"*",".")))</f>
        <v>4,863</v>
      </c>
      <c r="Q51" s="177" t="str">
        <f t="shared" ref="Q51" si="35">IF(H51&lt;0,CONCATENATE("(",SUBSTITUTE(SUBSTITUTE(SUBSTITUTE(SUBSTITUTE(TEXT(H51,"#.##0"),",","*"),".",","),"*","."),"-",""),")"),IF(H51=0,"       -",SUBSTITUTE(SUBSTITUTE(SUBSTITUTE(TEXT(H51,"#.##0"),",","*"),".",","),"*",".")))</f>
        <v>8,540</v>
      </c>
      <c r="R51" s="185" t="str">
        <f t="shared" ref="R51" si="36">SUBSTITUTE(TEXT(I51,"0,0%"),",",".")</f>
        <v>75.6%</v>
      </c>
    </row>
    <row r="52" spans="1:18" ht="14.5" thickTop="1">
      <c r="B52" s="178"/>
      <c r="C52"/>
      <c r="D52"/>
      <c r="E52"/>
      <c r="F52"/>
      <c r="G52"/>
      <c r="H52"/>
      <c r="I52" s="37"/>
    </row>
    <row r="53" spans="1:18" ht="11" thickBot="1">
      <c r="B53" s="33" t="s">
        <v>701</v>
      </c>
      <c r="C53" s="21"/>
      <c r="D53" s="21"/>
      <c r="E53" s="21"/>
      <c r="F53" s="21"/>
      <c r="G53" s="21"/>
      <c r="H53" s="21"/>
      <c r="I53" s="186"/>
      <c r="K53" s="33" t="s">
        <v>692</v>
      </c>
      <c r="L53" s="35"/>
      <c r="M53" s="35"/>
      <c r="N53" s="35"/>
      <c r="O53" s="35"/>
    </row>
    <row r="54" spans="1:18" ht="12.5" thickTop="1" thickBot="1">
      <c r="B54" s="87" t="s">
        <v>4</v>
      </c>
      <c r="C54" s="101"/>
      <c r="D54" s="217" t="str">
        <f>$D$3</f>
        <v>9M22</v>
      </c>
      <c r="E54" s="217" t="str">
        <f>$E$3</f>
        <v>9M23</v>
      </c>
      <c r="F54" s="217" t="str">
        <f>$F$3</f>
        <v>AH</v>
      </c>
      <c r="G54" s="101" t="str">
        <f>$G$3</f>
        <v>3T22</v>
      </c>
      <c r="H54" s="101" t="str">
        <f>$H$3</f>
        <v>3T23</v>
      </c>
      <c r="I54" s="187" t="str">
        <f>$I$3</f>
        <v>AH</v>
      </c>
      <c r="K54" s="87" t="s">
        <v>253</v>
      </c>
      <c r="L54" s="101"/>
      <c r="M54" s="101" t="str">
        <f>$M$3</f>
        <v>9M22</v>
      </c>
      <c r="N54" s="101" t="str">
        <f>$N$3</f>
        <v>9M23</v>
      </c>
      <c r="O54" s="101" t="str">
        <f>$O$3</f>
        <v>HA</v>
      </c>
      <c r="P54" s="101" t="str">
        <f>$P$3</f>
        <v>3Q22</v>
      </c>
      <c r="Q54" s="101" t="str">
        <f>$Q$3</f>
        <v>3Q23</v>
      </c>
      <c r="R54" s="101" t="str">
        <f>$R$3</f>
        <v>HA</v>
      </c>
    </row>
    <row r="55" spans="1:18" ht="11.5">
      <c r="B55" s="95" t="s">
        <v>542</v>
      </c>
      <c r="C55" s="176"/>
      <c r="D55" s="176">
        <v>1840487</v>
      </c>
      <c r="E55" s="176">
        <v>1993174</v>
      </c>
      <c r="F55" s="182">
        <v>8.3000000000000004E-2</v>
      </c>
      <c r="G55" s="176">
        <v>30068</v>
      </c>
      <c r="H55" s="176">
        <v>452533</v>
      </c>
      <c r="I55" s="96" t="s">
        <v>2</v>
      </c>
      <c r="K55" s="95" t="s">
        <v>255</v>
      </c>
      <c r="L55" s="96"/>
      <c r="M55" s="176" t="str">
        <f>IF(D55&lt;0,CONCATENATE("(",SUBSTITUTE(SUBSTITUTE(SUBSTITUTE(SUBSTITUTE(TEXT(D55,"#.##0"),",","*"),".",","),"*","."),"-",""),")"),IF(D55=0,"       -",SUBSTITUTE(SUBSTITUTE(SUBSTITUTE(TEXT(D55,"#.##0"),",","*"),".",","),"*",".")))</f>
        <v>1,840,487</v>
      </c>
      <c r="N55" s="176" t="str">
        <f>IF(E55&lt;0,CONCATENATE("(",SUBSTITUTE(SUBSTITUTE(SUBSTITUTE(SUBSTITUTE(TEXT(E55,"#.##0"),",","*"),".",","),"*","."),"-",""),")"),IF(E55=0,"       -",SUBSTITUTE(SUBSTITUTE(SUBSTITUTE(TEXT(E55,"#.##0"),",","*"),".",","),"*",".")))</f>
        <v>1,993,174</v>
      </c>
      <c r="O55" s="182" t="str">
        <f>SUBSTITUTE(TEXT(F55,"0,0%"),",",".")</f>
        <v>8.3%</v>
      </c>
      <c r="P55" s="176" t="str">
        <f>IF(G55&lt;0,CONCATENATE("(",SUBSTITUTE(SUBSTITUTE(SUBSTITUTE(SUBSTITUTE(TEXT(G55,"#.##0"),",","*"),".",","),"*","."),"-",""),")"),IF(G55=0,"       -",SUBSTITUTE(SUBSTITUTE(SUBSTITUTE(TEXT(G55,"#.##0"),",","*"),".",","),"*",".")))</f>
        <v>30,068</v>
      </c>
      <c r="Q55" s="176" t="str">
        <f>IF(H55&lt;0,CONCATENATE("(",SUBSTITUTE(SUBSTITUTE(SUBSTITUTE(SUBSTITUTE(TEXT(H55,"#.##0"),",","*"),".",","),"*","."),"-",""),")"),IF(H55=0,"       -",SUBSTITUTE(SUBSTITUTE(SUBSTITUTE(TEXT(H55,"#.##0"),",","*"),".",","),"*",".")))</f>
        <v>452,533</v>
      </c>
      <c r="R55" s="182" t="str">
        <f>SUBSTITUTE(TEXT(I55,"0,0%"),",",".")</f>
        <v>n.m.</v>
      </c>
    </row>
    <row r="56" spans="1:18" ht="11.5">
      <c r="B56" s="90" t="s">
        <v>26</v>
      </c>
      <c r="C56" s="176"/>
      <c r="D56" s="149">
        <v>581567</v>
      </c>
      <c r="E56" s="149">
        <v>916278</v>
      </c>
      <c r="F56" s="180">
        <v>0.57599999999999996</v>
      </c>
      <c r="G56" s="149">
        <v>9655</v>
      </c>
      <c r="H56" s="149">
        <v>369640</v>
      </c>
      <c r="I56" s="91" t="s">
        <v>2</v>
      </c>
      <c r="K56" s="90" t="s">
        <v>110</v>
      </c>
      <c r="L56" s="96"/>
      <c r="M56" s="149" t="str">
        <f t="shared" ref="M56" si="37">IF(D56&lt;0,CONCATENATE("(",SUBSTITUTE(SUBSTITUTE(SUBSTITUTE(SUBSTITUTE(TEXT(D56,"#.##0"),",","*"),".",","),"*","."),"-",""),")"),IF(D56=0,"       -",SUBSTITUTE(SUBSTITUTE(SUBSTITUTE(TEXT(D56,"#.##0"),",","*"),".",","),"*",".")))</f>
        <v>581,567</v>
      </c>
      <c r="N56" s="149" t="str">
        <f t="shared" ref="N56" si="38">IF(E56&lt;0,CONCATENATE("(",SUBSTITUTE(SUBSTITUTE(SUBSTITUTE(SUBSTITUTE(TEXT(E56,"#.##0"),",","*"),".",","),"*","."),"-",""),")"),IF(E56=0,"       -",SUBSTITUTE(SUBSTITUTE(SUBSTITUTE(TEXT(E56,"#.##0"),",","*"),".",","),"*",".")))</f>
        <v>916,278</v>
      </c>
      <c r="O56" s="180" t="str">
        <f t="shared" ref="O56" si="39">SUBSTITUTE(TEXT(F56,"0,0%"),",",".")</f>
        <v>57.6%</v>
      </c>
      <c r="P56" s="149" t="str">
        <f t="shared" ref="P56" si="40">IF(G56&lt;0,CONCATENATE("(",SUBSTITUTE(SUBSTITUTE(SUBSTITUTE(SUBSTITUTE(TEXT(G56,"#.##0"),",","*"),".",","),"*","."),"-",""),")"),IF(G56=0,"       -",SUBSTITUTE(SUBSTITUTE(SUBSTITUTE(TEXT(G56,"#.##0"),",","*"),".",","),"*",".")))</f>
        <v>9,655</v>
      </c>
      <c r="Q56" s="149" t="str">
        <f t="shared" ref="Q56" si="41">IF(H56&lt;0,CONCATENATE("(",SUBSTITUTE(SUBSTITUTE(SUBSTITUTE(SUBSTITUTE(TEXT(H56,"#.##0"),",","*"),".",","),"*","."),"-",""),")"),IF(H56=0,"       -",SUBSTITUTE(SUBSTITUTE(SUBSTITUTE(TEXT(H56,"#.##0"),",","*"),".",","),"*",".")))</f>
        <v>369,640</v>
      </c>
      <c r="R56" s="180" t="str">
        <f t="shared" ref="R56" si="42">SUBSTITUTE(TEXT(I56,"0,0%"),",",".")</f>
        <v>n.m.</v>
      </c>
    </row>
    <row r="57" spans="1:18" ht="11.5">
      <c r="B57" s="90" t="s">
        <v>19</v>
      </c>
      <c r="C57" s="176"/>
      <c r="D57" s="149">
        <v>43928</v>
      </c>
      <c r="E57" s="149">
        <v>149161</v>
      </c>
      <c r="F57" s="180">
        <v>2.3959999999999999</v>
      </c>
      <c r="G57" s="91">
        <v>-812</v>
      </c>
      <c r="H57" s="149">
        <v>60173</v>
      </c>
      <c r="I57" s="91" t="s">
        <v>2</v>
      </c>
      <c r="K57" s="90" t="s">
        <v>658</v>
      </c>
      <c r="L57" s="96"/>
      <c r="M57" s="149" t="str">
        <f t="shared" ref="M57:M60" si="43">IF(D57&lt;0,CONCATENATE("(",SUBSTITUTE(SUBSTITUTE(SUBSTITUTE(SUBSTITUTE(TEXT(D57,"#.##0"),",","*"),".",","),"*","."),"-",""),")"),IF(D57=0,"       -",SUBSTITUTE(SUBSTITUTE(SUBSTITUTE(TEXT(D57,"#.##0"),",","*"),".",","),"*",".")))</f>
        <v>43,928</v>
      </c>
      <c r="N57" s="149" t="str">
        <f t="shared" ref="N57:N60" si="44">IF(E57&lt;0,CONCATENATE("(",SUBSTITUTE(SUBSTITUTE(SUBSTITUTE(SUBSTITUTE(TEXT(E57,"#.##0"),",","*"),".",","),"*","."),"-",""),")"),IF(E57=0,"       -",SUBSTITUTE(SUBSTITUTE(SUBSTITUTE(TEXT(E57,"#.##0"),",","*"),".",","),"*",".")))</f>
        <v>149,161</v>
      </c>
      <c r="O57" s="180" t="str">
        <f t="shared" ref="O57:O60" si="45">SUBSTITUTE(TEXT(F57,"0,0%"),",",".")</f>
        <v>239.6%</v>
      </c>
      <c r="P57" s="149" t="str">
        <f t="shared" ref="P57:P60" si="46">IF(G57&lt;0,CONCATENATE("(",SUBSTITUTE(SUBSTITUTE(SUBSTITUTE(SUBSTITUTE(TEXT(G57,"#.##0"),",","*"),".",","),"*","."),"-",""),")"),IF(G57=0,"       -",SUBSTITUTE(SUBSTITUTE(SUBSTITUTE(TEXT(G57,"#.##0"),",","*"),".",","),"*",".")))</f>
        <v>(812)</v>
      </c>
      <c r="Q57" s="149" t="str">
        <f t="shared" ref="Q57:Q60" si="47">IF(H57&lt;0,CONCATENATE("(",SUBSTITUTE(SUBSTITUTE(SUBSTITUTE(SUBSTITUTE(TEXT(H57,"#.##0"),",","*"),".",","),"*","."),"-",""),")"),IF(H57=0,"       -",SUBSTITUTE(SUBSTITUTE(SUBSTITUTE(TEXT(H57,"#.##0"),",","*"),".",","),"*",".")))</f>
        <v>60,173</v>
      </c>
      <c r="R57" s="180" t="str">
        <f t="shared" ref="R57:R60" si="48">SUBSTITUTE(TEXT(I57,"0,0%"),",",".")</f>
        <v>n.m.</v>
      </c>
    </row>
    <row r="58" spans="1:18" ht="11.5">
      <c r="A58" s="14" t="s">
        <v>118</v>
      </c>
      <c r="B58" s="90" t="s">
        <v>20</v>
      </c>
      <c r="C58" s="149"/>
      <c r="D58" s="149">
        <v>1078764</v>
      </c>
      <c r="E58" s="149">
        <v>813857</v>
      </c>
      <c r="F58" s="180">
        <v>-0.246</v>
      </c>
      <c r="G58" s="91" t="s">
        <v>669</v>
      </c>
      <c r="H58" s="91" t="s">
        <v>669</v>
      </c>
      <c r="I58" s="91" t="s">
        <v>46</v>
      </c>
      <c r="K58" s="90" t="s">
        <v>103</v>
      </c>
      <c r="L58" s="91"/>
      <c r="M58" s="149" t="str">
        <f t="shared" si="43"/>
        <v>1,078,764</v>
      </c>
      <c r="N58" s="149" t="str">
        <f t="shared" si="44"/>
        <v>813,857</v>
      </c>
      <c r="O58" s="180" t="str">
        <f t="shared" si="45"/>
        <v>-24.6%</v>
      </c>
      <c r="P58" s="149" t="str">
        <f t="shared" si="46"/>
        <v xml:space="preserve"> -   </v>
      </c>
      <c r="Q58" s="149" t="str">
        <f t="shared" si="47"/>
        <v xml:space="preserve"> -   </v>
      </c>
      <c r="R58" s="180" t="str">
        <f t="shared" si="48"/>
        <v>-</v>
      </c>
    </row>
    <row r="59" spans="1:18" ht="11.5">
      <c r="A59" s="14" t="s">
        <v>119</v>
      </c>
      <c r="B59" s="90" t="s">
        <v>21</v>
      </c>
      <c r="C59" s="149"/>
      <c r="D59" s="149">
        <v>128788</v>
      </c>
      <c r="E59" s="149">
        <v>102783</v>
      </c>
      <c r="F59" s="180">
        <v>-0.20200000000000001</v>
      </c>
      <c r="G59" s="149">
        <v>15712</v>
      </c>
      <c r="H59" s="149">
        <v>16613</v>
      </c>
      <c r="I59" s="180">
        <v>5.7000000000000002E-2</v>
      </c>
      <c r="K59" s="90" t="s">
        <v>114</v>
      </c>
      <c r="L59" s="91"/>
      <c r="M59" s="149" t="str">
        <f>IF(D59&lt;0,CONCATENATE("(",SUBSTITUTE(SUBSTITUTE(SUBSTITUTE(SUBSTITUTE(TEXT(D59,"#.##0"),",","*"),".",","),"*","."),"-",""),")"),IF(D59=0,"       -",SUBSTITUTE(SUBSTITUTE(SUBSTITUTE(TEXT(D59,"#.##0"),",","*"),".",","),"*",".")))</f>
        <v>128,788</v>
      </c>
      <c r="N59" s="149" t="str">
        <f t="shared" si="44"/>
        <v>102,783</v>
      </c>
      <c r="O59" s="180" t="str">
        <f t="shared" si="45"/>
        <v>-20.2%</v>
      </c>
      <c r="P59" s="149" t="str">
        <f t="shared" si="46"/>
        <v>15,712</v>
      </c>
      <c r="Q59" s="149" t="str">
        <f t="shared" si="47"/>
        <v>16,613</v>
      </c>
      <c r="R59" s="180" t="str">
        <f t="shared" si="48"/>
        <v>5.7%</v>
      </c>
    </row>
    <row r="60" spans="1:18" ht="11.5">
      <c r="A60" s="14" t="s">
        <v>120</v>
      </c>
      <c r="B60" s="90" t="s">
        <v>22</v>
      </c>
      <c r="C60" s="149"/>
      <c r="D60" s="149">
        <v>9523</v>
      </c>
      <c r="E60" s="149">
        <v>11095</v>
      </c>
      <c r="F60" s="180">
        <v>0.16500000000000001</v>
      </c>
      <c r="G60" s="149">
        <v>5513</v>
      </c>
      <c r="H60" s="149">
        <v>6107</v>
      </c>
      <c r="I60" s="180">
        <v>0.108</v>
      </c>
      <c r="K60" s="90" t="s">
        <v>256</v>
      </c>
      <c r="L60" s="91"/>
      <c r="M60" s="149" t="str">
        <f t="shared" si="43"/>
        <v>9,523</v>
      </c>
      <c r="N60" s="149" t="str">
        <f t="shared" si="44"/>
        <v>11,095</v>
      </c>
      <c r="O60" s="180" t="str">
        <f t="shared" si="45"/>
        <v>16.5%</v>
      </c>
      <c r="P60" s="149" t="str">
        <f t="shared" si="46"/>
        <v>5,513</v>
      </c>
      <c r="Q60" s="149" t="str">
        <f t="shared" si="47"/>
        <v>6,107</v>
      </c>
      <c r="R60" s="180" t="str">
        <f t="shared" si="48"/>
        <v>10.8%</v>
      </c>
    </row>
    <row r="61" spans="1:18" ht="12" thickBot="1">
      <c r="A61" s="14" t="s">
        <v>121</v>
      </c>
      <c r="B61" s="102" t="s">
        <v>23</v>
      </c>
      <c r="C61" s="177"/>
      <c r="D61" s="177">
        <v>-2083</v>
      </c>
      <c r="E61" s="103" t="s">
        <v>669</v>
      </c>
      <c r="F61" s="103" t="s">
        <v>2</v>
      </c>
      <c r="G61" s="103" t="s">
        <v>669</v>
      </c>
      <c r="H61" s="103" t="s">
        <v>669</v>
      </c>
      <c r="I61" s="103" t="s">
        <v>46</v>
      </c>
      <c r="K61" s="102" t="s">
        <v>117</v>
      </c>
      <c r="L61" s="103"/>
      <c r="M61" s="177" t="str">
        <f t="shared" ref="M61" si="49">IF(D61&lt;0,CONCATENATE("(",SUBSTITUTE(SUBSTITUTE(SUBSTITUTE(SUBSTITUTE(TEXT(D61,"#.##0"),",","*"),".",","),"*","."),"-",""),")"),IF(D61=0,"       -",SUBSTITUTE(SUBSTITUTE(SUBSTITUTE(TEXT(D61,"#.##0"),",","*"),".",","),"*",".")))</f>
        <v>(2,083)</v>
      </c>
      <c r="N61" s="177" t="str">
        <f t="shared" ref="N61" si="50">IF(E61&lt;0,CONCATENATE("(",SUBSTITUTE(SUBSTITUTE(SUBSTITUTE(SUBSTITUTE(TEXT(E61,"#.##0"),",","*"),".",","),"*","."),"-",""),")"),IF(E61=0,"       -",SUBSTITUTE(SUBSTITUTE(SUBSTITUTE(TEXT(E61,"#.##0"),",","*"),".",","),"*",".")))</f>
        <v xml:space="preserve"> -   </v>
      </c>
      <c r="O61" s="185" t="str">
        <f t="shared" ref="O61" si="51">SUBSTITUTE(TEXT(F61,"0,0%"),",",".")</f>
        <v>n.m.</v>
      </c>
      <c r="P61" s="177" t="str">
        <f t="shared" ref="P61" si="52">IF(G61&lt;0,CONCATENATE("(",SUBSTITUTE(SUBSTITUTE(SUBSTITUTE(SUBSTITUTE(TEXT(G61,"#.##0"),",","*"),".",","),"*","."),"-",""),")"),IF(G61=0,"       -",SUBSTITUTE(SUBSTITUTE(SUBSTITUTE(TEXT(G61,"#.##0"),",","*"),".",","),"*",".")))</f>
        <v xml:space="preserve"> -   </v>
      </c>
      <c r="Q61" s="177" t="str">
        <f t="shared" ref="Q61" si="53">IF(H61&lt;0,CONCATENATE("(",SUBSTITUTE(SUBSTITUTE(SUBSTITUTE(SUBSTITUTE(TEXT(H61,"#.##0"),",","*"),".",","),"*","."),"-",""),")"),IF(H61=0,"       -",SUBSTITUTE(SUBSTITUTE(SUBSTITUTE(TEXT(H61,"#.##0"),",","*"),".",","),"*",".")))</f>
        <v xml:space="preserve"> -   </v>
      </c>
      <c r="R61" s="185" t="str">
        <f t="shared" ref="R61" si="54">SUBSTITUTE(TEXT(I61,"0,0%"),",",".")</f>
        <v>-</v>
      </c>
    </row>
    <row r="62" spans="1:18" ht="11" thickTop="1">
      <c r="B62" s="38"/>
      <c r="C62" s="38"/>
      <c r="D62" s="38"/>
      <c r="E62" s="38"/>
      <c r="F62" s="38"/>
      <c r="G62" s="47"/>
      <c r="H62" s="36"/>
      <c r="I62" s="37"/>
    </row>
    <row r="63" spans="1:18" ht="11" thickBot="1">
      <c r="B63" s="33" t="s">
        <v>702</v>
      </c>
      <c r="C63" s="38"/>
      <c r="D63" s="38"/>
      <c r="E63" s="38"/>
      <c r="F63" s="38"/>
      <c r="I63" s="37"/>
      <c r="K63" s="33" t="s">
        <v>691</v>
      </c>
      <c r="L63" s="35"/>
      <c r="M63" s="35"/>
      <c r="N63" s="35"/>
      <c r="O63" s="35"/>
    </row>
    <row r="64" spans="1:18" ht="12.5" thickTop="1" thickBot="1">
      <c r="B64" s="87" t="s">
        <v>4</v>
      </c>
      <c r="C64" s="101"/>
      <c r="D64" s="217" t="str">
        <f>$D$3</f>
        <v>9M22</v>
      </c>
      <c r="E64" s="217" t="str">
        <f>$E$3</f>
        <v>9M23</v>
      </c>
      <c r="F64" s="217" t="str">
        <f>$F$3</f>
        <v>AH</v>
      </c>
      <c r="G64" s="101" t="str">
        <f>$G$3</f>
        <v>3T22</v>
      </c>
      <c r="H64" s="101" t="str">
        <f>$H$3</f>
        <v>3T23</v>
      </c>
      <c r="I64" s="187" t="str">
        <f>$I$3</f>
        <v>AH</v>
      </c>
      <c r="K64" s="87" t="s">
        <v>253</v>
      </c>
      <c r="L64" s="101"/>
      <c r="M64" s="101" t="str">
        <f>$M$3</f>
        <v>9M22</v>
      </c>
      <c r="N64" s="101" t="str">
        <f>$N$3</f>
        <v>9M23</v>
      </c>
      <c r="O64" s="101" t="str">
        <f>$O$3</f>
        <v>HA</v>
      </c>
      <c r="P64" s="101" t="str">
        <f>$P$3</f>
        <v>3Q22</v>
      </c>
      <c r="Q64" s="101" t="str">
        <f>$Q$3</f>
        <v>3Q23</v>
      </c>
      <c r="R64" s="101" t="str">
        <f>$R$3</f>
        <v>HA</v>
      </c>
    </row>
    <row r="65" spans="1:18" ht="11.5">
      <c r="B65" s="95" t="s">
        <v>34</v>
      </c>
      <c r="C65" s="176"/>
      <c r="D65" s="176">
        <v>-2921464</v>
      </c>
      <c r="E65" s="176">
        <v>-3337359</v>
      </c>
      <c r="F65" s="182">
        <v>0.14199999999999999</v>
      </c>
      <c r="G65" s="176">
        <v>-959558</v>
      </c>
      <c r="H65" s="176">
        <v>-1188215</v>
      </c>
      <c r="I65" s="182">
        <v>0.23799999999999999</v>
      </c>
      <c r="K65" s="95" t="s">
        <v>476</v>
      </c>
      <c r="L65" s="96"/>
      <c r="M65" s="176" t="str">
        <f>IF(D65&lt;0,CONCATENATE("(",SUBSTITUTE(SUBSTITUTE(SUBSTITUTE(SUBSTITUTE(TEXT(D65,"#.##0"),",","*"),".",","),"*","."),"-",""),")"),IF(D65=0,"       -",SUBSTITUTE(SUBSTITUTE(SUBSTITUTE(TEXT(D65,"#.##0"),",","*"),".",","),"*",".")))</f>
        <v>(2,921,464)</v>
      </c>
      <c r="N65" s="176" t="str">
        <f>IF(E65&lt;0,CONCATENATE("(",SUBSTITUTE(SUBSTITUTE(SUBSTITUTE(SUBSTITUTE(TEXT(E65,"#.##0"),",","*"),".",","),"*","."),"-",""),")"),IF(E65=0,"       -",SUBSTITUTE(SUBSTITUTE(SUBSTITUTE(TEXT(E65,"#.##0"),",","*"),".",","),"*",".")))</f>
        <v>(3,337,359)</v>
      </c>
      <c r="O65" s="182" t="str">
        <f>SUBSTITUTE(TEXT(F65,"0,0%"),",",".")</f>
        <v>14.2%</v>
      </c>
      <c r="P65" s="176" t="str">
        <f>IF(G65&lt;0,CONCATENATE("(",SUBSTITUTE(SUBSTITUTE(SUBSTITUTE(SUBSTITUTE(TEXT(G65,"#.##0"),",","*"),".",","),"*","."),"-",""),")"),IF(G65=0,"       -",SUBSTITUTE(SUBSTITUTE(SUBSTITUTE(TEXT(G65,"#.##0"),",","*"),".",","),"*",".")))</f>
        <v>(959,558)</v>
      </c>
      <c r="Q65" s="176" t="str">
        <f>IF(H65&lt;0,CONCATENATE("(",SUBSTITUTE(SUBSTITUTE(SUBSTITUTE(SUBSTITUTE(TEXT(H65,"#.##0"),",","*"),".",","),"*","."),"-",""),")"),IF(H65=0,"       -",SUBSTITUTE(SUBSTITUTE(SUBSTITUTE(TEXT(H65,"#.##0"),",","*"),".",","),"*",".")))</f>
        <v>(1,188,215)</v>
      </c>
      <c r="R65" s="182" t="str">
        <f>SUBSTITUTE(TEXT(I65,"0,0%"),",",".")</f>
        <v>23.8%</v>
      </c>
    </row>
    <row r="66" spans="1:18" ht="11.5">
      <c r="A66" s="14" t="s">
        <v>122</v>
      </c>
      <c r="B66" s="90" t="s">
        <v>26</v>
      </c>
      <c r="C66" s="149"/>
      <c r="D66" s="149">
        <v>-995394</v>
      </c>
      <c r="E66" s="149">
        <v>-1094969</v>
      </c>
      <c r="F66" s="180">
        <v>0.1</v>
      </c>
      <c r="G66" s="149">
        <v>-212890</v>
      </c>
      <c r="H66" s="149">
        <v>-368918</v>
      </c>
      <c r="I66" s="180">
        <v>0.73299999999999998</v>
      </c>
      <c r="K66" s="90" t="s">
        <v>110</v>
      </c>
      <c r="L66" s="91"/>
      <c r="M66" s="149" t="str">
        <f t="shared" ref="M66" si="55">IF(D66&lt;0,CONCATENATE("(",SUBSTITUTE(SUBSTITUTE(SUBSTITUTE(SUBSTITUTE(TEXT(D66,"#.##0"),",","*"),".",","),"*","."),"-",""),")"),IF(D66=0,"       -",SUBSTITUTE(SUBSTITUTE(SUBSTITUTE(TEXT(D66,"#.##0"),",","*"),".",","),"*",".")))</f>
        <v>(995,394)</v>
      </c>
      <c r="N66" s="149" t="str">
        <f t="shared" ref="N66" si="56">IF(E66&lt;0,CONCATENATE("(",SUBSTITUTE(SUBSTITUTE(SUBSTITUTE(SUBSTITUTE(TEXT(E66,"#.##0"),",","*"),".",","),"*","."),"-",""),")"),IF(E66=0,"       -",SUBSTITUTE(SUBSTITUTE(SUBSTITUTE(TEXT(E66,"#.##0"),",","*"),".",","),"*",".")))</f>
        <v>(1,094,969)</v>
      </c>
      <c r="O66" s="180" t="str">
        <f t="shared" ref="O66" si="57">SUBSTITUTE(TEXT(F66,"0,0%"),",",".")</f>
        <v>10.0%</v>
      </c>
      <c r="P66" s="149" t="str">
        <f t="shared" ref="P66" si="58">IF(G66&lt;0,CONCATENATE("(",SUBSTITUTE(SUBSTITUTE(SUBSTITUTE(SUBSTITUTE(TEXT(G66,"#.##0"),",","*"),".",","),"*","."),"-",""),")"),IF(G66=0,"       -",SUBSTITUTE(SUBSTITUTE(SUBSTITUTE(TEXT(G66,"#.##0"),",","*"),".",","),"*",".")))</f>
        <v>(212,890)</v>
      </c>
      <c r="Q66" s="149" t="str">
        <f t="shared" ref="Q66" si="59">IF(H66&lt;0,CONCATENATE("(",SUBSTITUTE(SUBSTITUTE(SUBSTITUTE(SUBSTITUTE(TEXT(H66,"#.##0"),",","*"),".",","),"*","."),"-",""),")"),IF(H66=0,"       -",SUBSTITUTE(SUBSTITUTE(SUBSTITUTE(TEXT(H66,"#.##0"),",","*"),".",","),"*",".")))</f>
        <v>(368,918)</v>
      </c>
      <c r="R66" s="180" t="str">
        <f t="shared" ref="R66" si="60">SUBSTITUTE(TEXT(I66,"0,0%"),",",".")</f>
        <v>73.3%</v>
      </c>
    </row>
    <row r="67" spans="1:18" ht="11.5">
      <c r="A67" s="14" t="s">
        <v>123</v>
      </c>
      <c r="B67" s="90" t="s">
        <v>19</v>
      </c>
      <c r="C67" s="149"/>
      <c r="D67" s="149">
        <v>-85715</v>
      </c>
      <c r="E67" s="149">
        <v>-146022</v>
      </c>
      <c r="F67" s="180">
        <v>0.70399999999999996</v>
      </c>
      <c r="G67" s="149">
        <v>-59821</v>
      </c>
      <c r="H67" s="149">
        <v>-103390</v>
      </c>
      <c r="I67" s="180">
        <v>0.72799999999999998</v>
      </c>
      <c r="K67" s="90" t="s">
        <v>658</v>
      </c>
      <c r="L67" s="91"/>
      <c r="M67" s="149" t="str">
        <f t="shared" ref="M67:M70" si="61">IF(D67&lt;0,CONCATENATE("(",SUBSTITUTE(SUBSTITUTE(SUBSTITUTE(SUBSTITUTE(TEXT(D67,"#.##0"),",","*"),".",","),"*","."),"-",""),")"),IF(D67=0,"       -",SUBSTITUTE(SUBSTITUTE(SUBSTITUTE(TEXT(D67,"#.##0"),",","*"),".",","),"*",".")))</f>
        <v>(85,715)</v>
      </c>
      <c r="N67" s="149" t="str">
        <f t="shared" ref="N67:N70" si="62">IF(E67&lt;0,CONCATENATE("(",SUBSTITUTE(SUBSTITUTE(SUBSTITUTE(SUBSTITUTE(TEXT(E67,"#.##0"),",","*"),".",","),"*","."),"-",""),")"),IF(E67=0,"       -",SUBSTITUTE(SUBSTITUTE(SUBSTITUTE(TEXT(E67,"#.##0"),",","*"),".",","),"*",".")))</f>
        <v>(146,022)</v>
      </c>
      <c r="O67" s="180" t="str">
        <f t="shared" ref="O67:O70" si="63">SUBSTITUTE(TEXT(F67,"0,0%"),",",".")</f>
        <v>70.4%</v>
      </c>
      <c r="P67" s="149" t="str">
        <f t="shared" ref="P67:P70" si="64">IF(G67&lt;0,CONCATENATE("(",SUBSTITUTE(SUBSTITUTE(SUBSTITUTE(SUBSTITUTE(TEXT(G67,"#.##0"),",","*"),".",","),"*","."),"-",""),")"),IF(G67=0,"       -",SUBSTITUTE(SUBSTITUTE(SUBSTITUTE(TEXT(G67,"#.##0"),",","*"),".",","),"*",".")))</f>
        <v>(59,821)</v>
      </c>
      <c r="Q67" s="149" t="str">
        <f t="shared" ref="Q67:Q70" si="65">IF(H67&lt;0,CONCATENATE("(",SUBSTITUTE(SUBSTITUTE(SUBSTITUTE(SUBSTITUTE(TEXT(H67,"#.##0"),",","*"),".",","),"*","."),"-",""),")"),IF(H67=0,"       -",SUBSTITUTE(SUBSTITUTE(SUBSTITUTE(TEXT(H67,"#.##0"),",","*"),".",","),"*",".")))</f>
        <v>(103,390)</v>
      </c>
      <c r="R67" s="180" t="str">
        <f t="shared" ref="R67:R70" si="66">SUBSTITUTE(TEXT(I67,"0,0%"),",",".")</f>
        <v>72.8%</v>
      </c>
    </row>
    <row r="68" spans="1:18" ht="11.5">
      <c r="A68" s="14" t="s">
        <v>124</v>
      </c>
      <c r="B68" s="90" t="s">
        <v>20</v>
      </c>
      <c r="C68" s="149"/>
      <c r="D68" s="149">
        <v>-1183707</v>
      </c>
      <c r="E68" s="149">
        <v>-1304160</v>
      </c>
      <c r="F68" s="180">
        <v>0.10199999999999999</v>
      </c>
      <c r="G68" s="149">
        <v>-192036</v>
      </c>
      <c r="H68" s="149">
        <v>-118300</v>
      </c>
      <c r="I68" s="180">
        <v>-0.38400000000000001</v>
      </c>
      <c r="K68" s="90" t="s">
        <v>103</v>
      </c>
      <c r="L68" s="91"/>
      <c r="M68" s="149" t="str">
        <f t="shared" si="61"/>
        <v>(1,183,707)</v>
      </c>
      <c r="N68" s="149" t="str">
        <f t="shared" si="62"/>
        <v>(1,304,160)</v>
      </c>
      <c r="O68" s="180" t="str">
        <f t="shared" si="63"/>
        <v>10.2%</v>
      </c>
      <c r="P68" s="149" t="str">
        <f t="shared" si="64"/>
        <v>(192,036)</v>
      </c>
      <c r="Q68" s="149" t="str">
        <f t="shared" si="65"/>
        <v>(118,300)</v>
      </c>
      <c r="R68" s="180" t="str">
        <f t="shared" si="66"/>
        <v>-38.4%</v>
      </c>
    </row>
    <row r="69" spans="1:18" ht="11.5">
      <c r="A69" s="14" t="s">
        <v>125</v>
      </c>
      <c r="B69" s="90" t="s">
        <v>21</v>
      </c>
      <c r="C69" s="149"/>
      <c r="D69" s="149">
        <v>-441521</v>
      </c>
      <c r="E69" s="149">
        <v>-489945</v>
      </c>
      <c r="F69" s="180">
        <v>0.11</v>
      </c>
      <c r="G69" s="149">
        <v>-406700</v>
      </c>
      <c r="H69" s="149">
        <v>-430362</v>
      </c>
      <c r="I69" s="180">
        <v>5.8000000000000003E-2</v>
      </c>
      <c r="K69" s="90" t="s">
        <v>114</v>
      </c>
      <c r="L69" s="91"/>
      <c r="M69" s="149" t="str">
        <f t="shared" si="61"/>
        <v>(441,521)</v>
      </c>
      <c r="N69" s="149" t="str">
        <f t="shared" si="62"/>
        <v>(489,945)</v>
      </c>
      <c r="O69" s="180" t="str">
        <f t="shared" si="63"/>
        <v>11.0%</v>
      </c>
      <c r="P69" s="149" t="str">
        <f t="shared" si="64"/>
        <v>(406,700)</v>
      </c>
      <c r="Q69" s="149" t="str">
        <f t="shared" si="65"/>
        <v>(430,362)</v>
      </c>
      <c r="R69" s="180" t="str">
        <f t="shared" si="66"/>
        <v>5.8%</v>
      </c>
    </row>
    <row r="70" spans="1:18" ht="11.5">
      <c r="A70" s="14" t="s">
        <v>126</v>
      </c>
      <c r="B70" s="90" t="s">
        <v>22</v>
      </c>
      <c r="C70" s="149"/>
      <c r="D70" s="149">
        <v>-85512</v>
      </c>
      <c r="E70" s="149">
        <v>-83658</v>
      </c>
      <c r="F70" s="180">
        <v>-2.1999999999999999E-2</v>
      </c>
      <c r="G70" s="149">
        <v>-25410</v>
      </c>
      <c r="H70" s="149">
        <v>-42564</v>
      </c>
      <c r="I70" s="180">
        <v>0.67500000000000004</v>
      </c>
      <c r="K70" s="90" t="s">
        <v>256</v>
      </c>
      <c r="L70" s="91"/>
      <c r="M70" s="149" t="str">
        <f t="shared" si="61"/>
        <v>(85,512)</v>
      </c>
      <c r="N70" s="149" t="str">
        <f t="shared" si="62"/>
        <v>(83,658)</v>
      </c>
      <c r="O70" s="180" t="str">
        <f t="shared" si="63"/>
        <v>-2.2%</v>
      </c>
      <c r="P70" s="149" t="str">
        <f t="shared" si="64"/>
        <v>(25,410)</v>
      </c>
      <c r="Q70" s="149" t="str">
        <f t="shared" si="65"/>
        <v>(42,564)</v>
      </c>
      <c r="R70" s="180" t="str">
        <f t="shared" si="66"/>
        <v>67.5%</v>
      </c>
    </row>
    <row r="71" spans="1:18" ht="12" thickBot="1">
      <c r="A71" s="14" t="s">
        <v>127</v>
      </c>
      <c r="B71" s="102" t="s">
        <v>35</v>
      </c>
      <c r="C71" s="177"/>
      <c r="D71" s="177">
        <v>-129615</v>
      </c>
      <c r="E71" s="177">
        <v>-218605</v>
      </c>
      <c r="F71" s="185">
        <v>0.68700000000000006</v>
      </c>
      <c r="G71" s="177">
        <v>-62701</v>
      </c>
      <c r="H71" s="177">
        <v>-124681</v>
      </c>
      <c r="I71" s="185">
        <v>0.98799999999999999</v>
      </c>
      <c r="K71" s="102" t="s">
        <v>117</v>
      </c>
      <c r="L71" s="103"/>
      <c r="M71" s="177" t="str">
        <f t="shared" ref="M71" si="67">IF(D71&lt;0,CONCATENATE("(",SUBSTITUTE(SUBSTITUTE(SUBSTITUTE(SUBSTITUTE(TEXT(D71,"#.##0"),",","*"),".",","),"*","."),"-",""),")"),IF(D71=0,"       -",SUBSTITUTE(SUBSTITUTE(SUBSTITUTE(TEXT(D71,"#.##0"),",","*"),".",","),"*",".")))</f>
        <v>(129,615)</v>
      </c>
      <c r="N71" s="177" t="str">
        <f t="shared" ref="N71" si="68">IF(E71&lt;0,CONCATENATE("(",SUBSTITUTE(SUBSTITUTE(SUBSTITUTE(SUBSTITUTE(TEXT(E71,"#.##0"),",","*"),".",","),"*","."),"-",""),")"),IF(E71=0,"       -",SUBSTITUTE(SUBSTITUTE(SUBSTITUTE(TEXT(E71,"#.##0"),",","*"),".",","),"*",".")))</f>
        <v>(218,605)</v>
      </c>
      <c r="O71" s="185" t="str">
        <f t="shared" ref="O71" si="69">SUBSTITUTE(TEXT(F71,"0,0%"),",",".")</f>
        <v>68.7%</v>
      </c>
      <c r="P71" s="177" t="str">
        <f t="shared" ref="P71" si="70">IF(G71&lt;0,CONCATENATE("(",SUBSTITUTE(SUBSTITUTE(SUBSTITUTE(SUBSTITUTE(TEXT(G71,"#.##0"),",","*"),".",","),"*","."),"-",""),")"),IF(G71=0,"       -",SUBSTITUTE(SUBSTITUTE(SUBSTITUTE(TEXT(G71,"#.##0"),",","*"),".",","),"*",".")))</f>
        <v>(62,701)</v>
      </c>
      <c r="Q71" s="177" t="str">
        <f t="shared" ref="Q71" si="71">IF(H71&lt;0,CONCATENATE("(",SUBSTITUTE(SUBSTITUTE(SUBSTITUTE(SUBSTITUTE(TEXT(H71,"#.##0"),",","*"),".",","),"*","."),"-",""),")"),IF(H71=0,"       -",SUBSTITUTE(SUBSTITUTE(SUBSTITUTE(TEXT(H71,"#.##0"),",","*"),".",","),"*",".")))</f>
        <v>(124,681)</v>
      </c>
      <c r="R71" s="185" t="str">
        <f t="shared" ref="R71" si="72">SUBSTITUTE(TEXT(I71,"0,0%"),",",".")</f>
        <v>98.8%</v>
      </c>
    </row>
    <row r="72" spans="1:18" ht="11" thickTop="1">
      <c r="B72" s="38"/>
      <c r="C72" s="38"/>
      <c r="D72" s="38"/>
      <c r="E72" s="38"/>
      <c r="F72" s="38"/>
      <c r="G72" s="47"/>
      <c r="H72" s="36"/>
      <c r="I72" s="37"/>
    </row>
    <row r="73" spans="1:18" ht="11" thickBot="1">
      <c r="B73" s="33" t="s">
        <v>703</v>
      </c>
      <c r="C73" s="38"/>
      <c r="D73" s="38"/>
      <c r="E73" s="38"/>
      <c r="F73" s="38"/>
      <c r="G73" s="36"/>
      <c r="H73" s="36"/>
      <c r="I73" s="37"/>
      <c r="K73" s="33" t="s">
        <v>690</v>
      </c>
      <c r="L73" s="35"/>
      <c r="M73" s="35"/>
      <c r="N73" s="35"/>
      <c r="O73" s="35"/>
    </row>
    <row r="74" spans="1:18" ht="12.5" thickTop="1" thickBot="1">
      <c r="B74" s="87" t="s">
        <v>4</v>
      </c>
      <c r="C74" s="87"/>
      <c r="D74" s="217" t="str">
        <f>$D$3</f>
        <v>9M22</v>
      </c>
      <c r="E74" s="217" t="str">
        <f>$E$3</f>
        <v>9M23</v>
      </c>
      <c r="F74" s="217" t="str">
        <f>$F$3</f>
        <v>AH</v>
      </c>
      <c r="G74" s="101" t="str">
        <f>$G$3</f>
        <v>3T22</v>
      </c>
      <c r="H74" s="101" t="str">
        <f>$H$3</f>
        <v>3T23</v>
      </c>
      <c r="I74" s="187" t="str">
        <f>$I$3</f>
        <v>AH</v>
      </c>
      <c r="K74" s="87" t="s">
        <v>253</v>
      </c>
      <c r="L74" s="87"/>
      <c r="M74" s="101" t="str">
        <f>$M$3</f>
        <v>9M22</v>
      </c>
      <c r="N74" s="101" t="str">
        <f>$N$3</f>
        <v>9M23</v>
      </c>
      <c r="O74" s="101" t="str">
        <f>$O$3</f>
        <v>HA</v>
      </c>
      <c r="P74" s="101" t="str">
        <f>$P$3</f>
        <v>3Q22</v>
      </c>
      <c r="Q74" s="101" t="str">
        <f>$Q$3</f>
        <v>3Q23</v>
      </c>
      <c r="R74" s="101" t="str">
        <f>$R$3</f>
        <v>HA</v>
      </c>
    </row>
    <row r="75" spans="1:18" ht="11" customHeight="1">
      <c r="B75" s="95" t="s">
        <v>7</v>
      </c>
      <c r="C75" s="95"/>
      <c r="D75" s="176">
        <v>-1771814</v>
      </c>
      <c r="E75" s="176">
        <v>-1480686</v>
      </c>
      <c r="F75" s="182">
        <v>-0.16400000000000001</v>
      </c>
      <c r="G75" s="176">
        <v>-256376</v>
      </c>
      <c r="H75" s="176">
        <v>-326218</v>
      </c>
      <c r="I75" s="182">
        <v>0.27200000000000002</v>
      </c>
      <c r="K75" s="95" t="s">
        <v>477</v>
      </c>
      <c r="L75" s="95"/>
      <c r="M75" s="176" t="str">
        <f>IF(D75&lt;0,CONCATENATE("(",SUBSTITUTE(SUBSTITUTE(SUBSTITUTE(SUBSTITUTE(TEXT(D75,"#.##0"),",","*"),".",","),"*","."),"-",""),")"),IF(D75=0,"       -",SUBSTITUTE(SUBSTITUTE(SUBSTITUTE(TEXT(D75,"#.##0"),",","*"),".",","),"*",".")))</f>
        <v>(1,771,814)</v>
      </c>
      <c r="N75" s="176" t="str">
        <f>IF(E75&lt;0,CONCATENATE("(",SUBSTITUTE(SUBSTITUTE(SUBSTITUTE(SUBSTITUTE(TEXT(E75,"#.##0"),",","*"),".",","),"*","."),"-",""),")"),IF(E75=0,"       -",SUBSTITUTE(SUBSTITUTE(SUBSTITUTE(TEXT(E75,"#.##0"),",","*"),".",","),"*",".")))</f>
        <v>(1,480,686)</v>
      </c>
      <c r="O75" s="182" t="str">
        <f>SUBSTITUTE(TEXT(F75,"0,0%"),",",".")</f>
        <v>-16.4%</v>
      </c>
      <c r="P75" s="176" t="str">
        <f>IF(G75&lt;0,CONCATENATE("(",SUBSTITUTE(SUBSTITUTE(SUBSTITUTE(SUBSTITUTE(TEXT(G75,"#.##0"),",","*"),".",","),"*","."),"-",""),")"),IF(G75=0,"       -",SUBSTITUTE(SUBSTITUTE(SUBSTITUTE(TEXT(G75,"#.##0"),",","*"),".",","),"*",".")))</f>
        <v>(256,376)</v>
      </c>
      <c r="Q75" s="176" t="str">
        <f>IF(H75&lt;0,CONCATENATE("(",SUBSTITUTE(SUBSTITUTE(SUBSTITUTE(SUBSTITUTE(TEXT(H75,"#.##0"),",","*"),".",","),"*","."),"-",""),")"),IF(H75=0,"       -",SUBSTITUTE(SUBSTITUTE(SUBSTITUTE(TEXT(H75,"#.##0"),",","*"),".",","),"*",".")))</f>
        <v>(326,218)</v>
      </c>
      <c r="R75" s="182" t="str">
        <f>SUBSTITUTE(TEXT(I75,"0,0%"),",",".")</f>
        <v>27.2%</v>
      </c>
    </row>
    <row r="76" spans="1:18" ht="11" customHeight="1">
      <c r="A76" s="14" t="s">
        <v>128</v>
      </c>
      <c r="B76" s="90" t="s">
        <v>26</v>
      </c>
      <c r="C76" s="73"/>
      <c r="D76" s="149">
        <v>-455892</v>
      </c>
      <c r="E76" s="149">
        <v>-417817</v>
      </c>
      <c r="F76" s="180">
        <v>-8.4000000000000005E-2</v>
      </c>
      <c r="G76" s="149">
        <v>-64132</v>
      </c>
      <c r="H76" s="149">
        <v>-151351</v>
      </c>
      <c r="I76" s="180">
        <v>1.36</v>
      </c>
      <c r="K76" s="90" t="s">
        <v>110</v>
      </c>
      <c r="L76" s="73"/>
      <c r="M76" s="149" t="str">
        <f t="shared" ref="M76" si="73">IF(D76&lt;0,CONCATENATE("(",SUBSTITUTE(SUBSTITUTE(SUBSTITUTE(SUBSTITUTE(TEXT(D76,"#.##0"),",","*"),".",","),"*","."),"-",""),")"),IF(D76=0,"       -",SUBSTITUTE(SUBSTITUTE(SUBSTITUTE(TEXT(D76,"#.##0"),",","*"),".",","),"*",".")))</f>
        <v>(455,892)</v>
      </c>
      <c r="N76" s="149" t="str">
        <f t="shared" ref="N76" si="74">IF(E76&lt;0,CONCATENATE("(",SUBSTITUTE(SUBSTITUTE(SUBSTITUTE(SUBSTITUTE(TEXT(E76,"#.##0"),",","*"),".",","),"*","."),"-",""),")"),IF(E76=0,"       -",SUBSTITUTE(SUBSTITUTE(SUBSTITUTE(TEXT(E76,"#.##0"),",","*"),".",","),"*",".")))</f>
        <v>(417,817)</v>
      </c>
      <c r="O76" s="180" t="str">
        <f t="shared" ref="O76" si="75">SUBSTITUTE(TEXT(F76,"0,0%"),",",".")</f>
        <v>-8.4%</v>
      </c>
      <c r="P76" s="149" t="str">
        <f t="shared" ref="P76" si="76">IF(G76&lt;0,CONCATENATE("(",SUBSTITUTE(SUBSTITUTE(SUBSTITUTE(SUBSTITUTE(TEXT(G76,"#.##0"),",","*"),".",","),"*","."),"-",""),")"),IF(G76=0,"       -",SUBSTITUTE(SUBSTITUTE(SUBSTITUTE(TEXT(G76,"#.##0"),",","*"),".",","),"*",".")))</f>
        <v>(64,132)</v>
      </c>
      <c r="Q76" s="149" t="str">
        <f t="shared" ref="Q76" si="77">IF(H76&lt;0,CONCATENATE("(",SUBSTITUTE(SUBSTITUTE(SUBSTITUTE(SUBSTITUTE(TEXT(H76,"#.##0"),",","*"),".",","),"*","."),"-",""),")"),IF(H76=0,"       -",SUBSTITUTE(SUBSTITUTE(SUBSTITUTE(TEXT(H76,"#.##0"),",","*"),".",","),"*",".")))</f>
        <v>(151,351)</v>
      </c>
      <c r="R76" s="180" t="str">
        <f t="shared" ref="R76" si="78">SUBSTITUTE(TEXT(I76,"0,0%"),",",".")</f>
        <v>136.0%</v>
      </c>
    </row>
    <row r="77" spans="1:18" ht="11" customHeight="1">
      <c r="A77" s="14" t="s">
        <v>129</v>
      </c>
      <c r="B77" s="90" t="s">
        <v>19</v>
      </c>
      <c r="C77" s="73"/>
      <c r="D77" s="149">
        <v>-30190</v>
      </c>
      <c r="E77" s="149">
        <v>-57863</v>
      </c>
      <c r="F77" s="180">
        <v>0.91700000000000004</v>
      </c>
      <c r="G77" s="149">
        <v>-12845</v>
      </c>
      <c r="H77" s="149">
        <v>-44367</v>
      </c>
      <c r="I77" s="180">
        <v>2.4540000000000002</v>
      </c>
      <c r="K77" s="90" t="s">
        <v>658</v>
      </c>
      <c r="L77" s="73"/>
      <c r="M77" s="149" t="str">
        <f t="shared" ref="M77:M79" si="79">IF(D77&lt;0,CONCATENATE("(",SUBSTITUTE(SUBSTITUTE(SUBSTITUTE(SUBSTITUTE(TEXT(D77,"#.##0"),",","*"),".",","),"*","."),"-",""),")"),IF(D77=0,"       -",SUBSTITUTE(SUBSTITUTE(SUBSTITUTE(TEXT(D77,"#.##0"),",","*"),".",","),"*",".")))</f>
        <v>(30,190)</v>
      </c>
      <c r="N77" s="149" t="str">
        <f t="shared" ref="N77:N79" si="80">IF(E77&lt;0,CONCATENATE("(",SUBSTITUTE(SUBSTITUTE(SUBSTITUTE(SUBSTITUTE(TEXT(E77,"#.##0"),",","*"),".",","),"*","."),"-",""),")"),IF(E77=0,"       -",SUBSTITUTE(SUBSTITUTE(SUBSTITUTE(TEXT(E77,"#.##0"),",","*"),".",","),"*",".")))</f>
        <v>(57,863)</v>
      </c>
      <c r="O77" s="180" t="str">
        <f t="shared" ref="O77:O79" si="81">SUBSTITUTE(TEXT(F77,"0,0%"),",",".")</f>
        <v>91.7%</v>
      </c>
      <c r="P77" s="149" t="str">
        <f t="shared" ref="P77:P79" si="82">IF(G77&lt;0,CONCATENATE("(",SUBSTITUTE(SUBSTITUTE(SUBSTITUTE(SUBSTITUTE(TEXT(G77,"#.##0"),",","*"),".",","),"*","."),"-",""),")"),IF(G77=0,"       -",SUBSTITUTE(SUBSTITUTE(SUBSTITUTE(TEXT(G77,"#.##0"),",","*"),".",","),"*",".")))</f>
        <v>(12,845)</v>
      </c>
      <c r="Q77" s="149" t="str">
        <f t="shared" ref="Q77:Q79" si="83">IF(H77&lt;0,CONCATENATE("(",SUBSTITUTE(SUBSTITUTE(SUBSTITUTE(SUBSTITUTE(TEXT(H77,"#.##0"),",","*"),".",","),"*","."),"-",""),")"),IF(H77=0,"       -",SUBSTITUTE(SUBSTITUTE(SUBSTITUTE(TEXT(H77,"#.##0"),",","*"),".",","),"*",".")))</f>
        <v>(44,367)</v>
      </c>
      <c r="R77" s="180" t="str">
        <f t="shared" ref="R77:R79" si="84">SUBSTITUTE(TEXT(I77,"0,0%"),",",".")</f>
        <v>245.4%</v>
      </c>
    </row>
    <row r="78" spans="1:18" ht="11" customHeight="1">
      <c r="A78" s="14" t="s">
        <v>130</v>
      </c>
      <c r="B78" s="90" t="s">
        <v>20</v>
      </c>
      <c r="C78" s="73"/>
      <c r="D78" s="149">
        <v>-1183193</v>
      </c>
      <c r="E78" s="149">
        <v>-913732</v>
      </c>
      <c r="F78" s="180">
        <v>-0.22800000000000001</v>
      </c>
      <c r="G78" s="149">
        <v>-102609</v>
      </c>
      <c r="H78" s="149">
        <v>-60523</v>
      </c>
      <c r="I78" s="180">
        <v>-0.41</v>
      </c>
      <c r="K78" s="90" t="s">
        <v>103</v>
      </c>
      <c r="L78" s="73"/>
      <c r="M78" s="149" t="str">
        <f t="shared" si="79"/>
        <v>(1,183,193)</v>
      </c>
      <c r="N78" s="149" t="str">
        <f t="shared" si="80"/>
        <v>(913,732)</v>
      </c>
      <c r="O78" s="180" t="str">
        <f t="shared" si="81"/>
        <v>-22.8%</v>
      </c>
      <c r="P78" s="149" t="str">
        <f t="shared" si="82"/>
        <v>(102,609)</v>
      </c>
      <c r="Q78" s="149" t="str">
        <f t="shared" si="83"/>
        <v>(60,523)</v>
      </c>
      <c r="R78" s="180" t="str">
        <f t="shared" si="84"/>
        <v>-41.0%</v>
      </c>
    </row>
    <row r="79" spans="1:18" ht="11" customHeight="1">
      <c r="A79" s="14" t="s">
        <v>131</v>
      </c>
      <c r="B79" s="90" t="s">
        <v>21</v>
      </c>
      <c r="C79" s="73"/>
      <c r="D79" s="149">
        <v>-86333</v>
      </c>
      <c r="E79" s="149">
        <v>-83309</v>
      </c>
      <c r="F79" s="180">
        <v>-3.5000000000000003E-2</v>
      </c>
      <c r="G79" s="149">
        <v>-68774</v>
      </c>
      <c r="H79" s="149">
        <v>-66512</v>
      </c>
      <c r="I79" s="180">
        <v>-3.3000000000000002E-2</v>
      </c>
      <c r="K79" s="90" t="s">
        <v>114</v>
      </c>
      <c r="L79" s="73"/>
      <c r="M79" s="149" t="str">
        <f t="shared" si="79"/>
        <v>(86,333)</v>
      </c>
      <c r="N79" s="149" t="str">
        <f t="shared" si="80"/>
        <v>(83,309)</v>
      </c>
      <c r="O79" s="180" t="str">
        <f t="shared" si="81"/>
        <v>-3.5%</v>
      </c>
      <c r="P79" s="149" t="str">
        <f t="shared" si="82"/>
        <v>(68,774)</v>
      </c>
      <c r="Q79" s="149" t="str">
        <f t="shared" si="83"/>
        <v>(66,512)</v>
      </c>
      <c r="R79" s="180" t="str">
        <f t="shared" si="84"/>
        <v>-3.3%</v>
      </c>
    </row>
    <row r="80" spans="1:18" ht="11" customHeight="1">
      <c r="B80" s="90" t="s">
        <v>22</v>
      </c>
      <c r="C80" s="73"/>
      <c r="D80" s="149">
        <v>-13836</v>
      </c>
      <c r="E80" s="149">
        <v>-7965</v>
      </c>
      <c r="F80" s="180">
        <v>-0.42399999999999999</v>
      </c>
      <c r="G80" s="149">
        <v>-5646</v>
      </c>
      <c r="H80" s="149">
        <v>-3465</v>
      </c>
      <c r="I80" s="180">
        <v>-0.38600000000000001</v>
      </c>
      <c r="K80" s="90" t="s">
        <v>256</v>
      </c>
      <c r="L80" s="73"/>
      <c r="M80" s="149" t="str">
        <f t="shared" ref="M80" si="85">IF(D80&lt;0,CONCATENATE("(",SUBSTITUTE(SUBSTITUTE(SUBSTITUTE(SUBSTITUTE(TEXT(D80,"#.##0"),",","*"),".",","),"*","."),"-",""),")"),IF(D80=0,"       -",SUBSTITUTE(SUBSTITUTE(SUBSTITUTE(TEXT(D80,"#.##0"),",","*"),".",","),"*",".")))</f>
        <v>(13,836)</v>
      </c>
      <c r="N80" s="149" t="str">
        <f t="shared" ref="N80" si="86">IF(E80&lt;0,CONCATENATE("(",SUBSTITUTE(SUBSTITUTE(SUBSTITUTE(SUBSTITUTE(TEXT(E80,"#.##0"),",","*"),".",","),"*","."),"-",""),")"),IF(E80=0,"       -",SUBSTITUTE(SUBSTITUTE(SUBSTITUTE(TEXT(E80,"#.##0"),",","*"),".",","),"*",".")))</f>
        <v>(7,965)</v>
      </c>
      <c r="O80" s="180" t="str">
        <f t="shared" ref="O80" si="87">SUBSTITUTE(TEXT(F80,"0,0%"),",",".")</f>
        <v>-42.4%</v>
      </c>
      <c r="P80" s="149" t="str">
        <f t="shared" ref="P80" si="88">IF(G80&lt;0,CONCATENATE("(",SUBSTITUTE(SUBSTITUTE(SUBSTITUTE(SUBSTITUTE(TEXT(G80,"#.##0"),",","*"),".",","),"*","."),"-",""),")"),IF(G80=0,"       -",SUBSTITUTE(SUBSTITUTE(SUBSTITUTE(TEXT(G80,"#.##0"),",","*"),".",","),"*",".")))</f>
        <v>(5,646)</v>
      </c>
      <c r="Q80" s="149" t="str">
        <f t="shared" ref="Q80" si="89">IF(H80&lt;0,CONCATENATE("(",SUBSTITUTE(SUBSTITUTE(SUBSTITUTE(SUBSTITUTE(TEXT(H80,"#.##0"),",","*"),".",","),"*","."),"-",""),")"),IF(H80=0,"       -",SUBSTITUTE(SUBSTITUTE(SUBSTITUTE(TEXT(H80,"#.##0"),",","*"),".",","),"*",".")))</f>
        <v>(3,465)</v>
      </c>
      <c r="R80" s="180" t="str">
        <f t="shared" ref="R80" si="90">SUBSTITUTE(TEXT(I80,"0,0%"),",",".")</f>
        <v>-38.6%</v>
      </c>
    </row>
    <row r="81" spans="1:18" ht="11" customHeight="1" thickBot="1">
      <c r="A81" s="14" t="s">
        <v>132</v>
      </c>
      <c r="B81" s="102" t="s">
        <v>35</v>
      </c>
      <c r="C81" s="104"/>
      <c r="D81" s="177">
        <v>-2370</v>
      </c>
      <c r="E81" s="177">
        <v>0</v>
      </c>
      <c r="F81" s="185" t="s">
        <v>721</v>
      </c>
      <c r="G81" s="177">
        <v>-2370</v>
      </c>
      <c r="H81" s="177">
        <v>0</v>
      </c>
      <c r="I81" s="185" t="s">
        <v>721</v>
      </c>
      <c r="K81" s="102" t="s">
        <v>256</v>
      </c>
      <c r="L81" s="104"/>
      <c r="M81" s="177" t="str">
        <f t="shared" ref="M81" si="91">IF(D81&lt;0,CONCATENATE("(",SUBSTITUTE(SUBSTITUTE(SUBSTITUTE(SUBSTITUTE(TEXT(D81,"#.##0"),",","*"),".",","),"*","."),"-",""),")"),IF(D81=0,"       -",SUBSTITUTE(SUBSTITUTE(SUBSTITUTE(TEXT(D81,"#.##0"),",","*"),".",","),"*",".")))</f>
        <v>(2,370)</v>
      </c>
      <c r="N81" s="177" t="str">
        <f t="shared" ref="N81" si="92">IF(E81&lt;0,CONCATENATE("(",SUBSTITUTE(SUBSTITUTE(SUBSTITUTE(SUBSTITUTE(TEXT(E81,"#.##0"),",","*"),".",","),"*","."),"-",""),")"),IF(E81=0,"       -",SUBSTITUTE(SUBSTITUTE(SUBSTITUTE(TEXT(E81,"#.##0"),",","*"),".",","),"*",".")))</f>
        <v xml:space="preserve">       -</v>
      </c>
      <c r="O81" s="185" t="str">
        <f t="shared" ref="O81" si="93">SUBSTITUTE(TEXT(F81,"0,0%"),",",".")</f>
        <v>n.a.</v>
      </c>
      <c r="P81" s="177" t="str">
        <f t="shared" ref="P81" si="94">IF(G81&lt;0,CONCATENATE("(",SUBSTITUTE(SUBSTITUTE(SUBSTITUTE(SUBSTITUTE(TEXT(G81,"#.##0"),",","*"),".",","),"*","."),"-",""),")"),IF(G81=0,"       -",SUBSTITUTE(SUBSTITUTE(SUBSTITUTE(TEXT(G81,"#.##0"),",","*"),".",","),"*",".")))</f>
        <v>(2,370)</v>
      </c>
      <c r="Q81" s="177" t="str">
        <f t="shared" ref="Q81" si="95">IF(H81&lt;0,CONCATENATE("(",SUBSTITUTE(SUBSTITUTE(SUBSTITUTE(SUBSTITUTE(TEXT(H81,"#.##0"),",","*"),".",","),"*","."),"-",""),")"),IF(H81=0,"       -",SUBSTITUTE(SUBSTITUTE(SUBSTITUTE(TEXT(H81,"#.##0"),",","*"),".",","),"*",".")))</f>
        <v xml:space="preserve">       -</v>
      </c>
      <c r="R81" s="185" t="str">
        <f t="shared" ref="R81" si="96">SUBSTITUTE(TEXT(I81,"0,0%"),",",".")</f>
        <v>n.a.</v>
      </c>
    </row>
    <row r="82" spans="1:18" ht="11" thickTop="1">
      <c r="B82" s="38"/>
      <c r="C82" s="38"/>
      <c r="D82" s="38"/>
      <c r="E82" s="38"/>
      <c r="F82" s="38"/>
      <c r="G82" s="47"/>
      <c r="H82" s="36" t="s">
        <v>133</v>
      </c>
      <c r="I82" s="37"/>
    </row>
    <row r="83" spans="1:18">
      <c r="B83" s="38"/>
      <c r="C83" s="38"/>
      <c r="D83" s="38"/>
      <c r="E83" s="38"/>
      <c r="F83" s="38"/>
      <c r="G83" s="47"/>
      <c r="H83" s="36"/>
      <c r="I83" s="37"/>
    </row>
    <row r="84" spans="1:18" ht="11" thickBot="1">
      <c r="B84" s="33" t="s">
        <v>704</v>
      </c>
      <c r="C84" s="38"/>
      <c r="D84" s="38"/>
      <c r="E84" s="38"/>
      <c r="F84" s="38"/>
      <c r="G84" s="47"/>
      <c r="H84" s="36"/>
      <c r="I84" s="37"/>
      <c r="K84" s="33" t="s">
        <v>689</v>
      </c>
      <c r="L84" s="35"/>
      <c r="M84" s="35"/>
      <c r="N84" s="35"/>
      <c r="O84" s="35"/>
    </row>
    <row r="85" spans="1:18" ht="12.5" thickTop="1" thickBot="1">
      <c r="B85" s="105" t="s">
        <v>36</v>
      </c>
      <c r="C85" s="105"/>
      <c r="D85" s="118" t="str">
        <f>$D$3</f>
        <v>9M22</v>
      </c>
      <c r="E85" s="118" t="str">
        <f>$E$3</f>
        <v>9M23</v>
      </c>
      <c r="F85" s="106" t="str">
        <f>$F$3</f>
        <v>AH</v>
      </c>
      <c r="G85" s="106" t="str">
        <f>$G$3</f>
        <v>3T22</v>
      </c>
      <c r="H85" s="106" t="str">
        <f>$H$3</f>
        <v>3T23</v>
      </c>
      <c r="I85" s="106" t="str">
        <f>$I$3</f>
        <v>AH</v>
      </c>
      <c r="K85" s="105" t="s">
        <v>110</v>
      </c>
      <c r="L85" s="105"/>
      <c r="M85" s="118" t="str">
        <f>$M$3</f>
        <v>9M22</v>
      </c>
      <c r="N85" s="118" t="str">
        <f>$N$3</f>
        <v>9M23</v>
      </c>
      <c r="O85" s="118" t="str">
        <f>$O$3</f>
        <v>HA</v>
      </c>
      <c r="P85" s="106" t="str">
        <f>$P$3</f>
        <v>3Q22</v>
      </c>
      <c r="Q85" s="106" t="str">
        <f>$Q$3</f>
        <v>3Q23</v>
      </c>
      <c r="R85" s="106" t="str">
        <f>$R$3</f>
        <v>HA</v>
      </c>
    </row>
    <row r="86" spans="1:18" ht="13" customHeight="1" thickTop="1">
      <c r="A86" s="14" t="s">
        <v>134</v>
      </c>
      <c r="B86" s="90" t="s">
        <v>540</v>
      </c>
      <c r="C86" s="108" t="s">
        <v>27</v>
      </c>
      <c r="D86" s="149">
        <v>179823</v>
      </c>
      <c r="E86" s="149">
        <v>157787</v>
      </c>
      <c r="F86" s="180">
        <v>-0.123</v>
      </c>
      <c r="G86" s="149">
        <v>36773</v>
      </c>
      <c r="H86" s="149">
        <v>56893</v>
      </c>
      <c r="I86" s="180">
        <v>0.54700000000000004</v>
      </c>
      <c r="K86" s="90" t="s">
        <v>170</v>
      </c>
      <c r="L86" s="108" t="s">
        <v>632</v>
      </c>
      <c r="M86" s="149" t="str">
        <f t="shared" ref="M86" si="97">IF(D86&lt;0,CONCATENATE("(",SUBSTITUTE(SUBSTITUTE(SUBSTITUTE(SUBSTITUTE(TEXT(D86,"#.##0"),",","*"),".",","),"*","."),"-",""),")"),IF(D86=0,"       -",SUBSTITUTE(SUBSTITUTE(SUBSTITUTE(TEXT(D86,"#.##0"),",","*"),".",","),"*",".")))</f>
        <v>179,823</v>
      </c>
      <c r="N86" s="149" t="str">
        <f t="shared" ref="N86" si="98">IF(E86&lt;0,CONCATENATE("(",SUBSTITUTE(SUBSTITUTE(SUBSTITUTE(SUBSTITUTE(TEXT(E86,"#.##0"),",","*"),".",","),"*","."),"-",""),")"),IF(E86=0,"       -",SUBSTITUTE(SUBSTITUTE(SUBSTITUTE(TEXT(E86,"#.##0"),",","*"),".",","),"*",".")))</f>
        <v>157,787</v>
      </c>
      <c r="O86" s="180" t="str">
        <f t="shared" ref="O86" si="99">SUBSTITUTE(TEXT(F86,"0,0%"),",",".")</f>
        <v>-12.3%</v>
      </c>
      <c r="P86" s="149" t="str">
        <f t="shared" ref="P86" si="100">IF(G86&lt;0,CONCATENATE("(",SUBSTITUTE(SUBSTITUTE(SUBSTITUTE(SUBSTITUTE(TEXT(G86,"#.##0"),",","*"),".",","),"*","."),"-",""),")"),IF(G86=0,"       -",SUBSTITUTE(SUBSTITUTE(SUBSTITUTE(TEXT(G86,"#.##0"),",","*"),".",","),"*",".")))</f>
        <v>36,773</v>
      </c>
      <c r="Q86" s="149" t="str">
        <f t="shared" ref="Q86" si="101">IF(H86&lt;0,CONCATENATE("(",SUBSTITUTE(SUBSTITUTE(SUBSTITUTE(SUBSTITUTE(TEXT(H86,"#.##0"),",","*"),".",","),"*","."),"-",""),")"),IF(H86=0,"       -",SUBSTITUTE(SUBSTITUTE(SUBSTITUTE(TEXT(H86,"#.##0"),",","*"),".",","),"*",".")))</f>
        <v>56,893</v>
      </c>
      <c r="R86" s="180" t="str">
        <f t="shared" ref="R86" si="102">SUBSTITUTE(TEXT(I86,"0,0%"),",",".")</f>
        <v>54.7%</v>
      </c>
    </row>
    <row r="87" spans="1:18" ht="13" customHeight="1">
      <c r="A87" s="14" t="s">
        <v>135</v>
      </c>
      <c r="B87" s="90" t="s">
        <v>1</v>
      </c>
      <c r="C87" s="108" t="s">
        <v>37</v>
      </c>
      <c r="D87" s="149">
        <v>2014395</v>
      </c>
      <c r="E87" s="149">
        <v>1402072</v>
      </c>
      <c r="F87" s="180">
        <v>-0.30399999999999999</v>
      </c>
      <c r="G87" s="149">
        <v>368712</v>
      </c>
      <c r="H87" s="149">
        <v>521410</v>
      </c>
      <c r="I87" s="180">
        <v>0.41399999999999998</v>
      </c>
      <c r="K87" s="90" t="s">
        <v>136</v>
      </c>
      <c r="L87" s="108" t="s">
        <v>258</v>
      </c>
      <c r="M87" s="149" t="str">
        <f t="shared" ref="M87:M93" si="103">IF(D87&lt;0,CONCATENATE("(",SUBSTITUTE(SUBSTITUTE(SUBSTITUTE(SUBSTITUTE(TEXT(D87,"#.##0"),",","*"),".",","),"*","."),"-",""),")"),IF(D87=0,"       -",SUBSTITUTE(SUBSTITUTE(SUBSTITUTE(TEXT(D87,"#.##0"),",","*"),".",","),"*",".")))</f>
        <v>2,014,395</v>
      </c>
      <c r="N87" s="149" t="str">
        <f t="shared" ref="N87:N93" si="104">IF(E87&lt;0,CONCATENATE("(",SUBSTITUTE(SUBSTITUTE(SUBSTITUTE(SUBSTITUTE(TEXT(E87,"#.##0"),",","*"),".",","),"*","."),"-",""),")"),IF(E87=0,"       -",SUBSTITUTE(SUBSTITUTE(SUBSTITUTE(TEXT(E87,"#.##0"),",","*"),".",","),"*",".")))</f>
        <v>1,402,072</v>
      </c>
      <c r="O87" s="180" t="str">
        <f t="shared" ref="O87:O93" si="105">SUBSTITUTE(TEXT(F87,"0,0%"),",",".")</f>
        <v>-30.4%</v>
      </c>
      <c r="P87" s="149" t="str">
        <f t="shared" ref="P87:P93" si="106">IF(G87&lt;0,CONCATENATE("(",SUBSTITUTE(SUBSTITUTE(SUBSTITUTE(SUBSTITUTE(TEXT(G87,"#.##0"),",","*"),".",","),"*","."),"-",""),")"),IF(G87=0,"       -",SUBSTITUTE(SUBSTITUTE(SUBSTITUTE(TEXT(G87,"#.##0"),",","*"),".",","),"*",".")))</f>
        <v>368,712</v>
      </c>
      <c r="Q87" s="149" t="str">
        <f t="shared" ref="Q87:Q93" si="107">IF(H87&lt;0,CONCATENATE("(",SUBSTITUTE(SUBSTITUTE(SUBSTITUTE(SUBSTITUTE(TEXT(H87,"#.##0"),",","*"),".",","),"*","."),"-",""),")"),IF(H87=0,"       -",SUBSTITUTE(SUBSTITUTE(SUBSTITUTE(TEXT(H87,"#.##0"),",","*"),".",","),"*",".")))</f>
        <v>521,410</v>
      </c>
      <c r="R87" s="180" t="str">
        <f t="shared" ref="R87:R93" si="108">SUBSTITUTE(TEXT(I87,"0,0%"),",",".")</f>
        <v>41.4%</v>
      </c>
    </row>
    <row r="88" spans="1:18" ht="13" customHeight="1">
      <c r="A88" s="14" t="s">
        <v>137</v>
      </c>
      <c r="B88" s="90" t="s">
        <v>38</v>
      </c>
      <c r="C88" s="108" t="s">
        <v>37</v>
      </c>
      <c r="D88" s="149">
        <v>-210612</v>
      </c>
      <c r="E88" s="149">
        <v>209456</v>
      </c>
      <c r="F88" s="180" t="s">
        <v>2</v>
      </c>
      <c r="G88" s="149">
        <v>-19881</v>
      </c>
      <c r="H88" s="149">
        <v>86731</v>
      </c>
      <c r="I88" s="180" t="s">
        <v>2</v>
      </c>
      <c r="K88" s="90" t="s">
        <v>138</v>
      </c>
      <c r="L88" s="108" t="s">
        <v>258</v>
      </c>
      <c r="M88" s="149" t="str">
        <f t="shared" si="103"/>
        <v>(210,612)</v>
      </c>
      <c r="N88" s="149" t="str">
        <f t="shared" si="104"/>
        <v>209,456</v>
      </c>
      <c r="O88" s="180" t="str">
        <f t="shared" si="105"/>
        <v>n.m.</v>
      </c>
      <c r="P88" s="149" t="str">
        <f t="shared" si="106"/>
        <v>(19,881)</v>
      </c>
      <c r="Q88" s="149" t="str">
        <f t="shared" si="107"/>
        <v>86,731</v>
      </c>
      <c r="R88" s="180" t="str">
        <f t="shared" si="108"/>
        <v>n.m.</v>
      </c>
    </row>
    <row r="89" spans="1:18" ht="13" customHeight="1">
      <c r="A89" s="14" t="s">
        <v>139</v>
      </c>
      <c r="B89" s="90" t="s">
        <v>543</v>
      </c>
      <c r="C89" s="108" t="s">
        <v>37</v>
      </c>
      <c r="D89" s="149">
        <v>1803783</v>
      </c>
      <c r="E89" s="149">
        <v>1611528</v>
      </c>
      <c r="F89" s="180">
        <v>-0.107</v>
      </c>
      <c r="G89" s="149">
        <v>348831</v>
      </c>
      <c r="H89" s="149">
        <v>608141</v>
      </c>
      <c r="I89" s="180">
        <v>0.74299999999999999</v>
      </c>
      <c r="K89" s="90" t="s">
        <v>478</v>
      </c>
      <c r="L89" s="108" t="s">
        <v>258</v>
      </c>
      <c r="M89" s="149" t="str">
        <f t="shared" si="103"/>
        <v>1,803,783</v>
      </c>
      <c r="N89" s="149" t="str">
        <f t="shared" si="104"/>
        <v>1,611,528</v>
      </c>
      <c r="O89" s="180" t="str">
        <f t="shared" si="105"/>
        <v>-10.7%</v>
      </c>
      <c r="P89" s="149" t="str">
        <f t="shared" si="106"/>
        <v>348,831</v>
      </c>
      <c r="Q89" s="149" t="str">
        <f t="shared" si="107"/>
        <v>608,141</v>
      </c>
      <c r="R89" s="180" t="str">
        <f t="shared" si="108"/>
        <v>74.3%</v>
      </c>
    </row>
    <row r="90" spans="1:18" ht="13" customHeight="1">
      <c r="A90" s="14" t="s">
        <v>140</v>
      </c>
      <c r="B90" s="90" t="s">
        <v>39</v>
      </c>
      <c r="C90" s="108" t="s">
        <v>40</v>
      </c>
      <c r="D90" s="149">
        <v>10031</v>
      </c>
      <c r="E90" s="149">
        <v>10213</v>
      </c>
      <c r="F90" s="180">
        <v>1.7999999999999999E-2</v>
      </c>
      <c r="G90" s="149">
        <v>9486</v>
      </c>
      <c r="H90" s="149">
        <v>10689</v>
      </c>
      <c r="I90" s="180">
        <v>0.127</v>
      </c>
      <c r="K90" s="90" t="s">
        <v>141</v>
      </c>
      <c r="L90" s="108" t="s">
        <v>40</v>
      </c>
      <c r="M90" s="149" t="str">
        <f t="shared" si="103"/>
        <v>10,031</v>
      </c>
      <c r="N90" s="149" t="str">
        <f t="shared" si="104"/>
        <v>10,213</v>
      </c>
      <c r="O90" s="180" t="str">
        <f t="shared" si="105"/>
        <v>1.8%</v>
      </c>
      <c r="P90" s="149" t="str">
        <f t="shared" si="106"/>
        <v>9,486</v>
      </c>
      <c r="Q90" s="149" t="str">
        <f t="shared" si="107"/>
        <v>10,689</v>
      </c>
      <c r="R90" s="180" t="str">
        <f t="shared" si="108"/>
        <v>12.7%</v>
      </c>
    </row>
    <row r="91" spans="1:18" ht="13" customHeight="1">
      <c r="A91" s="14" t="s">
        <v>142</v>
      </c>
      <c r="B91" s="90" t="s">
        <v>41</v>
      </c>
      <c r="C91" s="108" t="s">
        <v>37</v>
      </c>
      <c r="D91" s="149">
        <v>-995394</v>
      </c>
      <c r="E91" s="149">
        <v>-1094969</v>
      </c>
      <c r="F91" s="180">
        <v>0.1</v>
      </c>
      <c r="G91" s="149">
        <v>-212890</v>
      </c>
      <c r="H91" s="149">
        <v>-368918</v>
      </c>
      <c r="I91" s="180">
        <v>0.73299999999999998</v>
      </c>
      <c r="K91" s="90" t="s">
        <v>479</v>
      </c>
      <c r="L91" s="108" t="s">
        <v>258</v>
      </c>
      <c r="M91" s="149" t="str">
        <f t="shared" si="103"/>
        <v>(995,394)</v>
      </c>
      <c r="N91" s="149" t="str">
        <f t="shared" si="104"/>
        <v>(1,094,969)</v>
      </c>
      <c r="O91" s="180" t="str">
        <f t="shared" si="105"/>
        <v>10.0%</v>
      </c>
      <c r="P91" s="149" t="str">
        <f t="shared" si="106"/>
        <v>(212,890)</v>
      </c>
      <c r="Q91" s="149" t="str">
        <f t="shared" si="107"/>
        <v>(368,918)</v>
      </c>
      <c r="R91" s="180" t="str">
        <f t="shared" si="108"/>
        <v>73.3%</v>
      </c>
    </row>
    <row r="92" spans="1:18" ht="13" customHeight="1" thickBot="1">
      <c r="A92" s="14" t="s">
        <v>143</v>
      </c>
      <c r="B92" s="102" t="s">
        <v>42</v>
      </c>
      <c r="C92" s="109" t="s">
        <v>40</v>
      </c>
      <c r="D92" s="149">
        <v>-5535</v>
      </c>
      <c r="E92" s="149">
        <v>-6940</v>
      </c>
      <c r="F92" s="180">
        <v>0.254</v>
      </c>
      <c r="G92" s="149">
        <v>-5789</v>
      </c>
      <c r="H92" s="149">
        <v>-6484</v>
      </c>
      <c r="I92" s="180">
        <v>0.12</v>
      </c>
      <c r="K92" s="102" t="s">
        <v>144</v>
      </c>
      <c r="L92" s="109" t="s">
        <v>40</v>
      </c>
      <c r="M92" s="177" t="str">
        <f t="shared" si="103"/>
        <v>(5,535)</v>
      </c>
      <c r="N92" s="177" t="str">
        <f t="shared" si="104"/>
        <v>(6,940)</v>
      </c>
      <c r="O92" s="185" t="str">
        <f t="shared" si="105"/>
        <v>25.4%</v>
      </c>
      <c r="P92" s="177" t="str">
        <f t="shared" si="106"/>
        <v>(5,789)</v>
      </c>
      <c r="Q92" s="177" t="str">
        <f t="shared" si="107"/>
        <v>(6,484)</v>
      </c>
      <c r="R92" s="185" t="str">
        <f t="shared" si="108"/>
        <v>12.0%</v>
      </c>
    </row>
    <row r="93" spans="1:18" ht="13" customHeight="1" thickTop="1" thickBot="1">
      <c r="A93" s="14" t="s">
        <v>145</v>
      </c>
      <c r="B93" s="110" t="s">
        <v>43</v>
      </c>
      <c r="C93" s="111" t="s">
        <v>40</v>
      </c>
      <c r="D93" s="227">
        <v>4496</v>
      </c>
      <c r="E93" s="227">
        <v>3273</v>
      </c>
      <c r="F93" s="288">
        <v>-0.27200000000000002</v>
      </c>
      <c r="G93" s="227">
        <v>3697</v>
      </c>
      <c r="H93" s="227">
        <v>4205</v>
      </c>
      <c r="I93" s="288">
        <v>0.13700000000000001</v>
      </c>
      <c r="K93" s="110" t="s">
        <v>257</v>
      </c>
      <c r="L93" s="111" t="s">
        <v>40</v>
      </c>
      <c r="M93" s="117" t="str">
        <f t="shared" si="103"/>
        <v>4,496</v>
      </c>
      <c r="N93" s="117" t="str">
        <f t="shared" si="104"/>
        <v>3,273</v>
      </c>
      <c r="O93" s="184" t="str">
        <f t="shared" si="105"/>
        <v>-27.2%</v>
      </c>
      <c r="P93" s="117" t="str">
        <f t="shared" si="106"/>
        <v>3,697</v>
      </c>
      <c r="Q93" s="117" t="str">
        <f t="shared" si="107"/>
        <v>4,205</v>
      </c>
      <c r="R93" s="184" t="str">
        <f t="shared" si="108"/>
        <v>13.7%</v>
      </c>
    </row>
    <row r="94" spans="1:18" ht="11" thickTop="1">
      <c r="B94" s="38"/>
      <c r="C94" s="52"/>
      <c r="D94" s="52"/>
      <c r="E94" s="52"/>
      <c r="F94" s="52"/>
      <c r="G94" s="36"/>
      <c r="H94" s="36"/>
      <c r="I94" s="6"/>
    </row>
    <row r="95" spans="1:18" ht="11" thickBot="1">
      <c r="B95" s="33" t="s">
        <v>705</v>
      </c>
      <c r="C95" s="38"/>
      <c r="D95" s="38"/>
      <c r="E95" s="38"/>
      <c r="F95" s="38"/>
      <c r="G95" s="47"/>
      <c r="H95" s="36"/>
      <c r="I95" s="37"/>
      <c r="K95" s="33" t="s">
        <v>688</v>
      </c>
      <c r="L95" s="35"/>
      <c r="M95" s="35"/>
      <c r="N95" s="35"/>
      <c r="O95" s="35"/>
    </row>
    <row r="96" spans="1:18" ht="12.5" thickTop="1" thickBot="1">
      <c r="B96" s="105" t="s">
        <v>19</v>
      </c>
      <c r="C96" s="105"/>
      <c r="D96" s="118" t="str">
        <f>$D$3</f>
        <v>9M22</v>
      </c>
      <c r="E96" s="118" t="str">
        <f>$E$3</f>
        <v>9M23</v>
      </c>
      <c r="F96" s="106" t="str">
        <f>$F$3</f>
        <v>AH</v>
      </c>
      <c r="G96" s="106" t="str">
        <f>$G$3</f>
        <v>3T22</v>
      </c>
      <c r="H96" s="106" t="str">
        <f>$H$3</f>
        <v>3T23</v>
      </c>
      <c r="I96" s="106" t="str">
        <f>$I$3</f>
        <v>AH</v>
      </c>
      <c r="K96" s="105" t="s">
        <v>658</v>
      </c>
      <c r="L96" s="105"/>
      <c r="M96" s="118" t="str">
        <f>$M$3</f>
        <v>9M22</v>
      </c>
      <c r="N96" s="118" t="str">
        <f>$N$3</f>
        <v>9M23</v>
      </c>
      <c r="O96" s="118" t="str">
        <f>$O$3</f>
        <v>HA</v>
      </c>
      <c r="P96" s="106" t="str">
        <f>$P$3</f>
        <v>3Q22</v>
      </c>
      <c r="Q96" s="106" t="str">
        <f>$Q$3</f>
        <v>3Q23</v>
      </c>
      <c r="R96" s="106" t="str">
        <f>$R$3</f>
        <v>HA</v>
      </c>
    </row>
    <row r="97" spans="1:18" ht="13" customHeight="1" thickTop="1">
      <c r="A97" s="14" t="s">
        <v>147</v>
      </c>
      <c r="B97" s="90" t="s">
        <v>540</v>
      </c>
      <c r="C97" s="108" t="s">
        <v>27</v>
      </c>
      <c r="D97" s="149">
        <v>196122</v>
      </c>
      <c r="E97" s="149">
        <v>193767</v>
      </c>
      <c r="F97" s="180">
        <v>-1.2E-2</v>
      </c>
      <c r="G97" s="149">
        <v>136094</v>
      </c>
      <c r="H97" s="149">
        <v>122140</v>
      </c>
      <c r="I97" s="180">
        <v>-0.10299999999999999</v>
      </c>
      <c r="K97" s="90" t="s">
        <v>170</v>
      </c>
      <c r="L97" s="108" t="s">
        <v>632</v>
      </c>
      <c r="M97" s="149" t="str">
        <f t="shared" ref="M97" si="109">IF(D97&lt;0,CONCATENATE("(",SUBSTITUTE(SUBSTITUTE(SUBSTITUTE(SUBSTITUTE(TEXT(D97,"#.##0"),",","*"),".",","),"*","."),"-",""),")"),IF(D97=0,"       -",SUBSTITUTE(SUBSTITUTE(SUBSTITUTE(TEXT(D97,"#.##0"),",","*"),".",","),"*",".")))</f>
        <v>196,122</v>
      </c>
      <c r="N97" s="149" t="str">
        <f t="shared" ref="N97" si="110">IF(E97&lt;0,CONCATENATE("(",SUBSTITUTE(SUBSTITUTE(SUBSTITUTE(SUBSTITUTE(TEXT(E97,"#.##0"),",","*"),".",","),"*","."),"-",""),")"),IF(E97=0,"       -",SUBSTITUTE(SUBSTITUTE(SUBSTITUTE(TEXT(E97,"#.##0"),",","*"),".",","),"*",".")))</f>
        <v>193,767</v>
      </c>
      <c r="O97" s="180" t="str">
        <f t="shared" ref="O97" si="111">SUBSTITUTE(TEXT(F97,"0,0%"),",",".")</f>
        <v>-1.2%</v>
      </c>
      <c r="P97" s="149" t="str">
        <f t="shared" ref="P97" si="112">IF(G97&lt;0,CONCATENATE("(",SUBSTITUTE(SUBSTITUTE(SUBSTITUTE(SUBSTITUTE(TEXT(G97,"#.##0"),",","*"),".",","),"*","."),"-",""),")"),IF(G97=0,"       -",SUBSTITUTE(SUBSTITUTE(SUBSTITUTE(TEXT(G97,"#.##0"),",","*"),".",","),"*",".")))</f>
        <v>136,094</v>
      </c>
      <c r="Q97" s="149" t="str">
        <f t="shared" ref="Q97" si="113">IF(H97&lt;0,CONCATENATE("(",SUBSTITUTE(SUBSTITUTE(SUBSTITUTE(SUBSTITUTE(TEXT(H97,"#.##0"),",","*"),".",","),"*","."),"-",""),")"),IF(H97=0,"       -",SUBSTITUTE(SUBSTITUTE(SUBSTITUTE(TEXT(H97,"#.##0"),",","*"),".",","),"*",".")))</f>
        <v>122,140</v>
      </c>
      <c r="R97" s="180" t="str">
        <f t="shared" ref="R97" si="114">SUBSTITUTE(TEXT(I97,"0,0%"),",",".")</f>
        <v>-10.3%</v>
      </c>
    </row>
    <row r="98" spans="1:18" ht="13" customHeight="1">
      <c r="A98" s="14" t="s">
        <v>148</v>
      </c>
      <c r="B98" s="90" t="s">
        <v>1</v>
      </c>
      <c r="C98" s="108" t="s">
        <v>37</v>
      </c>
      <c r="D98" s="149">
        <v>253592</v>
      </c>
      <c r="E98" s="149">
        <v>212308</v>
      </c>
      <c r="F98" s="180">
        <v>-0.16300000000000001</v>
      </c>
      <c r="G98" s="149">
        <v>167591</v>
      </c>
      <c r="H98" s="149">
        <v>123860</v>
      </c>
      <c r="I98" s="180">
        <v>-0.26100000000000001</v>
      </c>
      <c r="K98" s="90" t="s">
        <v>136</v>
      </c>
      <c r="L98" s="108" t="s">
        <v>258</v>
      </c>
      <c r="M98" s="149" t="str">
        <f t="shared" ref="M98:M101" si="115">IF(D98&lt;0,CONCATENATE("(",SUBSTITUTE(SUBSTITUTE(SUBSTITUTE(SUBSTITUTE(TEXT(D98,"#.##0"),",","*"),".",","),"*","."),"-",""),")"),IF(D98=0,"       -",SUBSTITUTE(SUBSTITUTE(SUBSTITUTE(TEXT(D98,"#.##0"),",","*"),".",","),"*",".")))</f>
        <v>253,592</v>
      </c>
      <c r="N98" s="149" t="str">
        <f t="shared" ref="N98:N101" si="116">IF(E98&lt;0,CONCATENATE("(",SUBSTITUTE(SUBSTITUTE(SUBSTITUTE(SUBSTITUTE(TEXT(E98,"#.##0"),",","*"),".",","),"*","."),"-",""),")"),IF(E98=0,"       -",SUBSTITUTE(SUBSTITUTE(SUBSTITUTE(TEXT(E98,"#.##0"),",","*"),".",","),"*",".")))</f>
        <v>212,308</v>
      </c>
      <c r="O98" s="180" t="str">
        <f t="shared" ref="O98:O101" si="117">SUBSTITUTE(TEXT(F98,"0,0%"),",",".")</f>
        <v>-16.3%</v>
      </c>
      <c r="P98" s="149" t="str">
        <f t="shared" ref="P98:P101" si="118">IF(G98&lt;0,CONCATENATE("(",SUBSTITUTE(SUBSTITUTE(SUBSTITUTE(SUBSTITUTE(TEXT(G98,"#.##0"),",","*"),".",","),"*","."),"-",""),")"),IF(G98=0,"       -",SUBSTITUTE(SUBSTITUTE(SUBSTITUTE(TEXT(G98,"#.##0"),",","*"),".",","),"*",".")))</f>
        <v>167,591</v>
      </c>
      <c r="Q98" s="149" t="str">
        <f t="shared" ref="Q98:Q101" si="119">IF(H98&lt;0,CONCATENATE("(",SUBSTITUTE(SUBSTITUTE(SUBSTITUTE(SUBSTITUTE(TEXT(H98,"#.##0"),",","*"),".",","),"*","."),"-",""),")"),IF(H98=0,"       -",SUBSTITUTE(SUBSTITUTE(SUBSTITUTE(TEXT(H98,"#.##0"),",","*"),".",","),"*",".")))</f>
        <v>123,860</v>
      </c>
      <c r="R98" s="180" t="str">
        <f t="shared" ref="R98:R101" si="120">SUBSTITUTE(TEXT(I98,"0,0%"),",",".")</f>
        <v>-26.1%</v>
      </c>
    </row>
    <row r="99" spans="1:18" ht="13" customHeight="1">
      <c r="A99" s="14" t="s">
        <v>149</v>
      </c>
      <c r="B99" s="90" t="s">
        <v>39</v>
      </c>
      <c r="C99" s="108" t="s">
        <v>40</v>
      </c>
      <c r="D99" s="149">
        <v>1293</v>
      </c>
      <c r="E99" s="149">
        <v>1096</v>
      </c>
      <c r="F99" s="180">
        <v>-0.152</v>
      </c>
      <c r="G99" s="149">
        <v>1231</v>
      </c>
      <c r="H99" s="149">
        <v>1014</v>
      </c>
      <c r="I99" s="180">
        <v>-0.17599999999999999</v>
      </c>
      <c r="K99" s="90" t="s">
        <v>141</v>
      </c>
      <c r="L99" s="108" t="s">
        <v>40</v>
      </c>
      <c r="M99" s="149" t="str">
        <f t="shared" si="115"/>
        <v>1,293</v>
      </c>
      <c r="N99" s="149" t="str">
        <f t="shared" si="116"/>
        <v>1,096</v>
      </c>
      <c r="O99" s="180" t="str">
        <f t="shared" si="117"/>
        <v>-15.2%</v>
      </c>
      <c r="P99" s="149" t="str">
        <f t="shared" si="118"/>
        <v>1,231</v>
      </c>
      <c r="Q99" s="149" t="str">
        <f t="shared" si="119"/>
        <v>1,014</v>
      </c>
      <c r="R99" s="180" t="str">
        <f t="shared" si="120"/>
        <v>-17.6%</v>
      </c>
    </row>
    <row r="100" spans="1:18" ht="13" customHeight="1">
      <c r="A100" s="14" t="s">
        <v>150</v>
      </c>
      <c r="B100" s="90" t="s">
        <v>41</v>
      </c>
      <c r="C100" s="108" t="s">
        <v>37</v>
      </c>
      <c r="D100" s="149">
        <v>-85715</v>
      </c>
      <c r="E100" s="149">
        <v>-146022</v>
      </c>
      <c r="F100" s="180">
        <v>0.70399999999999996</v>
      </c>
      <c r="G100" s="149">
        <v>-59821</v>
      </c>
      <c r="H100" s="149">
        <v>-103390</v>
      </c>
      <c r="I100" s="180">
        <v>0.72799999999999998</v>
      </c>
      <c r="K100" s="90" t="s">
        <v>479</v>
      </c>
      <c r="L100" s="108" t="s">
        <v>258</v>
      </c>
      <c r="M100" s="149" t="str">
        <f t="shared" si="115"/>
        <v>(85,715)</v>
      </c>
      <c r="N100" s="149" t="str">
        <f t="shared" si="116"/>
        <v>(146,022)</v>
      </c>
      <c r="O100" s="180" t="str">
        <f t="shared" si="117"/>
        <v>70.4%</v>
      </c>
      <c r="P100" s="149" t="str">
        <f t="shared" si="118"/>
        <v>(59,821)</v>
      </c>
      <c r="Q100" s="149" t="str">
        <f t="shared" si="119"/>
        <v>(103,390)</v>
      </c>
      <c r="R100" s="180" t="str">
        <f t="shared" si="120"/>
        <v>72.8%</v>
      </c>
    </row>
    <row r="101" spans="1:18" ht="13" customHeight="1" thickBot="1">
      <c r="A101" s="14" t="s">
        <v>151</v>
      </c>
      <c r="B101" s="102" t="s">
        <v>42</v>
      </c>
      <c r="C101" s="109" t="s">
        <v>40</v>
      </c>
      <c r="D101" s="91">
        <v>-437</v>
      </c>
      <c r="E101" s="91">
        <v>-754</v>
      </c>
      <c r="F101" s="180">
        <v>0.72499999999999998</v>
      </c>
      <c r="G101" s="91">
        <v>-440</v>
      </c>
      <c r="H101" s="91">
        <v>-846</v>
      </c>
      <c r="I101" s="180">
        <v>0.92300000000000004</v>
      </c>
      <c r="K101" s="102" t="s">
        <v>144</v>
      </c>
      <c r="L101" s="109" t="s">
        <v>40</v>
      </c>
      <c r="M101" s="177" t="str">
        <f t="shared" si="115"/>
        <v>(437)</v>
      </c>
      <c r="N101" s="177" t="str">
        <f t="shared" si="116"/>
        <v>(754)</v>
      </c>
      <c r="O101" s="185" t="str">
        <f t="shared" si="117"/>
        <v>72.5%</v>
      </c>
      <c r="P101" s="177" t="str">
        <f t="shared" si="118"/>
        <v>(440)</v>
      </c>
      <c r="Q101" s="177" t="str">
        <f t="shared" si="119"/>
        <v>(846)</v>
      </c>
      <c r="R101" s="185" t="str">
        <f t="shared" si="120"/>
        <v>92.3%</v>
      </c>
    </row>
    <row r="102" spans="1:18" ht="13" customHeight="1" thickTop="1" thickBot="1">
      <c r="A102" s="14" t="s">
        <v>152</v>
      </c>
      <c r="B102" s="110" t="s">
        <v>43</v>
      </c>
      <c r="C102" s="111" t="s">
        <v>40</v>
      </c>
      <c r="D102" s="118">
        <v>856</v>
      </c>
      <c r="E102" s="118">
        <v>342</v>
      </c>
      <c r="F102" s="288">
        <v>-0.6</v>
      </c>
      <c r="G102" s="118">
        <v>791</v>
      </c>
      <c r="H102" s="118">
        <v>168</v>
      </c>
      <c r="I102" s="288">
        <v>-0.78800000000000003</v>
      </c>
      <c r="K102" s="110" t="s">
        <v>257</v>
      </c>
      <c r="L102" s="111" t="s">
        <v>40</v>
      </c>
      <c r="M102" s="117" t="str">
        <f t="shared" ref="M102" si="121">IF(D102&lt;0,CONCATENATE("(",SUBSTITUTE(SUBSTITUTE(SUBSTITUTE(SUBSTITUTE(TEXT(D102,"#.##0"),",","*"),".",","),"*","."),"-",""),")"),IF(D102=0,"       -",SUBSTITUTE(SUBSTITUTE(SUBSTITUTE(TEXT(D102,"#.##0"),",","*"),".",","),"*",".")))</f>
        <v>856</v>
      </c>
      <c r="N102" s="117" t="str">
        <f t="shared" ref="N102" si="122">IF(E102&lt;0,CONCATENATE("(",SUBSTITUTE(SUBSTITUTE(SUBSTITUTE(SUBSTITUTE(TEXT(E102,"#.##0"),",","*"),".",","),"*","."),"-",""),")"),IF(E102=0,"       -",SUBSTITUTE(SUBSTITUTE(SUBSTITUTE(TEXT(E102,"#.##0"),",","*"),".",","),"*",".")))</f>
        <v>342</v>
      </c>
      <c r="O102" s="184" t="str">
        <f t="shared" ref="O102" si="123">SUBSTITUTE(TEXT(F102,"0,0%"),",",".")</f>
        <v>-60.0%</v>
      </c>
      <c r="P102" s="117" t="str">
        <f t="shared" ref="P102" si="124">IF(G102&lt;0,CONCATENATE("(",SUBSTITUTE(SUBSTITUTE(SUBSTITUTE(SUBSTITUTE(TEXT(G102,"#.##0"),",","*"),".",","),"*","."),"-",""),")"),IF(G102=0,"       -",SUBSTITUTE(SUBSTITUTE(SUBSTITUTE(TEXT(G102,"#.##0"),",","*"),".",","),"*",".")))</f>
        <v>791</v>
      </c>
      <c r="Q102" s="117" t="str">
        <f t="shared" ref="Q102" si="125">IF(H102&lt;0,CONCATENATE("(",SUBSTITUTE(SUBSTITUTE(SUBSTITUTE(SUBSTITUTE(TEXT(H102,"#.##0"),",","*"),".",","),"*","."),"-",""),")"),IF(H102=0,"       -",SUBSTITUTE(SUBSTITUTE(SUBSTITUTE(TEXT(H102,"#.##0"),",","*"),".",","),"*",".")))</f>
        <v>168</v>
      </c>
      <c r="R102" s="184" t="str">
        <f t="shared" ref="R102" si="126">SUBSTITUTE(TEXT(I102,"0,0%"),",",".")</f>
        <v>-78.8%</v>
      </c>
    </row>
    <row r="103" spans="1:18" ht="11" thickTop="1">
      <c r="B103" s="38"/>
      <c r="C103" s="52"/>
      <c r="D103" s="52"/>
      <c r="E103" s="52"/>
      <c r="F103" s="52"/>
      <c r="G103" s="36"/>
      <c r="H103" s="36"/>
      <c r="I103" s="6"/>
    </row>
    <row r="104" spans="1:18" ht="11" thickBot="1">
      <c r="B104" s="33" t="s">
        <v>706</v>
      </c>
      <c r="C104" s="38"/>
      <c r="D104" s="38"/>
      <c r="E104" s="38"/>
      <c r="F104" s="38"/>
      <c r="G104" s="47"/>
      <c r="H104" s="21"/>
      <c r="I104" s="37"/>
      <c r="K104" s="33" t="s">
        <v>687</v>
      </c>
      <c r="L104" s="35"/>
      <c r="M104" s="35"/>
      <c r="N104" s="35"/>
      <c r="O104" s="35"/>
    </row>
    <row r="105" spans="1:18" ht="12.5" thickTop="1" thickBot="1">
      <c r="B105" s="105" t="s">
        <v>20</v>
      </c>
      <c r="C105" s="105"/>
      <c r="D105" s="118" t="str">
        <f>$D$3</f>
        <v>9M22</v>
      </c>
      <c r="E105" s="118" t="str">
        <f>$E$3</f>
        <v>9M23</v>
      </c>
      <c r="F105" s="106" t="str">
        <f>$F$3</f>
        <v>AH</v>
      </c>
      <c r="G105" s="106" t="str">
        <f>$G$3</f>
        <v>3T22</v>
      </c>
      <c r="H105" s="106" t="str">
        <f>$H$3</f>
        <v>3T23</v>
      </c>
      <c r="I105" s="106" t="str">
        <f>$I$3</f>
        <v>AH</v>
      </c>
      <c r="K105" s="105" t="s">
        <v>103</v>
      </c>
      <c r="L105" s="105"/>
      <c r="M105" s="118" t="str">
        <f>$M$3</f>
        <v>9M22</v>
      </c>
      <c r="N105" s="118" t="str">
        <f>$N$3</f>
        <v>9M23</v>
      </c>
      <c r="O105" s="118" t="str">
        <f>$O$3</f>
        <v>HA</v>
      </c>
      <c r="P105" s="106" t="str">
        <f>$P$3</f>
        <v>3Q22</v>
      </c>
      <c r="Q105" s="106" t="str">
        <f>$Q$3</f>
        <v>3Q23</v>
      </c>
      <c r="R105" s="106" t="str">
        <f>$R$3</f>
        <v>HA</v>
      </c>
    </row>
    <row r="106" spans="1:18" ht="13" customHeight="1" thickTop="1">
      <c r="A106" s="14" t="s">
        <v>153</v>
      </c>
      <c r="B106" s="90" t="s">
        <v>540</v>
      </c>
      <c r="C106" s="108" t="s">
        <v>27</v>
      </c>
      <c r="D106" s="149">
        <v>1079275</v>
      </c>
      <c r="E106" s="149">
        <v>1022073</v>
      </c>
      <c r="F106" s="180">
        <v>-5.2999999999999999E-2</v>
      </c>
      <c r="G106" s="149">
        <v>81235</v>
      </c>
      <c r="H106" s="149">
        <v>59436</v>
      </c>
      <c r="I106" s="180">
        <v>-0.26800000000000002</v>
      </c>
      <c r="K106" s="90" t="s">
        <v>170</v>
      </c>
      <c r="L106" s="108" t="s">
        <v>632</v>
      </c>
      <c r="M106" s="149" t="str">
        <f t="shared" ref="M106:M113" si="127">IF(D106&lt;0,CONCATENATE("(",SUBSTITUTE(SUBSTITUTE(SUBSTITUTE(SUBSTITUTE(TEXT(D106,"#.##0"),",","*"),".",","),"*","."),"-",""),")"),IF(D106=0,"       -",SUBSTITUTE(SUBSTITUTE(SUBSTITUTE(TEXT(D106,"#.##0"),",","*"),".",","),"*",".")))</f>
        <v>1,079,275</v>
      </c>
      <c r="N106" s="149" t="str">
        <f t="shared" ref="N106:N113" si="128">IF(E106&lt;0,CONCATENATE("(",SUBSTITUTE(SUBSTITUTE(SUBSTITUTE(SUBSTITUTE(TEXT(E106,"#.##0"),",","*"),".",","),"*","."),"-",""),")"),IF(E106=0,"       -",SUBSTITUTE(SUBSTITUTE(SUBSTITUTE(TEXT(E106,"#.##0"),",","*"),".",","),"*",".")))</f>
        <v>1,022,073</v>
      </c>
      <c r="O106" s="180" t="str">
        <f t="shared" ref="O106:O113" si="129">SUBSTITUTE(TEXT(F106,"0,0%"),",",".")</f>
        <v>-5.3%</v>
      </c>
      <c r="P106" s="149" t="str">
        <f t="shared" ref="P106:P113" si="130">IF(G106&lt;0,CONCATENATE("(",SUBSTITUTE(SUBSTITUTE(SUBSTITUTE(SUBSTITUTE(TEXT(G106,"#.##0"),",","*"),".",","),"*","."),"-",""),")"),IF(G106=0,"       -",SUBSTITUTE(SUBSTITUTE(SUBSTITUTE(TEXT(G106,"#.##0"),",","*"),".",","),"*",".")))</f>
        <v>81,235</v>
      </c>
      <c r="Q106" s="149" t="str">
        <f t="shared" ref="Q106:Q113" si="131">IF(H106&lt;0,CONCATENATE("(",SUBSTITUTE(SUBSTITUTE(SUBSTITUTE(SUBSTITUTE(TEXT(H106,"#.##0"),",","*"),".",","),"*","."),"-",""),")"),IF(H106=0,"       -",SUBSTITUTE(SUBSTITUTE(SUBSTITUTE(TEXT(H106,"#.##0"),",","*"),".",","),"*",".")))</f>
        <v>59,436</v>
      </c>
      <c r="R106" s="180" t="str">
        <f t="shared" ref="R106:R113" si="132">SUBSTITUTE(TEXT(I106,"0,0%"),",",".")</f>
        <v>-26.8%</v>
      </c>
    </row>
    <row r="107" spans="1:18" ht="13" customHeight="1">
      <c r="A107" s="14" t="s">
        <v>154</v>
      </c>
      <c r="B107" s="90" t="s">
        <v>1</v>
      </c>
      <c r="C107" s="108" t="s">
        <v>37</v>
      </c>
      <c r="D107" s="149">
        <v>2451102</v>
      </c>
      <c r="E107" s="149">
        <v>2417356</v>
      </c>
      <c r="F107" s="180">
        <v>-1.4E-2</v>
      </c>
      <c r="G107" s="149">
        <v>212550</v>
      </c>
      <c r="H107" s="149">
        <v>123204</v>
      </c>
      <c r="I107" s="180">
        <v>-0.42</v>
      </c>
      <c r="K107" s="90" t="s">
        <v>136</v>
      </c>
      <c r="L107" s="108" t="s">
        <v>258</v>
      </c>
      <c r="M107" s="149" t="str">
        <f t="shared" si="127"/>
        <v>2,451,102</v>
      </c>
      <c r="N107" s="149" t="str">
        <f t="shared" si="128"/>
        <v>2,417,356</v>
      </c>
      <c r="O107" s="180" t="str">
        <f t="shared" si="129"/>
        <v>-1.4%</v>
      </c>
      <c r="P107" s="149" t="str">
        <f t="shared" si="130"/>
        <v>212,550</v>
      </c>
      <c r="Q107" s="149" t="str">
        <f t="shared" si="131"/>
        <v>123,204</v>
      </c>
      <c r="R107" s="180" t="str">
        <f t="shared" si="132"/>
        <v>-42.0%</v>
      </c>
    </row>
    <row r="108" spans="1:18" ht="13" customHeight="1">
      <c r="A108" s="14" t="s">
        <v>155</v>
      </c>
      <c r="B108" s="90" t="s">
        <v>38</v>
      </c>
      <c r="C108" s="108" t="s">
        <v>37</v>
      </c>
      <c r="D108" s="149">
        <v>100021</v>
      </c>
      <c r="E108" s="149">
        <v>122398</v>
      </c>
      <c r="F108" s="180">
        <v>0.224</v>
      </c>
      <c r="G108" s="91">
        <v>-335</v>
      </c>
      <c r="H108" s="149">
        <v>4075</v>
      </c>
      <c r="I108" s="180" t="s">
        <v>2</v>
      </c>
      <c r="K108" s="90" t="s">
        <v>138</v>
      </c>
      <c r="L108" s="108" t="s">
        <v>258</v>
      </c>
      <c r="M108" s="149" t="str">
        <f t="shared" si="127"/>
        <v>100,021</v>
      </c>
      <c r="N108" s="149" t="str">
        <f t="shared" si="128"/>
        <v>122,398</v>
      </c>
      <c r="O108" s="180" t="str">
        <f t="shared" si="129"/>
        <v>22.4%</v>
      </c>
      <c r="P108" s="149" t="str">
        <f t="shared" si="130"/>
        <v>(335)</v>
      </c>
      <c r="Q108" s="149" t="str">
        <f t="shared" si="131"/>
        <v>4,075</v>
      </c>
      <c r="R108" s="180" t="str">
        <f t="shared" si="132"/>
        <v>n.m.</v>
      </c>
    </row>
    <row r="109" spans="1:18" ht="13" customHeight="1">
      <c r="A109" s="14" t="s">
        <v>156</v>
      </c>
      <c r="B109" s="90" t="s">
        <v>543</v>
      </c>
      <c r="C109" s="108" t="s">
        <v>37</v>
      </c>
      <c r="D109" s="149">
        <v>2551123</v>
      </c>
      <c r="E109" s="149">
        <v>2539754</v>
      </c>
      <c r="F109" s="180">
        <v>-4.0000000000000001E-3</v>
      </c>
      <c r="G109" s="149">
        <v>212215</v>
      </c>
      <c r="H109" s="149">
        <v>127279</v>
      </c>
      <c r="I109" s="180">
        <v>-0.4</v>
      </c>
      <c r="K109" s="90" t="s">
        <v>478</v>
      </c>
      <c r="L109" s="108" t="s">
        <v>258</v>
      </c>
      <c r="M109" s="149" t="str">
        <f t="shared" si="127"/>
        <v>2,551,123</v>
      </c>
      <c r="N109" s="149" t="str">
        <f t="shared" si="128"/>
        <v>2,539,754</v>
      </c>
      <c r="O109" s="180" t="str">
        <f t="shared" si="129"/>
        <v>-0.4%</v>
      </c>
      <c r="P109" s="149" t="str">
        <f t="shared" si="130"/>
        <v>212,215</v>
      </c>
      <c r="Q109" s="149" t="str">
        <f t="shared" si="131"/>
        <v>127,279</v>
      </c>
      <c r="R109" s="180" t="str">
        <f t="shared" si="132"/>
        <v>-40.0%</v>
      </c>
    </row>
    <row r="110" spans="1:18" ht="13" customHeight="1">
      <c r="A110" s="14" t="s">
        <v>157</v>
      </c>
      <c r="B110" s="90" t="s">
        <v>39</v>
      </c>
      <c r="C110" s="108" t="s">
        <v>40</v>
      </c>
      <c r="D110" s="149">
        <v>2364</v>
      </c>
      <c r="E110" s="149">
        <v>2485</v>
      </c>
      <c r="F110" s="180">
        <v>5.0999999999999997E-2</v>
      </c>
      <c r="G110" s="149">
        <v>2612</v>
      </c>
      <c r="H110" s="149">
        <v>2141</v>
      </c>
      <c r="I110" s="180">
        <v>-0.18</v>
      </c>
      <c r="K110" s="90" t="s">
        <v>141</v>
      </c>
      <c r="L110" s="108" t="s">
        <v>40</v>
      </c>
      <c r="M110" s="149" t="str">
        <f t="shared" si="127"/>
        <v>2,364</v>
      </c>
      <c r="N110" s="149" t="str">
        <f t="shared" si="128"/>
        <v>2,485</v>
      </c>
      <c r="O110" s="180" t="str">
        <f t="shared" si="129"/>
        <v>5.1%</v>
      </c>
      <c r="P110" s="149" t="str">
        <f t="shared" si="130"/>
        <v>2,612</v>
      </c>
      <c r="Q110" s="149" t="str">
        <f t="shared" si="131"/>
        <v>2,141</v>
      </c>
      <c r="R110" s="180" t="str">
        <f t="shared" si="132"/>
        <v>-18.0%</v>
      </c>
    </row>
    <row r="111" spans="1:18" ht="13" customHeight="1">
      <c r="A111" s="14" t="s">
        <v>158</v>
      </c>
      <c r="B111" s="90" t="s">
        <v>41</v>
      </c>
      <c r="C111" s="108" t="s">
        <v>37</v>
      </c>
      <c r="D111" s="149">
        <v>-1183707</v>
      </c>
      <c r="E111" s="149">
        <v>-1304160</v>
      </c>
      <c r="F111" s="180">
        <v>0.10199999999999999</v>
      </c>
      <c r="G111" s="149">
        <v>-192036</v>
      </c>
      <c r="H111" s="149">
        <v>-118300</v>
      </c>
      <c r="I111" s="180">
        <v>-0.38400000000000001</v>
      </c>
      <c r="K111" s="90" t="s">
        <v>479</v>
      </c>
      <c r="L111" s="108" t="s">
        <v>258</v>
      </c>
      <c r="M111" s="149" t="str">
        <f t="shared" si="127"/>
        <v>(1,183,707)</v>
      </c>
      <c r="N111" s="149" t="str">
        <f t="shared" si="128"/>
        <v>(1,304,160)</v>
      </c>
      <c r="O111" s="180" t="str">
        <f t="shared" si="129"/>
        <v>10.2%</v>
      </c>
      <c r="P111" s="149" t="str">
        <f t="shared" si="130"/>
        <v>(192,036)</v>
      </c>
      <c r="Q111" s="149" t="str">
        <f t="shared" si="131"/>
        <v>(118,300)</v>
      </c>
      <c r="R111" s="180" t="str">
        <f t="shared" si="132"/>
        <v>-38.4%</v>
      </c>
    </row>
    <row r="112" spans="1:18" ht="13" customHeight="1" thickBot="1">
      <c r="A112" s="14" t="s">
        <v>159</v>
      </c>
      <c r="B112" s="102" t="s">
        <v>42</v>
      </c>
      <c r="C112" s="109" t="s">
        <v>40</v>
      </c>
      <c r="D112" s="149">
        <v>-1097</v>
      </c>
      <c r="E112" s="149">
        <v>-1276</v>
      </c>
      <c r="F112" s="180">
        <v>0.16300000000000001</v>
      </c>
      <c r="G112" s="149">
        <v>-2364</v>
      </c>
      <c r="H112" s="149">
        <v>-1990</v>
      </c>
      <c r="I112" s="180">
        <v>-0.158</v>
      </c>
      <c r="K112" s="102" t="s">
        <v>144</v>
      </c>
      <c r="L112" s="109" t="s">
        <v>40</v>
      </c>
      <c r="M112" s="177" t="str">
        <f t="shared" si="127"/>
        <v>(1,097)</v>
      </c>
      <c r="N112" s="177" t="str">
        <f t="shared" si="128"/>
        <v>(1,276)</v>
      </c>
      <c r="O112" s="185" t="str">
        <f t="shared" si="129"/>
        <v>16.3%</v>
      </c>
      <c r="P112" s="177" t="str">
        <f t="shared" si="130"/>
        <v>(2,364)</v>
      </c>
      <c r="Q112" s="177" t="str">
        <f t="shared" si="131"/>
        <v>(1,990)</v>
      </c>
      <c r="R112" s="185" t="str">
        <f t="shared" si="132"/>
        <v>-15.8%</v>
      </c>
    </row>
    <row r="113" spans="1:20" ht="13" customHeight="1" thickTop="1" thickBot="1">
      <c r="A113" s="14" t="s">
        <v>160</v>
      </c>
      <c r="B113" s="110" t="s">
        <v>43</v>
      </c>
      <c r="C113" s="111" t="s">
        <v>40</v>
      </c>
      <c r="D113" s="227">
        <v>1267</v>
      </c>
      <c r="E113" s="227">
        <v>1209</v>
      </c>
      <c r="F113" s="288">
        <v>-4.5999999999999999E-2</v>
      </c>
      <c r="G113" s="118">
        <v>248</v>
      </c>
      <c r="H113" s="118">
        <v>151</v>
      </c>
      <c r="I113" s="288">
        <v>-0.39100000000000001</v>
      </c>
      <c r="K113" s="110" t="s">
        <v>257</v>
      </c>
      <c r="L113" s="111" t="s">
        <v>40</v>
      </c>
      <c r="M113" s="117" t="str">
        <f t="shared" si="127"/>
        <v>1,267</v>
      </c>
      <c r="N113" s="117" t="str">
        <f t="shared" si="128"/>
        <v>1,209</v>
      </c>
      <c r="O113" s="184" t="str">
        <f t="shared" si="129"/>
        <v>-4.6%</v>
      </c>
      <c r="P113" s="117" t="str">
        <f t="shared" si="130"/>
        <v>248</v>
      </c>
      <c r="Q113" s="117" t="str">
        <f t="shared" si="131"/>
        <v>151</v>
      </c>
      <c r="R113" s="184" t="str">
        <f t="shared" si="132"/>
        <v>-39.1%</v>
      </c>
    </row>
    <row r="114" spans="1:20" ht="11" thickTop="1">
      <c r="B114" s="38"/>
      <c r="C114" s="52"/>
      <c r="D114" s="52"/>
      <c r="E114" s="52"/>
      <c r="F114" s="52"/>
      <c r="G114" s="36"/>
      <c r="H114" s="36"/>
      <c r="I114" s="6"/>
    </row>
    <row r="115" spans="1:20" hidden="1">
      <c r="B115" s="54" t="s">
        <v>161</v>
      </c>
      <c r="C115" s="52"/>
      <c r="D115" s="52"/>
      <c r="E115" s="52"/>
      <c r="F115" s="52"/>
      <c r="G115" s="36"/>
      <c r="H115" s="36"/>
      <c r="I115" s="6"/>
    </row>
    <row r="116" spans="1:20" hidden="1">
      <c r="B116" s="33" t="s">
        <v>45</v>
      </c>
      <c r="C116" s="20"/>
      <c r="D116" s="20"/>
      <c r="E116" s="20"/>
      <c r="F116" s="20"/>
      <c r="G116" s="21"/>
      <c r="H116" s="21"/>
      <c r="I116" s="186"/>
    </row>
    <row r="117" spans="1:20" ht="12" hidden="1" customHeight="1">
      <c r="B117" s="22" t="s">
        <v>30</v>
      </c>
      <c r="C117" s="22"/>
      <c r="D117" s="22"/>
      <c r="E117" s="22"/>
      <c r="F117" s="22"/>
      <c r="G117" s="23" t="s">
        <v>89</v>
      </c>
      <c r="H117" s="23" t="s">
        <v>90</v>
      </c>
      <c r="I117" s="188" t="s">
        <v>0</v>
      </c>
    </row>
    <row r="118" spans="1:20" ht="12" hidden="1" customHeight="1">
      <c r="A118" s="14" t="s">
        <v>162</v>
      </c>
      <c r="B118" s="38" t="s">
        <v>25</v>
      </c>
      <c r="C118" s="7" t="s">
        <v>27</v>
      </c>
      <c r="D118" s="7"/>
      <c r="E118" s="7"/>
      <c r="F118" s="7"/>
      <c r="G118" s="36">
        <v>0</v>
      </c>
      <c r="H118" s="36">
        <v>0</v>
      </c>
      <c r="I118" s="37" t="s">
        <v>2</v>
      </c>
    </row>
    <row r="119" spans="1:20" ht="12" hidden="1" customHeight="1">
      <c r="A119" s="14" t="s">
        <v>163</v>
      </c>
      <c r="B119" s="38" t="s">
        <v>1</v>
      </c>
      <c r="C119" s="7" t="s">
        <v>37</v>
      </c>
      <c r="D119" s="7"/>
      <c r="E119" s="7"/>
      <c r="F119" s="7"/>
      <c r="G119" s="36">
        <v>0</v>
      </c>
      <c r="H119" s="36">
        <v>0</v>
      </c>
      <c r="I119" s="37" t="s">
        <v>2</v>
      </c>
    </row>
    <row r="120" spans="1:20" ht="12" hidden="1" customHeight="1">
      <c r="A120" s="14" t="s">
        <v>164</v>
      </c>
      <c r="B120" s="38" t="s">
        <v>44</v>
      </c>
      <c r="C120" s="7" t="s">
        <v>37</v>
      </c>
      <c r="D120" s="7"/>
      <c r="E120" s="7"/>
      <c r="F120" s="7"/>
      <c r="G120" s="36">
        <v>0</v>
      </c>
      <c r="H120" s="36">
        <v>0</v>
      </c>
      <c r="I120" s="37" t="s">
        <v>2</v>
      </c>
    </row>
    <row r="121" spans="1:20" ht="12" hidden="1" customHeight="1">
      <c r="A121" s="14" t="s">
        <v>165</v>
      </c>
      <c r="B121" s="38" t="s">
        <v>39</v>
      </c>
      <c r="C121" s="7" t="s">
        <v>40</v>
      </c>
      <c r="D121" s="7"/>
      <c r="E121" s="7"/>
      <c r="F121" s="7"/>
      <c r="G121" s="36" t="e">
        <v>#DIV/0!</v>
      </c>
      <c r="H121" s="36" t="e">
        <v>#DIV/0!</v>
      </c>
      <c r="I121" s="37" t="s">
        <v>2</v>
      </c>
    </row>
    <row r="122" spans="1:20" ht="12" hidden="1" customHeight="1">
      <c r="A122" s="14" t="s">
        <v>166</v>
      </c>
      <c r="B122" s="38" t="s">
        <v>41</v>
      </c>
      <c r="C122" s="7" t="s">
        <v>37</v>
      </c>
      <c r="D122" s="7"/>
      <c r="E122" s="7"/>
      <c r="F122" s="7"/>
      <c r="G122" s="36">
        <v>0</v>
      </c>
      <c r="H122" s="36">
        <v>0</v>
      </c>
      <c r="I122" s="37" t="s">
        <v>2</v>
      </c>
    </row>
    <row r="123" spans="1:20" ht="12" hidden="1" customHeight="1">
      <c r="A123" s="14" t="s">
        <v>167</v>
      </c>
      <c r="B123" s="38" t="s">
        <v>42</v>
      </c>
      <c r="C123" s="7" t="s">
        <v>40</v>
      </c>
      <c r="D123" s="7"/>
      <c r="E123" s="7"/>
      <c r="F123" s="7"/>
      <c r="G123" s="36" t="e">
        <v>#DIV/0!</v>
      </c>
      <c r="H123" s="36" t="e">
        <v>#DIV/0!</v>
      </c>
      <c r="I123" s="37" t="s">
        <v>2</v>
      </c>
    </row>
    <row r="124" spans="1:20" ht="12" hidden="1" customHeight="1">
      <c r="A124" s="14" t="s">
        <v>168</v>
      </c>
      <c r="B124" s="49" t="s">
        <v>43</v>
      </c>
      <c r="C124" s="50" t="s">
        <v>40</v>
      </c>
      <c r="D124" s="50"/>
      <c r="E124" s="50"/>
      <c r="F124" s="50"/>
      <c r="G124" s="51" t="e">
        <v>#DIV/0!</v>
      </c>
      <c r="H124" s="51" t="e">
        <v>#DIV/0!</v>
      </c>
      <c r="I124" s="8" t="s">
        <v>2</v>
      </c>
    </row>
    <row r="125" spans="1:20" ht="12" hidden="1" customHeight="1">
      <c r="B125" s="38"/>
      <c r="C125" s="52"/>
      <c r="D125" s="52"/>
      <c r="E125" s="52"/>
      <c r="F125" s="52"/>
      <c r="G125" s="36"/>
      <c r="H125" s="36"/>
      <c r="I125" s="6"/>
    </row>
    <row r="126" spans="1:20" ht="11.5" hidden="1" thickTop="1" thickBot="1">
      <c r="B126" s="2" t="s">
        <v>146</v>
      </c>
      <c r="C126" s="3"/>
      <c r="D126" s="3"/>
      <c r="E126" s="3"/>
      <c r="F126" s="3"/>
      <c r="G126" s="4">
        <v>-0.33046917957199184</v>
      </c>
      <c r="H126" s="9"/>
      <c r="I126" s="6"/>
    </row>
    <row r="127" spans="1:20">
      <c r="B127" s="38"/>
      <c r="C127" s="52"/>
      <c r="D127" s="52"/>
      <c r="E127" s="52"/>
      <c r="F127" s="52"/>
      <c r="G127" s="36"/>
      <c r="H127" s="36"/>
      <c r="I127" s="6"/>
    </row>
    <row r="128" spans="1:20" s="21" customFormat="1" ht="11" thickBot="1">
      <c r="A128" s="31"/>
      <c r="B128" s="33" t="s">
        <v>707</v>
      </c>
      <c r="G128" s="36"/>
      <c r="H128" s="36"/>
      <c r="I128" s="186"/>
      <c r="K128" s="33" t="s">
        <v>686</v>
      </c>
      <c r="L128" s="35"/>
      <c r="M128" s="35"/>
      <c r="N128" s="35"/>
      <c r="O128" s="35"/>
      <c r="S128" s="32"/>
      <c r="T128" s="32"/>
    </row>
    <row r="129" spans="1:20" ht="12.5" thickTop="1" thickBot="1">
      <c r="B129" s="105" t="s">
        <v>21</v>
      </c>
      <c r="C129" s="105"/>
      <c r="D129" s="118" t="str">
        <f>$D$3</f>
        <v>9M22</v>
      </c>
      <c r="E129" s="118" t="str">
        <f>$E$3</f>
        <v>9M23</v>
      </c>
      <c r="F129" s="106" t="str">
        <f>$F$3</f>
        <v>AH</v>
      </c>
      <c r="G129" s="106" t="str">
        <f>$G$3</f>
        <v>3T22</v>
      </c>
      <c r="H129" s="106" t="str">
        <f>$H$3</f>
        <v>3T23</v>
      </c>
      <c r="I129" s="106" t="str">
        <f>$I$3</f>
        <v>AH</v>
      </c>
      <c r="K129" s="105" t="s">
        <v>114</v>
      </c>
      <c r="L129" s="105"/>
      <c r="M129" s="118" t="str">
        <f>$M$3</f>
        <v>9M22</v>
      </c>
      <c r="N129" s="118" t="str">
        <f>$N$3</f>
        <v>9M23</v>
      </c>
      <c r="O129" s="118" t="str">
        <f>$O$3</f>
        <v>HA</v>
      </c>
      <c r="P129" s="106" t="str">
        <f>$P$3</f>
        <v>3Q22</v>
      </c>
      <c r="Q129" s="106" t="str">
        <f>$Q$3</f>
        <v>3Q23</v>
      </c>
      <c r="R129" s="106" t="str">
        <f>$R$3</f>
        <v>HA</v>
      </c>
    </row>
    <row r="130" spans="1:20" ht="13" customHeight="1" thickTop="1">
      <c r="A130" s="14" t="s">
        <v>169</v>
      </c>
      <c r="B130" s="90" t="s">
        <v>540</v>
      </c>
      <c r="C130" s="108" t="s">
        <v>27</v>
      </c>
      <c r="D130" s="149">
        <v>631721</v>
      </c>
      <c r="E130" s="149">
        <v>761396</v>
      </c>
      <c r="F130" s="180">
        <v>0.20499999999999999</v>
      </c>
      <c r="G130" s="149">
        <v>567922</v>
      </c>
      <c r="H130" s="149">
        <v>670452</v>
      </c>
      <c r="I130" s="180">
        <v>0.18099999999999999</v>
      </c>
      <c r="K130" s="90" t="s">
        <v>170</v>
      </c>
      <c r="L130" s="108" t="s">
        <v>632</v>
      </c>
      <c r="M130" s="149" t="str">
        <f t="shared" ref="M130:M137" si="133">IF(D130&lt;0,CONCATENATE("(",SUBSTITUTE(SUBSTITUTE(SUBSTITUTE(SUBSTITUTE(TEXT(D130,"#.##0"),",","*"),".",","),"*","."),"-",""),")"),IF(D130=0,"       -",SUBSTITUTE(SUBSTITUTE(SUBSTITUTE(TEXT(D130,"#.##0"),",","*"),".",","),"*",".")))</f>
        <v>631,721</v>
      </c>
      <c r="N130" s="149" t="str">
        <f t="shared" ref="N130:N137" si="134">IF(E130&lt;0,CONCATENATE("(",SUBSTITUTE(SUBSTITUTE(SUBSTITUTE(SUBSTITUTE(TEXT(E130,"#.##0"),",","*"),".",","),"*","."),"-",""),")"),IF(E130=0,"       -",SUBSTITUTE(SUBSTITUTE(SUBSTITUTE(TEXT(E130,"#.##0"),",","*"),".",","),"*",".")))</f>
        <v>761,396</v>
      </c>
      <c r="O130" s="180" t="str">
        <f t="shared" ref="O130:O137" si="135">SUBSTITUTE(TEXT(F130,"0,0%"),",",".")</f>
        <v>20.5%</v>
      </c>
      <c r="P130" s="149" t="str">
        <f t="shared" ref="P130:P137" si="136">IF(G130&lt;0,CONCATENATE("(",SUBSTITUTE(SUBSTITUTE(SUBSTITUTE(SUBSTITUTE(TEXT(G130,"#.##0"),",","*"),".",","),"*","."),"-",""),")"),IF(G130=0,"       -",SUBSTITUTE(SUBSTITUTE(SUBSTITUTE(TEXT(G130,"#.##0"),",","*"),".",","),"*",".")))</f>
        <v>567,922</v>
      </c>
      <c r="Q130" s="149" t="str">
        <f t="shared" ref="Q130:Q137" si="137">IF(H130&lt;0,CONCATENATE("(",SUBSTITUTE(SUBSTITUTE(SUBSTITUTE(SUBSTITUTE(TEXT(H130,"#.##0"),",","*"),".",","),"*","."),"-",""),")"),IF(H130=0,"       -",SUBSTITUTE(SUBSTITUTE(SUBSTITUTE(TEXT(H130,"#.##0"),",","*"),".",","),"*",".")))</f>
        <v>670,452</v>
      </c>
      <c r="R130" s="180" t="str">
        <f t="shared" ref="R130:R137" si="138">SUBSTITUTE(TEXT(I130,"0,0%"),",",".")</f>
        <v>18.1%</v>
      </c>
    </row>
    <row r="131" spans="1:20" ht="13" customHeight="1">
      <c r="A131" s="14" t="s">
        <v>171</v>
      </c>
      <c r="B131" s="90" t="s">
        <v>1</v>
      </c>
      <c r="C131" s="108" t="s">
        <v>37</v>
      </c>
      <c r="D131" s="149">
        <v>539770</v>
      </c>
      <c r="E131" s="149">
        <v>632945</v>
      </c>
      <c r="F131" s="180">
        <v>0.17299999999999999</v>
      </c>
      <c r="G131" s="149">
        <v>478941</v>
      </c>
      <c r="H131" s="149">
        <v>540570</v>
      </c>
      <c r="I131" s="180">
        <v>0.129</v>
      </c>
      <c r="K131" s="90" t="s">
        <v>136</v>
      </c>
      <c r="L131" s="108" t="s">
        <v>258</v>
      </c>
      <c r="M131" s="149" t="str">
        <f t="shared" si="133"/>
        <v>539,770</v>
      </c>
      <c r="N131" s="149" t="str">
        <f t="shared" si="134"/>
        <v>632,945</v>
      </c>
      <c r="O131" s="180" t="str">
        <f t="shared" si="135"/>
        <v>17.3%</v>
      </c>
      <c r="P131" s="149" t="str">
        <f t="shared" si="136"/>
        <v>478,941</v>
      </c>
      <c r="Q131" s="149" t="str">
        <f t="shared" si="137"/>
        <v>540,570</v>
      </c>
      <c r="R131" s="180" t="str">
        <f t="shared" si="138"/>
        <v>12.9%</v>
      </c>
    </row>
    <row r="132" spans="1:20" ht="13" customHeight="1">
      <c r="A132" s="14" t="s">
        <v>172</v>
      </c>
      <c r="B132" s="90" t="s">
        <v>38</v>
      </c>
      <c r="C132" s="108" t="s">
        <v>37</v>
      </c>
      <c r="D132" s="149">
        <v>32049</v>
      </c>
      <c r="E132" s="149">
        <v>110533</v>
      </c>
      <c r="F132" s="180">
        <v>2.4489999999999998</v>
      </c>
      <c r="G132" s="149">
        <v>31732</v>
      </c>
      <c r="H132" s="149">
        <v>103607</v>
      </c>
      <c r="I132" s="180">
        <v>2.2650000000000001</v>
      </c>
      <c r="K132" s="90" t="s">
        <v>138</v>
      </c>
      <c r="L132" s="108" t="s">
        <v>258</v>
      </c>
      <c r="M132" s="149" t="str">
        <f t="shared" si="133"/>
        <v>32,049</v>
      </c>
      <c r="N132" s="149" t="str">
        <f t="shared" si="134"/>
        <v>110,533</v>
      </c>
      <c r="O132" s="180" t="str">
        <f t="shared" si="135"/>
        <v>244.9%</v>
      </c>
      <c r="P132" s="149" t="str">
        <f t="shared" si="136"/>
        <v>31,732</v>
      </c>
      <c r="Q132" s="149" t="str">
        <f t="shared" si="137"/>
        <v>103,607</v>
      </c>
      <c r="R132" s="180" t="str">
        <f t="shared" si="138"/>
        <v>226.5%</v>
      </c>
    </row>
    <row r="133" spans="1:20" ht="13" customHeight="1">
      <c r="A133" s="14" t="s">
        <v>173</v>
      </c>
      <c r="B133" s="90" t="s">
        <v>543</v>
      </c>
      <c r="C133" s="108" t="s">
        <v>37</v>
      </c>
      <c r="D133" s="149">
        <v>571819</v>
      </c>
      <c r="E133" s="149">
        <v>743478</v>
      </c>
      <c r="F133" s="180">
        <v>0.3</v>
      </c>
      <c r="G133" s="149">
        <v>510673</v>
      </c>
      <c r="H133" s="149">
        <v>644177</v>
      </c>
      <c r="I133" s="180">
        <v>0.26100000000000001</v>
      </c>
      <c r="K133" s="90" t="s">
        <v>478</v>
      </c>
      <c r="L133" s="108" t="s">
        <v>258</v>
      </c>
      <c r="M133" s="149" t="str">
        <f t="shared" si="133"/>
        <v>571,819</v>
      </c>
      <c r="N133" s="149" t="str">
        <f t="shared" si="134"/>
        <v>743,478</v>
      </c>
      <c r="O133" s="180" t="str">
        <f t="shared" si="135"/>
        <v>30.0%</v>
      </c>
      <c r="P133" s="149" t="str">
        <f t="shared" si="136"/>
        <v>510,673</v>
      </c>
      <c r="Q133" s="149" t="str">
        <f t="shared" si="137"/>
        <v>644,177</v>
      </c>
      <c r="R133" s="180" t="str">
        <f t="shared" si="138"/>
        <v>26.1%</v>
      </c>
    </row>
    <row r="134" spans="1:20" ht="13" customHeight="1">
      <c r="A134" s="14" t="s">
        <v>174</v>
      </c>
      <c r="B134" s="90" t="s">
        <v>39</v>
      </c>
      <c r="C134" s="108" t="s">
        <v>40</v>
      </c>
      <c r="D134" s="91">
        <v>905</v>
      </c>
      <c r="E134" s="91">
        <v>976</v>
      </c>
      <c r="F134" s="180">
        <v>7.8E-2</v>
      </c>
      <c r="G134" s="91">
        <v>899</v>
      </c>
      <c r="H134" s="91">
        <v>961</v>
      </c>
      <c r="I134" s="180">
        <v>6.9000000000000006E-2</v>
      </c>
      <c r="K134" s="90" t="s">
        <v>141</v>
      </c>
      <c r="L134" s="108" t="s">
        <v>40</v>
      </c>
      <c r="M134" s="149" t="str">
        <f t="shared" si="133"/>
        <v>905</v>
      </c>
      <c r="N134" s="149" t="str">
        <f t="shared" si="134"/>
        <v>976</v>
      </c>
      <c r="O134" s="180" t="str">
        <f t="shared" si="135"/>
        <v>7.8%</v>
      </c>
      <c r="P134" s="149" t="str">
        <f t="shared" si="136"/>
        <v>899</v>
      </c>
      <c r="Q134" s="149" t="str">
        <f t="shared" si="137"/>
        <v>961</v>
      </c>
      <c r="R134" s="180" t="str">
        <f t="shared" si="138"/>
        <v>6.9%</v>
      </c>
    </row>
    <row r="135" spans="1:20" ht="13" customHeight="1">
      <c r="A135" s="14" t="s">
        <v>175</v>
      </c>
      <c r="B135" s="90" t="s">
        <v>41</v>
      </c>
      <c r="C135" s="108" t="s">
        <v>37</v>
      </c>
      <c r="D135" s="149">
        <v>-441521</v>
      </c>
      <c r="E135" s="149">
        <v>-489945</v>
      </c>
      <c r="F135" s="180">
        <v>0.11</v>
      </c>
      <c r="G135" s="149">
        <v>-406700</v>
      </c>
      <c r="H135" s="149">
        <v>-430362</v>
      </c>
      <c r="I135" s="180">
        <v>5.8000000000000003E-2</v>
      </c>
      <c r="K135" s="90" t="s">
        <v>479</v>
      </c>
      <c r="L135" s="108" t="s">
        <v>258</v>
      </c>
      <c r="M135" s="149" t="str">
        <f t="shared" si="133"/>
        <v>(441,521)</v>
      </c>
      <c r="N135" s="149" t="str">
        <f t="shared" si="134"/>
        <v>(489,945)</v>
      </c>
      <c r="O135" s="180" t="str">
        <f t="shared" si="135"/>
        <v>11.0%</v>
      </c>
      <c r="P135" s="149" t="str">
        <f t="shared" si="136"/>
        <v>(406,700)</v>
      </c>
      <c r="Q135" s="149" t="str">
        <f t="shared" si="137"/>
        <v>(430,362)</v>
      </c>
      <c r="R135" s="180" t="str">
        <f t="shared" si="138"/>
        <v>5.8%</v>
      </c>
    </row>
    <row r="136" spans="1:20" ht="13" customHeight="1" thickBot="1">
      <c r="A136" s="14" t="s">
        <v>176</v>
      </c>
      <c r="B136" s="102" t="s">
        <v>42</v>
      </c>
      <c r="C136" s="109" t="s">
        <v>40</v>
      </c>
      <c r="D136" s="91">
        <v>-699</v>
      </c>
      <c r="E136" s="91">
        <v>-643</v>
      </c>
      <c r="F136" s="180">
        <v>-0.08</v>
      </c>
      <c r="G136" s="91">
        <v>-716</v>
      </c>
      <c r="H136" s="91">
        <v>-642</v>
      </c>
      <c r="I136" s="180">
        <v>-0.10299999999999999</v>
      </c>
      <c r="K136" s="102" t="s">
        <v>144</v>
      </c>
      <c r="L136" s="109" t="s">
        <v>40</v>
      </c>
      <c r="M136" s="177" t="str">
        <f t="shared" si="133"/>
        <v>(699)</v>
      </c>
      <c r="N136" s="177" t="str">
        <f t="shared" si="134"/>
        <v>(643)</v>
      </c>
      <c r="O136" s="185" t="str">
        <f t="shared" si="135"/>
        <v>-8.0%</v>
      </c>
      <c r="P136" s="177" t="str">
        <f t="shared" si="136"/>
        <v>(716)</v>
      </c>
      <c r="Q136" s="177" t="str">
        <f t="shared" si="137"/>
        <v>(642)</v>
      </c>
      <c r="R136" s="185" t="str">
        <f t="shared" si="138"/>
        <v>-10.3%</v>
      </c>
    </row>
    <row r="137" spans="1:20" ht="13" customHeight="1" thickTop="1" thickBot="1">
      <c r="A137" s="14" t="s">
        <v>177</v>
      </c>
      <c r="B137" s="110" t="s">
        <v>43</v>
      </c>
      <c r="C137" s="111" t="s">
        <v>40</v>
      </c>
      <c r="D137" s="118">
        <v>206</v>
      </c>
      <c r="E137" s="118">
        <v>333</v>
      </c>
      <c r="F137" s="288">
        <v>0.61699999999999999</v>
      </c>
      <c r="G137" s="118">
        <v>183</v>
      </c>
      <c r="H137" s="118">
        <v>319</v>
      </c>
      <c r="I137" s="288">
        <v>0.74299999999999999</v>
      </c>
      <c r="K137" s="110" t="s">
        <v>257</v>
      </c>
      <c r="L137" s="111" t="s">
        <v>40</v>
      </c>
      <c r="M137" s="117" t="str">
        <f t="shared" si="133"/>
        <v>206</v>
      </c>
      <c r="N137" s="117" t="str">
        <f t="shared" si="134"/>
        <v>333</v>
      </c>
      <c r="O137" s="184" t="str">
        <f t="shared" si="135"/>
        <v>61.7%</v>
      </c>
      <c r="P137" s="117" t="str">
        <f t="shared" si="136"/>
        <v>183</v>
      </c>
      <c r="Q137" s="117" t="str">
        <f t="shared" si="137"/>
        <v>319</v>
      </c>
      <c r="R137" s="184" t="str">
        <f t="shared" si="138"/>
        <v>74.3%</v>
      </c>
    </row>
    <row r="138" spans="1:20" ht="11" thickTop="1">
      <c r="B138" s="38"/>
      <c r="C138" s="52"/>
      <c r="D138" s="52"/>
      <c r="E138" s="52"/>
      <c r="F138" s="52"/>
      <c r="G138" s="36"/>
      <c r="H138" s="36"/>
      <c r="I138" s="6"/>
    </row>
    <row r="139" spans="1:20" s="21" customFormat="1" ht="11" thickBot="1">
      <c r="A139" s="31"/>
      <c r="B139" s="33" t="s">
        <v>708</v>
      </c>
      <c r="I139" s="186"/>
      <c r="K139" s="33" t="s">
        <v>685</v>
      </c>
      <c r="L139" s="35"/>
      <c r="M139" s="35"/>
      <c r="N139" s="35"/>
      <c r="O139" s="35"/>
      <c r="S139" s="32"/>
      <c r="T139" s="32"/>
    </row>
    <row r="140" spans="1:20" ht="12.5" thickTop="1" thickBot="1">
      <c r="B140" s="105" t="s">
        <v>22</v>
      </c>
      <c r="C140" s="105"/>
      <c r="D140" s="118" t="str">
        <f>$D$3</f>
        <v>9M22</v>
      </c>
      <c r="E140" s="118" t="str">
        <f>$E$3</f>
        <v>9M23</v>
      </c>
      <c r="F140" s="106" t="str">
        <f>$F$3</f>
        <v>AH</v>
      </c>
      <c r="G140" s="106" t="str">
        <f>$G$3</f>
        <v>3T22</v>
      </c>
      <c r="H140" s="106" t="str">
        <f>$H$3</f>
        <v>3T23</v>
      </c>
      <c r="I140" s="106" t="str">
        <f>$I$3</f>
        <v>AH</v>
      </c>
      <c r="K140" s="105" t="s">
        <v>256</v>
      </c>
      <c r="L140" s="105"/>
      <c r="M140" s="118" t="str">
        <f>$M$3</f>
        <v>9M22</v>
      </c>
      <c r="N140" s="118" t="str">
        <f>$N$3</f>
        <v>9M23</v>
      </c>
      <c r="O140" s="118" t="str">
        <f>$O$3</f>
        <v>HA</v>
      </c>
      <c r="P140" s="106" t="str">
        <f>$P$3</f>
        <v>3Q22</v>
      </c>
      <c r="Q140" s="106" t="str">
        <f>$Q$3</f>
        <v>3Q23</v>
      </c>
      <c r="R140" s="106" t="str">
        <f>$R$3</f>
        <v>HA</v>
      </c>
    </row>
    <row r="141" spans="1:20" ht="13" customHeight="1" thickTop="1">
      <c r="A141" s="14" t="s">
        <v>178</v>
      </c>
      <c r="B141" s="90" t="s">
        <v>540</v>
      </c>
      <c r="C141" s="108" t="s">
        <v>32</v>
      </c>
      <c r="D141" s="149">
        <v>16410</v>
      </c>
      <c r="E141" s="149">
        <v>16720</v>
      </c>
      <c r="F141" s="180">
        <v>1.9E-2</v>
      </c>
      <c r="G141" s="149">
        <v>4863</v>
      </c>
      <c r="H141" s="149">
        <v>8540</v>
      </c>
      <c r="I141" s="180">
        <v>0.75600000000000001</v>
      </c>
      <c r="K141" s="90" t="s">
        <v>170</v>
      </c>
      <c r="L141" s="108" t="s">
        <v>633</v>
      </c>
      <c r="M141" s="149" t="str">
        <f t="shared" ref="M141:M148" si="139">IF(D141&lt;0,CONCATENATE("(",SUBSTITUTE(SUBSTITUTE(SUBSTITUTE(SUBSTITUTE(TEXT(D141,"#.##0"),",","*"),".",","),"*","."),"-",""),")"),IF(D141=0,"       -",SUBSTITUTE(SUBSTITUTE(SUBSTITUTE(TEXT(D141,"#.##0"),",","*"),".",","),"*",".")))</f>
        <v>16,410</v>
      </c>
      <c r="N141" s="149" t="str">
        <f t="shared" ref="N141:N148" si="140">IF(E141&lt;0,CONCATENATE("(",SUBSTITUTE(SUBSTITUTE(SUBSTITUTE(SUBSTITUTE(TEXT(E141,"#.##0"),",","*"),".",","),"*","."),"-",""),")"),IF(E141=0,"       -",SUBSTITUTE(SUBSTITUTE(SUBSTITUTE(TEXT(E141,"#.##0"),",","*"),".",","),"*",".")))</f>
        <v>16,720</v>
      </c>
      <c r="O141" s="180" t="str">
        <f t="shared" ref="O141:O148" si="141">SUBSTITUTE(TEXT(F141,"0,0%"),",",".")</f>
        <v>1.9%</v>
      </c>
      <c r="P141" s="149" t="str">
        <f t="shared" ref="P141:P148" si="142">IF(G141&lt;0,CONCATENATE("(",SUBSTITUTE(SUBSTITUTE(SUBSTITUTE(SUBSTITUTE(TEXT(G141,"#.##0"),",","*"),".",","),"*","."),"-",""),")"),IF(G141=0,"       -",SUBSTITUTE(SUBSTITUTE(SUBSTITUTE(TEXT(G141,"#.##0"),",","*"),".",","),"*",".")))</f>
        <v>4,863</v>
      </c>
      <c r="Q141" s="149" t="str">
        <f t="shared" ref="Q141:Q148" si="143">IF(H141&lt;0,CONCATENATE("(",SUBSTITUTE(SUBSTITUTE(SUBSTITUTE(SUBSTITUTE(TEXT(H141,"#.##0"),",","*"),".",","),"*","."),"-",""),")"),IF(H141=0,"       -",SUBSTITUTE(SUBSTITUTE(SUBSTITUTE(TEXT(H141,"#.##0"),",","*"),".",","),"*",".")))</f>
        <v>8,540</v>
      </c>
      <c r="R141" s="180" t="str">
        <f t="shared" ref="R141:R148" si="144">SUBSTITUTE(TEXT(I141,"0,0%"),",",".")</f>
        <v>75.6%</v>
      </c>
    </row>
    <row r="142" spans="1:20" ht="13" customHeight="1">
      <c r="A142" s="14" t="s">
        <v>179</v>
      </c>
      <c r="B142" s="90" t="s">
        <v>1</v>
      </c>
      <c r="C142" s="108" t="s">
        <v>37</v>
      </c>
      <c r="D142" s="149">
        <v>75923</v>
      </c>
      <c r="E142" s="149">
        <v>69544</v>
      </c>
      <c r="F142" s="180">
        <v>-8.4000000000000005E-2</v>
      </c>
      <c r="G142" s="149">
        <v>23755</v>
      </c>
      <c r="H142" s="149">
        <v>33886</v>
      </c>
      <c r="I142" s="180">
        <v>0.42599999999999999</v>
      </c>
      <c r="K142" s="90" t="s">
        <v>136</v>
      </c>
      <c r="L142" s="108" t="s">
        <v>258</v>
      </c>
      <c r="M142" s="149" t="str">
        <f t="shared" si="139"/>
        <v>75,923</v>
      </c>
      <c r="N142" s="149" t="str">
        <f t="shared" si="140"/>
        <v>69,544</v>
      </c>
      <c r="O142" s="180" t="str">
        <f t="shared" si="141"/>
        <v>-8.4%</v>
      </c>
      <c r="P142" s="149" t="str">
        <f t="shared" si="142"/>
        <v>23,755</v>
      </c>
      <c r="Q142" s="149" t="str">
        <f t="shared" si="143"/>
        <v>33,886</v>
      </c>
      <c r="R142" s="180" t="str">
        <f t="shared" si="144"/>
        <v>42.6%</v>
      </c>
    </row>
    <row r="143" spans="1:20" ht="13" customHeight="1">
      <c r="A143" s="14" t="s">
        <v>180</v>
      </c>
      <c r="B143" s="90" t="s">
        <v>38</v>
      </c>
      <c r="C143" s="108" t="s">
        <v>37</v>
      </c>
      <c r="D143" s="91">
        <v>-161</v>
      </c>
      <c r="E143" s="149">
        <v>5295</v>
      </c>
      <c r="F143" s="180" t="s">
        <v>2</v>
      </c>
      <c r="G143" s="91">
        <v>67</v>
      </c>
      <c r="H143" s="149">
        <v>4440</v>
      </c>
      <c r="I143" s="180" t="s">
        <v>2</v>
      </c>
      <c r="K143" s="90" t="s">
        <v>138</v>
      </c>
      <c r="L143" s="108" t="s">
        <v>258</v>
      </c>
      <c r="M143" s="149" t="str">
        <f t="shared" si="139"/>
        <v>(161)</v>
      </c>
      <c r="N143" s="149" t="str">
        <f t="shared" si="140"/>
        <v>5,295</v>
      </c>
      <c r="O143" s="180" t="str">
        <f t="shared" si="141"/>
        <v>n.m.</v>
      </c>
      <c r="P143" s="149" t="str">
        <f t="shared" si="142"/>
        <v>67</v>
      </c>
      <c r="Q143" s="149" t="str">
        <f t="shared" si="143"/>
        <v>4,440</v>
      </c>
      <c r="R143" s="180" t="str">
        <f t="shared" si="144"/>
        <v>n.m.</v>
      </c>
    </row>
    <row r="144" spans="1:20" ht="13" customHeight="1">
      <c r="A144" s="14" t="s">
        <v>181</v>
      </c>
      <c r="B144" s="90" t="s">
        <v>543</v>
      </c>
      <c r="C144" s="108" t="s">
        <v>37</v>
      </c>
      <c r="D144" s="149">
        <v>75762</v>
      </c>
      <c r="E144" s="149">
        <v>74839</v>
      </c>
      <c r="F144" s="180">
        <v>-1.2E-2</v>
      </c>
      <c r="G144" s="149">
        <v>23822</v>
      </c>
      <c r="H144" s="149">
        <v>38326</v>
      </c>
      <c r="I144" s="180">
        <v>0.60899999999999999</v>
      </c>
      <c r="K144" s="90" t="s">
        <v>478</v>
      </c>
      <c r="L144" s="108" t="s">
        <v>258</v>
      </c>
      <c r="M144" s="149" t="str">
        <f t="shared" si="139"/>
        <v>75,762</v>
      </c>
      <c r="N144" s="149" t="str">
        <f t="shared" si="140"/>
        <v>74,839</v>
      </c>
      <c r="O144" s="180" t="str">
        <f t="shared" si="141"/>
        <v>-1.2%</v>
      </c>
      <c r="P144" s="149" t="str">
        <f t="shared" si="142"/>
        <v>23,822</v>
      </c>
      <c r="Q144" s="149" t="str">
        <f t="shared" si="143"/>
        <v>38,326</v>
      </c>
      <c r="R144" s="180" t="str">
        <f t="shared" si="144"/>
        <v>60.9%</v>
      </c>
    </row>
    <row r="145" spans="1:18" ht="13" customHeight="1">
      <c r="A145" s="14" t="s">
        <v>182</v>
      </c>
      <c r="B145" s="90" t="s">
        <v>39</v>
      </c>
      <c r="C145" s="108" t="s">
        <v>544</v>
      </c>
      <c r="D145" s="149">
        <v>4617</v>
      </c>
      <c r="E145" s="149">
        <v>4476</v>
      </c>
      <c r="F145" s="180">
        <v>-3.1E-2</v>
      </c>
      <c r="G145" s="149">
        <v>4899</v>
      </c>
      <c r="H145" s="149">
        <v>4488</v>
      </c>
      <c r="I145" s="180">
        <v>-8.4000000000000005E-2</v>
      </c>
      <c r="K145" s="90" t="s">
        <v>141</v>
      </c>
      <c r="L145" s="108" t="s">
        <v>480</v>
      </c>
      <c r="M145" s="149" t="str">
        <f t="shared" si="139"/>
        <v>4,617</v>
      </c>
      <c r="N145" s="149" t="str">
        <f t="shared" si="140"/>
        <v>4,476</v>
      </c>
      <c r="O145" s="180" t="str">
        <f t="shared" si="141"/>
        <v>-3.1%</v>
      </c>
      <c r="P145" s="149" t="str">
        <f t="shared" si="142"/>
        <v>4,899</v>
      </c>
      <c r="Q145" s="149" t="str">
        <f t="shared" si="143"/>
        <v>4,488</v>
      </c>
      <c r="R145" s="180" t="str">
        <f t="shared" si="144"/>
        <v>-8.4%</v>
      </c>
    </row>
    <row r="146" spans="1:18" ht="13" customHeight="1">
      <c r="A146" s="14" t="s">
        <v>183</v>
      </c>
      <c r="B146" s="90" t="s">
        <v>41</v>
      </c>
      <c r="C146" s="108" t="s">
        <v>37</v>
      </c>
      <c r="D146" s="149">
        <v>-85512</v>
      </c>
      <c r="E146" s="149">
        <v>-83658</v>
      </c>
      <c r="F146" s="180">
        <v>-2.1999999999999999E-2</v>
      </c>
      <c r="G146" s="149">
        <v>-25410</v>
      </c>
      <c r="H146" s="149">
        <v>-42564</v>
      </c>
      <c r="I146" s="180">
        <v>0.67500000000000004</v>
      </c>
      <c r="K146" s="90" t="s">
        <v>479</v>
      </c>
      <c r="L146" s="108" t="s">
        <v>258</v>
      </c>
      <c r="M146" s="149" t="str">
        <f t="shared" si="139"/>
        <v>(85,512)</v>
      </c>
      <c r="N146" s="149" t="str">
        <f t="shared" si="140"/>
        <v>(83,658)</v>
      </c>
      <c r="O146" s="180" t="str">
        <f t="shared" si="141"/>
        <v>-2.2%</v>
      </c>
      <c r="P146" s="149" t="str">
        <f t="shared" si="142"/>
        <v>(25,410)</v>
      </c>
      <c r="Q146" s="149" t="str">
        <f t="shared" si="143"/>
        <v>(42,564)</v>
      </c>
      <c r="R146" s="180" t="str">
        <f t="shared" si="144"/>
        <v>67.5%</v>
      </c>
    </row>
    <row r="147" spans="1:18" ht="13" customHeight="1" thickBot="1">
      <c r="A147" s="14" t="s">
        <v>184</v>
      </c>
      <c r="B147" s="102" t="s">
        <v>42</v>
      </c>
      <c r="C147" s="109" t="s">
        <v>544</v>
      </c>
      <c r="D147" s="149">
        <v>-5211</v>
      </c>
      <c r="E147" s="149">
        <v>-5003</v>
      </c>
      <c r="F147" s="180">
        <v>-0.04</v>
      </c>
      <c r="G147" s="149">
        <v>-5225</v>
      </c>
      <c r="H147" s="149">
        <v>-4984</v>
      </c>
      <c r="I147" s="180">
        <v>-4.5999999999999999E-2</v>
      </c>
      <c r="K147" s="102" t="s">
        <v>144</v>
      </c>
      <c r="L147" s="109" t="s">
        <v>480</v>
      </c>
      <c r="M147" s="177" t="str">
        <f t="shared" si="139"/>
        <v>(5,211)</v>
      </c>
      <c r="N147" s="177" t="str">
        <f t="shared" si="140"/>
        <v>(5,003)</v>
      </c>
      <c r="O147" s="185" t="str">
        <f t="shared" si="141"/>
        <v>-4.0%</v>
      </c>
      <c r="P147" s="177" t="str">
        <f t="shared" si="142"/>
        <v>(5,225)</v>
      </c>
      <c r="Q147" s="177" t="str">
        <f t="shared" si="143"/>
        <v>(4,984)</v>
      </c>
      <c r="R147" s="185" t="str">
        <f t="shared" si="144"/>
        <v>-4.6%</v>
      </c>
    </row>
    <row r="148" spans="1:18" ht="13" customHeight="1" thickTop="1" thickBot="1">
      <c r="A148" s="14" t="s">
        <v>185</v>
      </c>
      <c r="B148" s="102" t="s">
        <v>43</v>
      </c>
      <c r="C148" s="114" t="s">
        <v>544</v>
      </c>
      <c r="D148" s="118">
        <v>-594</v>
      </c>
      <c r="E148" s="118">
        <v>-527</v>
      </c>
      <c r="F148" s="288">
        <v>0.113</v>
      </c>
      <c r="G148" s="118">
        <v>-326</v>
      </c>
      <c r="H148" s="118">
        <v>-496</v>
      </c>
      <c r="I148" s="288">
        <v>-0.52100000000000002</v>
      </c>
      <c r="K148" s="102" t="s">
        <v>257</v>
      </c>
      <c r="L148" s="114" t="s">
        <v>480</v>
      </c>
      <c r="M148" s="117" t="str">
        <f t="shared" si="139"/>
        <v>(594)</v>
      </c>
      <c r="N148" s="117" t="str">
        <f t="shared" si="140"/>
        <v>(527)</v>
      </c>
      <c r="O148" s="184" t="str">
        <f t="shared" si="141"/>
        <v>11.3%</v>
      </c>
      <c r="P148" s="117" t="str">
        <f t="shared" si="142"/>
        <v>(326)</v>
      </c>
      <c r="Q148" s="117" t="str">
        <f t="shared" si="143"/>
        <v>(496)</v>
      </c>
      <c r="R148" s="184" t="str">
        <f t="shared" si="144"/>
        <v>-52.1%</v>
      </c>
    </row>
    <row r="149" spans="1:18" ht="11" thickTop="1">
      <c r="B149" s="38"/>
      <c r="C149" s="52"/>
      <c r="D149" s="52"/>
      <c r="E149" s="52"/>
      <c r="F149" s="52"/>
      <c r="G149" s="36"/>
      <c r="H149" s="36"/>
      <c r="I149" s="6"/>
    </row>
    <row r="150" spans="1:18" ht="11" thickBot="1">
      <c r="B150" s="33" t="s">
        <v>709</v>
      </c>
      <c r="C150" s="21"/>
      <c r="D150" s="21"/>
      <c r="E150" s="21"/>
      <c r="F150" s="21"/>
      <c r="G150" s="53"/>
      <c r="H150" s="53"/>
      <c r="I150" s="10"/>
      <c r="K150" s="33" t="s">
        <v>684</v>
      </c>
      <c r="L150" s="35"/>
      <c r="M150" s="35"/>
      <c r="N150" s="35"/>
      <c r="O150" s="35"/>
    </row>
    <row r="151" spans="1:18" ht="12.5" thickTop="1" thickBot="1">
      <c r="B151" s="105" t="s">
        <v>4</v>
      </c>
      <c r="C151" s="106"/>
      <c r="D151" s="118" t="str">
        <f>$D$3</f>
        <v>9M22</v>
      </c>
      <c r="E151" s="118" t="str">
        <f>$E$3</f>
        <v>9M23</v>
      </c>
      <c r="F151" s="106" t="str">
        <f>$F$3</f>
        <v>AH</v>
      </c>
      <c r="G151" s="106" t="str">
        <f>$G$3</f>
        <v>3T22</v>
      </c>
      <c r="H151" s="106" t="str">
        <f>$H$3</f>
        <v>3T23</v>
      </c>
      <c r="I151" s="106" t="str">
        <f>$I$3</f>
        <v>AH</v>
      </c>
      <c r="K151" s="105" t="s">
        <v>253</v>
      </c>
      <c r="L151" s="106"/>
      <c r="M151" s="118" t="str">
        <f>$M$3</f>
        <v>9M22</v>
      </c>
      <c r="N151" s="118" t="str">
        <f>$N$3</f>
        <v>9M23</v>
      </c>
      <c r="O151" s="118" t="str">
        <f>$O$3</f>
        <v>HA</v>
      </c>
      <c r="P151" s="106" t="str">
        <f>$P$3</f>
        <v>3Q22</v>
      </c>
      <c r="Q151" s="106" t="str">
        <f>$Q$3</f>
        <v>3Q23</v>
      </c>
      <c r="R151" s="106" t="str">
        <f>$R$3</f>
        <v>HA</v>
      </c>
    </row>
    <row r="152" spans="1:18" ht="12" thickTop="1">
      <c r="B152" s="95" t="s">
        <v>3</v>
      </c>
      <c r="C152" s="176"/>
      <c r="D152" s="176">
        <v>2574272</v>
      </c>
      <c r="E152" s="176">
        <v>2487018</v>
      </c>
      <c r="F152" s="182">
        <v>-3.4000000000000002E-2</v>
      </c>
      <c r="G152" s="176">
        <v>167227</v>
      </c>
      <c r="H152" s="176">
        <v>586252</v>
      </c>
      <c r="I152" s="182">
        <v>2.5059999999999998</v>
      </c>
      <c r="K152" s="95" t="s">
        <v>94</v>
      </c>
      <c r="L152" s="96"/>
      <c r="M152" s="176" t="str">
        <f t="shared" ref="M152" si="145">IF(D152&lt;0,CONCATENATE("(",SUBSTITUTE(SUBSTITUTE(SUBSTITUTE(SUBSTITUTE(TEXT(D152,"#.##0"),",","*"),".",","),"*","."),"-",""),")"),IF(D152=0,"       -",SUBSTITUTE(SUBSTITUTE(SUBSTITUTE(TEXT(D152,"#.##0"),",","*"),".",","),"*",".")))</f>
        <v>2,574,272</v>
      </c>
      <c r="N152" s="176" t="str">
        <f t="shared" ref="N152" si="146">IF(E152&lt;0,CONCATENATE("(",SUBSTITUTE(SUBSTITUTE(SUBSTITUTE(SUBSTITUTE(TEXT(E152,"#.##0"),",","*"),".",","),"*","."),"-",""),")"),IF(E152=0,"       -",SUBSTITUTE(SUBSTITUTE(SUBSTITUTE(TEXT(E152,"#.##0"),",","*"),".",","),"*",".")))</f>
        <v>2,487,018</v>
      </c>
      <c r="O152" s="182" t="str">
        <f t="shared" ref="O152" si="147">SUBSTITUTE(TEXT(F152,"0,0%"),",",".")</f>
        <v>-3.4%</v>
      </c>
      <c r="P152" s="176" t="str">
        <f t="shared" ref="P152" si="148">IF(G152&lt;0,CONCATENATE("(",SUBSTITUTE(SUBSTITUTE(SUBSTITUTE(SUBSTITUTE(TEXT(G152,"#.##0"),",","*"),".",","),"*","."),"-",""),")"),IF(G152=0,"       -",SUBSTITUTE(SUBSTITUTE(SUBSTITUTE(TEXT(G152,"#.##0"),",","*"),".",","),"*",".")))</f>
        <v>167,227</v>
      </c>
      <c r="Q152" s="176" t="str">
        <f t="shared" ref="Q152" si="149">IF(H152&lt;0,CONCATENATE("(",SUBSTITUTE(SUBSTITUTE(SUBSTITUTE(SUBSTITUTE(TEXT(H152,"#.##0"),",","*"),".",","),"*","."),"-",""),")"),IF(H152=0,"       -",SUBSTITUTE(SUBSTITUTE(SUBSTITUTE(TEXT(H152,"#.##0"),",","*"),".",","),"*",".")))</f>
        <v>586,252</v>
      </c>
      <c r="R152" s="182" t="str">
        <f t="shared" ref="R152" si="150">SUBSTITUTE(TEXT(I152,"0,0%"),",",".")</f>
        <v>250.6%</v>
      </c>
    </row>
    <row r="153" spans="1:18" ht="11.5">
      <c r="A153" s="14" t="s">
        <v>186</v>
      </c>
      <c r="B153" s="90" t="s">
        <v>26</v>
      </c>
      <c r="C153" s="149"/>
      <c r="D153" s="149">
        <v>808389</v>
      </c>
      <c r="E153" s="149">
        <v>516559</v>
      </c>
      <c r="F153" s="180">
        <v>-0.36099999999999999</v>
      </c>
      <c r="G153" s="149">
        <v>135941</v>
      </c>
      <c r="H153" s="149">
        <v>239223</v>
      </c>
      <c r="I153" s="180">
        <v>0.76</v>
      </c>
      <c r="K153" s="90" t="s">
        <v>110</v>
      </c>
      <c r="L153" s="91"/>
      <c r="M153" s="149" t="str">
        <f t="shared" ref="M153:M159" si="151">IF(D153&lt;0,CONCATENATE("(",SUBSTITUTE(SUBSTITUTE(SUBSTITUTE(SUBSTITUTE(TEXT(D153,"#.##0"),",","*"),".",","),"*","."),"-",""),")"),IF(D153=0,"       -",SUBSTITUTE(SUBSTITUTE(SUBSTITUTE(TEXT(D153,"#.##0"),",","*"),".",","),"*",".")))</f>
        <v>808,389</v>
      </c>
      <c r="N153" s="149" t="str">
        <f t="shared" ref="N153:N159" si="152">IF(E153&lt;0,CONCATENATE("(",SUBSTITUTE(SUBSTITUTE(SUBSTITUTE(SUBSTITUTE(TEXT(E153,"#.##0"),",","*"),".",","),"*","."),"-",""),")"),IF(E153=0,"       -",SUBSTITUTE(SUBSTITUTE(SUBSTITUTE(TEXT(E153,"#.##0"),",","*"),".",","),"*",".")))</f>
        <v>516,559</v>
      </c>
      <c r="O153" s="180" t="str">
        <f t="shared" ref="O153:O159" si="153">SUBSTITUTE(TEXT(F153,"0,0%"),",",".")</f>
        <v>-36.1%</v>
      </c>
      <c r="P153" s="149" t="str">
        <f t="shared" ref="P153:P159" si="154">IF(G153&lt;0,CONCATENATE("(",SUBSTITUTE(SUBSTITUTE(SUBSTITUTE(SUBSTITUTE(TEXT(G153,"#.##0"),",","*"),".",","),"*","."),"-",""),")"),IF(G153=0,"       -",SUBSTITUTE(SUBSTITUTE(SUBSTITUTE(TEXT(G153,"#.##0"),",","*"),".",","),"*",".")))</f>
        <v>135,941</v>
      </c>
      <c r="Q153" s="149" t="str">
        <f t="shared" ref="Q153:Q159" si="155">IF(H153&lt;0,CONCATENATE("(",SUBSTITUTE(SUBSTITUTE(SUBSTITUTE(SUBSTITUTE(TEXT(H153,"#.##0"),",","*"),".",","),"*","."),"-",""),")"),IF(H153=0,"       -",SUBSTITUTE(SUBSTITUTE(SUBSTITUTE(TEXT(H153,"#.##0"),",","*"),".",","),"*",".")))</f>
        <v>239,223</v>
      </c>
      <c r="R153" s="180" t="str">
        <f t="shared" ref="R153:R159" si="156">SUBSTITUTE(TEXT(I153,"0,0%"),",",".")</f>
        <v>76.0%</v>
      </c>
    </row>
    <row r="154" spans="1:18" ht="11.5">
      <c r="A154" s="14" t="s">
        <v>187</v>
      </c>
      <c r="B154" s="90" t="s">
        <v>19</v>
      </c>
      <c r="C154" s="149"/>
      <c r="D154" s="149">
        <v>167877</v>
      </c>
      <c r="E154" s="149">
        <v>66286</v>
      </c>
      <c r="F154" s="180">
        <v>-0.60499999999999998</v>
      </c>
      <c r="G154" s="149">
        <v>107770</v>
      </c>
      <c r="H154" s="149">
        <v>20470</v>
      </c>
      <c r="I154" s="180">
        <v>-0.81</v>
      </c>
      <c r="K154" s="90" t="s">
        <v>658</v>
      </c>
      <c r="L154" s="91"/>
      <c r="M154" s="149" t="str">
        <f t="shared" si="151"/>
        <v>167,877</v>
      </c>
      <c r="N154" s="149" t="str">
        <f t="shared" si="152"/>
        <v>66,286</v>
      </c>
      <c r="O154" s="180" t="str">
        <f t="shared" si="153"/>
        <v>-60.5%</v>
      </c>
      <c r="P154" s="149" t="str">
        <f t="shared" si="154"/>
        <v>107,770</v>
      </c>
      <c r="Q154" s="149" t="str">
        <f t="shared" si="155"/>
        <v>20,470</v>
      </c>
      <c r="R154" s="180" t="str">
        <f t="shared" si="156"/>
        <v>-81.0%</v>
      </c>
    </row>
    <row r="155" spans="1:18" ht="11.5">
      <c r="A155" s="14" t="s">
        <v>188</v>
      </c>
      <c r="B155" s="90" t="s">
        <v>20</v>
      </c>
      <c r="C155" s="149"/>
      <c r="D155" s="149">
        <v>1367416</v>
      </c>
      <c r="E155" s="149">
        <v>1235594</v>
      </c>
      <c r="F155" s="180">
        <v>-9.6000000000000002E-2</v>
      </c>
      <c r="G155" s="149">
        <v>20179</v>
      </c>
      <c r="H155" s="149">
        <v>8979</v>
      </c>
      <c r="I155" s="180">
        <v>-0.55500000000000005</v>
      </c>
      <c r="K155" s="90" t="s">
        <v>103</v>
      </c>
      <c r="L155" s="91"/>
      <c r="M155" s="149" t="str">
        <f t="shared" si="151"/>
        <v>1,367,416</v>
      </c>
      <c r="N155" s="149" t="str">
        <f t="shared" si="152"/>
        <v>1,235,594</v>
      </c>
      <c r="O155" s="180" t="str">
        <f t="shared" si="153"/>
        <v>-9.6%</v>
      </c>
      <c r="P155" s="149" t="str">
        <f t="shared" si="154"/>
        <v>20,179</v>
      </c>
      <c r="Q155" s="149" t="str">
        <f t="shared" si="155"/>
        <v>8,979</v>
      </c>
      <c r="R155" s="180" t="str">
        <f t="shared" si="156"/>
        <v>-55.5%</v>
      </c>
    </row>
    <row r="156" spans="1:18" ht="11.5">
      <c r="A156" s="14" t="s">
        <v>189</v>
      </c>
      <c r="B156" s="90" t="s">
        <v>21</v>
      </c>
      <c r="C156" s="149"/>
      <c r="D156" s="149">
        <v>130298</v>
      </c>
      <c r="E156" s="149">
        <v>253533</v>
      </c>
      <c r="F156" s="180">
        <v>0.94599999999999995</v>
      </c>
      <c r="G156" s="149">
        <v>103973</v>
      </c>
      <c r="H156" s="149">
        <v>213815</v>
      </c>
      <c r="I156" s="180">
        <v>1.056</v>
      </c>
      <c r="K156" s="90" t="s">
        <v>114</v>
      </c>
      <c r="L156" s="91"/>
      <c r="M156" s="149" t="str">
        <f t="shared" si="151"/>
        <v>130,298</v>
      </c>
      <c r="N156" s="149" t="str">
        <f t="shared" si="152"/>
        <v>253,533</v>
      </c>
      <c r="O156" s="180" t="str">
        <f t="shared" si="153"/>
        <v>94.6%</v>
      </c>
      <c r="P156" s="149" t="str">
        <f t="shared" si="154"/>
        <v>103,973</v>
      </c>
      <c r="Q156" s="149" t="str">
        <f t="shared" si="155"/>
        <v>213,815</v>
      </c>
      <c r="R156" s="180" t="str">
        <f t="shared" si="156"/>
        <v>105.6%</v>
      </c>
    </row>
    <row r="157" spans="1:18" ht="11.5">
      <c r="A157" s="14" t="s">
        <v>190</v>
      </c>
      <c r="B157" s="90" t="s">
        <v>22</v>
      </c>
      <c r="C157" s="149"/>
      <c r="D157" s="149">
        <v>-9750</v>
      </c>
      <c r="E157" s="149">
        <v>-8819</v>
      </c>
      <c r="F157" s="180">
        <v>-9.5000000000000001E-2</v>
      </c>
      <c r="G157" s="149">
        <v>-1588</v>
      </c>
      <c r="H157" s="149">
        <v>-4238</v>
      </c>
      <c r="I157" s="180">
        <v>1.669</v>
      </c>
      <c r="K157" s="90" t="s">
        <v>256</v>
      </c>
      <c r="L157" s="91"/>
      <c r="M157" s="149" t="str">
        <f t="shared" si="151"/>
        <v>(9,750)</v>
      </c>
      <c r="N157" s="149" t="str">
        <f t="shared" si="152"/>
        <v>(8,819)</v>
      </c>
      <c r="O157" s="180" t="str">
        <f t="shared" si="153"/>
        <v>-9.5%</v>
      </c>
      <c r="P157" s="149" t="str">
        <f t="shared" si="154"/>
        <v>(1,588)</v>
      </c>
      <c r="Q157" s="149" t="str">
        <f t="shared" si="155"/>
        <v>(4,238)</v>
      </c>
      <c r="R157" s="180" t="str">
        <f t="shared" si="156"/>
        <v>166.9%</v>
      </c>
    </row>
    <row r="158" spans="1:18" ht="11.5">
      <c r="A158" s="14" t="s">
        <v>191</v>
      </c>
      <c r="B158" s="90" t="s">
        <v>23</v>
      </c>
      <c r="C158" s="149"/>
      <c r="D158" s="149">
        <v>41369</v>
      </c>
      <c r="E158" s="149">
        <v>-88623</v>
      </c>
      <c r="F158" s="180" t="s">
        <v>2</v>
      </c>
      <c r="G158" s="149">
        <v>27260</v>
      </c>
      <c r="H158" s="149">
        <v>-18312</v>
      </c>
      <c r="I158" s="180" t="s">
        <v>2</v>
      </c>
      <c r="K158" s="90" t="s">
        <v>117</v>
      </c>
      <c r="L158" s="91"/>
      <c r="M158" s="149" t="str">
        <f t="shared" si="151"/>
        <v>41,369</v>
      </c>
      <c r="N158" s="149" t="str">
        <f t="shared" si="152"/>
        <v>(88,623)</v>
      </c>
      <c r="O158" s="180" t="str">
        <f t="shared" si="153"/>
        <v>n.m.</v>
      </c>
      <c r="P158" s="149" t="str">
        <f t="shared" si="154"/>
        <v>27,260</v>
      </c>
      <c r="Q158" s="149" t="str">
        <f t="shared" si="155"/>
        <v>(18,312)</v>
      </c>
      <c r="R158" s="180" t="str">
        <f t="shared" si="156"/>
        <v>n.m.</v>
      </c>
    </row>
    <row r="159" spans="1:18" ht="12" thickBot="1">
      <c r="A159" s="14" t="s">
        <v>193</v>
      </c>
      <c r="B159" s="102" t="s">
        <v>47</v>
      </c>
      <c r="C159" s="177"/>
      <c r="D159" s="177">
        <v>68673</v>
      </c>
      <c r="E159" s="177">
        <v>512488</v>
      </c>
      <c r="F159" s="185">
        <v>6.4630000000000001</v>
      </c>
      <c r="G159" s="177">
        <v>-226308</v>
      </c>
      <c r="H159" s="177">
        <v>126315</v>
      </c>
      <c r="I159" s="185" t="s">
        <v>2</v>
      </c>
      <c r="K159" s="102" t="s">
        <v>194</v>
      </c>
      <c r="L159" s="103"/>
      <c r="M159" s="177" t="str">
        <f t="shared" si="151"/>
        <v>68,673</v>
      </c>
      <c r="N159" s="177" t="str">
        <f t="shared" si="152"/>
        <v>512,488</v>
      </c>
      <c r="O159" s="185" t="str">
        <f t="shared" si="153"/>
        <v>646.3%</v>
      </c>
      <c r="P159" s="177" t="str">
        <f t="shared" si="154"/>
        <v>(226,308)</v>
      </c>
      <c r="Q159" s="177" t="str">
        <f t="shared" si="155"/>
        <v>126,315</v>
      </c>
      <c r="R159" s="185" t="str">
        <f t="shared" si="156"/>
        <v>n.m.</v>
      </c>
    </row>
    <row r="160" spans="1:18" ht="12" thickTop="1">
      <c r="B160" s="90"/>
      <c r="C160" s="149"/>
      <c r="D160" s="149"/>
      <c r="E160" s="149"/>
      <c r="F160" s="180"/>
      <c r="G160" s="149"/>
      <c r="H160" s="149"/>
      <c r="I160" s="180"/>
      <c r="K160" s="90"/>
      <c r="L160" s="91"/>
      <c r="M160" s="149"/>
      <c r="N160" s="149"/>
      <c r="O160" s="180"/>
      <c r="P160" s="149"/>
      <c r="Q160" s="149"/>
      <c r="R160" s="180"/>
    </row>
    <row r="161" spans="1:20" s="21" customFormat="1" ht="11" thickBot="1">
      <c r="A161" s="31"/>
      <c r="B161" s="33" t="s">
        <v>710</v>
      </c>
      <c r="G161" s="47"/>
      <c r="H161" s="36"/>
      <c r="I161" s="37"/>
      <c r="K161" s="33" t="s">
        <v>683</v>
      </c>
      <c r="L161" s="35"/>
      <c r="M161" s="35"/>
      <c r="N161" s="35"/>
      <c r="O161" s="35"/>
      <c r="S161" s="32"/>
      <c r="T161" s="32"/>
    </row>
    <row r="162" spans="1:20" ht="12.5" thickTop="1" thickBot="1">
      <c r="B162" s="105" t="s">
        <v>4</v>
      </c>
      <c r="C162" s="106"/>
      <c r="D162" s="118" t="str">
        <f>$D$3</f>
        <v>9M22</v>
      </c>
      <c r="E162" s="118" t="str">
        <f>$E$3</f>
        <v>9M23</v>
      </c>
      <c r="F162" s="106" t="str">
        <f>$F$3</f>
        <v>AH</v>
      </c>
      <c r="G162" s="106" t="str">
        <f>$G$3</f>
        <v>3T22</v>
      </c>
      <c r="H162" s="106" t="str">
        <f>$H$3</f>
        <v>3T23</v>
      </c>
      <c r="I162" s="106" t="str">
        <f>$I$3</f>
        <v>AH</v>
      </c>
      <c r="K162" s="105" t="s">
        <v>253</v>
      </c>
      <c r="L162" s="106"/>
      <c r="M162" s="118" t="str">
        <f>$M$3</f>
        <v>9M22</v>
      </c>
      <c r="N162" s="118" t="str">
        <f>$N$3</f>
        <v>9M23</v>
      </c>
      <c r="O162" s="118" t="str">
        <f>$O$3</f>
        <v>HA</v>
      </c>
      <c r="P162" s="106" t="str">
        <f>$P$3</f>
        <v>3Q22</v>
      </c>
      <c r="Q162" s="106" t="str">
        <f>$Q$3</f>
        <v>3Q23</v>
      </c>
      <c r="R162" s="106" t="str">
        <f>$R$3</f>
        <v>HA</v>
      </c>
    </row>
    <row r="163" spans="1:20" ht="12" thickTop="1">
      <c r="A163" s="55" t="s">
        <v>195</v>
      </c>
      <c r="B163" s="90" t="s">
        <v>49</v>
      </c>
      <c r="C163" s="149"/>
      <c r="D163" s="283">
        <v>-82273</v>
      </c>
      <c r="E163" s="283">
        <v>-72358</v>
      </c>
      <c r="F163" s="180">
        <v>-0.121</v>
      </c>
      <c r="G163" s="283">
        <v>-27567</v>
      </c>
      <c r="H163" s="283">
        <v>-29366</v>
      </c>
      <c r="I163" s="180">
        <v>6.5000000000000002E-2</v>
      </c>
      <c r="K163" s="90" t="s">
        <v>196</v>
      </c>
      <c r="L163" s="91"/>
      <c r="M163" s="149" t="str">
        <f t="shared" ref="M163" si="157">IF(D163&lt;0,CONCATENATE("(",SUBSTITUTE(SUBSTITUTE(SUBSTITUTE(SUBSTITUTE(TEXT(D163,"#.##0"),",","*"),".",","),"*","."),"-",""),")"),IF(D163=0,"       -",SUBSTITUTE(SUBSTITUTE(SUBSTITUTE(TEXT(D163,"#.##0"),",","*"),".",","),"*",".")))</f>
        <v>(82,273)</v>
      </c>
      <c r="N163" s="149" t="str">
        <f t="shared" ref="N163" si="158">IF(E163&lt;0,CONCATENATE("(",SUBSTITUTE(SUBSTITUTE(SUBSTITUTE(SUBSTITUTE(TEXT(E163,"#.##0"),",","*"),".",","),"*","."),"-",""),")"),IF(E163=0,"       -",SUBSTITUTE(SUBSTITUTE(SUBSTITUTE(TEXT(E163,"#.##0"),",","*"),".",","),"*",".")))</f>
        <v>(72,358)</v>
      </c>
      <c r="O163" s="180" t="str">
        <f t="shared" ref="O163" si="159">SUBSTITUTE(TEXT(F163,"0,0%"),",",".")</f>
        <v>-12.1%</v>
      </c>
      <c r="P163" s="149" t="str">
        <f t="shared" ref="P163" si="160">IF(G163&lt;0,CONCATENATE("(",SUBSTITUTE(SUBSTITUTE(SUBSTITUTE(SUBSTITUTE(TEXT(G163,"#.##0"),",","*"),".",","),"*","."),"-",""),")"),IF(G163=0,"       -",SUBSTITUTE(SUBSTITUTE(SUBSTITUTE(TEXT(G163,"#.##0"),",","*"),".",","),"*",".")))</f>
        <v>(27,567)</v>
      </c>
      <c r="Q163" s="149" t="str">
        <f t="shared" ref="Q163" si="161">IF(H163&lt;0,CONCATENATE("(",SUBSTITUTE(SUBSTITUTE(SUBSTITUTE(SUBSTITUTE(TEXT(H163,"#.##0"),",","*"),".",","),"*","."),"-",""),")"),IF(H163=0,"       -",SUBSTITUTE(SUBSTITUTE(SUBSTITUTE(TEXT(H163,"#.##0"),",","*"),".",","),"*",".")))</f>
        <v>(29,366)</v>
      </c>
      <c r="R163" s="180" t="str">
        <f t="shared" ref="R163" si="162">SUBSTITUTE(TEXT(I163,"0,0%"),",",".")</f>
        <v>6.5%</v>
      </c>
      <c r="S163" s="27"/>
      <c r="T163" s="27"/>
    </row>
    <row r="164" spans="1:20" ht="11.5">
      <c r="A164" s="55" t="s">
        <v>197</v>
      </c>
      <c r="B164" s="90" t="s">
        <v>50</v>
      </c>
      <c r="C164" s="149"/>
      <c r="D164" s="283">
        <v>-45887</v>
      </c>
      <c r="E164" s="283">
        <v>-49956</v>
      </c>
      <c r="F164" s="180">
        <v>8.8999999999999996E-2</v>
      </c>
      <c r="G164" s="283">
        <v>-11467</v>
      </c>
      <c r="H164" s="283">
        <v>-16194</v>
      </c>
      <c r="I164" s="180">
        <v>0.41199999999999998</v>
      </c>
      <c r="K164" s="90" t="s">
        <v>198</v>
      </c>
      <c r="L164" s="91"/>
      <c r="M164" s="149" t="str">
        <f t="shared" ref="M164:M169" si="163">IF(D164&lt;0,CONCATENATE("(",SUBSTITUTE(SUBSTITUTE(SUBSTITUTE(SUBSTITUTE(TEXT(D164,"#.##0"),",","*"),".",","),"*","."),"-",""),")"),IF(D164=0,"       -",SUBSTITUTE(SUBSTITUTE(SUBSTITUTE(TEXT(D164,"#.##0"),",","*"),".",","),"*",".")))</f>
        <v>(45,887)</v>
      </c>
      <c r="N164" s="149" t="str">
        <f t="shared" ref="N164:N169" si="164">IF(E164&lt;0,CONCATENATE("(",SUBSTITUTE(SUBSTITUTE(SUBSTITUTE(SUBSTITUTE(TEXT(E164,"#.##0"),",","*"),".",","),"*","."),"-",""),")"),IF(E164=0,"       -",SUBSTITUTE(SUBSTITUTE(SUBSTITUTE(TEXT(E164,"#.##0"),",","*"),".",","),"*",".")))</f>
        <v>(49,956)</v>
      </c>
      <c r="O164" s="180" t="str">
        <f t="shared" ref="O164:O169" si="165">SUBSTITUTE(TEXT(F164,"0,0%"),",",".")</f>
        <v>8.9%</v>
      </c>
      <c r="P164" s="149" t="str">
        <f t="shared" ref="P164:P169" si="166">IF(G164&lt;0,CONCATENATE("(",SUBSTITUTE(SUBSTITUTE(SUBSTITUTE(SUBSTITUTE(TEXT(G164,"#.##0"),",","*"),".",","),"*","."),"-",""),")"),IF(G164=0,"       -",SUBSTITUTE(SUBSTITUTE(SUBSTITUTE(TEXT(G164,"#.##0"),",","*"),".",","),"*",".")))</f>
        <v>(11,467)</v>
      </c>
      <c r="Q164" s="149" t="str">
        <f t="shared" ref="Q164:Q169" si="167">IF(H164&lt;0,CONCATENATE("(",SUBSTITUTE(SUBSTITUTE(SUBSTITUTE(SUBSTITUTE(TEXT(H164,"#.##0"),",","*"),".",","),"*","."),"-",""),")"),IF(H164=0,"       -",SUBSTITUTE(SUBSTITUTE(SUBSTITUTE(TEXT(H164,"#.##0"),",","*"),".",","),"*",".")))</f>
        <v>(16,194)</v>
      </c>
      <c r="R164" s="180" t="str">
        <f t="shared" ref="R164:R169" si="168">SUBSTITUTE(TEXT(I164,"0,0%"),",",".")</f>
        <v>41.2%</v>
      </c>
      <c r="S164" s="27"/>
      <c r="T164" s="27"/>
    </row>
    <row r="165" spans="1:20" ht="11.5">
      <c r="A165" s="55" t="s">
        <v>199</v>
      </c>
      <c r="B165" s="90" t="s">
        <v>51</v>
      </c>
      <c r="C165" s="149"/>
      <c r="D165" s="283">
        <v>-22271</v>
      </c>
      <c r="E165" s="283">
        <v>-21177</v>
      </c>
      <c r="F165" s="180">
        <v>-4.9000000000000002E-2</v>
      </c>
      <c r="G165" s="283">
        <v>-4046</v>
      </c>
      <c r="H165" s="283">
        <v>-6259</v>
      </c>
      <c r="I165" s="180">
        <v>0.54700000000000004</v>
      </c>
      <c r="K165" s="90" t="s">
        <v>200</v>
      </c>
      <c r="L165" s="91"/>
      <c r="M165" s="149" t="str">
        <f t="shared" si="163"/>
        <v>(22,271)</v>
      </c>
      <c r="N165" s="149" t="str">
        <f t="shared" si="164"/>
        <v>(21,177)</v>
      </c>
      <c r="O165" s="180" t="str">
        <f t="shared" si="165"/>
        <v>-4.9%</v>
      </c>
      <c r="P165" s="149" t="str">
        <f t="shared" si="166"/>
        <v>(4,046)</v>
      </c>
      <c r="Q165" s="149" t="str">
        <f t="shared" si="167"/>
        <v>(6,259)</v>
      </c>
      <c r="R165" s="180" t="str">
        <f t="shared" si="168"/>
        <v>54.7%</v>
      </c>
      <c r="S165" s="27"/>
      <c r="T165" s="27"/>
    </row>
    <row r="166" spans="1:20" ht="11.5">
      <c r="A166" s="55" t="s">
        <v>201</v>
      </c>
      <c r="B166" s="90" t="s">
        <v>52</v>
      </c>
      <c r="C166" s="91"/>
      <c r="D166" s="283">
        <v>-957</v>
      </c>
      <c r="E166" s="283">
        <v>-886</v>
      </c>
      <c r="F166" s="180">
        <v>-7.3999999999999996E-2</v>
      </c>
      <c r="G166" s="283">
        <v>-777</v>
      </c>
      <c r="H166" s="283">
        <v>-518</v>
      </c>
      <c r="I166" s="180">
        <v>-0.33300000000000002</v>
      </c>
      <c r="K166" s="90" t="s">
        <v>202</v>
      </c>
      <c r="L166" s="91"/>
      <c r="M166" s="91" t="str">
        <f t="shared" si="163"/>
        <v>(957)</v>
      </c>
      <c r="N166" s="91" t="str">
        <f t="shared" si="164"/>
        <v>(886)</v>
      </c>
      <c r="O166" s="180" t="str">
        <f t="shared" si="165"/>
        <v>-7.4%</v>
      </c>
      <c r="P166" s="91" t="str">
        <f t="shared" si="166"/>
        <v>(777)</v>
      </c>
      <c r="Q166" s="91" t="str">
        <f t="shared" si="167"/>
        <v>(518)</v>
      </c>
      <c r="R166" s="180" t="str">
        <f t="shared" si="168"/>
        <v>-33.3%</v>
      </c>
      <c r="S166" s="27"/>
      <c r="T166" s="27"/>
    </row>
    <row r="167" spans="1:20" ht="11.5">
      <c r="A167" s="55" t="s">
        <v>203</v>
      </c>
      <c r="B167" s="90" t="s">
        <v>53</v>
      </c>
      <c r="C167" s="149"/>
      <c r="D167" s="283">
        <v>-32112</v>
      </c>
      <c r="E167" s="283">
        <v>-27461</v>
      </c>
      <c r="F167" s="180">
        <v>-0.14499999999999999</v>
      </c>
      <c r="G167" s="283">
        <v>-4517</v>
      </c>
      <c r="H167" s="283">
        <v>-9264</v>
      </c>
      <c r="I167" s="180">
        <v>1.0509999999999999</v>
      </c>
      <c r="K167" s="90" t="s">
        <v>204</v>
      </c>
      <c r="L167" s="91"/>
      <c r="M167" s="149" t="str">
        <f t="shared" si="163"/>
        <v>(32,112)</v>
      </c>
      <c r="N167" s="149" t="str">
        <f t="shared" si="164"/>
        <v>(27,461)</v>
      </c>
      <c r="O167" s="180" t="str">
        <f t="shared" si="165"/>
        <v>-14.5%</v>
      </c>
      <c r="P167" s="149" t="str">
        <f t="shared" si="166"/>
        <v>(4,517)</v>
      </c>
      <c r="Q167" s="149" t="str">
        <f t="shared" si="167"/>
        <v>(9,264)</v>
      </c>
      <c r="R167" s="180" t="str">
        <f t="shared" si="168"/>
        <v>105.1%</v>
      </c>
      <c r="S167" s="27"/>
      <c r="T167" s="27"/>
    </row>
    <row r="168" spans="1:20" ht="12" thickBot="1">
      <c r="A168" s="55" t="s">
        <v>205</v>
      </c>
      <c r="B168" s="102" t="s">
        <v>35</v>
      </c>
      <c r="C168" s="177"/>
      <c r="D168" s="283">
        <v>-51598</v>
      </c>
      <c r="E168" s="283">
        <v>-62310</v>
      </c>
      <c r="F168" s="180">
        <v>0.20799999999999999</v>
      </c>
      <c r="G168" s="283">
        <v>-15257</v>
      </c>
      <c r="H168" s="283">
        <v>-23391</v>
      </c>
      <c r="I168" s="180">
        <v>0.53300000000000003</v>
      </c>
      <c r="K168" s="102" t="s">
        <v>192</v>
      </c>
      <c r="L168" s="103"/>
      <c r="M168" s="177" t="str">
        <f t="shared" si="163"/>
        <v>(51,598)</v>
      </c>
      <c r="N168" s="177" t="str">
        <f t="shared" si="164"/>
        <v>(62,310)</v>
      </c>
      <c r="O168" s="185" t="str">
        <f t="shared" si="165"/>
        <v>20.8%</v>
      </c>
      <c r="P168" s="177" t="str">
        <f t="shared" si="166"/>
        <v>(15,257)</v>
      </c>
      <c r="Q168" s="177" t="str">
        <f t="shared" si="167"/>
        <v>(23,391)</v>
      </c>
      <c r="R168" s="185" t="str">
        <f t="shared" si="168"/>
        <v>53.3%</v>
      </c>
      <c r="S168" s="27"/>
      <c r="T168" s="27"/>
    </row>
    <row r="169" spans="1:20" ht="12.5" thickTop="1" thickBot="1">
      <c r="A169" s="55"/>
      <c r="B169" s="110" t="s">
        <v>54</v>
      </c>
      <c r="C169" s="117"/>
      <c r="D169" s="303">
        <v>-235098</v>
      </c>
      <c r="E169" s="303">
        <v>-234148</v>
      </c>
      <c r="F169" s="288">
        <v>-4.0000000000000001E-3</v>
      </c>
      <c r="G169" s="303">
        <v>-63631</v>
      </c>
      <c r="H169" s="303">
        <v>-84992</v>
      </c>
      <c r="I169" s="288">
        <v>0.33600000000000002</v>
      </c>
      <c r="K169" s="110" t="s">
        <v>54</v>
      </c>
      <c r="L169" s="100"/>
      <c r="M169" s="117" t="str">
        <f t="shared" si="163"/>
        <v>(235,098)</v>
      </c>
      <c r="N169" s="117" t="str">
        <f t="shared" si="164"/>
        <v>(234,148)</v>
      </c>
      <c r="O169" s="184" t="str">
        <f t="shared" si="165"/>
        <v>-0.4%</v>
      </c>
      <c r="P169" s="117" t="str">
        <f t="shared" si="166"/>
        <v>(63,631)</v>
      </c>
      <c r="Q169" s="117" t="str">
        <f t="shared" si="167"/>
        <v>(84,992)</v>
      </c>
      <c r="R169" s="184" t="str">
        <f t="shared" si="168"/>
        <v>33.6%</v>
      </c>
      <c r="S169" s="27"/>
      <c r="T169" s="27"/>
    </row>
    <row r="170" spans="1:20" ht="11" customHeight="1" thickTop="1" thickBot="1">
      <c r="B170" s="115" t="s">
        <v>55</v>
      </c>
      <c r="C170" s="189"/>
      <c r="D170" s="184">
        <v>4.2999999999999997E-2</v>
      </c>
      <c r="E170" s="184">
        <v>4.3999999999999997E-2</v>
      </c>
      <c r="F170" s="100" t="s">
        <v>670</v>
      </c>
      <c r="G170" s="184">
        <v>4.7E-2</v>
      </c>
      <c r="H170" s="184">
        <v>5.1999999999999998E-2</v>
      </c>
      <c r="I170" s="100" t="s">
        <v>671</v>
      </c>
      <c r="K170" s="115" t="s">
        <v>206</v>
      </c>
      <c r="L170" s="116"/>
      <c r="M170" s="218" t="str">
        <f>SUBSTITUTE(TEXT(D170,"0,0%"),",",".")</f>
        <v>4.3%</v>
      </c>
      <c r="N170" s="218" t="str">
        <f t="shared" ref="N170:Q170" si="169">SUBSTITUTE(TEXT(E170,"0,0%"),",",".")</f>
        <v>4.4%</v>
      </c>
      <c r="O170" s="218" t="str">
        <f>SUBSTITUTE(TEXT(F170,"0,0p.p"),",",".")</f>
        <v>0.1p.p.</v>
      </c>
      <c r="P170" s="218" t="str">
        <f t="shared" si="169"/>
        <v>4.7%</v>
      </c>
      <c r="Q170" s="218" t="str">
        <f t="shared" si="169"/>
        <v>5.2%</v>
      </c>
      <c r="R170" s="218" t="str">
        <f>SUBSTITUTE(TEXT(I170,"0,0p.p"),",",".")</f>
        <v>0.5p.p.</v>
      </c>
    </row>
    <row r="171" spans="1:20" ht="11" thickTop="1">
      <c r="B171" s="57"/>
      <c r="C171" s="56"/>
      <c r="D171" s="56"/>
      <c r="E171" s="56"/>
      <c r="F171" s="56"/>
      <c r="G171" s="11"/>
      <c r="H171" s="11"/>
      <c r="I171" s="58"/>
    </row>
    <row r="172" spans="1:20" s="21" customFormat="1" ht="11" thickBot="1">
      <c r="A172" s="31"/>
      <c r="B172" s="33" t="s">
        <v>711</v>
      </c>
      <c r="I172" s="186"/>
      <c r="K172" s="33" t="s">
        <v>682</v>
      </c>
      <c r="L172" s="35"/>
      <c r="M172" s="35"/>
      <c r="N172" s="35"/>
      <c r="O172" s="35"/>
      <c r="S172" s="32"/>
      <c r="T172" s="32"/>
    </row>
    <row r="173" spans="1:20" ht="12.5" thickTop="1" thickBot="1">
      <c r="B173" s="105" t="s">
        <v>4</v>
      </c>
      <c r="C173" s="107"/>
      <c r="D173" s="118" t="str">
        <f>$D$3</f>
        <v>9M22</v>
      </c>
      <c r="E173" s="118" t="str">
        <f>$E$3</f>
        <v>9M23</v>
      </c>
      <c r="F173" s="106" t="str">
        <f>$F$3</f>
        <v>AH</v>
      </c>
      <c r="G173" s="107" t="str">
        <f>$G$3</f>
        <v>3T22</v>
      </c>
      <c r="H173" s="107" t="str">
        <f>$H$3</f>
        <v>3T23</v>
      </c>
      <c r="I173" s="106" t="str">
        <f>$I$3</f>
        <v>AH</v>
      </c>
      <c r="K173" s="105" t="s">
        <v>253</v>
      </c>
      <c r="L173" s="107"/>
      <c r="M173" s="118" t="str">
        <f>$M$3</f>
        <v>9M22</v>
      </c>
      <c r="N173" s="118" t="str">
        <f>$N$3</f>
        <v>9M23</v>
      </c>
      <c r="O173" s="118" t="str">
        <f>$O$3</f>
        <v>HA</v>
      </c>
      <c r="P173" s="106" t="str">
        <f>$P$3</f>
        <v>3Q22</v>
      </c>
      <c r="Q173" s="106" t="str">
        <f>$Q$3</f>
        <v>3Q23</v>
      </c>
      <c r="R173" s="106" t="str">
        <f>$R$3</f>
        <v>HA</v>
      </c>
    </row>
    <row r="174" spans="1:20" ht="12" thickTop="1">
      <c r="A174" s="14" t="s">
        <v>207</v>
      </c>
      <c r="B174" s="90" t="s">
        <v>56</v>
      </c>
      <c r="C174" s="149"/>
      <c r="D174" s="283">
        <v>-54253</v>
      </c>
      <c r="E174" s="283">
        <v>-65604</v>
      </c>
      <c r="F174" s="180">
        <v>0.20899999999999999</v>
      </c>
      <c r="G174" s="283">
        <v>-18964</v>
      </c>
      <c r="H174" s="283">
        <v>-22374</v>
      </c>
      <c r="I174" s="180">
        <v>0.18</v>
      </c>
      <c r="K174" s="90" t="s">
        <v>208</v>
      </c>
      <c r="L174" s="91"/>
      <c r="M174" s="149" t="str">
        <f>IF(D174&lt;0,CONCATENATE("(",SUBSTITUTE(SUBSTITUTE(SUBSTITUTE(SUBSTITUTE(TEXT(D174,"#.##0"),",","*"),".",","),"*","."),"-",""),")"),IF(D174=0,"       -",SUBSTITUTE(SUBSTITUTE(SUBSTITUTE(TEXT(D174,"#.##0"),",","*"),".",","),"*",".")))</f>
        <v>(54,253)</v>
      </c>
      <c r="N174" s="149" t="str">
        <f t="shared" ref="N174" si="170">IF(E174&lt;0,CONCATENATE("(",SUBSTITUTE(SUBSTITUTE(SUBSTITUTE(SUBSTITUTE(TEXT(E174,"#.##0"),",","*"),".",","),"*","."),"-",""),")"),IF(E174=0,"       -",SUBSTITUTE(SUBSTITUTE(SUBSTITUTE(TEXT(E174,"#.##0"),",","*"),".",","),"*",".")))</f>
        <v>(65,604)</v>
      </c>
      <c r="O174" s="180" t="str">
        <f t="shared" ref="O174" si="171">SUBSTITUTE(TEXT(F174,"0,0%"),",",".")</f>
        <v>20.9%</v>
      </c>
      <c r="P174" s="149" t="str">
        <f t="shared" ref="P174" si="172">IF(G174&lt;0,CONCATENATE("(",SUBSTITUTE(SUBSTITUTE(SUBSTITUTE(SUBSTITUTE(TEXT(G174,"#.##0"),",","*"),".",","),"*","."),"-",""),")"),IF(G174=0,"       -",SUBSTITUTE(SUBSTITUTE(SUBSTITUTE(TEXT(G174,"#.##0"),",","*"),".",","),"*",".")))</f>
        <v>(18,964)</v>
      </c>
      <c r="Q174" s="149" t="str">
        <f t="shared" ref="Q174" si="173">IF(H174&lt;0,CONCATENATE("(",SUBSTITUTE(SUBSTITUTE(SUBSTITUTE(SUBSTITUTE(TEXT(H174,"#.##0"),",","*"),".",","),"*","."),"-",""),")"),IF(H174=0,"       -",SUBSTITUTE(SUBSTITUTE(SUBSTITUTE(TEXT(H174,"#.##0"),",","*"),".",","),"*",".")))</f>
        <v>(22,374)</v>
      </c>
      <c r="R174" s="180" t="str">
        <f t="shared" ref="R174" si="174">SUBSTITUTE(TEXT(I174,"0,0%"),",",".")</f>
        <v>18.0%</v>
      </c>
      <c r="S174" s="304"/>
      <c r="T174" s="27"/>
    </row>
    <row r="175" spans="1:20" ht="11.5">
      <c r="A175" s="14" t="s">
        <v>209</v>
      </c>
      <c r="B175" s="90" t="s">
        <v>57</v>
      </c>
      <c r="C175" s="149"/>
      <c r="D175" s="283">
        <v>-21714</v>
      </c>
      <c r="E175" s="283">
        <v>-15695</v>
      </c>
      <c r="F175" s="180">
        <v>-0.27700000000000002</v>
      </c>
      <c r="G175" s="283">
        <v>-6863</v>
      </c>
      <c r="H175" s="283">
        <v>-3582</v>
      </c>
      <c r="I175" s="180">
        <v>-0.47799999999999998</v>
      </c>
      <c r="K175" s="90" t="s">
        <v>210</v>
      </c>
      <c r="L175" s="91"/>
      <c r="M175" s="149" t="str">
        <f t="shared" ref="M175:M190" si="175">IF(D175&lt;0,CONCATENATE("(",SUBSTITUTE(SUBSTITUTE(SUBSTITUTE(SUBSTITUTE(TEXT(D175,"#.##0"),",","*"),".",","),"*","."),"-",""),")"),IF(D175=0,"       -",SUBSTITUTE(SUBSTITUTE(SUBSTITUTE(TEXT(D175,"#.##0"),",","*"),".",","),"*",".")))</f>
        <v>(21,714)</v>
      </c>
      <c r="N175" s="149" t="str">
        <f t="shared" ref="N175:N190" si="176">IF(E175&lt;0,CONCATENATE("(",SUBSTITUTE(SUBSTITUTE(SUBSTITUTE(SUBSTITUTE(TEXT(E175,"#.##0"),",","*"),".",","),"*","."),"-",""),")"),IF(E175=0,"       -",SUBSTITUTE(SUBSTITUTE(SUBSTITUTE(TEXT(E175,"#.##0"),",","*"),".",","),"*",".")))</f>
        <v>(15,695)</v>
      </c>
      <c r="O175" s="180" t="str">
        <f>SUBSTITUTE(TEXT(F175,"0,0%"),",",".")</f>
        <v>-27.7%</v>
      </c>
      <c r="P175" s="149" t="str">
        <f t="shared" ref="P175:P190" si="177">IF(G175&lt;0,CONCATENATE("(",SUBSTITUTE(SUBSTITUTE(SUBSTITUTE(SUBSTITUTE(TEXT(G175,"#.##0"),",","*"),".",","),"*","."),"-",""),")"),IF(G175=0,"       -",SUBSTITUTE(SUBSTITUTE(SUBSTITUTE(TEXT(G175,"#.##0"),",","*"),".",","),"*",".")))</f>
        <v>(6,863)</v>
      </c>
      <c r="Q175" s="149" t="str">
        <f t="shared" ref="Q175:Q190" si="178">IF(H175&lt;0,CONCATENATE("(",SUBSTITUTE(SUBSTITUTE(SUBSTITUTE(SUBSTITUTE(TEXT(H175,"#.##0"),",","*"),".",","),"*","."),"-",""),")"),IF(H175=0,"       -",SUBSTITUTE(SUBSTITUTE(SUBSTITUTE(TEXT(H175,"#.##0"),",","*"),".",","),"*",".")))</f>
        <v>(3,582)</v>
      </c>
      <c r="R175" s="180" t="str">
        <f t="shared" ref="R175:R190" si="179">SUBSTITUTE(TEXT(I175,"0,0%"),",",".")</f>
        <v>-47.8%</v>
      </c>
      <c r="S175" s="27"/>
      <c r="T175" s="27"/>
    </row>
    <row r="176" spans="1:20" ht="11.5">
      <c r="A176" s="14" t="s">
        <v>211</v>
      </c>
      <c r="B176" s="90" t="s">
        <v>58</v>
      </c>
      <c r="C176" s="149"/>
      <c r="D176" s="283">
        <v>-12460</v>
      </c>
      <c r="E176" s="283">
        <v>-17072</v>
      </c>
      <c r="F176" s="180">
        <v>0.37</v>
      </c>
      <c r="G176" s="283">
        <v>-4283</v>
      </c>
      <c r="H176" s="283">
        <v>-5805</v>
      </c>
      <c r="I176" s="180">
        <v>0.35499999999999998</v>
      </c>
      <c r="K176" s="90" t="s">
        <v>212</v>
      </c>
      <c r="L176" s="91"/>
      <c r="M176" s="149" t="str">
        <f t="shared" si="175"/>
        <v>(12,460)</v>
      </c>
      <c r="N176" s="149" t="str">
        <f t="shared" si="176"/>
        <v>(17,072)</v>
      </c>
      <c r="O176" s="180" t="str">
        <f t="shared" ref="O176:O190" si="180">SUBSTITUTE(TEXT(F176,"0,0%"),",",".")</f>
        <v>37.0%</v>
      </c>
      <c r="P176" s="149" t="str">
        <f t="shared" si="177"/>
        <v>(4,283)</v>
      </c>
      <c r="Q176" s="149" t="str">
        <f t="shared" si="178"/>
        <v>(5,805)</v>
      </c>
      <c r="R176" s="180" t="str">
        <f t="shared" si="179"/>
        <v>35.5%</v>
      </c>
      <c r="S176" s="27"/>
      <c r="T176" s="27"/>
    </row>
    <row r="177" spans="1:20" ht="11.5">
      <c r="A177" s="14" t="s">
        <v>213</v>
      </c>
      <c r="B177" s="90" t="s">
        <v>59</v>
      </c>
      <c r="C177" s="91"/>
      <c r="D177" s="283">
        <v>-2745</v>
      </c>
      <c r="E177" s="283">
        <v>-3996</v>
      </c>
      <c r="F177" s="180">
        <v>0.45600000000000002</v>
      </c>
      <c r="G177" s="283">
        <v>-1310</v>
      </c>
      <c r="H177" s="283">
        <v>-1678</v>
      </c>
      <c r="I177" s="180">
        <v>0.28100000000000003</v>
      </c>
      <c r="K177" s="90" t="s">
        <v>214</v>
      </c>
      <c r="L177" s="91"/>
      <c r="M177" s="91" t="str">
        <f t="shared" si="175"/>
        <v>(2,745)</v>
      </c>
      <c r="N177" s="149" t="str">
        <f t="shared" si="176"/>
        <v>(3,996)</v>
      </c>
      <c r="O177" s="180" t="str">
        <f t="shared" si="180"/>
        <v>45.6%</v>
      </c>
      <c r="P177" s="91" t="str">
        <f t="shared" si="177"/>
        <v>(1,310)</v>
      </c>
      <c r="Q177" s="149" t="str">
        <f t="shared" si="178"/>
        <v>(1,678)</v>
      </c>
      <c r="R177" s="180" t="str">
        <f t="shared" si="179"/>
        <v>28.1%</v>
      </c>
      <c r="S177" s="27"/>
      <c r="T177" s="27"/>
    </row>
    <row r="178" spans="1:20" ht="11.5">
      <c r="A178" s="14" t="s">
        <v>215</v>
      </c>
      <c r="B178" s="90" t="s">
        <v>60</v>
      </c>
      <c r="C178" s="149"/>
      <c r="D178" s="283">
        <v>-4692</v>
      </c>
      <c r="E178" s="283">
        <v>-13911</v>
      </c>
      <c r="F178" s="180">
        <v>1.9650000000000001</v>
      </c>
      <c r="G178" s="283">
        <v>-1238</v>
      </c>
      <c r="H178" s="283">
        <v>-2543</v>
      </c>
      <c r="I178" s="180">
        <v>1.054</v>
      </c>
      <c r="K178" s="90" t="s">
        <v>216</v>
      </c>
      <c r="L178" s="91"/>
      <c r="M178" s="149" t="str">
        <f t="shared" si="175"/>
        <v>(4,692)</v>
      </c>
      <c r="N178" s="149" t="str">
        <f t="shared" si="176"/>
        <v>(13,911)</v>
      </c>
      <c r="O178" s="180" t="str">
        <f t="shared" si="180"/>
        <v>196.5%</v>
      </c>
      <c r="P178" s="149" t="str">
        <f t="shared" si="177"/>
        <v>(1,238)</v>
      </c>
      <c r="Q178" s="149" t="str">
        <f t="shared" si="178"/>
        <v>(2,543)</v>
      </c>
      <c r="R178" s="180" t="str">
        <f t="shared" si="179"/>
        <v>105.4%</v>
      </c>
      <c r="S178" s="27"/>
      <c r="T178" s="27"/>
    </row>
    <row r="179" spans="1:20" ht="11.5">
      <c r="A179" s="14" t="s">
        <v>217</v>
      </c>
      <c r="B179" s="90" t="s">
        <v>61</v>
      </c>
      <c r="C179" s="91"/>
      <c r="D179" s="283">
        <v>-3599</v>
      </c>
      <c r="E179" s="283">
        <v>-4517</v>
      </c>
      <c r="F179" s="180">
        <v>0.255</v>
      </c>
      <c r="G179" s="283">
        <v>-1486</v>
      </c>
      <c r="H179" s="283">
        <v>-1282</v>
      </c>
      <c r="I179" s="180">
        <v>-0.13700000000000001</v>
      </c>
      <c r="K179" s="90" t="s">
        <v>218</v>
      </c>
      <c r="L179" s="91"/>
      <c r="M179" s="91" t="str">
        <f t="shared" si="175"/>
        <v>(3,599)</v>
      </c>
      <c r="N179" s="91" t="str">
        <f t="shared" si="176"/>
        <v>(4,517)</v>
      </c>
      <c r="O179" s="180" t="str">
        <f t="shared" si="180"/>
        <v>25.5%</v>
      </c>
      <c r="P179" s="91" t="str">
        <f t="shared" si="177"/>
        <v>(1,486)</v>
      </c>
      <c r="Q179" s="91" t="str">
        <f t="shared" si="178"/>
        <v>(1,282)</v>
      </c>
      <c r="R179" s="180" t="str">
        <f t="shared" si="179"/>
        <v>-13.7%</v>
      </c>
      <c r="S179" s="27"/>
      <c r="T179" s="27"/>
    </row>
    <row r="180" spans="1:20" ht="11.5">
      <c r="A180" s="14" t="s">
        <v>219</v>
      </c>
      <c r="B180" s="90" t="s">
        <v>62</v>
      </c>
      <c r="C180" s="149"/>
      <c r="D180" s="283">
        <v>-4568</v>
      </c>
      <c r="E180" s="283">
        <v>-5514</v>
      </c>
      <c r="F180" s="180">
        <v>0.20699999999999999</v>
      </c>
      <c r="G180" s="283">
        <v>-1312</v>
      </c>
      <c r="H180" s="283">
        <v>-1832</v>
      </c>
      <c r="I180" s="180">
        <v>0.39600000000000002</v>
      </c>
      <c r="K180" s="90" t="s">
        <v>259</v>
      </c>
      <c r="L180" s="91"/>
      <c r="M180" s="149" t="str">
        <f t="shared" si="175"/>
        <v>(4,568)</v>
      </c>
      <c r="N180" s="149" t="str">
        <f t="shared" si="176"/>
        <v>(5,514)</v>
      </c>
      <c r="O180" s="180" t="str">
        <f t="shared" si="180"/>
        <v>20.7%</v>
      </c>
      <c r="P180" s="149" t="str">
        <f t="shared" si="177"/>
        <v>(1,312)</v>
      </c>
      <c r="Q180" s="149" t="str">
        <f t="shared" si="178"/>
        <v>(1,832)</v>
      </c>
      <c r="R180" s="180" t="str">
        <f t="shared" si="179"/>
        <v>39.6%</v>
      </c>
      <c r="S180" s="27"/>
      <c r="T180" s="27"/>
    </row>
    <row r="181" spans="1:20" ht="11.5">
      <c r="A181" s="14" t="s">
        <v>220</v>
      </c>
      <c r="B181" s="90" t="s">
        <v>545</v>
      </c>
      <c r="C181" s="149"/>
      <c r="D181" s="283">
        <v>-3888</v>
      </c>
      <c r="E181" s="283">
        <v>-3115</v>
      </c>
      <c r="F181" s="180">
        <v>-0.19900000000000001</v>
      </c>
      <c r="G181" s="283">
        <v>-1834</v>
      </c>
      <c r="H181" s="283">
        <v>-1335</v>
      </c>
      <c r="I181" s="180">
        <v>-0.27200000000000002</v>
      </c>
      <c r="K181" s="90" t="s">
        <v>221</v>
      </c>
      <c r="L181" s="91"/>
      <c r="M181" s="149" t="str">
        <f t="shared" si="175"/>
        <v>(3,888)</v>
      </c>
      <c r="N181" s="91" t="str">
        <f t="shared" si="176"/>
        <v>(3,115)</v>
      </c>
      <c r="O181" s="180" t="str">
        <f t="shared" si="180"/>
        <v>-19.9%</v>
      </c>
      <c r="P181" s="149" t="str">
        <f t="shared" si="177"/>
        <v>(1,834)</v>
      </c>
      <c r="Q181" s="91" t="str">
        <f t="shared" si="178"/>
        <v>(1,335)</v>
      </c>
      <c r="R181" s="180" t="str">
        <f t="shared" si="179"/>
        <v>-27.2%</v>
      </c>
      <c r="S181" s="27"/>
      <c r="T181" s="27"/>
    </row>
    <row r="182" spans="1:20" ht="11.5">
      <c r="A182" s="14" t="s">
        <v>222</v>
      </c>
      <c r="B182" s="90" t="s">
        <v>63</v>
      </c>
      <c r="C182" s="91"/>
      <c r="D182" s="283">
        <v>-914</v>
      </c>
      <c r="E182" s="283">
        <v>295</v>
      </c>
      <c r="F182" s="180" t="s">
        <v>2</v>
      </c>
      <c r="G182" s="283">
        <v>-896</v>
      </c>
      <c r="H182" s="283">
        <v>-40</v>
      </c>
      <c r="I182" s="180">
        <v>-0.95499999999999996</v>
      </c>
      <c r="K182" s="90" t="s">
        <v>223</v>
      </c>
      <c r="L182" s="91"/>
      <c r="M182" s="91" t="str">
        <f t="shared" si="175"/>
        <v>(914)</v>
      </c>
      <c r="N182" s="91" t="str">
        <f t="shared" si="176"/>
        <v>295</v>
      </c>
      <c r="O182" s="180" t="str">
        <f t="shared" si="180"/>
        <v>n.m.</v>
      </c>
      <c r="P182" s="91" t="str">
        <f t="shared" si="177"/>
        <v>(896)</v>
      </c>
      <c r="Q182" s="91" t="str">
        <f t="shared" si="178"/>
        <v>(40)</v>
      </c>
      <c r="R182" s="180" t="str">
        <f t="shared" si="179"/>
        <v>-95.5%</v>
      </c>
      <c r="S182" s="27"/>
      <c r="T182" s="27"/>
    </row>
    <row r="183" spans="1:20" ht="11.5">
      <c r="A183" s="14" t="s">
        <v>224</v>
      </c>
      <c r="B183" s="90" t="s">
        <v>64</v>
      </c>
      <c r="C183" s="91"/>
      <c r="D183" s="283">
        <v>-190</v>
      </c>
      <c r="E183" s="283">
        <v>-160</v>
      </c>
      <c r="F183" s="180">
        <v>-0.158</v>
      </c>
      <c r="G183" s="283">
        <v>-67</v>
      </c>
      <c r="H183" s="283">
        <v>-56</v>
      </c>
      <c r="I183" s="180">
        <v>-0.16400000000000001</v>
      </c>
      <c r="K183" s="90" t="s">
        <v>225</v>
      </c>
      <c r="L183" s="91"/>
      <c r="M183" s="91" t="str">
        <f t="shared" si="175"/>
        <v>(190)</v>
      </c>
      <c r="N183" s="91" t="str">
        <f t="shared" si="176"/>
        <v>(160)</v>
      </c>
      <c r="O183" s="180" t="str">
        <f t="shared" si="180"/>
        <v>-15.8%</v>
      </c>
      <c r="P183" s="91" t="str">
        <f t="shared" si="177"/>
        <v>(67)</v>
      </c>
      <c r="Q183" s="91" t="str">
        <f t="shared" si="178"/>
        <v>(56)</v>
      </c>
      <c r="R183" s="180" t="str">
        <f t="shared" si="179"/>
        <v>-16.4%</v>
      </c>
      <c r="S183" s="27"/>
      <c r="T183" s="27"/>
    </row>
    <row r="184" spans="1:20" ht="11.5">
      <c r="A184" s="14" t="s">
        <v>226</v>
      </c>
      <c r="B184" s="90" t="s">
        <v>65</v>
      </c>
      <c r="C184" s="91"/>
      <c r="D184" s="283">
        <v>-1914</v>
      </c>
      <c r="E184" s="283">
        <v>-1833</v>
      </c>
      <c r="F184" s="180">
        <v>-4.2000000000000003E-2</v>
      </c>
      <c r="G184" s="283">
        <v>-994</v>
      </c>
      <c r="H184" s="283">
        <v>-388</v>
      </c>
      <c r="I184" s="180">
        <v>-0.61</v>
      </c>
      <c r="K184" s="90" t="s">
        <v>227</v>
      </c>
      <c r="L184" s="91"/>
      <c r="M184" s="91" t="str">
        <f t="shared" si="175"/>
        <v>(1,914)</v>
      </c>
      <c r="N184" s="91" t="str">
        <f t="shared" si="176"/>
        <v>(1,833)</v>
      </c>
      <c r="O184" s="180" t="str">
        <f t="shared" si="180"/>
        <v>-4.2%</v>
      </c>
      <c r="P184" s="91" t="str">
        <f t="shared" si="177"/>
        <v>(994)</v>
      </c>
      <c r="Q184" s="91" t="str">
        <f t="shared" si="178"/>
        <v>(388)</v>
      </c>
      <c r="R184" s="180" t="str">
        <f t="shared" si="179"/>
        <v>-61.0%</v>
      </c>
      <c r="S184" s="27"/>
      <c r="T184" s="27"/>
    </row>
    <row r="185" spans="1:20" ht="11.5">
      <c r="A185" s="14" t="s">
        <v>228</v>
      </c>
      <c r="B185" s="90" t="s">
        <v>66</v>
      </c>
      <c r="C185" s="149"/>
      <c r="D185" s="283">
        <v>-6284</v>
      </c>
      <c r="E185" s="283">
        <v>-7485</v>
      </c>
      <c r="F185" s="180">
        <v>0.191</v>
      </c>
      <c r="G185" s="283">
        <v>-1717</v>
      </c>
      <c r="H185" s="283">
        <v>-3377</v>
      </c>
      <c r="I185" s="180">
        <v>0.96699999999999997</v>
      </c>
      <c r="K185" s="90" t="s">
        <v>229</v>
      </c>
      <c r="L185" s="91"/>
      <c r="M185" s="149" t="str">
        <f t="shared" si="175"/>
        <v>(6,284)</v>
      </c>
      <c r="N185" s="149" t="str">
        <f t="shared" si="176"/>
        <v>(7,485)</v>
      </c>
      <c r="O185" s="180" t="str">
        <f t="shared" si="180"/>
        <v>19.1%</v>
      </c>
      <c r="P185" s="149" t="str">
        <f t="shared" si="177"/>
        <v>(1,717)</v>
      </c>
      <c r="Q185" s="149" t="str">
        <f t="shared" si="178"/>
        <v>(3,377)</v>
      </c>
      <c r="R185" s="180" t="str">
        <f t="shared" si="179"/>
        <v>96.7%</v>
      </c>
      <c r="S185" s="27"/>
      <c r="T185" s="27"/>
    </row>
    <row r="186" spans="1:20" ht="12" thickBot="1">
      <c r="A186" s="14" t="s">
        <v>230</v>
      </c>
      <c r="B186" s="102" t="s">
        <v>35</v>
      </c>
      <c r="C186" s="177"/>
      <c r="D186" s="283">
        <v>-6541</v>
      </c>
      <c r="E186" s="283">
        <v>-4951</v>
      </c>
      <c r="F186" s="180">
        <v>-0.24299999999999999</v>
      </c>
      <c r="G186" s="283">
        <v>-982</v>
      </c>
      <c r="H186" s="283">
        <v>-1164</v>
      </c>
      <c r="I186" s="180">
        <v>0.185</v>
      </c>
      <c r="K186" s="102" t="s">
        <v>117</v>
      </c>
      <c r="L186" s="103"/>
      <c r="M186" s="177" t="str">
        <f t="shared" si="175"/>
        <v>(6,541)</v>
      </c>
      <c r="N186" s="177" t="str">
        <f t="shared" si="176"/>
        <v>(4,951)</v>
      </c>
      <c r="O186" s="185" t="str">
        <f t="shared" si="180"/>
        <v>-24.3%</v>
      </c>
      <c r="P186" s="177" t="str">
        <f t="shared" si="177"/>
        <v>(982)</v>
      </c>
      <c r="Q186" s="177" t="str">
        <f t="shared" si="178"/>
        <v>(1,164)</v>
      </c>
      <c r="R186" s="185" t="str">
        <f t="shared" si="179"/>
        <v>18.5%</v>
      </c>
      <c r="S186" s="27"/>
      <c r="T186" s="27"/>
    </row>
    <row r="187" spans="1:20" ht="12.5" thickTop="1" thickBot="1">
      <c r="B187" s="110" t="s">
        <v>67</v>
      </c>
      <c r="C187" s="117"/>
      <c r="D187" s="303">
        <v>-123762</v>
      </c>
      <c r="E187" s="303">
        <v>-143558</v>
      </c>
      <c r="F187" s="288">
        <v>0.16</v>
      </c>
      <c r="G187" s="303">
        <v>-41946</v>
      </c>
      <c r="H187" s="303">
        <v>-45456</v>
      </c>
      <c r="I187" s="288">
        <v>8.4000000000000005E-2</v>
      </c>
      <c r="K187" s="110" t="s">
        <v>67</v>
      </c>
      <c r="L187" s="117"/>
      <c r="M187" s="117" t="str">
        <f t="shared" si="175"/>
        <v>(123,762)</v>
      </c>
      <c r="N187" s="117" t="str">
        <f t="shared" si="176"/>
        <v>(143,558)</v>
      </c>
      <c r="O187" s="184" t="str">
        <f t="shared" si="180"/>
        <v>16.0%</v>
      </c>
      <c r="P187" s="117" t="str">
        <f t="shared" si="177"/>
        <v>(41,946)</v>
      </c>
      <c r="Q187" s="117" t="str">
        <f t="shared" si="178"/>
        <v>(45,456)</v>
      </c>
      <c r="R187" s="184" t="str">
        <f t="shared" si="179"/>
        <v>8.4%</v>
      </c>
      <c r="S187" s="27"/>
      <c r="T187" s="27"/>
    </row>
    <row r="188" spans="1:20" ht="12" thickTop="1">
      <c r="B188" s="90" t="s">
        <v>55</v>
      </c>
      <c r="C188" s="112"/>
      <c r="D188" s="180">
        <v>2.3E-2</v>
      </c>
      <c r="E188" s="180">
        <v>2.7E-2</v>
      </c>
      <c r="F188" s="180" t="s">
        <v>672</v>
      </c>
      <c r="G188" s="180">
        <v>3.1E-2</v>
      </c>
      <c r="H188" s="180">
        <v>2.8000000000000001E-2</v>
      </c>
      <c r="I188" s="180" t="s">
        <v>673</v>
      </c>
      <c r="K188" s="90" t="s">
        <v>206</v>
      </c>
      <c r="L188" s="91"/>
      <c r="M188" s="286" t="str">
        <f>SUBSTITUTE(TEXT(D188,"0,0%"),",",".")</f>
        <v>2.3%</v>
      </c>
      <c r="N188" s="286" t="str">
        <f>SUBSTITUTE(TEXT(E188,"0,0%"),",",".")</f>
        <v>2.7%</v>
      </c>
      <c r="O188" s="180" t="str">
        <f>SUBSTITUTE(TEXT(F188,"0,0p.p"),",",".")</f>
        <v>0.4p.p.</v>
      </c>
      <c r="P188" s="286" t="str">
        <f>SUBSTITUTE(TEXT(G188,"0,0%"),",",".")</f>
        <v>3.1%</v>
      </c>
      <c r="Q188" s="286" t="str">
        <f>SUBSTITUTE(TEXT(H188,"0,0%"),",",".")</f>
        <v>2.8%</v>
      </c>
      <c r="R188" s="180" t="str">
        <f>SUBSTITUTE(TEXT(I188,"0,0p.p"),",",".")</f>
        <v>-0.3p.p.</v>
      </c>
      <c r="S188" s="302"/>
      <c r="T188" s="302"/>
    </row>
    <row r="189" spans="1:20" ht="12" thickBot="1">
      <c r="A189" s="14" t="s">
        <v>231</v>
      </c>
      <c r="B189" s="102" t="s">
        <v>68</v>
      </c>
      <c r="C189" s="177"/>
      <c r="D189" s="283">
        <v>-67777</v>
      </c>
      <c r="E189" s="283">
        <v>-85354</v>
      </c>
      <c r="F189" s="180">
        <v>0.25900000000000001</v>
      </c>
      <c r="G189" s="283">
        <v>-18585</v>
      </c>
      <c r="H189" s="283">
        <v>-29477</v>
      </c>
      <c r="I189" s="180">
        <v>0.58599999999999997</v>
      </c>
      <c r="K189" s="102" t="s">
        <v>232</v>
      </c>
      <c r="L189" s="103"/>
      <c r="M189" s="177" t="str">
        <f t="shared" si="175"/>
        <v>(67,777)</v>
      </c>
      <c r="N189" s="177" t="str">
        <f t="shared" si="176"/>
        <v>(85,354)</v>
      </c>
      <c r="O189" s="185" t="str">
        <f t="shared" si="180"/>
        <v>25.9%</v>
      </c>
      <c r="P189" s="177" t="str">
        <f t="shared" si="177"/>
        <v>(18,585)</v>
      </c>
      <c r="Q189" s="177" t="str">
        <f t="shared" si="178"/>
        <v>(29,477)</v>
      </c>
      <c r="R189" s="185" t="str">
        <f t="shared" si="179"/>
        <v>58.6%</v>
      </c>
      <c r="S189" s="27"/>
      <c r="T189" s="27"/>
    </row>
    <row r="190" spans="1:20" ht="12.5" thickTop="1" thickBot="1">
      <c r="B190" s="110" t="s">
        <v>54</v>
      </c>
      <c r="C190" s="117"/>
      <c r="D190" s="303">
        <v>-191539</v>
      </c>
      <c r="E190" s="303">
        <v>-228912</v>
      </c>
      <c r="F190" s="288">
        <v>0.19500000000000001</v>
      </c>
      <c r="G190" s="303">
        <v>-60531</v>
      </c>
      <c r="H190" s="303">
        <v>-74933</v>
      </c>
      <c r="I190" s="288">
        <v>0.23799999999999999</v>
      </c>
      <c r="K190" s="110" t="s">
        <v>54</v>
      </c>
      <c r="L190" s="100"/>
      <c r="M190" s="117" t="str">
        <f t="shared" si="175"/>
        <v>(191,539)</v>
      </c>
      <c r="N190" s="117" t="str">
        <f t="shared" si="176"/>
        <v>(228,912)</v>
      </c>
      <c r="O190" s="184" t="str">
        <f t="shared" si="180"/>
        <v>19.5%</v>
      </c>
      <c r="P190" s="117" t="str">
        <f t="shared" si="177"/>
        <v>(60,531)</v>
      </c>
      <c r="Q190" s="117" t="str">
        <f t="shared" si="178"/>
        <v>(74,933)</v>
      </c>
      <c r="R190" s="184" t="str">
        <f t="shared" si="179"/>
        <v>23.8%</v>
      </c>
      <c r="S190" s="27"/>
      <c r="T190" s="27"/>
    </row>
    <row r="191" spans="1:20" ht="12" thickTop="1">
      <c r="B191" s="95"/>
      <c r="C191" s="176"/>
      <c r="D191" s="176"/>
      <c r="E191" s="176"/>
      <c r="F191" s="182"/>
      <c r="G191" s="176"/>
      <c r="H191" s="176"/>
      <c r="I191" s="182"/>
      <c r="K191" s="95"/>
      <c r="L191" s="96"/>
      <c r="M191" s="96"/>
      <c r="N191" s="96"/>
      <c r="O191" s="96"/>
      <c r="P191" s="96"/>
      <c r="Q191" s="96"/>
      <c r="R191" s="96"/>
    </row>
    <row r="192" spans="1:20" s="48" customFormat="1">
      <c r="A192" s="26"/>
      <c r="B192" s="57"/>
      <c r="G192" s="59"/>
      <c r="H192" s="59"/>
      <c r="S192" s="60"/>
      <c r="T192" s="60"/>
    </row>
    <row r="193" spans="2:18" ht="11" thickBot="1">
      <c r="B193" s="33" t="s">
        <v>712</v>
      </c>
      <c r="G193" s="40"/>
      <c r="H193" s="40"/>
      <c r="I193" s="21"/>
      <c r="K193" s="33" t="s">
        <v>681</v>
      </c>
      <c r="L193" s="35"/>
      <c r="M193" s="35"/>
      <c r="N193" s="35"/>
      <c r="O193" s="35"/>
    </row>
    <row r="194" spans="2:18" ht="11" customHeight="1" thickTop="1" thickBot="1">
      <c r="B194" s="105" t="s">
        <v>4</v>
      </c>
      <c r="C194" s="106"/>
      <c r="D194" s="106" t="str">
        <f>$D$3</f>
        <v>9M22</v>
      </c>
      <c r="E194" s="106" t="str">
        <f>$E$3</f>
        <v>9M23</v>
      </c>
      <c r="F194" s="106" t="str">
        <f>$F$3</f>
        <v>AH</v>
      </c>
      <c r="G194" s="106" t="str">
        <f>$G$3</f>
        <v>3T22</v>
      </c>
      <c r="H194" s="106" t="str">
        <f>$H$3</f>
        <v>3T23</v>
      </c>
      <c r="I194" s="118" t="str">
        <f>$I$3</f>
        <v>AH</v>
      </c>
      <c r="K194" s="105" t="s">
        <v>253</v>
      </c>
      <c r="L194" s="106"/>
      <c r="M194" s="118" t="str">
        <f>$M$3</f>
        <v>9M22</v>
      </c>
      <c r="N194" s="118" t="str">
        <f>$N$3</f>
        <v>9M23</v>
      </c>
      <c r="O194" s="118" t="str">
        <f>$O$3</f>
        <v>HA</v>
      </c>
      <c r="P194" s="106" t="str">
        <f>$P$3</f>
        <v>3Q22</v>
      </c>
      <c r="Q194" s="106" t="str">
        <f>$Q$3</f>
        <v>3Q23</v>
      </c>
      <c r="R194" s="106" t="str">
        <f>$R$3</f>
        <v>HA</v>
      </c>
    </row>
    <row r="195" spans="2:18" ht="11" customHeight="1" thickTop="1">
      <c r="B195" s="90" t="s">
        <v>69</v>
      </c>
      <c r="C195" s="149"/>
      <c r="D195" s="297">
        <v>-275242</v>
      </c>
      <c r="E195" s="297">
        <v>-346718.70904999995</v>
      </c>
      <c r="F195" s="301">
        <f>E195/D195-1</f>
        <v>0.25968678126884681</v>
      </c>
      <c r="G195" s="297">
        <v>-109317</v>
      </c>
      <c r="H195" s="297">
        <v>-137077.08927999999</v>
      </c>
      <c r="I195" s="301">
        <v>0.254</v>
      </c>
      <c r="K195" s="90" t="s">
        <v>233</v>
      </c>
      <c r="L195" s="91"/>
      <c r="M195" s="192" t="str">
        <f t="shared" ref="M195" si="181">IF(D195&lt;0,CONCATENATE("(",SUBSTITUTE(SUBSTITUTE(SUBSTITUTE(SUBSTITUTE(TEXT(D195,"#.##0"),",","*"),".",","),"*","."),"-",""),")"),IF(D195=0,"       -",SUBSTITUTE(SUBSTITUTE(SUBSTITUTE(TEXT(D195,"#.##0"),",","*"),".",","),"*",".")))</f>
        <v>(275,242)</v>
      </c>
      <c r="N195" s="192" t="str">
        <f t="shared" ref="N195" si="182">IF(E195&lt;0,CONCATENATE("(",SUBSTITUTE(SUBSTITUTE(SUBSTITUTE(SUBSTITUTE(TEXT(E195,"#.##0"),",","*"),".",","),"*","."),"-",""),")"),IF(E195=0,"       -",SUBSTITUTE(SUBSTITUTE(SUBSTITUTE(TEXT(E195,"#.##0"),",","*"),".",","),"*",".")))</f>
        <v>(346,719)</v>
      </c>
      <c r="O195" s="112" t="str">
        <f t="shared" ref="O195" si="183">SUBSTITUTE(TEXT(F195,"0,0%"),",",".")</f>
        <v>26.0%</v>
      </c>
      <c r="P195" s="192" t="str">
        <f t="shared" ref="P195" si="184">IF(G195&lt;0,CONCATENATE("(",SUBSTITUTE(SUBSTITUTE(SUBSTITUTE(SUBSTITUTE(TEXT(G195,"#.##0"),",","*"),".",","),"*","."),"-",""),")"),IF(G195=0,"       -",SUBSTITUTE(SUBSTITUTE(SUBSTITUTE(TEXT(G195,"#.##0"),",","*"),".",","),"*",".")))</f>
        <v>(109,317)</v>
      </c>
      <c r="Q195" s="192" t="str">
        <f t="shared" ref="Q195" si="185">IF(H195&lt;0,CONCATENATE("(",SUBSTITUTE(SUBSTITUTE(SUBSTITUTE(SUBSTITUTE(TEXT(H195,"#.##0"),",","*"),".",","),"*","."),"-",""),")"),IF(H195=0,"       -",SUBSTITUTE(SUBSTITUTE(SUBSTITUTE(TEXT(H195,"#.##0"),",","*"),".",","),"*",".")))</f>
        <v>(137,077)</v>
      </c>
      <c r="R195" s="112" t="str">
        <f t="shared" ref="R195" si="186">SUBSTITUTE(TEXT(I195,"0,0%"),",",".")</f>
        <v>25.4%</v>
      </c>
    </row>
    <row r="196" spans="2:18" ht="11" customHeight="1">
      <c r="B196" s="90" t="s">
        <v>546</v>
      </c>
      <c r="C196" s="149"/>
      <c r="D196" s="283">
        <v>28558</v>
      </c>
      <c r="E196" s="297">
        <v>40427.709049999983</v>
      </c>
      <c r="F196" s="301">
        <f>E196/D196-1</f>
        <v>0.41563516527767996</v>
      </c>
      <c r="G196" s="283">
        <v>-11369</v>
      </c>
      <c r="H196" s="297">
        <v>-485.91072000000293</v>
      </c>
      <c r="I196" s="301">
        <f>H196/G196-1</f>
        <v>-0.95726002990588421</v>
      </c>
      <c r="K196" s="90" t="s">
        <v>481</v>
      </c>
      <c r="L196" s="91"/>
      <c r="M196" s="149" t="str">
        <f t="shared" ref="M196:M201" si="187">IF(D196&lt;0,CONCATENATE("(",SUBSTITUTE(SUBSTITUTE(SUBSTITUTE(SUBSTITUTE(TEXT(D196,"#.##0"),",","*"),".",","),"*","."),"-",""),")"),IF(D196=0,"       -",SUBSTITUTE(SUBSTITUTE(SUBSTITUTE(TEXT(D196,"#.##0"),",","*"),".",","),"*",".")))</f>
        <v>28,558</v>
      </c>
      <c r="N196" s="192" t="str">
        <f t="shared" ref="N196:N201" si="188">IF(E196&lt;0,CONCATENATE("(",SUBSTITUTE(SUBSTITUTE(SUBSTITUTE(SUBSTITUTE(TEXT(E196,"#.##0"),",","*"),".",","),"*","."),"-",""),")"),IF(E196=0,"       -",SUBSTITUTE(SUBSTITUTE(SUBSTITUTE(TEXT(E196,"#.##0"),",","*"),".",","),"*",".")))</f>
        <v>40,428</v>
      </c>
      <c r="O196" s="112" t="str">
        <f t="shared" ref="O196:Q202" si="189">SUBSTITUTE(TEXT(F196,"0,0%"),",",".")</f>
        <v>41.6%</v>
      </c>
      <c r="P196" s="149" t="str">
        <f t="shared" ref="P196:P201" si="190">IF(G196&lt;0,CONCATENATE("(",SUBSTITUTE(SUBSTITUTE(SUBSTITUTE(SUBSTITUTE(TEXT(G196,"#.##0"),",","*"),".",","),"*","."),"-",""),")"),IF(G196=0,"       -",SUBSTITUTE(SUBSTITUTE(SUBSTITUTE(TEXT(G196,"#.##0"),",","*"),".",","),"*",".")))</f>
        <v>(11,369)</v>
      </c>
      <c r="Q196" s="192" t="str">
        <f t="shared" ref="Q196:Q201" si="191">IF(H196&lt;0,CONCATENATE("(",SUBSTITUTE(SUBSTITUTE(SUBSTITUTE(SUBSTITUTE(TEXT(H196,"#.##0"),",","*"),".",","),"*","."),"-",""),")"),IF(H196=0,"       -",SUBSTITUTE(SUBSTITUTE(SUBSTITUTE(TEXT(H196,"#.##0"),",","*"),".",","),"*",".")))</f>
        <v>(486)</v>
      </c>
      <c r="R196" s="112" t="str">
        <f t="shared" ref="R196:R201" si="192">SUBSTITUTE(TEXT(I196,"0,0%"),",",".")</f>
        <v>-95.7%</v>
      </c>
    </row>
    <row r="197" spans="2:18" ht="11" customHeight="1">
      <c r="B197" s="90" t="s">
        <v>70</v>
      </c>
      <c r="C197" s="91"/>
      <c r="D197" s="283">
        <v>83</v>
      </c>
      <c r="E197" s="297">
        <v>4215</v>
      </c>
      <c r="F197" s="283" t="s">
        <v>2</v>
      </c>
      <c r="G197" s="283">
        <v>149</v>
      </c>
      <c r="H197" s="297">
        <v>0</v>
      </c>
      <c r="I197" s="301">
        <f>H197/G197-1</f>
        <v>-1</v>
      </c>
      <c r="K197" s="90" t="s">
        <v>482</v>
      </c>
      <c r="L197" s="91"/>
      <c r="M197" s="91" t="str">
        <f t="shared" si="187"/>
        <v>83</v>
      </c>
      <c r="N197" s="192" t="str">
        <f t="shared" si="188"/>
        <v>4,215</v>
      </c>
      <c r="O197" s="91" t="str">
        <f t="shared" si="189"/>
        <v>n.m.</v>
      </c>
      <c r="P197" s="91" t="str">
        <f t="shared" si="190"/>
        <v>149</v>
      </c>
      <c r="Q197" s="192" t="str">
        <f t="shared" si="191"/>
        <v xml:space="preserve">       -</v>
      </c>
      <c r="R197" s="91" t="str">
        <f t="shared" si="192"/>
        <v>-100.0%</v>
      </c>
    </row>
    <row r="198" spans="2:18" ht="11" customHeight="1">
      <c r="B198" s="90" t="s">
        <v>547</v>
      </c>
      <c r="C198" s="149"/>
      <c r="D198" s="283">
        <v>-210204</v>
      </c>
      <c r="E198" s="297">
        <v>-179395</v>
      </c>
      <c r="F198" s="301">
        <f>E198/D198-1</f>
        <v>-0.14656714429792017</v>
      </c>
      <c r="G198" s="283">
        <v>-68332</v>
      </c>
      <c r="H198" s="297">
        <v>-40979</v>
      </c>
      <c r="I198" s="301">
        <v>-0.40029561552420534</v>
      </c>
      <c r="K198" s="90" t="s">
        <v>483</v>
      </c>
      <c r="L198" s="91"/>
      <c r="M198" s="149" t="str">
        <f t="shared" si="187"/>
        <v>(210,204)</v>
      </c>
      <c r="N198" s="192" t="str">
        <f t="shared" si="188"/>
        <v>(179,395)</v>
      </c>
      <c r="O198" s="112" t="str">
        <f t="shared" si="189"/>
        <v>-14.7%</v>
      </c>
      <c r="P198" s="149" t="str">
        <f t="shared" si="190"/>
        <v>(68,332)</v>
      </c>
      <c r="Q198" s="192" t="str">
        <f t="shared" si="191"/>
        <v>(40,979)</v>
      </c>
      <c r="R198" s="112" t="str">
        <f t="shared" si="192"/>
        <v>-40.0%</v>
      </c>
    </row>
    <row r="199" spans="2:18" ht="11" customHeight="1">
      <c r="B199" s="90" t="s">
        <v>606</v>
      </c>
      <c r="C199" s="149"/>
      <c r="D199" s="283">
        <v>0</v>
      </c>
      <c r="E199" s="297">
        <v>-20479</v>
      </c>
      <c r="F199" s="283" t="s">
        <v>2</v>
      </c>
      <c r="G199" s="283">
        <v>0</v>
      </c>
      <c r="H199" s="297">
        <v>-8987</v>
      </c>
      <c r="I199" s="283" t="s">
        <v>2</v>
      </c>
      <c r="K199" s="90" t="s">
        <v>607</v>
      </c>
      <c r="L199" s="91"/>
      <c r="M199" s="91" t="str">
        <f t="shared" si="187"/>
        <v xml:space="preserve">       -</v>
      </c>
      <c r="N199" s="192" t="str">
        <f t="shared" si="188"/>
        <v>(20,479)</v>
      </c>
      <c r="O199" s="91" t="str">
        <f t="shared" si="189"/>
        <v>n.m.</v>
      </c>
      <c r="P199" s="91" t="str">
        <f t="shared" si="190"/>
        <v xml:space="preserve">       -</v>
      </c>
      <c r="Q199" s="192" t="str">
        <f t="shared" si="191"/>
        <v>(8,987)</v>
      </c>
      <c r="R199" s="91" t="str">
        <f t="shared" si="192"/>
        <v>n.m.</v>
      </c>
    </row>
    <row r="200" spans="2:18" ht="11" customHeight="1" thickBot="1">
      <c r="B200" s="92" t="s">
        <v>71</v>
      </c>
      <c r="C200" s="175"/>
      <c r="D200" s="298">
        <v>-19534</v>
      </c>
      <c r="E200" s="298">
        <v>-9345</v>
      </c>
      <c r="F200" s="299">
        <v>-0.52160335824715887</v>
      </c>
      <c r="G200" s="298">
        <v>-3895</v>
      </c>
      <c r="H200" s="298">
        <v>-3404</v>
      </c>
      <c r="I200" s="299">
        <v>-0.12605905006418483</v>
      </c>
      <c r="K200" s="92" t="s">
        <v>484</v>
      </c>
      <c r="L200" s="94"/>
      <c r="M200" s="175" t="str">
        <f t="shared" si="187"/>
        <v>(19,534)</v>
      </c>
      <c r="N200" s="175" t="str">
        <f t="shared" si="188"/>
        <v>(9,345)</v>
      </c>
      <c r="O200" s="226" t="str">
        <f t="shared" si="189"/>
        <v>-52.2%</v>
      </c>
      <c r="P200" s="175" t="str">
        <f t="shared" si="190"/>
        <v>(3,895)</v>
      </c>
      <c r="Q200" s="175" t="str">
        <f t="shared" si="191"/>
        <v>(3,404)</v>
      </c>
      <c r="R200" s="226" t="str">
        <f t="shared" si="192"/>
        <v>-12.6%</v>
      </c>
    </row>
    <row r="201" spans="2:18" ht="11" customHeight="1" thickBot="1">
      <c r="B201" s="110" t="s">
        <v>54</v>
      </c>
      <c r="C201" s="117"/>
      <c r="D201" s="300">
        <v>-476339</v>
      </c>
      <c r="E201" s="300">
        <v>-511294.99999999994</v>
      </c>
      <c r="F201" s="218">
        <v>7.3384711308542849E-2</v>
      </c>
      <c r="G201" s="300">
        <v>-192764</v>
      </c>
      <c r="H201" s="300">
        <v>-190933</v>
      </c>
      <c r="I201" s="218">
        <v>-9.4986615758129167E-3</v>
      </c>
      <c r="K201" s="110" t="s">
        <v>54</v>
      </c>
      <c r="L201" s="100"/>
      <c r="M201" s="117" t="str">
        <f t="shared" si="187"/>
        <v>(476,339)</v>
      </c>
      <c r="N201" s="117" t="str">
        <f t="shared" si="188"/>
        <v>(511,295)</v>
      </c>
      <c r="O201" s="113" t="str">
        <f t="shared" si="189"/>
        <v>7.3%</v>
      </c>
      <c r="P201" s="117" t="str">
        <f t="shared" si="190"/>
        <v>(192,764)</v>
      </c>
      <c r="Q201" s="117" t="str">
        <f t="shared" si="191"/>
        <v>(190,933)</v>
      </c>
      <c r="R201" s="113" t="str">
        <f t="shared" si="192"/>
        <v>-0.9%</v>
      </c>
    </row>
    <row r="202" spans="2:18" ht="11" customHeight="1" thickTop="1" thickBot="1">
      <c r="B202" s="110" t="s">
        <v>55</v>
      </c>
      <c r="C202" s="113"/>
      <c r="D202" s="287">
        <v>8.7999999999999995E-2</v>
      </c>
      <c r="E202" s="287">
        <v>9.6000000000000002E-2</v>
      </c>
      <c r="F202" s="292" t="s">
        <v>668</v>
      </c>
      <c r="G202" s="184">
        <v>0.14199999999999999</v>
      </c>
      <c r="H202" s="287">
        <v>0.11600000000000001</v>
      </c>
      <c r="I202" s="292" t="s">
        <v>674</v>
      </c>
      <c r="K202" s="110" t="s">
        <v>206</v>
      </c>
      <c r="L202" s="100"/>
      <c r="M202" s="184" t="str">
        <f t="shared" ref="M202:N202" si="193">SUBSTITUTE(TEXT(D202,"0,0%"),",",".")</f>
        <v>8.8%</v>
      </c>
      <c r="N202" s="184" t="str">
        <f t="shared" si="193"/>
        <v>9.6%</v>
      </c>
      <c r="O202" s="100" t="str">
        <f>SUBSTITUTE(TEXT(F202,"0,0p.p"),",",".")</f>
        <v>0.8p.p.</v>
      </c>
      <c r="P202" s="184" t="str">
        <f t="shared" si="189"/>
        <v>14.2%</v>
      </c>
      <c r="Q202" s="184" t="str">
        <f t="shared" si="189"/>
        <v>11.6%</v>
      </c>
      <c r="R202" s="100" t="str">
        <f>SUBSTITUTE(TEXT(I202,"0,0p.p"),",",".")</f>
        <v>-2.6p.p.</v>
      </c>
    </row>
    <row r="203" spans="2:18" ht="12" thickTop="1">
      <c r="B203" s="38"/>
      <c r="C203" s="38"/>
      <c r="D203" s="38"/>
      <c r="E203" s="38"/>
      <c r="F203" s="38"/>
      <c r="G203" s="70"/>
      <c r="H203" s="70"/>
      <c r="I203" s="69"/>
      <c r="K203" s="90" t="s">
        <v>528</v>
      </c>
      <c r="L203" s="96"/>
      <c r="M203" s="96"/>
      <c r="N203" s="96"/>
      <c r="O203" s="96"/>
      <c r="P203" s="96"/>
      <c r="Q203" s="96"/>
      <c r="R203" s="96"/>
    </row>
    <row r="204" spans="2:18" ht="11" customHeight="1">
      <c r="B204" s="38"/>
      <c r="C204" s="38"/>
      <c r="D204" s="38"/>
      <c r="E204" s="38"/>
      <c r="F204" s="38"/>
      <c r="G204" s="12"/>
      <c r="H204" s="12"/>
      <c r="I204" s="62"/>
    </row>
    <row r="205" spans="2:18" ht="11" customHeight="1" thickBot="1">
      <c r="B205" s="33" t="s">
        <v>713</v>
      </c>
      <c r="C205" s="21"/>
      <c r="D205" s="21"/>
      <c r="E205" s="21"/>
      <c r="F205" s="21"/>
      <c r="G205" s="13"/>
      <c r="H205" s="13"/>
      <c r="I205" s="21"/>
      <c r="K205" s="33" t="s">
        <v>680</v>
      </c>
      <c r="L205" s="35"/>
      <c r="M205" s="35"/>
      <c r="N205" s="35"/>
      <c r="O205" s="35"/>
    </row>
    <row r="206" spans="2:18" ht="11" customHeight="1" thickBot="1">
      <c r="B206" s="119" t="s">
        <v>4</v>
      </c>
      <c r="C206" s="119"/>
      <c r="D206" s="121" t="str">
        <f>$D$3</f>
        <v>9M22</v>
      </c>
      <c r="E206" s="121" t="str">
        <f>$E$3</f>
        <v>9M23</v>
      </c>
      <c r="F206" s="121" t="str">
        <f>$F$3</f>
        <v>AH</v>
      </c>
      <c r="G206" s="121" t="str">
        <f>$G$3</f>
        <v>3T22</v>
      </c>
      <c r="H206" s="121" t="str">
        <f>$H$3</f>
        <v>3T23</v>
      </c>
      <c r="I206" s="121" t="str">
        <f>$I$3</f>
        <v>AH</v>
      </c>
      <c r="K206" s="119" t="s">
        <v>253</v>
      </c>
      <c r="L206" s="119"/>
      <c r="M206" s="121" t="str">
        <f>$M$3</f>
        <v>9M22</v>
      </c>
      <c r="N206" s="121" t="str">
        <f>$N$3</f>
        <v>9M23</v>
      </c>
      <c r="O206" s="121" t="str">
        <f>$O$3</f>
        <v>HA</v>
      </c>
      <c r="P206" s="121" t="str">
        <f>$P$3</f>
        <v>3Q22</v>
      </c>
      <c r="Q206" s="121" t="str">
        <f>$Q$3</f>
        <v>3Q23</v>
      </c>
      <c r="R206" s="121" t="str">
        <f>$R$3</f>
        <v>HA</v>
      </c>
    </row>
    <row r="207" spans="2:18" ht="11" customHeight="1">
      <c r="B207" s="95" t="s">
        <v>72</v>
      </c>
      <c r="C207" s="73"/>
      <c r="D207" s="176">
        <v>1695810</v>
      </c>
      <c r="E207" s="176">
        <v>1520950</v>
      </c>
      <c r="F207" s="182">
        <v>-0.10299999999999999</v>
      </c>
      <c r="G207" s="176">
        <v>-144531</v>
      </c>
      <c r="H207" s="176">
        <v>224032</v>
      </c>
      <c r="I207" s="96" t="s">
        <v>2</v>
      </c>
      <c r="K207" s="95" t="s">
        <v>234</v>
      </c>
      <c r="L207" s="73"/>
      <c r="M207" s="176" t="str">
        <f t="shared" ref="M207" si="194">IF(D207&lt;0,CONCATENATE("(",SUBSTITUTE(SUBSTITUTE(SUBSTITUTE(SUBSTITUTE(TEXT(D207,"#.##0"),",","*"),".",","),"*","."),"-",""),")"),IF(D207=0,"       -",SUBSTITUTE(SUBSTITUTE(SUBSTITUTE(TEXT(D207,"#.##0"),",","*"),".",","),"*",".")))</f>
        <v>1,695,810</v>
      </c>
      <c r="N207" s="176" t="str">
        <f t="shared" ref="N207" si="195">IF(E207&lt;0,CONCATENATE("(",SUBSTITUTE(SUBSTITUTE(SUBSTITUTE(SUBSTITUTE(TEXT(E207,"#.##0"),",","*"),".",","),"*","."),"-",""),")"),IF(E207=0,"       -",SUBSTITUTE(SUBSTITUTE(SUBSTITUTE(TEXT(E207,"#.##0"),",","*"),".",","),"*",".")))</f>
        <v>1,520,950</v>
      </c>
      <c r="O207" s="182" t="str">
        <f t="shared" ref="O207" si="196">SUBSTITUTE(TEXT(F207,"0,0%"),",",".")</f>
        <v>-10.3%</v>
      </c>
      <c r="P207" s="176" t="str">
        <f t="shared" ref="P207" si="197">IF(G207&lt;0,CONCATENATE("(",SUBSTITUTE(SUBSTITUTE(SUBSTITUTE(SUBSTITUTE(TEXT(G207,"#.##0"),",","*"),".",","),"*","."),"-",""),")"),IF(G207=0,"       -",SUBSTITUTE(SUBSTITUTE(SUBSTITUTE(TEXT(G207,"#.##0"),",","*"),".",","),"*",".")))</f>
        <v>(144,531)</v>
      </c>
      <c r="Q207" s="176" t="str">
        <f t="shared" ref="Q207" si="198">IF(H207&lt;0,CONCATENATE("(",SUBSTITUTE(SUBSTITUTE(SUBSTITUTE(SUBSTITUTE(TEXT(H207,"#.##0"),",","*"),".",","),"*","."),"-",""),")"),IF(H207=0,"       -",SUBSTITUTE(SUBSTITUTE(SUBSTITUTE(TEXT(H207,"#.##0"),",","*"),".",","),"*",".")))</f>
        <v>224,032</v>
      </c>
      <c r="R207" s="182" t="str">
        <f t="shared" ref="R207" si="199">SUBSTITUTE(TEXT(I207,"0,0%"),",",".")</f>
        <v>n.m.</v>
      </c>
    </row>
    <row r="208" spans="2:18" ht="11" customHeight="1" thickBot="1">
      <c r="B208" s="92" t="s">
        <v>73</v>
      </c>
      <c r="C208" s="93"/>
      <c r="D208" s="149">
        <v>-491510</v>
      </c>
      <c r="E208" s="149">
        <v>-429984</v>
      </c>
      <c r="F208" s="180">
        <v>-0.125</v>
      </c>
      <c r="G208" s="149">
        <v>66186</v>
      </c>
      <c r="H208" s="149">
        <v>-56760</v>
      </c>
      <c r="I208" s="91" t="s">
        <v>2</v>
      </c>
      <c r="K208" s="92" t="s">
        <v>235</v>
      </c>
      <c r="L208" s="93"/>
      <c r="M208" s="175" t="str">
        <f t="shared" ref="M208:M211" si="200">IF(D208&lt;0,CONCATENATE("(",SUBSTITUTE(SUBSTITUTE(SUBSTITUTE(SUBSTITUTE(TEXT(D208,"#.##0"),",","*"),".",","),"*","."),"-",""),")"),IF(D208=0,"       -",SUBSTITUTE(SUBSTITUTE(SUBSTITUTE(TEXT(D208,"#.##0"),",","*"),".",","),"*",".")))</f>
        <v>(491,510)</v>
      </c>
      <c r="N208" s="175" t="str">
        <f t="shared" ref="N208:N211" si="201">IF(E208&lt;0,CONCATENATE("(",SUBSTITUTE(SUBSTITUTE(SUBSTITUTE(SUBSTITUTE(TEXT(E208,"#.##0"),",","*"),".",","),"*","."),"-",""),")"),IF(E208=0,"       -",SUBSTITUTE(SUBSTITUTE(SUBSTITUTE(TEXT(E208,"#.##0"),",","*"),".",","),"*",".")))</f>
        <v>(429,984)</v>
      </c>
      <c r="O208" s="181" t="str">
        <f t="shared" ref="O208:O211" si="202">SUBSTITUTE(TEXT(F208,"0,0%"),",",".")</f>
        <v>-12.5%</v>
      </c>
      <c r="P208" s="175" t="str">
        <f t="shared" ref="P208:P211" si="203">IF(G208&lt;0,CONCATENATE("(",SUBSTITUTE(SUBSTITUTE(SUBSTITUTE(SUBSTITUTE(TEXT(G208,"#.##0"),",","*"),".",","),"*","."),"-",""),")"),IF(G208=0,"       -",SUBSTITUTE(SUBSTITUTE(SUBSTITUTE(TEXT(G208,"#.##0"),",","*"),".",","),"*",".")))</f>
        <v>66,186</v>
      </c>
      <c r="Q208" s="175" t="str">
        <f t="shared" ref="Q208:Q211" si="204">IF(H208&lt;0,CONCATENATE("(",SUBSTITUTE(SUBSTITUTE(SUBSTITUTE(SUBSTITUTE(TEXT(H208,"#.##0"),",","*"),".",","),"*","."),"-",""),")"),IF(H208=0,"       -",SUBSTITUTE(SUBSTITUTE(SUBSTITUTE(TEXT(H208,"#.##0"),",","*"),".",","),"*",".")))</f>
        <v>(56,760)</v>
      </c>
      <c r="R208" s="181" t="str">
        <f t="shared" ref="R208:R211" si="205">SUBSTITUTE(TEXT(I208,"0,0%"),",",".")</f>
        <v>n.m.</v>
      </c>
    </row>
    <row r="209" spans="1:20" ht="11" customHeight="1" thickBot="1">
      <c r="B209" s="88" t="s">
        <v>74</v>
      </c>
      <c r="C209" s="88"/>
      <c r="D209" s="134">
        <v>1204300</v>
      </c>
      <c r="E209" s="134">
        <v>1090966</v>
      </c>
      <c r="F209" s="183">
        <v>-9.4E-2</v>
      </c>
      <c r="G209" s="134">
        <v>-78345</v>
      </c>
      <c r="H209" s="134">
        <v>167272</v>
      </c>
      <c r="I209" s="98" t="s">
        <v>2</v>
      </c>
      <c r="K209" s="88" t="s">
        <v>236</v>
      </c>
      <c r="L209" s="88"/>
      <c r="M209" s="174" t="str">
        <f t="shared" si="200"/>
        <v>1,204,300</v>
      </c>
      <c r="N209" s="174" t="str">
        <f t="shared" si="201"/>
        <v>1,090,966</v>
      </c>
      <c r="O209" s="179" t="str">
        <f t="shared" si="202"/>
        <v>-9.4%</v>
      </c>
      <c r="P209" s="174" t="str">
        <f t="shared" si="203"/>
        <v>(78,345)</v>
      </c>
      <c r="Q209" s="174" t="str">
        <f t="shared" si="204"/>
        <v>167,272</v>
      </c>
      <c r="R209" s="179" t="str">
        <f t="shared" si="205"/>
        <v>n.m.</v>
      </c>
    </row>
    <row r="210" spans="1:20" ht="11" customHeight="1">
      <c r="B210" s="90" t="s">
        <v>655</v>
      </c>
      <c r="C210" s="73"/>
      <c r="D210" s="149">
        <v>1155388</v>
      </c>
      <c r="E210" s="149">
        <v>1037928</v>
      </c>
      <c r="F210" s="180">
        <v>-0.10199999999999999</v>
      </c>
      <c r="G210" s="149">
        <v>-63657</v>
      </c>
      <c r="H210" s="149">
        <v>164827</v>
      </c>
      <c r="I210" s="91" t="s">
        <v>2</v>
      </c>
      <c r="K210" s="90" t="s">
        <v>656</v>
      </c>
      <c r="L210" s="73"/>
      <c r="M210" s="149" t="str">
        <f t="shared" si="200"/>
        <v>1,155,388</v>
      </c>
      <c r="N210" s="149" t="str">
        <f t="shared" si="201"/>
        <v>1,037,928</v>
      </c>
      <c r="O210" s="180" t="str">
        <f t="shared" si="202"/>
        <v>-10.2%</v>
      </c>
      <c r="P210" s="149" t="str">
        <f t="shared" si="203"/>
        <v>(63,657)</v>
      </c>
      <c r="Q210" s="149" t="str">
        <f t="shared" si="204"/>
        <v>164,827</v>
      </c>
      <c r="R210" s="180" t="str">
        <f t="shared" si="205"/>
        <v>n.m.</v>
      </c>
    </row>
    <row r="211" spans="1:20" ht="11" customHeight="1" thickBot="1">
      <c r="B211" s="92" t="s">
        <v>654</v>
      </c>
      <c r="C211" s="92"/>
      <c r="D211" s="149">
        <v>48912</v>
      </c>
      <c r="E211" s="149">
        <v>53038</v>
      </c>
      <c r="F211" s="180">
        <v>8.4000000000000005E-2</v>
      </c>
      <c r="G211" s="149">
        <v>-14688</v>
      </c>
      <c r="H211" s="149">
        <v>2445</v>
      </c>
      <c r="I211" s="91" t="s">
        <v>2</v>
      </c>
      <c r="K211" s="92" t="s">
        <v>657</v>
      </c>
      <c r="L211" s="92"/>
      <c r="M211" s="175" t="str">
        <f t="shared" si="200"/>
        <v>48,912</v>
      </c>
      <c r="N211" s="175" t="str">
        <f t="shared" si="201"/>
        <v>53,038</v>
      </c>
      <c r="O211" s="181" t="str">
        <f t="shared" si="202"/>
        <v>8.4%</v>
      </c>
      <c r="P211" s="175" t="str">
        <f t="shared" si="203"/>
        <v>(14,688)</v>
      </c>
      <c r="Q211" s="175" t="str">
        <f t="shared" si="204"/>
        <v>2,445</v>
      </c>
      <c r="R211" s="181" t="str">
        <f t="shared" si="205"/>
        <v>n.m.</v>
      </c>
    </row>
    <row r="212" spans="1:20" ht="11" customHeight="1" thickBot="1">
      <c r="B212" s="88" t="s">
        <v>548</v>
      </c>
      <c r="C212" s="92"/>
      <c r="D212" s="290">
        <v>0.222</v>
      </c>
      <c r="E212" s="290">
        <v>0.20499999999999999</v>
      </c>
      <c r="F212" s="98" t="s">
        <v>675</v>
      </c>
      <c r="G212" s="290">
        <v>-5.8000000000000003E-2</v>
      </c>
      <c r="H212" s="290">
        <v>0.10100000000000001</v>
      </c>
      <c r="I212" s="98" t="s">
        <v>676</v>
      </c>
      <c r="K212" s="88" t="s">
        <v>206</v>
      </c>
      <c r="L212" s="92"/>
      <c r="M212" s="220" t="str">
        <f t="shared" ref="M212:Q212" si="206">SUBSTITUTE(TEXT(D212,"0,0%"),",",".")</f>
        <v>22.2%</v>
      </c>
      <c r="N212" s="220" t="str">
        <f t="shared" si="206"/>
        <v>20.5%</v>
      </c>
      <c r="O212" s="220" t="str">
        <f>SUBSTITUTE(TEXT(F212,"0,0p.p"),",",".")</f>
        <v>-1.7p.p.</v>
      </c>
      <c r="P212" s="220" t="str">
        <f t="shared" si="206"/>
        <v>-5.8%</v>
      </c>
      <c r="Q212" s="220" t="str">
        <f t="shared" si="206"/>
        <v>10.1%</v>
      </c>
      <c r="R212" s="220" t="str">
        <f>SUBSTITUTE(TEXT(I212,"0,0p.p"),",",".")</f>
        <v>15.9p.p.</v>
      </c>
    </row>
    <row r="213" spans="1:20" ht="11" customHeight="1">
      <c r="B213" s="95"/>
      <c r="C213" s="90"/>
      <c r="D213" s="90"/>
      <c r="E213" s="90"/>
      <c r="F213" s="90"/>
      <c r="G213" s="219"/>
      <c r="H213" s="219"/>
      <c r="I213" s="96"/>
      <c r="K213" s="95"/>
      <c r="L213" s="90"/>
      <c r="M213" s="90"/>
      <c r="N213" s="90"/>
      <c r="O213" s="90"/>
      <c r="P213" s="96"/>
      <c r="Q213" s="96"/>
      <c r="R213" s="96"/>
    </row>
    <row r="214" spans="1:20" s="61" customFormat="1" ht="11" customHeight="1">
      <c r="A214" s="63"/>
      <c r="G214" s="65"/>
      <c r="H214" s="65"/>
      <c r="S214" s="64"/>
      <c r="T214" s="64"/>
    </row>
    <row r="215" spans="1:20" s="21" customFormat="1" hidden="1">
      <c r="A215" s="31"/>
      <c r="B215" s="33" t="s">
        <v>75</v>
      </c>
      <c r="C215" s="15"/>
      <c r="D215" s="15"/>
      <c r="E215" s="15"/>
      <c r="F215" s="15"/>
      <c r="S215" s="32"/>
      <c r="T215" s="32"/>
    </row>
    <row r="216" spans="1:20" s="21" customFormat="1" ht="21.5" hidden="1" thickBot="1">
      <c r="A216" s="31"/>
      <c r="B216" s="22" t="s">
        <v>17</v>
      </c>
      <c r="C216" s="22"/>
      <c r="D216" s="22"/>
      <c r="E216" s="22"/>
      <c r="F216" s="22"/>
      <c r="G216" s="66" t="s">
        <v>237</v>
      </c>
      <c r="H216" s="66" t="s">
        <v>238</v>
      </c>
      <c r="I216" s="24" t="s">
        <v>0</v>
      </c>
      <c r="S216" s="32"/>
      <c r="T216" s="32"/>
    </row>
    <row r="217" spans="1:20" s="21" customFormat="1" hidden="1">
      <c r="A217" s="31"/>
      <c r="B217" s="67" t="s">
        <v>239</v>
      </c>
      <c r="C217" s="15"/>
      <c r="D217" s="15"/>
      <c r="E217" s="15"/>
      <c r="F217" s="15"/>
      <c r="G217" s="39">
        <v>0</v>
      </c>
      <c r="H217" s="36"/>
      <c r="I217" s="68" t="s">
        <v>2</v>
      </c>
      <c r="S217" s="32"/>
      <c r="T217" s="32"/>
    </row>
    <row r="218" spans="1:20" hidden="1">
      <c r="B218" s="46" t="s">
        <v>16</v>
      </c>
      <c r="C218" s="46"/>
      <c r="D218" s="46"/>
      <c r="E218" s="46"/>
      <c r="F218" s="46"/>
      <c r="G218" s="39">
        <v>0</v>
      </c>
      <c r="H218" s="5"/>
      <c r="I218" s="39" t="s">
        <v>2</v>
      </c>
    </row>
    <row r="219" spans="1:20" ht="11" thickBot="1">
      <c r="B219" s="33" t="s">
        <v>714</v>
      </c>
      <c r="C219" s="21"/>
      <c r="D219" s="21"/>
      <c r="E219" s="21"/>
      <c r="F219" s="21"/>
      <c r="G219" s="65"/>
      <c r="H219" s="65"/>
      <c r="I219" s="21"/>
      <c r="K219" s="33" t="s">
        <v>679</v>
      </c>
      <c r="L219" s="35"/>
      <c r="M219" s="35"/>
      <c r="N219" s="35"/>
      <c r="O219" s="35"/>
    </row>
    <row r="220" spans="1:20" ht="12.5" thickTop="1" thickBot="1">
      <c r="B220" s="105" t="s">
        <v>4</v>
      </c>
      <c r="C220" s="106"/>
      <c r="D220" s="106" t="str">
        <f>$D$3</f>
        <v>9M22</v>
      </c>
      <c r="E220" s="106" t="str">
        <f>$E$3</f>
        <v>9M23</v>
      </c>
      <c r="F220" s="106" t="str">
        <f>$F$3</f>
        <v>AH</v>
      </c>
      <c r="G220" s="106" t="str">
        <f>$G$3</f>
        <v>3T22</v>
      </c>
      <c r="H220" s="106" t="str">
        <f>$H$3</f>
        <v>3T23</v>
      </c>
      <c r="I220" s="106" t="str">
        <f>$I$3</f>
        <v>AH</v>
      </c>
      <c r="K220" s="105" t="s">
        <v>253</v>
      </c>
      <c r="L220" s="106"/>
      <c r="M220" s="118" t="str">
        <f>$M$3</f>
        <v>9M22</v>
      </c>
      <c r="N220" s="118" t="str">
        <f>$N$3</f>
        <v>9M23</v>
      </c>
      <c r="O220" s="118" t="str">
        <f>$O$3</f>
        <v>HA</v>
      </c>
      <c r="P220" s="106" t="str">
        <f>$P$3</f>
        <v>3Q22</v>
      </c>
      <c r="Q220" s="106" t="str">
        <f>$Q$3</f>
        <v>3Q23</v>
      </c>
      <c r="R220" s="106" t="str">
        <f>$R$3</f>
        <v>HA</v>
      </c>
    </row>
    <row r="221" spans="1:20" ht="12" thickTop="1">
      <c r="B221" s="90" t="s">
        <v>76</v>
      </c>
      <c r="C221" s="149"/>
      <c r="D221" s="149">
        <v>226992</v>
      </c>
      <c r="E221" s="149">
        <v>138612</v>
      </c>
      <c r="F221" s="180">
        <v>-0.38900000000000001</v>
      </c>
      <c r="G221" s="149">
        <v>71749</v>
      </c>
      <c r="H221" s="149">
        <v>10226</v>
      </c>
      <c r="I221" s="180">
        <v>-0.85699999999999998</v>
      </c>
      <c r="K221" s="90" t="s">
        <v>240</v>
      </c>
      <c r="L221" s="91"/>
      <c r="M221" s="149" t="str">
        <f t="shared" ref="M221" si="207">IF(D221&lt;0,CONCATENATE("(",SUBSTITUTE(SUBSTITUTE(SUBSTITUTE(SUBSTITUTE(TEXT(D221,"#.##0"),",","*"),".",","),"*","."),"-",""),")"),IF(D221=0,"       -",SUBSTITUTE(SUBSTITUTE(SUBSTITUTE(TEXT(D221,"#.##0"),",","*"),".",","),"*",".")))</f>
        <v>226,992</v>
      </c>
      <c r="N221" s="149" t="str">
        <f t="shared" ref="N221" si="208">IF(E221&lt;0,CONCATENATE("(",SUBSTITUTE(SUBSTITUTE(SUBSTITUTE(SUBSTITUTE(TEXT(E221,"#.##0"),",","*"),".",","),"*","."),"-",""),")"),IF(E221=0,"       -",SUBSTITUTE(SUBSTITUTE(SUBSTITUTE(TEXT(E221,"#.##0"),",","*"),".",","),"*",".")))</f>
        <v>138,612</v>
      </c>
      <c r="O221" s="112" t="str">
        <f t="shared" ref="O221" si="209">SUBSTITUTE(TEXT(F221,"0,0%"),",",".")</f>
        <v>-38.9%</v>
      </c>
      <c r="P221" s="149" t="str">
        <f t="shared" ref="P221" si="210">IF(G221&lt;0,CONCATENATE("(",SUBSTITUTE(SUBSTITUTE(SUBSTITUTE(SUBSTITUTE(TEXT(G221,"#.##0"),",","*"),".",","),"*","."),"-",""),")"),IF(G221=0,"       -",SUBSTITUTE(SUBSTITUTE(SUBSTITUTE(TEXT(G221,"#.##0"),",","*"),".",","),"*",".")))</f>
        <v>71,749</v>
      </c>
      <c r="Q221" s="149" t="str">
        <f t="shared" ref="Q221" si="211">IF(H221&lt;0,CONCATENATE("(",SUBSTITUTE(SUBSTITUTE(SUBSTITUTE(SUBSTITUTE(TEXT(H221,"#.##0"),",","*"),".",","),"*","."),"-",""),")"),IF(H221=0,"       -",SUBSTITUTE(SUBSTITUTE(SUBSTITUTE(TEXT(H221,"#.##0"),",","*"),".",","),"*",".")))</f>
        <v>10,226</v>
      </c>
      <c r="R221" s="112" t="str">
        <f t="shared" ref="R221" si="212">SUBSTITUTE(TEXT(I221,"0,0%"),",",".")</f>
        <v>-85.7%</v>
      </c>
    </row>
    <row r="222" spans="1:20" ht="11.5">
      <c r="B222" s="90" t="s">
        <v>77</v>
      </c>
      <c r="C222" s="91"/>
      <c r="D222" s="91">
        <v>185</v>
      </c>
      <c r="E222" s="149">
        <v>365855</v>
      </c>
      <c r="F222" s="180" t="s">
        <v>2</v>
      </c>
      <c r="G222" s="91" t="s">
        <v>669</v>
      </c>
      <c r="H222" s="91" t="s">
        <v>669</v>
      </c>
      <c r="I222" s="180" t="s">
        <v>2</v>
      </c>
      <c r="K222" s="90" t="s">
        <v>241</v>
      </c>
      <c r="L222" s="91"/>
      <c r="M222" s="91" t="str">
        <f t="shared" ref="M222:M234" si="213">IF(D222&lt;0,CONCATENATE("(",SUBSTITUTE(SUBSTITUTE(SUBSTITUTE(SUBSTITUTE(TEXT(D222,"#.##0"),",","*"),".",","),"*","."),"-",""),")"),IF(D222=0,"       -",SUBSTITUTE(SUBSTITUTE(SUBSTITUTE(TEXT(D222,"#.##0"),",","*"),".",","),"*",".")))</f>
        <v>185</v>
      </c>
      <c r="N222" s="149" t="str">
        <f t="shared" ref="N222:N234" si="214">IF(E222&lt;0,CONCATENATE("(",SUBSTITUTE(SUBSTITUTE(SUBSTITUTE(SUBSTITUTE(TEXT(E222,"#.##0"),",","*"),".",","),"*","."),"-",""),")"),IF(E222=0,"       -",SUBSTITUTE(SUBSTITUTE(SUBSTITUTE(TEXT(E222,"#.##0"),",","*"),".",","),"*",".")))</f>
        <v>365,855</v>
      </c>
      <c r="O222" s="91" t="str">
        <f t="shared" ref="O222:O234" si="215">SUBSTITUTE(TEXT(F222,"0,0%"),",",".")</f>
        <v>n.m.</v>
      </c>
      <c r="P222" s="91" t="str">
        <f t="shared" ref="P222:P234" si="216">IF(G222&lt;0,CONCATENATE("(",SUBSTITUTE(SUBSTITUTE(SUBSTITUTE(SUBSTITUTE(TEXT(G222,"#.##0"),",","*"),".",","),"*","."),"-",""),")"),IF(G222=0,"       -",SUBSTITUTE(SUBSTITUTE(SUBSTITUTE(TEXT(G222,"#.##0"),",","*"),".",","),"*",".")))</f>
        <v xml:space="preserve"> -   </v>
      </c>
      <c r="Q222" s="91" t="str">
        <f t="shared" ref="Q222:Q234" si="217">IF(H222&lt;0,CONCATENATE("(",SUBSTITUTE(SUBSTITUTE(SUBSTITUTE(SUBSTITUTE(TEXT(H222,"#.##0"),",","*"),".",","),"*","."),"-",""),")"),IF(H222=0,"       -",SUBSTITUTE(SUBSTITUTE(SUBSTITUTE(TEXT(H222,"#.##0"),",","*"),".",","),"*",".")))</f>
        <v xml:space="preserve"> -   </v>
      </c>
      <c r="R222" s="112" t="str">
        <f t="shared" ref="R222:R234" si="218">SUBSTITUTE(TEXT(I222,"0,0%"),",",".")</f>
        <v>n.m.</v>
      </c>
    </row>
    <row r="223" spans="1:20" ht="11.5">
      <c r="B223" s="90" t="s">
        <v>78</v>
      </c>
      <c r="C223" s="149"/>
      <c r="D223" s="149">
        <v>126426</v>
      </c>
      <c r="E223" s="149">
        <v>151496</v>
      </c>
      <c r="F223" s="180">
        <v>0.19800000000000001</v>
      </c>
      <c r="G223" s="149">
        <v>73825</v>
      </c>
      <c r="H223" s="149">
        <v>72611</v>
      </c>
      <c r="I223" s="180">
        <v>-1.6E-2</v>
      </c>
      <c r="K223" s="90" t="s">
        <v>242</v>
      </c>
      <c r="L223" s="91"/>
      <c r="M223" s="149" t="str">
        <f t="shared" si="213"/>
        <v>126,426</v>
      </c>
      <c r="N223" s="149" t="str">
        <f t="shared" si="214"/>
        <v>151,496</v>
      </c>
      <c r="O223" s="112" t="str">
        <f t="shared" si="215"/>
        <v>19.8%</v>
      </c>
      <c r="P223" s="149" t="str">
        <f t="shared" si="216"/>
        <v>73,825</v>
      </c>
      <c r="Q223" s="149" t="str">
        <f t="shared" si="217"/>
        <v>72,611</v>
      </c>
      <c r="R223" s="112" t="str">
        <f t="shared" si="218"/>
        <v>-1.6%</v>
      </c>
    </row>
    <row r="224" spans="1:20" ht="11.5">
      <c r="B224" s="90" t="s">
        <v>79</v>
      </c>
      <c r="C224" s="149"/>
      <c r="D224" s="149">
        <v>75037</v>
      </c>
      <c r="E224" s="149">
        <v>86789</v>
      </c>
      <c r="F224" s="180">
        <v>0.157</v>
      </c>
      <c r="G224" s="149">
        <v>23269</v>
      </c>
      <c r="H224" s="149">
        <v>31681</v>
      </c>
      <c r="I224" s="180">
        <v>0.36199999999999999</v>
      </c>
      <c r="K224" s="90" t="s">
        <v>243</v>
      </c>
      <c r="L224" s="91"/>
      <c r="M224" s="149" t="str">
        <f t="shared" si="213"/>
        <v>75,037</v>
      </c>
      <c r="N224" s="149" t="str">
        <f t="shared" si="214"/>
        <v>86,789</v>
      </c>
      <c r="O224" s="112" t="str">
        <f t="shared" si="215"/>
        <v>15.7%</v>
      </c>
      <c r="P224" s="149" t="str">
        <f t="shared" si="216"/>
        <v>23,269</v>
      </c>
      <c r="Q224" s="149" t="str">
        <f t="shared" si="217"/>
        <v>31,681</v>
      </c>
      <c r="R224" s="112" t="str">
        <f t="shared" si="218"/>
        <v>36.2%</v>
      </c>
    </row>
    <row r="225" spans="2:18" ht="11.5">
      <c r="B225" s="90" t="s">
        <v>80</v>
      </c>
      <c r="C225" s="91"/>
      <c r="D225" s="149">
        <v>1576</v>
      </c>
      <c r="E225" s="149">
        <v>11504</v>
      </c>
      <c r="F225" s="180">
        <v>6.2990000000000004</v>
      </c>
      <c r="G225" s="91">
        <v>763</v>
      </c>
      <c r="H225" s="149">
        <v>3437</v>
      </c>
      <c r="I225" s="180">
        <v>3.5049999999999999</v>
      </c>
      <c r="K225" s="90" t="s">
        <v>244</v>
      </c>
      <c r="L225" s="91"/>
      <c r="M225" s="91" t="str">
        <f t="shared" si="213"/>
        <v>1,576</v>
      </c>
      <c r="N225" s="149" t="str">
        <f t="shared" si="214"/>
        <v>11,504</v>
      </c>
      <c r="O225" s="112" t="str">
        <f t="shared" si="215"/>
        <v>629.9%</v>
      </c>
      <c r="P225" s="91" t="str">
        <f t="shared" si="216"/>
        <v>763</v>
      </c>
      <c r="Q225" s="149" t="str">
        <f t="shared" si="217"/>
        <v>3,437</v>
      </c>
      <c r="R225" s="91" t="str">
        <f t="shared" si="218"/>
        <v>350.5%</v>
      </c>
    </row>
    <row r="226" spans="2:18" ht="11.5">
      <c r="B226" s="90" t="s">
        <v>81</v>
      </c>
      <c r="C226" s="149"/>
      <c r="D226" s="149">
        <v>4425</v>
      </c>
      <c r="E226" s="149">
        <v>18104</v>
      </c>
      <c r="F226" s="180">
        <v>3.0910000000000002</v>
      </c>
      <c r="G226" s="149">
        <v>1032</v>
      </c>
      <c r="H226" s="149">
        <v>8533</v>
      </c>
      <c r="I226" s="180">
        <v>7.2679999999999998</v>
      </c>
      <c r="K226" s="90" t="s">
        <v>245</v>
      </c>
      <c r="L226" s="91"/>
      <c r="M226" s="149" t="str">
        <f t="shared" si="213"/>
        <v>4,425</v>
      </c>
      <c r="N226" s="149" t="str">
        <f t="shared" si="214"/>
        <v>18,104</v>
      </c>
      <c r="O226" s="112" t="str">
        <f t="shared" si="215"/>
        <v>309.1%</v>
      </c>
      <c r="P226" s="149" t="str">
        <f t="shared" si="216"/>
        <v>1,032</v>
      </c>
      <c r="Q226" s="149" t="str">
        <f t="shared" si="217"/>
        <v>8,533</v>
      </c>
      <c r="R226" s="112" t="str">
        <f t="shared" si="218"/>
        <v>726.8%</v>
      </c>
    </row>
    <row r="227" spans="2:18" ht="11.5">
      <c r="B227" s="90" t="s">
        <v>82</v>
      </c>
      <c r="C227" s="149"/>
      <c r="D227" s="149">
        <v>30976</v>
      </c>
      <c r="E227" s="149">
        <v>14599</v>
      </c>
      <c r="F227" s="180">
        <v>-0.52900000000000003</v>
      </c>
      <c r="G227" s="149">
        <v>15465</v>
      </c>
      <c r="H227" s="149">
        <v>6253</v>
      </c>
      <c r="I227" s="180">
        <v>-0.59599999999999997</v>
      </c>
      <c r="K227" s="90" t="s">
        <v>246</v>
      </c>
      <c r="L227" s="91"/>
      <c r="M227" s="149" t="str">
        <f t="shared" si="213"/>
        <v>30,976</v>
      </c>
      <c r="N227" s="149" t="str">
        <f t="shared" si="214"/>
        <v>14,599</v>
      </c>
      <c r="O227" s="112" t="str">
        <f t="shared" si="215"/>
        <v>-52.9%</v>
      </c>
      <c r="P227" s="149" t="str">
        <f t="shared" si="216"/>
        <v>15,465</v>
      </c>
      <c r="Q227" s="149" t="str">
        <f t="shared" si="217"/>
        <v>6,253</v>
      </c>
      <c r="R227" s="112" t="str">
        <f t="shared" si="218"/>
        <v>-59.6%</v>
      </c>
    </row>
    <row r="228" spans="2:18" ht="11.5">
      <c r="B228" s="90" t="s">
        <v>83</v>
      </c>
      <c r="C228" s="91"/>
      <c r="D228" s="149">
        <v>3900</v>
      </c>
      <c r="E228" s="149">
        <v>77629</v>
      </c>
      <c r="F228" s="180" t="s">
        <v>2</v>
      </c>
      <c r="G228" s="149">
        <v>2454</v>
      </c>
      <c r="H228" s="149">
        <v>5541</v>
      </c>
      <c r="I228" s="180">
        <v>1.258</v>
      </c>
      <c r="K228" s="90" t="s">
        <v>247</v>
      </c>
      <c r="L228" s="91"/>
      <c r="M228" s="149" t="str">
        <f t="shared" si="213"/>
        <v>3,900</v>
      </c>
      <c r="N228" s="149" t="str">
        <f t="shared" si="214"/>
        <v>77,629</v>
      </c>
      <c r="O228" s="91" t="str">
        <f t="shared" si="215"/>
        <v>n.m.</v>
      </c>
      <c r="P228" s="91" t="str">
        <f t="shared" si="216"/>
        <v>2,454</v>
      </c>
      <c r="Q228" s="91" t="str">
        <f t="shared" si="217"/>
        <v>5,541</v>
      </c>
      <c r="R228" s="112" t="str">
        <f t="shared" si="218"/>
        <v>125.8%</v>
      </c>
    </row>
    <row r="229" spans="2:18" ht="11.5">
      <c r="B229" s="90" t="s">
        <v>84</v>
      </c>
      <c r="C229" s="149"/>
      <c r="D229" s="149">
        <v>23913</v>
      </c>
      <c r="E229" s="149">
        <v>12644</v>
      </c>
      <c r="F229" s="180">
        <v>-0.47099999999999997</v>
      </c>
      <c r="G229" s="149">
        <v>7636</v>
      </c>
      <c r="H229" s="149">
        <v>6766</v>
      </c>
      <c r="I229" s="180">
        <v>-0.114</v>
      </c>
      <c r="K229" s="90" t="s">
        <v>248</v>
      </c>
      <c r="L229" s="91"/>
      <c r="M229" s="149" t="str">
        <f t="shared" si="213"/>
        <v>23,913</v>
      </c>
      <c r="N229" s="149" t="str">
        <f t="shared" si="214"/>
        <v>12,644</v>
      </c>
      <c r="O229" s="112" t="str">
        <f t="shared" si="215"/>
        <v>-47.1%</v>
      </c>
      <c r="P229" s="149" t="str">
        <f t="shared" si="216"/>
        <v>7,636</v>
      </c>
      <c r="Q229" s="149" t="str">
        <f t="shared" si="217"/>
        <v>6,766</v>
      </c>
      <c r="R229" s="112" t="str">
        <f t="shared" si="218"/>
        <v>-11.4%</v>
      </c>
    </row>
    <row r="230" spans="2:18" ht="11.5">
      <c r="B230" s="90" t="s">
        <v>85</v>
      </c>
      <c r="C230" s="91"/>
      <c r="D230" s="149">
        <v>1036</v>
      </c>
      <c r="E230" s="149">
        <v>1208</v>
      </c>
      <c r="F230" s="180">
        <v>0.16600000000000001</v>
      </c>
      <c r="G230" s="91">
        <v>940</v>
      </c>
      <c r="H230" s="91" t="s">
        <v>669</v>
      </c>
      <c r="I230" s="180">
        <v>-1</v>
      </c>
      <c r="K230" s="90" t="s">
        <v>84</v>
      </c>
      <c r="L230" s="91"/>
      <c r="M230" s="91" t="str">
        <f t="shared" si="213"/>
        <v>1,036</v>
      </c>
      <c r="N230" s="149" t="str">
        <f t="shared" si="214"/>
        <v>1,208</v>
      </c>
      <c r="O230" s="91" t="str">
        <f t="shared" si="215"/>
        <v>16.6%</v>
      </c>
      <c r="P230" s="91" t="str">
        <f t="shared" si="216"/>
        <v>940</v>
      </c>
      <c r="Q230" s="91" t="str">
        <f t="shared" si="217"/>
        <v xml:space="preserve"> -   </v>
      </c>
      <c r="R230" s="112" t="str">
        <f t="shared" si="218"/>
        <v>-100.0%</v>
      </c>
    </row>
    <row r="231" spans="2:18" ht="11.5">
      <c r="B231" s="90" t="s">
        <v>86</v>
      </c>
      <c r="C231" s="91"/>
      <c r="D231" s="91">
        <v>401</v>
      </c>
      <c r="E231" s="91">
        <v>483</v>
      </c>
      <c r="F231" s="180">
        <v>0.20399999999999999</v>
      </c>
      <c r="G231" s="91">
        <v>398</v>
      </c>
      <c r="H231" s="91">
        <v>202</v>
      </c>
      <c r="I231" s="180">
        <v>-0.49399999999999999</v>
      </c>
      <c r="K231" s="90" t="s">
        <v>249</v>
      </c>
      <c r="L231" s="91"/>
      <c r="M231" s="91" t="str">
        <f t="shared" si="213"/>
        <v>401</v>
      </c>
      <c r="N231" s="91" t="str">
        <f t="shared" si="214"/>
        <v>483</v>
      </c>
      <c r="O231" s="91" t="str">
        <f t="shared" si="215"/>
        <v>20.4%</v>
      </c>
      <c r="P231" s="91" t="str">
        <f t="shared" si="216"/>
        <v>398</v>
      </c>
      <c r="Q231" s="91" t="str">
        <f t="shared" si="217"/>
        <v>202</v>
      </c>
      <c r="R231" s="91" t="str">
        <f t="shared" si="218"/>
        <v>-49.4%</v>
      </c>
    </row>
    <row r="232" spans="2:18" ht="11.5">
      <c r="B232" s="90" t="s">
        <v>87</v>
      </c>
      <c r="C232" s="91"/>
      <c r="D232" s="91" t="s">
        <v>669</v>
      </c>
      <c r="E232" s="149">
        <v>32907</v>
      </c>
      <c r="F232" s="180" t="s">
        <v>2</v>
      </c>
      <c r="G232" s="91" t="s">
        <v>669</v>
      </c>
      <c r="H232" s="91" t="s">
        <v>669</v>
      </c>
      <c r="I232" s="180">
        <v>-1</v>
      </c>
      <c r="K232" s="90" t="s">
        <v>250</v>
      </c>
      <c r="L232" s="91"/>
      <c r="M232" s="91" t="str">
        <f t="shared" si="213"/>
        <v xml:space="preserve"> -   </v>
      </c>
      <c r="N232" s="149" t="str">
        <f t="shared" si="214"/>
        <v>32,907</v>
      </c>
      <c r="O232" s="91" t="str">
        <f t="shared" si="215"/>
        <v>n.m.</v>
      </c>
      <c r="P232" s="91" t="str">
        <f t="shared" si="216"/>
        <v xml:space="preserve"> -   </v>
      </c>
      <c r="Q232" s="91" t="str">
        <f t="shared" si="217"/>
        <v xml:space="preserve"> -   </v>
      </c>
      <c r="R232" s="91" t="str">
        <f t="shared" si="218"/>
        <v>-100.0%</v>
      </c>
    </row>
    <row r="233" spans="2:18" ht="12" thickBot="1">
      <c r="B233" s="102" t="s">
        <v>35</v>
      </c>
      <c r="C233" s="177"/>
      <c r="D233" s="149">
        <v>14282</v>
      </c>
      <c r="E233" s="149">
        <v>16055</v>
      </c>
      <c r="F233" s="180">
        <v>0.124</v>
      </c>
      <c r="G233" s="149">
        <v>5104</v>
      </c>
      <c r="H233" s="149">
        <v>5674</v>
      </c>
      <c r="I233" s="180" t="s">
        <v>2</v>
      </c>
      <c r="K233" s="102" t="s">
        <v>251</v>
      </c>
      <c r="L233" s="103"/>
      <c r="M233" s="149" t="str">
        <f t="shared" si="213"/>
        <v>14,282</v>
      </c>
      <c r="N233" s="149" t="str">
        <f t="shared" si="214"/>
        <v>16,055</v>
      </c>
      <c r="O233" s="112" t="str">
        <f t="shared" si="215"/>
        <v>12.4%</v>
      </c>
      <c r="P233" s="149" t="str">
        <f t="shared" si="216"/>
        <v>5,104</v>
      </c>
      <c r="Q233" s="149" t="str">
        <f t="shared" si="217"/>
        <v>5,674</v>
      </c>
      <c r="R233" s="112" t="str">
        <f t="shared" si="218"/>
        <v>n.m.</v>
      </c>
    </row>
    <row r="234" spans="2:18" ht="12.5" thickTop="1" thickBot="1">
      <c r="B234" s="110" t="s">
        <v>88</v>
      </c>
      <c r="C234" s="117"/>
      <c r="D234" s="227">
        <v>509149</v>
      </c>
      <c r="E234" s="227">
        <v>927885</v>
      </c>
      <c r="F234" s="288">
        <v>0.82199999999999995</v>
      </c>
      <c r="G234" s="227">
        <v>202635</v>
      </c>
      <c r="H234" s="227">
        <v>150924</v>
      </c>
      <c r="I234" s="288">
        <v>-0.255</v>
      </c>
      <c r="K234" s="110" t="s">
        <v>88</v>
      </c>
      <c r="L234" s="100"/>
      <c r="M234" s="227" t="str">
        <f t="shared" si="213"/>
        <v>509,149</v>
      </c>
      <c r="N234" s="227" t="str">
        <f t="shared" si="214"/>
        <v>927,885</v>
      </c>
      <c r="O234" s="228" t="str">
        <f t="shared" si="215"/>
        <v>82.2%</v>
      </c>
      <c r="P234" s="227" t="str">
        <f t="shared" si="216"/>
        <v>202,635</v>
      </c>
      <c r="Q234" s="227" t="str">
        <f t="shared" si="217"/>
        <v>150,924</v>
      </c>
      <c r="R234" s="228" t="str">
        <f t="shared" si="218"/>
        <v>-25.5%</v>
      </c>
    </row>
    <row r="235" spans="2:18" ht="12" thickTop="1">
      <c r="B235" s="289" t="s">
        <v>635</v>
      </c>
      <c r="C235" s="176"/>
      <c r="D235" s="176"/>
      <c r="E235" s="176"/>
      <c r="F235" s="182"/>
      <c r="G235" s="176"/>
      <c r="H235" s="176"/>
      <c r="I235" s="182"/>
      <c r="K235" s="289" t="s">
        <v>634</v>
      </c>
      <c r="L235" s="96"/>
      <c r="M235" s="176"/>
      <c r="N235" s="176"/>
      <c r="O235" s="219"/>
      <c r="P235" s="176"/>
      <c r="Q235" s="176"/>
      <c r="R235" s="219"/>
    </row>
    <row r="236" spans="2:18" ht="14">
      <c r="B236" s="190"/>
      <c r="C236"/>
      <c r="D236"/>
      <c r="E236"/>
      <c r="F236"/>
      <c r="G236"/>
      <c r="H236"/>
    </row>
    <row r="237" spans="2:18" ht="11" thickBot="1">
      <c r="B237" s="15" t="s">
        <v>715</v>
      </c>
      <c r="K237" s="15" t="s">
        <v>678</v>
      </c>
    </row>
    <row r="238" spans="2:18" ht="12" thickBot="1">
      <c r="B238" s="120" t="s">
        <v>4</v>
      </c>
      <c r="C238" s="121"/>
      <c r="D238" s="121" t="str">
        <f>$D$3</f>
        <v>9M22</v>
      </c>
      <c r="E238" s="121" t="str">
        <f>$E$3</f>
        <v>9M23</v>
      </c>
      <c r="F238" s="121" t="str">
        <f>$F$3</f>
        <v>AH</v>
      </c>
      <c r="G238" s="121" t="str">
        <f>$G$3</f>
        <v>3T22</v>
      </c>
      <c r="H238" s="121" t="str">
        <f>$H$3</f>
        <v>3T23</v>
      </c>
      <c r="I238" s="121" t="str">
        <f>$I$3</f>
        <v>AH</v>
      </c>
      <c r="K238" s="120" t="s">
        <v>253</v>
      </c>
      <c r="L238" s="121"/>
      <c r="M238" s="121" t="str">
        <f>$M$3</f>
        <v>9M22</v>
      </c>
      <c r="N238" s="121" t="str">
        <f>$N$3</f>
        <v>9M23</v>
      </c>
      <c r="O238" s="121" t="str">
        <f>$O$3</f>
        <v>HA</v>
      </c>
      <c r="P238" s="121" t="str">
        <f>$P$3</f>
        <v>3Q22</v>
      </c>
      <c r="Q238" s="121" t="str">
        <f>$Q$3</f>
        <v>3Q23</v>
      </c>
      <c r="R238" s="121" t="str">
        <f>$R$3</f>
        <v>HA</v>
      </c>
    </row>
    <row r="239" spans="2:18" ht="12" thickBot="1">
      <c r="B239" s="122" t="s">
        <v>265</v>
      </c>
      <c r="C239" s="191"/>
      <c r="D239" s="174">
        <v>2455979</v>
      </c>
      <c r="E239" s="174">
        <v>2103785</v>
      </c>
      <c r="F239" s="194">
        <v>-0.14299999999999999</v>
      </c>
      <c r="G239" s="174">
        <v>417768</v>
      </c>
      <c r="H239" s="174">
        <v>537775</v>
      </c>
      <c r="I239" s="194">
        <v>0.28699999999999998</v>
      </c>
      <c r="K239" s="122" t="s">
        <v>275</v>
      </c>
      <c r="L239" s="123"/>
      <c r="M239" s="273" t="str">
        <f t="shared" ref="M239" si="219">IF(D239&lt;0,CONCATENATE("(",SUBSTITUTE(SUBSTITUTE(SUBSTITUTE(SUBSTITUTE(TEXT(D239,"#.##0"),",","*"),".",","),"*","."),"-",""),")"),IF(D239=0,"       -",SUBSTITUTE(SUBSTITUTE(SUBSTITUTE(TEXT(D239,"#.##0"),",","*"),".",","),"*",".")))</f>
        <v>2,455,979</v>
      </c>
      <c r="N239" s="273" t="str">
        <f t="shared" ref="N239" si="220">IF(E239&lt;0,CONCATENATE("(",SUBSTITUTE(SUBSTITUTE(SUBSTITUTE(SUBSTITUTE(TEXT(E239,"#.##0"),",","*"),".",","),"*","."),"-",""),")"),IF(E239=0,"       -",SUBSTITUTE(SUBSTITUTE(SUBSTITUTE(TEXT(E239,"#.##0"),",","*"),".",","),"*",".")))</f>
        <v>2,103,785</v>
      </c>
      <c r="O239" s="274" t="str">
        <f t="shared" ref="O239" si="221">SUBSTITUTE(TEXT(F239,"0,0%"),",",".")</f>
        <v>-14.3%</v>
      </c>
      <c r="P239" s="273" t="str">
        <f t="shared" ref="P239" si="222">IF(G239&lt;0,CONCATENATE("(",SUBSTITUTE(SUBSTITUTE(SUBSTITUTE(SUBSTITUTE(TEXT(G239,"#.##0"),",","*"),".",","),"*","."),"-",""),")"),IF(G239=0,"       -",SUBSTITUTE(SUBSTITUTE(SUBSTITUTE(TEXT(G239,"#.##0"),",","*"),".",","),"*",".")))</f>
        <v>417,768</v>
      </c>
      <c r="Q239" s="273" t="str">
        <f t="shared" ref="Q239" si="223">IF(H239&lt;0,CONCATENATE("(",SUBSTITUTE(SUBSTITUTE(SUBSTITUTE(SUBSTITUTE(TEXT(H239,"#.##0"),",","*"),".",","),"*","."),"-",""),")"),IF(H239=0,"       -",SUBSTITUTE(SUBSTITUTE(SUBSTITUTE(TEXT(H239,"#.##0"),",","*"),".",","),"*",".")))</f>
        <v>537,775</v>
      </c>
      <c r="R239" s="274" t="str">
        <f t="shared" ref="R239" si="224">SUBSTITUTE(TEXT(I239,"0,0%"),",",".")</f>
        <v>28.7%</v>
      </c>
    </row>
    <row r="240" spans="2:18" ht="12" thickBot="1">
      <c r="B240" s="122" t="s">
        <v>266</v>
      </c>
      <c r="C240" s="191"/>
      <c r="D240" s="174">
        <v>-1273867</v>
      </c>
      <c r="E240" s="174">
        <v>-1178742</v>
      </c>
      <c r="F240" s="194">
        <v>-7.4999999999999997E-2</v>
      </c>
      <c r="G240" s="174">
        <v>29608</v>
      </c>
      <c r="H240" s="174">
        <v>208456</v>
      </c>
      <c r="I240" s="194">
        <v>6.0410000000000004</v>
      </c>
      <c r="K240" s="122" t="s">
        <v>276</v>
      </c>
      <c r="L240" s="123"/>
      <c r="M240" s="273" t="str">
        <f t="shared" ref="M240:M251" si="225">IF(D240&lt;0,CONCATENATE("(",SUBSTITUTE(SUBSTITUTE(SUBSTITUTE(SUBSTITUTE(TEXT(D240,"#.##0"),",","*"),".",","),"*","."),"-",""),")"),IF(D240=0,"       -",SUBSTITUTE(SUBSTITUTE(SUBSTITUTE(TEXT(D240,"#.##0"),",","*"),".",","),"*",".")))</f>
        <v>(1,273,867)</v>
      </c>
      <c r="N240" s="273" t="str">
        <f t="shared" ref="N240:N251" si="226">IF(E240&lt;0,CONCATENATE("(",SUBSTITUTE(SUBSTITUTE(SUBSTITUTE(SUBSTITUTE(TEXT(E240,"#.##0"),",","*"),".",","),"*","."),"-",""),")"),IF(E240=0,"       -",SUBSTITUTE(SUBSTITUTE(SUBSTITUTE(TEXT(E240,"#.##0"),",","*"),".",","),"*",".")))</f>
        <v>(1,178,742)</v>
      </c>
      <c r="O240" s="274" t="str">
        <f t="shared" ref="O240:O251" si="227">SUBSTITUTE(TEXT(F240,"0,0%"),",",".")</f>
        <v>-7.5%</v>
      </c>
      <c r="P240" s="273" t="str">
        <f t="shared" ref="P240:P251" si="228">IF(G240&lt;0,CONCATENATE("(",SUBSTITUTE(SUBSTITUTE(SUBSTITUTE(SUBSTITUTE(TEXT(G240,"#.##0"),",","*"),".",","),"*","."),"-",""),")"),IF(G240=0,"       -",SUBSTITUTE(SUBSTITUTE(SUBSTITUTE(TEXT(G240,"#.##0"),",","*"),".",","),"*",".")))</f>
        <v>29,608</v>
      </c>
      <c r="Q240" s="273" t="str">
        <f t="shared" ref="Q240:Q251" si="229">IF(H240&lt;0,CONCATENATE("(",SUBSTITUTE(SUBSTITUTE(SUBSTITUTE(SUBSTITUTE(TEXT(H240,"#.##0"),",","*"),".",","),"*","."),"-",""),")"),IF(H240=0,"       -",SUBSTITUTE(SUBSTITUTE(SUBSTITUTE(TEXT(H240,"#.##0"),",","*"),".",","),"*",".")))</f>
        <v>208,456</v>
      </c>
      <c r="R240" s="274" t="str">
        <f t="shared" ref="R240:R251" si="230">SUBSTITUTE(TEXT(I240,"0,0%"),",",".")</f>
        <v>604.1%</v>
      </c>
    </row>
    <row r="241" spans="2:18" ht="12" thickBot="1">
      <c r="B241" s="122" t="s">
        <v>267</v>
      </c>
      <c r="C241" s="191"/>
      <c r="D241" s="174">
        <v>-481742</v>
      </c>
      <c r="E241" s="174">
        <v>-652940</v>
      </c>
      <c r="F241" s="194">
        <v>0.35499999999999998</v>
      </c>
      <c r="G241" s="174">
        <v>-93271</v>
      </c>
      <c r="H241" s="174">
        <v>-128732</v>
      </c>
      <c r="I241" s="194">
        <v>0.38</v>
      </c>
      <c r="K241" s="122" t="s">
        <v>277</v>
      </c>
      <c r="L241" s="123"/>
      <c r="M241" s="273" t="str">
        <f t="shared" si="225"/>
        <v>(481,742)</v>
      </c>
      <c r="N241" s="273" t="str">
        <f t="shared" si="226"/>
        <v>(652,940)</v>
      </c>
      <c r="O241" s="274" t="str">
        <f t="shared" si="227"/>
        <v>35.5%</v>
      </c>
      <c r="P241" s="273" t="str">
        <f t="shared" si="228"/>
        <v>(93,271)</v>
      </c>
      <c r="Q241" s="273" t="str">
        <f t="shared" si="229"/>
        <v>(128,732)</v>
      </c>
      <c r="R241" s="274" t="str">
        <f t="shared" si="230"/>
        <v>38.0%</v>
      </c>
    </row>
    <row r="242" spans="2:18" ht="11.5">
      <c r="B242" s="124" t="s">
        <v>268</v>
      </c>
      <c r="C242" s="192"/>
      <c r="D242" s="149">
        <v>-444978</v>
      </c>
      <c r="E242" s="149">
        <v>-466239</v>
      </c>
      <c r="F242" s="294">
        <v>4.8000000000000001E-2</v>
      </c>
      <c r="G242" s="149">
        <v>-82632</v>
      </c>
      <c r="H242" s="149">
        <v>-121803</v>
      </c>
      <c r="I242" s="294">
        <v>0.47399999999999998</v>
      </c>
      <c r="K242" s="124" t="s">
        <v>278</v>
      </c>
      <c r="L242" s="125"/>
      <c r="M242" s="275" t="str">
        <f t="shared" si="225"/>
        <v>(444,978)</v>
      </c>
      <c r="N242" s="276" t="str">
        <f t="shared" si="226"/>
        <v>(466,239)</v>
      </c>
      <c r="O242" s="277" t="str">
        <f t="shared" si="227"/>
        <v>4.8%</v>
      </c>
      <c r="P242" s="275" t="str">
        <f t="shared" si="228"/>
        <v>(82,632)</v>
      </c>
      <c r="Q242" s="276" t="str">
        <f t="shared" si="229"/>
        <v>(121,803)</v>
      </c>
      <c r="R242" s="277" t="str">
        <f t="shared" si="230"/>
        <v>47.4%</v>
      </c>
    </row>
    <row r="243" spans="2:18" ht="11.5">
      <c r="B243" s="124" t="s">
        <v>269</v>
      </c>
      <c r="C243" s="192"/>
      <c r="D243" s="149">
        <v>-36432</v>
      </c>
      <c r="E243" s="149">
        <v>-10053</v>
      </c>
      <c r="F243" s="294">
        <v>-0.72399999999999998</v>
      </c>
      <c r="G243" s="149">
        <v>-9339</v>
      </c>
      <c r="H243" s="149">
        <v>-6929</v>
      </c>
      <c r="I243" s="294">
        <v>-0.25800000000000001</v>
      </c>
      <c r="K243" s="124" t="s">
        <v>280</v>
      </c>
      <c r="L243" s="125"/>
      <c r="M243" s="278" t="str">
        <f t="shared" si="225"/>
        <v>(36,432)</v>
      </c>
      <c r="N243" s="278" t="str">
        <f t="shared" si="226"/>
        <v>(10,053)</v>
      </c>
      <c r="O243" s="277" t="str">
        <f t="shared" si="227"/>
        <v>-72.4%</v>
      </c>
      <c r="P243" s="278" t="str">
        <f t="shared" si="228"/>
        <v>(9,339)</v>
      </c>
      <c r="Q243" s="278" t="str">
        <f t="shared" si="229"/>
        <v>(6,929)</v>
      </c>
      <c r="R243" s="277" t="str">
        <f t="shared" si="230"/>
        <v>-25.8%</v>
      </c>
    </row>
    <row r="244" spans="2:18" ht="11.5">
      <c r="B244" s="124" t="s">
        <v>270</v>
      </c>
      <c r="C244" s="192"/>
      <c r="D244" s="149">
        <v>1643</v>
      </c>
      <c r="E244" s="91" t="s">
        <v>669</v>
      </c>
      <c r="F244" s="294" t="s">
        <v>2</v>
      </c>
      <c r="G244" s="91" t="s">
        <v>669</v>
      </c>
      <c r="H244" s="91" t="s">
        <v>669</v>
      </c>
      <c r="I244" s="294" t="s">
        <v>46</v>
      </c>
      <c r="K244" s="124" t="s">
        <v>281</v>
      </c>
      <c r="L244" s="125"/>
      <c r="M244" s="278" t="str">
        <f t="shared" si="225"/>
        <v>1,643</v>
      </c>
      <c r="N244" s="278" t="str">
        <f t="shared" si="226"/>
        <v xml:space="preserve"> -   </v>
      </c>
      <c r="O244" s="277" t="str">
        <f t="shared" si="227"/>
        <v>n.m.</v>
      </c>
      <c r="P244" s="278" t="str">
        <f t="shared" si="228"/>
        <v xml:space="preserve"> -   </v>
      </c>
      <c r="Q244" s="278" t="str">
        <f t="shared" si="229"/>
        <v xml:space="preserve"> -   </v>
      </c>
      <c r="R244" s="277" t="str">
        <f t="shared" si="230"/>
        <v>-</v>
      </c>
    </row>
    <row r="245" spans="2:18" ht="11.5">
      <c r="B245" s="124" t="s">
        <v>271</v>
      </c>
      <c r="C245" s="125"/>
      <c r="D245" s="91" t="s">
        <v>669</v>
      </c>
      <c r="E245" s="149">
        <v>-180000</v>
      </c>
      <c r="F245" s="294" t="s">
        <v>2</v>
      </c>
      <c r="G245" s="91" t="s">
        <v>669</v>
      </c>
      <c r="H245" s="91" t="s">
        <v>669</v>
      </c>
      <c r="I245" s="294" t="s">
        <v>46</v>
      </c>
      <c r="K245" s="124" t="s">
        <v>282</v>
      </c>
      <c r="L245" s="125"/>
      <c r="M245" s="278" t="str">
        <f t="shared" si="225"/>
        <v xml:space="preserve"> -   </v>
      </c>
      <c r="N245" s="278" t="str">
        <f t="shared" si="226"/>
        <v>(180,000)</v>
      </c>
      <c r="O245" s="277" t="str">
        <f t="shared" si="227"/>
        <v>n.m.</v>
      </c>
      <c r="P245" s="278" t="str">
        <f t="shared" si="228"/>
        <v xml:space="preserve"> -   </v>
      </c>
      <c r="Q245" s="278" t="str">
        <f t="shared" si="229"/>
        <v xml:space="preserve"> -   </v>
      </c>
      <c r="R245" s="277" t="str">
        <f t="shared" si="230"/>
        <v>-</v>
      </c>
    </row>
    <row r="246" spans="2:18" ht="11.5">
      <c r="B246" s="124" t="s">
        <v>629</v>
      </c>
      <c r="C246" s="125"/>
      <c r="D246" s="91" t="s">
        <v>669</v>
      </c>
      <c r="E246" s="149">
        <v>3352</v>
      </c>
      <c r="F246" s="294" t="s">
        <v>2</v>
      </c>
      <c r="G246" s="91" t="s">
        <v>669</v>
      </c>
      <c r="H246" s="91" t="s">
        <v>669</v>
      </c>
      <c r="I246" s="294" t="s">
        <v>46</v>
      </c>
      <c r="K246" s="124" t="s">
        <v>630</v>
      </c>
      <c r="L246" s="125"/>
      <c r="M246" s="278" t="str">
        <f t="shared" si="225"/>
        <v xml:space="preserve"> -   </v>
      </c>
      <c r="N246" s="278" t="str">
        <f t="shared" si="226"/>
        <v>3,352</v>
      </c>
      <c r="O246" s="277" t="str">
        <f t="shared" si="227"/>
        <v>n.m.</v>
      </c>
      <c r="P246" s="278" t="str">
        <f t="shared" si="228"/>
        <v xml:space="preserve"> -   </v>
      </c>
      <c r="Q246" s="278" t="str">
        <f t="shared" si="229"/>
        <v xml:space="preserve"> -   </v>
      </c>
      <c r="R246" s="277" t="str">
        <f t="shared" si="230"/>
        <v>-</v>
      </c>
    </row>
    <row r="247" spans="2:18" ht="12" thickBot="1">
      <c r="B247" s="126" t="s">
        <v>272</v>
      </c>
      <c r="C247" s="127"/>
      <c r="D247" s="175">
        <v>-1975</v>
      </c>
      <c r="E247" s="94" t="s">
        <v>669</v>
      </c>
      <c r="F247" s="295" t="s">
        <v>2</v>
      </c>
      <c r="G247" s="175">
        <v>-1300</v>
      </c>
      <c r="H247" s="94" t="s">
        <v>669</v>
      </c>
      <c r="I247" s="295" t="s">
        <v>2</v>
      </c>
      <c r="K247" s="126" t="s">
        <v>283</v>
      </c>
      <c r="L247" s="127"/>
      <c r="M247" s="279" t="str">
        <f t="shared" si="225"/>
        <v>(1,975)</v>
      </c>
      <c r="N247" s="280" t="str">
        <f t="shared" si="226"/>
        <v xml:space="preserve"> -   </v>
      </c>
      <c r="O247" s="281" t="str">
        <f t="shared" si="227"/>
        <v>n.m.</v>
      </c>
      <c r="P247" s="279" t="str">
        <f t="shared" si="228"/>
        <v>(1,300)</v>
      </c>
      <c r="Q247" s="280" t="str">
        <f t="shared" si="229"/>
        <v xml:space="preserve"> -   </v>
      </c>
      <c r="R247" s="281" t="str">
        <f t="shared" si="230"/>
        <v>n.m.</v>
      </c>
    </row>
    <row r="248" spans="2:18" ht="12" thickBot="1">
      <c r="B248" s="122" t="s">
        <v>273</v>
      </c>
      <c r="C248" s="191"/>
      <c r="D248" s="191">
        <v>700370</v>
      </c>
      <c r="E248" s="191">
        <v>272103</v>
      </c>
      <c r="F248" s="194">
        <v>-0.61099999999999999</v>
      </c>
      <c r="G248" s="191">
        <v>354105</v>
      </c>
      <c r="H248" s="191">
        <v>617499</v>
      </c>
      <c r="I248" s="194">
        <v>0.74399999999999999</v>
      </c>
      <c r="K248" s="122" t="s">
        <v>284</v>
      </c>
      <c r="L248" s="123"/>
      <c r="M248" s="282" t="str">
        <f t="shared" si="225"/>
        <v>700,370</v>
      </c>
      <c r="N248" s="282" t="str">
        <f t="shared" si="226"/>
        <v>272,103</v>
      </c>
      <c r="O248" s="274" t="str">
        <f t="shared" si="227"/>
        <v>-61.1%</v>
      </c>
      <c r="P248" s="282" t="str">
        <f t="shared" si="228"/>
        <v>354,105</v>
      </c>
      <c r="Q248" s="282" t="str">
        <f t="shared" si="229"/>
        <v>617,499</v>
      </c>
      <c r="R248" s="274" t="str">
        <f t="shared" si="230"/>
        <v>74.4%</v>
      </c>
    </row>
    <row r="249" spans="2:18" ht="12">
      <c r="B249" s="128" t="s">
        <v>549</v>
      </c>
      <c r="C249" s="125"/>
      <c r="D249" s="91">
        <v>45</v>
      </c>
      <c r="E249" s="91">
        <v>323</v>
      </c>
      <c r="F249" s="294">
        <v>6.1779999999999999</v>
      </c>
      <c r="G249" s="91">
        <v>17</v>
      </c>
      <c r="H249" s="91">
        <v>26</v>
      </c>
      <c r="I249" s="294">
        <v>0.52900000000000003</v>
      </c>
      <c r="K249" s="128" t="s">
        <v>485</v>
      </c>
      <c r="L249" s="125"/>
      <c r="M249" s="283" t="str">
        <f t="shared" si="225"/>
        <v>45</v>
      </c>
      <c r="N249" s="276" t="str">
        <f t="shared" si="226"/>
        <v>323</v>
      </c>
      <c r="O249" s="277" t="str">
        <f t="shared" si="227"/>
        <v>617.8%</v>
      </c>
      <c r="P249" s="283" t="str">
        <f t="shared" si="228"/>
        <v>17</v>
      </c>
      <c r="Q249" s="276" t="str">
        <f t="shared" si="229"/>
        <v>26</v>
      </c>
      <c r="R249" s="277" t="str">
        <f t="shared" si="230"/>
        <v>52.9%</v>
      </c>
    </row>
    <row r="250" spans="2:18" ht="12.5" thickBot="1">
      <c r="B250" s="129" t="s">
        <v>550</v>
      </c>
      <c r="C250" s="193"/>
      <c r="D250" s="149">
        <v>-491281</v>
      </c>
      <c r="E250" s="149">
        <v>-520655</v>
      </c>
      <c r="F250" s="294">
        <v>0.06</v>
      </c>
      <c r="G250" s="149">
        <v>-13500</v>
      </c>
      <c r="H250" s="149">
        <v>-37125</v>
      </c>
      <c r="I250" s="294">
        <v>1.75</v>
      </c>
      <c r="K250" s="129" t="s">
        <v>486</v>
      </c>
      <c r="L250" s="127"/>
      <c r="M250" s="283" t="str">
        <f t="shared" si="225"/>
        <v>(491,281)</v>
      </c>
      <c r="N250" s="276" t="str">
        <f t="shared" si="226"/>
        <v>(520,655)</v>
      </c>
      <c r="O250" s="277" t="str">
        <f t="shared" si="227"/>
        <v>6.0%</v>
      </c>
      <c r="P250" s="283" t="str">
        <f t="shared" si="228"/>
        <v>(13,500)</v>
      </c>
      <c r="Q250" s="276" t="str">
        <f t="shared" si="229"/>
        <v>(37,125)</v>
      </c>
      <c r="R250" s="277" t="str">
        <f t="shared" si="230"/>
        <v>175.0%</v>
      </c>
    </row>
    <row r="251" spans="2:18" ht="12" thickBot="1">
      <c r="B251" s="122" t="s">
        <v>274</v>
      </c>
      <c r="C251" s="191"/>
      <c r="D251" s="293">
        <v>209134</v>
      </c>
      <c r="E251" s="293">
        <v>-248229</v>
      </c>
      <c r="F251" s="296" t="s">
        <v>2</v>
      </c>
      <c r="G251" s="293">
        <v>340622</v>
      </c>
      <c r="H251" s="293">
        <v>580400</v>
      </c>
      <c r="I251" s="296">
        <v>0.70399999999999996</v>
      </c>
      <c r="K251" s="122" t="s">
        <v>285</v>
      </c>
      <c r="L251" s="123"/>
      <c r="M251" s="284" t="str">
        <f t="shared" si="225"/>
        <v>209,134</v>
      </c>
      <c r="N251" s="284" t="str">
        <f t="shared" si="226"/>
        <v>(248,229)</v>
      </c>
      <c r="O251" s="285" t="str">
        <f t="shared" si="227"/>
        <v>n.m.</v>
      </c>
      <c r="P251" s="284" t="str">
        <f t="shared" si="228"/>
        <v>340,622</v>
      </c>
      <c r="Q251" s="284" t="str">
        <f t="shared" si="229"/>
        <v>580,400</v>
      </c>
      <c r="R251" s="285" t="str">
        <f t="shared" si="230"/>
        <v>70.4%</v>
      </c>
    </row>
    <row r="252" spans="2:18">
      <c r="B252" s="319" t="s">
        <v>551</v>
      </c>
      <c r="C252" s="319"/>
      <c r="D252" s="319"/>
      <c r="E252" s="319"/>
      <c r="F252" s="319"/>
      <c r="G252" s="319"/>
      <c r="H252" s="319"/>
      <c r="I252" s="319"/>
      <c r="K252" s="173" t="s">
        <v>529</v>
      </c>
    </row>
    <row r="253" spans="2:18" ht="17.5" customHeight="1">
      <c r="B253" s="317" t="s">
        <v>552</v>
      </c>
      <c r="C253" s="317"/>
      <c r="D253" s="317"/>
      <c r="E253" s="317"/>
      <c r="F253" s="317"/>
      <c r="G253" s="317"/>
      <c r="H253" s="317"/>
      <c r="I253" s="317"/>
      <c r="K253" s="317" t="s">
        <v>530</v>
      </c>
      <c r="L253" s="317"/>
      <c r="M253" s="317"/>
      <c r="N253" s="317"/>
      <c r="O253" s="317"/>
      <c r="P253" s="317"/>
      <c r="Q253" s="317"/>
      <c r="R253" s="317"/>
    </row>
  </sheetData>
  <mergeCells count="5">
    <mergeCell ref="K26:R26"/>
    <mergeCell ref="K253:R253"/>
    <mergeCell ref="B26:I26"/>
    <mergeCell ref="B252:I252"/>
    <mergeCell ref="B253:I253"/>
  </mergeCells>
  <pageMargins left="0.78740157480314965" right="0.78740157480314965" top="0.98425196850393704" bottom="0.98425196850393704" header="0.51181102362204722" footer="0.51181102362204722"/>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7466-E0F6-4507-B06F-A5B455AE205B}">
  <dimension ref="B1:Q20"/>
  <sheetViews>
    <sheetView showGridLines="0" zoomScaleNormal="100" workbookViewId="0">
      <selection activeCell="H16" sqref="H16"/>
    </sheetView>
  </sheetViews>
  <sheetFormatPr defaultRowHeight="12.5" outlineLevelCol="1"/>
  <cols>
    <col min="2" max="2" width="42" customWidth="1"/>
    <col min="5" max="5" width="9.90625" customWidth="1"/>
    <col min="6" max="6" width="2.6328125" customWidth="1"/>
    <col min="8" max="8" width="10.1796875" customWidth="1"/>
    <col min="10" max="10" width="39.54296875" hidden="1" customWidth="1" outlineLevel="1"/>
    <col min="11" max="13" width="8.7265625" hidden="1" customWidth="1" outlineLevel="1"/>
    <col min="14" max="14" width="3.81640625" hidden="1" customWidth="1" outlineLevel="1"/>
    <col min="15" max="15" width="8.7265625" hidden="1" customWidth="1" outlineLevel="1"/>
    <col min="16" max="16" width="10.36328125" hidden="1" customWidth="1" outlineLevel="1"/>
    <col min="17" max="17" width="8.7265625" collapsed="1"/>
  </cols>
  <sheetData>
    <row r="1" spans="2:16" ht="13" thickBot="1">
      <c r="B1" s="72" t="s">
        <v>716</v>
      </c>
      <c r="J1" s="72" t="s">
        <v>717</v>
      </c>
    </row>
    <row r="2" spans="2:16" ht="13" thickBot="1">
      <c r="B2" s="119" t="s">
        <v>304</v>
      </c>
      <c r="C2" s="322" t="s">
        <v>305</v>
      </c>
      <c r="D2" s="322"/>
      <c r="E2" s="322"/>
      <c r="F2" s="212"/>
      <c r="G2" s="322" t="s">
        <v>48</v>
      </c>
      <c r="H2" s="322"/>
      <c r="J2" s="119" t="s">
        <v>286</v>
      </c>
      <c r="K2" s="322" t="s">
        <v>287</v>
      </c>
      <c r="L2" s="322"/>
      <c r="M2" s="322"/>
      <c r="N2" s="322" t="s">
        <v>288</v>
      </c>
      <c r="O2" s="322"/>
      <c r="P2" s="322"/>
    </row>
    <row r="3" spans="2:16" ht="13" thickBot="1">
      <c r="B3" s="88" t="s">
        <v>4</v>
      </c>
      <c r="C3" s="130" t="s">
        <v>306</v>
      </c>
      <c r="D3" s="89" t="s">
        <v>307</v>
      </c>
      <c r="E3" s="98" t="s">
        <v>663</v>
      </c>
      <c r="F3" s="89"/>
      <c r="G3" s="89" t="s">
        <v>307</v>
      </c>
      <c r="H3" s="89" t="s">
        <v>663</v>
      </c>
      <c r="J3" s="88" t="s">
        <v>253</v>
      </c>
      <c r="K3" s="130" t="s">
        <v>289</v>
      </c>
      <c r="L3" s="89" t="s">
        <v>290</v>
      </c>
      <c r="M3" s="98" t="s">
        <v>665</v>
      </c>
      <c r="N3" s="119"/>
      <c r="O3" s="89" t="s">
        <v>290</v>
      </c>
      <c r="P3" s="89" t="s">
        <v>665</v>
      </c>
    </row>
    <row r="4" spans="2:16" ht="13" thickBot="1">
      <c r="B4" s="88" t="s">
        <v>308</v>
      </c>
      <c r="C4" s="88"/>
      <c r="D4" s="89"/>
      <c r="E4" s="98"/>
      <c r="F4" s="89"/>
      <c r="G4" s="174">
        <v>40986</v>
      </c>
      <c r="H4" s="174">
        <v>22217</v>
      </c>
      <c r="J4" s="88" t="s">
        <v>291</v>
      </c>
      <c r="K4" s="88"/>
      <c r="L4" s="89"/>
      <c r="M4" s="324"/>
      <c r="N4" s="324"/>
      <c r="O4" s="174" t="str">
        <f>IF(G4&lt;0,CONCATENATE("(",SUBSTITUTE(SUBSTITUTE(SUBSTITUTE(SUBSTITUTE(TEXT(G4,"#.##0"),",","*"),".",","),"*","."),"-",""),")"),IF(G4=0,"       -",SUBSTITUTE(SUBSTITUTE(SUBSTITUTE(TEXT(G4,"#.##0"),",","*"),".",","),"*",".")))</f>
        <v>40,986</v>
      </c>
      <c r="P4" s="174" t="str">
        <f>IF(H4&lt;0,CONCATENATE("(",SUBSTITUTE(SUBSTITUTE(SUBSTITUTE(SUBSTITUTE(TEXT(H4,"#.##0"),",","*"),".",","),"*","."),"-",""),")"),IF(H4=0,"       -",SUBSTITUTE(SUBSTITUTE(SUBSTITUTE(TEXT(H4,"#.##0"),",","*"),".",","),"*",".")))</f>
        <v>22,217</v>
      </c>
    </row>
    <row r="5" spans="2:16" ht="13" thickBot="1">
      <c r="B5" s="92" t="s">
        <v>292</v>
      </c>
      <c r="C5" s="131" t="s">
        <v>309</v>
      </c>
      <c r="D5" s="181">
        <v>6.0999999999999999E-2</v>
      </c>
      <c r="E5" s="213">
        <v>6.0999999999999999E-2</v>
      </c>
      <c r="F5" s="222"/>
      <c r="G5" s="175">
        <v>40986</v>
      </c>
      <c r="H5" s="175">
        <v>22217</v>
      </c>
      <c r="J5" s="92" t="s">
        <v>292</v>
      </c>
      <c r="K5" s="131" t="s">
        <v>295</v>
      </c>
      <c r="L5" s="181" t="str">
        <f>SUBSTITUTE(TEXT(D5,"0,0%"),",",".")</f>
        <v>6.1%</v>
      </c>
      <c r="M5" s="213" t="str">
        <f>SUBSTITUTE(TEXT(E5,"0,0%"),",",".")</f>
        <v>6.1%</v>
      </c>
      <c r="N5" s="216"/>
      <c r="O5" s="175" t="str">
        <f t="shared" ref="O5:P18" si="0">IF(G5&lt;0,CONCATENATE("(",SUBSTITUTE(SUBSTITUTE(SUBSTITUTE(SUBSTITUTE(TEXT(G5,"#.##0"),",","*"),".",","),"*","."),"-",""),")"),IF(G5=0,"       -",SUBSTITUTE(SUBSTITUTE(SUBSTITUTE(TEXT(G5,"#.##0"),",","*"),".",","),"*",".")))</f>
        <v>40,986</v>
      </c>
      <c r="P5" s="175" t="str">
        <f t="shared" si="0"/>
        <v>22,217</v>
      </c>
    </row>
    <row r="6" spans="2:16" ht="13" thickBot="1">
      <c r="B6" s="88" t="s">
        <v>310</v>
      </c>
      <c r="C6" s="88"/>
      <c r="D6" s="179"/>
      <c r="E6" s="179"/>
      <c r="F6" s="179"/>
      <c r="G6" s="174">
        <v>3413285</v>
      </c>
      <c r="H6" s="174">
        <v>5059715</v>
      </c>
      <c r="J6" s="88" t="s">
        <v>293</v>
      </c>
      <c r="K6" s="88"/>
      <c r="L6" s="179"/>
      <c r="M6" s="183"/>
      <c r="N6" s="119"/>
      <c r="O6" s="174" t="str">
        <f t="shared" si="0"/>
        <v>3,413,285</v>
      </c>
      <c r="P6" s="174" t="str">
        <f t="shared" si="0"/>
        <v>5,059,715</v>
      </c>
    </row>
    <row r="7" spans="2:16">
      <c r="B7" s="90" t="s">
        <v>311</v>
      </c>
      <c r="C7" s="132" t="s">
        <v>312</v>
      </c>
      <c r="D7" s="180">
        <v>0.12</v>
      </c>
      <c r="E7" s="180">
        <v>7.0000000000000007E-2</v>
      </c>
      <c r="F7" s="221"/>
      <c r="G7" s="149">
        <v>15283</v>
      </c>
      <c r="H7" s="149">
        <v>10957</v>
      </c>
      <c r="J7" s="90" t="s">
        <v>294</v>
      </c>
      <c r="K7" s="132" t="s">
        <v>295</v>
      </c>
      <c r="L7" s="180" t="str">
        <f t="shared" ref="L7:L13" si="1">SUBSTITUTE(TEXT(D7,"0,0%"),",",".")</f>
        <v>12.0%</v>
      </c>
      <c r="M7" s="214" t="str">
        <f t="shared" ref="M7:M13" si="2">SUBSTITUTE(TEXT(E7,"0,0%"),",",".")</f>
        <v>7.0%</v>
      </c>
      <c r="N7" s="224"/>
      <c r="O7" s="149" t="str">
        <f t="shared" si="0"/>
        <v>15,283</v>
      </c>
      <c r="P7" s="149" t="str">
        <f t="shared" si="0"/>
        <v>10,957</v>
      </c>
    </row>
    <row r="8" spans="2:16">
      <c r="B8" s="90" t="s">
        <v>311</v>
      </c>
      <c r="C8" s="132" t="s">
        <v>487</v>
      </c>
      <c r="D8" s="180">
        <v>0.14699999999999999</v>
      </c>
      <c r="E8" s="180">
        <v>0.13700000000000001</v>
      </c>
      <c r="F8" s="221"/>
      <c r="G8" s="149">
        <v>631199</v>
      </c>
      <c r="H8" s="149">
        <v>1598640</v>
      </c>
      <c r="J8" s="90" t="s">
        <v>294</v>
      </c>
      <c r="K8" s="132" t="s">
        <v>487</v>
      </c>
      <c r="L8" s="180" t="str">
        <f t="shared" si="1"/>
        <v>14.7%</v>
      </c>
      <c r="M8" s="180" t="str">
        <f t="shared" si="2"/>
        <v>13.7%</v>
      </c>
      <c r="N8" s="90"/>
      <c r="O8" s="149" t="str">
        <f t="shared" si="0"/>
        <v>631,199</v>
      </c>
      <c r="P8" s="149" t="str">
        <f t="shared" si="0"/>
        <v>1,598,640</v>
      </c>
    </row>
    <row r="9" spans="2:16">
      <c r="B9" s="90" t="s">
        <v>313</v>
      </c>
      <c r="C9" s="132" t="s">
        <v>312</v>
      </c>
      <c r="D9" s="180" t="s">
        <v>46</v>
      </c>
      <c r="E9" s="180">
        <v>9.6000000000000002E-2</v>
      </c>
      <c r="F9" s="221"/>
      <c r="G9" s="91" t="s">
        <v>46</v>
      </c>
      <c r="H9" s="149">
        <v>61616</v>
      </c>
      <c r="J9" s="90" t="s">
        <v>296</v>
      </c>
      <c r="K9" s="132" t="s">
        <v>295</v>
      </c>
      <c r="L9" s="180" t="str">
        <f t="shared" si="1"/>
        <v>-</v>
      </c>
      <c r="M9" s="180" t="str">
        <f t="shared" si="2"/>
        <v>9.6%</v>
      </c>
      <c r="N9" s="90"/>
      <c r="O9" s="91" t="str">
        <f t="shared" si="0"/>
        <v>-</v>
      </c>
      <c r="P9" s="149" t="str">
        <f t="shared" si="0"/>
        <v>61,616</v>
      </c>
    </row>
    <row r="10" spans="2:16">
      <c r="B10" s="90" t="s">
        <v>314</v>
      </c>
      <c r="C10" s="132" t="s">
        <v>487</v>
      </c>
      <c r="D10" s="180">
        <v>0.14799999999999999</v>
      </c>
      <c r="E10" s="180">
        <v>0.13800000000000001</v>
      </c>
      <c r="F10" s="221"/>
      <c r="G10" s="149">
        <v>1181891</v>
      </c>
      <c r="H10" s="149">
        <v>1786840</v>
      </c>
      <c r="J10" s="90" t="s">
        <v>297</v>
      </c>
      <c r="K10" s="132" t="s">
        <v>487</v>
      </c>
      <c r="L10" s="180" t="str">
        <f t="shared" si="1"/>
        <v>14.8%</v>
      </c>
      <c r="M10" s="180" t="str">
        <f t="shared" si="2"/>
        <v>13.8%</v>
      </c>
      <c r="N10" s="90"/>
      <c r="O10" s="149" t="str">
        <f t="shared" si="0"/>
        <v>1,181,891</v>
      </c>
      <c r="P10" s="149" t="str">
        <f t="shared" si="0"/>
        <v>1,786,840</v>
      </c>
    </row>
    <row r="11" spans="2:16">
      <c r="B11" s="90" t="s">
        <v>315</v>
      </c>
      <c r="C11" s="132" t="s">
        <v>312</v>
      </c>
      <c r="D11" s="180" t="s">
        <v>46</v>
      </c>
      <c r="E11" s="180">
        <v>0.14000000000000001</v>
      </c>
      <c r="F11" s="221"/>
      <c r="G11" s="91" t="s">
        <v>46</v>
      </c>
      <c r="H11" s="149">
        <v>53414</v>
      </c>
      <c r="J11" s="90" t="s">
        <v>298</v>
      </c>
      <c r="K11" s="132" t="s">
        <v>295</v>
      </c>
      <c r="L11" s="180" t="str">
        <f t="shared" si="1"/>
        <v>-</v>
      </c>
      <c r="M11" s="180" t="str">
        <f t="shared" si="2"/>
        <v>14.0%</v>
      </c>
      <c r="N11" s="90"/>
      <c r="O11" s="91" t="str">
        <f t="shared" si="0"/>
        <v>-</v>
      </c>
      <c r="P11" s="149" t="str">
        <f t="shared" si="0"/>
        <v>53,414</v>
      </c>
    </row>
    <row r="12" spans="2:16" ht="13" thickBot="1">
      <c r="B12" s="92" t="s">
        <v>315</v>
      </c>
      <c r="C12" s="131" t="s">
        <v>487</v>
      </c>
      <c r="D12" s="181">
        <v>0.14899999999999999</v>
      </c>
      <c r="E12" s="181">
        <v>0.13600000000000001</v>
      </c>
      <c r="F12" s="222"/>
      <c r="G12" s="175">
        <v>1584912</v>
      </c>
      <c r="H12" s="175">
        <v>1548248</v>
      </c>
      <c r="J12" s="92" t="s">
        <v>298</v>
      </c>
      <c r="K12" s="131" t="s">
        <v>487</v>
      </c>
      <c r="L12" s="181" t="str">
        <f t="shared" si="1"/>
        <v>14.9%</v>
      </c>
      <c r="M12" s="181" t="str">
        <f t="shared" si="2"/>
        <v>13.6%</v>
      </c>
      <c r="N12" s="92"/>
      <c r="O12" s="175" t="str">
        <f t="shared" si="0"/>
        <v>1,584,912</v>
      </c>
      <c r="P12" s="175" t="str">
        <f t="shared" si="0"/>
        <v>1,548,248</v>
      </c>
    </row>
    <row r="13" spans="2:16" ht="13" thickBot="1">
      <c r="B13" s="88" t="s">
        <v>559</v>
      </c>
      <c r="C13" s="130"/>
      <c r="D13" s="179">
        <v>0.14699999999999999</v>
      </c>
      <c r="E13" s="179">
        <v>0.13600000000000001</v>
      </c>
      <c r="F13" s="223"/>
      <c r="G13" s="174">
        <v>3454271</v>
      </c>
      <c r="H13" s="174">
        <v>5081932</v>
      </c>
      <c r="J13" s="88" t="s">
        <v>488</v>
      </c>
      <c r="K13" s="130"/>
      <c r="L13" s="179" t="str">
        <f t="shared" si="1"/>
        <v>14.7%</v>
      </c>
      <c r="M13" s="183" t="str">
        <f t="shared" si="2"/>
        <v>13.6%</v>
      </c>
      <c r="N13" s="119"/>
      <c r="O13" s="174" t="str">
        <f t="shared" si="0"/>
        <v>3,454,271</v>
      </c>
      <c r="P13" s="174" t="str">
        <f t="shared" si="0"/>
        <v>5,081,932</v>
      </c>
    </row>
    <row r="14" spans="2:16" ht="13" thickBot="1">
      <c r="B14" s="325" t="s">
        <v>560</v>
      </c>
      <c r="C14" s="325"/>
      <c r="D14" s="94"/>
      <c r="E14" s="94"/>
      <c r="F14" s="94"/>
      <c r="G14" s="174">
        <v>120262</v>
      </c>
      <c r="H14" s="174">
        <v>180851</v>
      </c>
      <c r="J14" s="216" t="s">
        <v>489</v>
      </c>
      <c r="K14" s="216"/>
      <c r="L14" s="94"/>
      <c r="M14" s="94"/>
      <c r="N14" s="225"/>
      <c r="O14" s="134" t="str">
        <f t="shared" si="0"/>
        <v>120,262</v>
      </c>
      <c r="P14" s="174" t="str">
        <f t="shared" si="0"/>
        <v>180,851</v>
      </c>
    </row>
    <row r="15" spans="2:16" ht="15" thickBot="1">
      <c r="B15" s="88" t="s">
        <v>316</v>
      </c>
      <c r="C15" s="93"/>
      <c r="D15" s="93"/>
      <c r="E15" s="93"/>
      <c r="F15" s="93"/>
      <c r="G15" s="174">
        <v>3574533</v>
      </c>
      <c r="H15" s="174">
        <v>5262783</v>
      </c>
      <c r="J15" s="88" t="s">
        <v>299</v>
      </c>
      <c r="K15" s="93"/>
      <c r="L15" s="93"/>
      <c r="M15" s="93"/>
      <c r="N15" s="119"/>
      <c r="O15" s="134" t="str">
        <f t="shared" si="0"/>
        <v>3,574,533</v>
      </c>
      <c r="P15" s="174" t="str">
        <f t="shared" si="0"/>
        <v>5,262,783</v>
      </c>
    </row>
    <row r="16" spans="2:16" ht="15" thickBot="1">
      <c r="B16" s="92" t="s">
        <v>317</v>
      </c>
      <c r="C16" s="93"/>
      <c r="D16" s="93"/>
      <c r="E16" s="93"/>
      <c r="F16" s="93"/>
      <c r="G16" s="175">
        <v>-1236522</v>
      </c>
      <c r="H16" s="175">
        <v>-1663882</v>
      </c>
      <c r="J16" s="92" t="s">
        <v>300</v>
      </c>
      <c r="K16" s="93"/>
      <c r="L16" s="93"/>
      <c r="M16" s="93"/>
      <c r="N16" s="216"/>
      <c r="O16" s="215" t="str">
        <f t="shared" si="0"/>
        <v>(1,236,522)</v>
      </c>
      <c r="P16" s="175" t="str">
        <f t="shared" si="0"/>
        <v>(1,663,882)</v>
      </c>
    </row>
    <row r="17" spans="2:16" ht="15" thickBot="1">
      <c r="B17" s="88" t="s">
        <v>318</v>
      </c>
      <c r="C17" s="93"/>
      <c r="D17" s="93"/>
      <c r="E17" s="93"/>
      <c r="F17" s="93"/>
      <c r="G17" s="174">
        <v>2338011</v>
      </c>
      <c r="H17" s="174">
        <v>3598901</v>
      </c>
      <c r="J17" s="88" t="s">
        <v>301</v>
      </c>
      <c r="K17" s="93"/>
      <c r="L17" s="93"/>
      <c r="M17" s="93"/>
      <c r="N17" s="119"/>
      <c r="O17" s="134" t="str">
        <f t="shared" si="0"/>
        <v>2,338,011</v>
      </c>
      <c r="P17" s="174" t="str">
        <f t="shared" si="0"/>
        <v>3,598,901</v>
      </c>
    </row>
    <row r="18" spans="2:16" ht="15" thickBot="1">
      <c r="B18" s="92" t="s">
        <v>319</v>
      </c>
      <c r="C18" s="93"/>
      <c r="D18" s="93"/>
      <c r="E18" s="93"/>
      <c r="F18" s="93"/>
      <c r="G18" s="175">
        <v>3047078</v>
      </c>
      <c r="H18" s="175">
        <v>2683576</v>
      </c>
      <c r="J18" s="92" t="s">
        <v>302</v>
      </c>
      <c r="K18" s="93"/>
      <c r="L18" s="93"/>
      <c r="M18" s="93"/>
      <c r="N18" s="216"/>
      <c r="O18" s="215" t="str">
        <f t="shared" si="0"/>
        <v>3,047,078</v>
      </c>
      <c r="P18" s="175" t="str">
        <f t="shared" si="0"/>
        <v>2,683,576</v>
      </c>
    </row>
    <row r="19" spans="2:16" ht="15" thickBot="1">
      <c r="B19" s="323" t="s">
        <v>320</v>
      </c>
      <c r="C19" s="323"/>
      <c r="D19" s="89"/>
      <c r="E19" s="89"/>
      <c r="F19" s="89"/>
      <c r="G19" s="89" t="s">
        <v>321</v>
      </c>
      <c r="H19" s="89" t="s">
        <v>722</v>
      </c>
      <c r="J19" s="119" t="s">
        <v>303</v>
      </c>
      <c r="K19" s="119"/>
      <c r="L19" s="133"/>
      <c r="M19" s="89"/>
      <c r="N19" s="119"/>
      <c r="O19" s="98" t="str">
        <f>SUBSTITUTE(TEXT(G19,"0,0%"),",",".")</f>
        <v>0.77x</v>
      </c>
      <c r="P19" s="89" t="str">
        <f>SUBSTITUTE(TEXT(H19,"0,0%"),",",".")</f>
        <v>1.34x</v>
      </c>
    </row>
    <row r="20" spans="2:16">
      <c r="B20" s="320" t="s">
        <v>650</v>
      </c>
      <c r="C20" s="320"/>
      <c r="D20" s="320"/>
      <c r="E20" s="320"/>
      <c r="F20" s="320"/>
      <c r="G20" s="320"/>
      <c r="H20" s="320"/>
      <c r="J20" s="321" t="s">
        <v>651</v>
      </c>
      <c r="K20" s="321"/>
      <c r="L20" s="321"/>
      <c r="M20" s="321"/>
      <c r="N20" s="321"/>
      <c r="O20" s="321"/>
      <c r="P20" s="321"/>
    </row>
  </sheetData>
  <mergeCells count="9">
    <mergeCell ref="B20:H20"/>
    <mergeCell ref="J20:P20"/>
    <mergeCell ref="G2:H2"/>
    <mergeCell ref="C2:E2"/>
    <mergeCell ref="B19:C19"/>
    <mergeCell ref="K2:M2"/>
    <mergeCell ref="N2:P2"/>
    <mergeCell ref="M4:N4"/>
    <mergeCell ref="B14:C14"/>
  </mergeCells>
  <pageMargins left="0.511811024" right="0.511811024" top="0.78740157499999996" bottom="0.78740157499999996" header="0.31496062000000002" footer="0.31496062000000002"/>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58EAF-2BCD-4974-9782-7E0FDCCC2F8E}">
  <dimension ref="B1:T26"/>
  <sheetViews>
    <sheetView showGridLines="0" zoomScaleNormal="100" workbookViewId="0">
      <selection activeCell="G16" sqref="G16:H19"/>
    </sheetView>
  </sheetViews>
  <sheetFormatPr defaultRowHeight="12.5" outlineLevelCol="1"/>
  <cols>
    <col min="2" max="2" width="14.1796875" customWidth="1"/>
    <col min="5" max="5" width="4.6328125" customWidth="1"/>
    <col min="6" max="6" width="13.36328125" customWidth="1"/>
    <col min="10" max="10" width="13.81640625" hidden="1" customWidth="1" outlineLevel="1"/>
    <col min="11" max="12" width="8.7265625" hidden="1" customWidth="1" outlineLevel="1"/>
    <col min="13" max="13" width="4.6328125" hidden="1" customWidth="1" outlineLevel="1"/>
    <col min="14" max="14" width="12.453125" style="230" hidden="1" customWidth="1" outlineLevel="1"/>
    <col min="15" max="16" width="8.7265625" style="230" hidden="1" customWidth="1" outlineLevel="1"/>
    <col min="17" max="17" width="8.7265625" collapsed="1"/>
  </cols>
  <sheetData>
    <row r="1" spans="2:20" ht="13" thickBot="1">
      <c r="B1" s="229" t="s">
        <v>718</v>
      </c>
      <c r="J1" s="229" t="s">
        <v>719</v>
      </c>
    </row>
    <row r="2" spans="2:20" ht="15.5" customHeight="1" thickTop="1" thickBot="1">
      <c r="B2" s="326" t="s">
        <v>322</v>
      </c>
      <c r="C2" s="326"/>
      <c r="D2" s="326"/>
      <c r="E2" s="233"/>
      <c r="F2" s="326" t="s">
        <v>338</v>
      </c>
      <c r="G2" s="326"/>
      <c r="H2" s="326"/>
      <c r="J2" s="326" t="s">
        <v>333</v>
      </c>
      <c r="K2" s="326"/>
      <c r="L2" s="326"/>
      <c r="M2" s="233"/>
      <c r="N2" s="326" t="s">
        <v>334</v>
      </c>
      <c r="O2" s="326"/>
      <c r="P2" s="326"/>
    </row>
    <row r="3" spans="2:20" ht="15.5" thickTop="1" thickBot="1">
      <c r="B3" s="234" t="s">
        <v>323</v>
      </c>
      <c r="C3" s="234" t="s">
        <v>324</v>
      </c>
      <c r="D3" s="234" t="s">
        <v>325</v>
      </c>
      <c r="E3" s="73"/>
      <c r="F3" s="234" t="s">
        <v>326</v>
      </c>
      <c r="G3" s="234" t="s">
        <v>324</v>
      </c>
      <c r="H3" s="234" t="s">
        <v>325</v>
      </c>
      <c r="J3" s="234" t="s">
        <v>335</v>
      </c>
      <c r="K3" s="234" t="s">
        <v>324</v>
      </c>
      <c r="L3" s="234" t="s">
        <v>325</v>
      </c>
      <c r="M3" s="73"/>
      <c r="N3" s="234" t="s">
        <v>335</v>
      </c>
      <c r="O3" s="234" t="s">
        <v>324</v>
      </c>
      <c r="P3" s="234" t="s">
        <v>325</v>
      </c>
    </row>
    <row r="4" spans="2:20" ht="14.5" customHeight="1">
      <c r="B4" s="235" t="s">
        <v>327</v>
      </c>
      <c r="C4" s="236">
        <v>99.1</v>
      </c>
      <c r="D4" s="236">
        <v>37.9</v>
      </c>
      <c r="E4" s="73"/>
      <c r="F4" s="235" t="s">
        <v>327</v>
      </c>
      <c r="G4" s="305">
        <v>98.95</v>
      </c>
      <c r="H4" s="305">
        <v>45.78</v>
      </c>
      <c r="J4" s="235" t="s">
        <v>327</v>
      </c>
      <c r="K4" s="236">
        <f t="shared" ref="K4:L6" si="0">C4</f>
        <v>99.1</v>
      </c>
      <c r="L4" s="236">
        <f t="shared" si="0"/>
        <v>37.9</v>
      </c>
      <c r="M4" s="73"/>
      <c r="N4" s="235" t="s">
        <v>327</v>
      </c>
      <c r="O4" s="236">
        <f t="shared" ref="O4:P6" si="1">G4</f>
        <v>98.95</v>
      </c>
      <c r="P4" s="236">
        <f t="shared" si="1"/>
        <v>45.78</v>
      </c>
    </row>
    <row r="5" spans="2:20" ht="14.5" customHeight="1">
      <c r="B5" s="235" t="s">
        <v>328</v>
      </c>
      <c r="C5" s="236">
        <v>5.3692000000000002</v>
      </c>
      <c r="D5" s="236">
        <v>5.3219000000000003</v>
      </c>
      <c r="E5" s="73"/>
      <c r="F5" s="235" t="s">
        <v>554</v>
      </c>
      <c r="G5" s="306">
        <v>14.26</v>
      </c>
      <c r="H5" s="306">
        <v>12.74</v>
      </c>
      <c r="J5" s="235" t="s">
        <v>328</v>
      </c>
      <c r="K5" s="237">
        <f t="shared" si="0"/>
        <v>5.3692000000000002</v>
      </c>
      <c r="L5" s="237">
        <f t="shared" si="0"/>
        <v>5.3219000000000003</v>
      </c>
      <c r="M5" s="73"/>
      <c r="N5" s="235" t="s">
        <v>554</v>
      </c>
      <c r="O5" s="236">
        <f t="shared" si="1"/>
        <v>14.26</v>
      </c>
      <c r="P5" s="236">
        <f t="shared" si="1"/>
        <v>12.74</v>
      </c>
      <c r="S5" s="236"/>
      <c r="T5" s="236"/>
    </row>
    <row r="6" spans="2:20" ht="14.5" customHeight="1" thickBot="1">
      <c r="B6" s="238" t="s">
        <v>553</v>
      </c>
      <c r="C6" s="234">
        <v>0.6</v>
      </c>
      <c r="D6" s="234">
        <v>29.1</v>
      </c>
      <c r="E6" s="73"/>
      <c r="F6" s="238" t="s">
        <v>553</v>
      </c>
      <c r="G6" s="307" t="s">
        <v>46</v>
      </c>
      <c r="H6" s="308">
        <v>14.14</v>
      </c>
      <c r="J6" s="238" t="s">
        <v>562</v>
      </c>
      <c r="K6" s="234">
        <f t="shared" si="0"/>
        <v>0.6</v>
      </c>
      <c r="L6" s="234">
        <f t="shared" si="0"/>
        <v>29.1</v>
      </c>
      <c r="M6" s="73"/>
      <c r="N6" s="238" t="s">
        <v>562</v>
      </c>
      <c r="O6" s="234" t="str">
        <f t="shared" si="1"/>
        <v>-</v>
      </c>
      <c r="P6" s="234">
        <f t="shared" si="1"/>
        <v>14.14</v>
      </c>
    </row>
    <row r="7" spans="2:20" ht="14.5" customHeight="1" thickBot="1">
      <c r="B7" s="328"/>
      <c r="C7" s="328"/>
      <c r="D7" s="328"/>
      <c r="E7" s="233"/>
      <c r="F7" s="328"/>
      <c r="G7" s="328"/>
      <c r="H7" s="328"/>
      <c r="J7" s="327"/>
      <c r="K7" s="327"/>
      <c r="L7" s="327"/>
      <c r="M7" s="233"/>
      <c r="N7" s="327"/>
      <c r="O7" s="327"/>
      <c r="P7" s="327"/>
    </row>
    <row r="8" spans="2:20" ht="14.5" customHeight="1" thickTop="1" thickBot="1">
      <c r="B8" s="326" t="s">
        <v>329</v>
      </c>
      <c r="C8" s="326"/>
      <c r="D8" s="326"/>
      <c r="E8" s="233"/>
      <c r="F8" s="326" t="s">
        <v>330</v>
      </c>
      <c r="G8" s="326"/>
      <c r="H8" s="326"/>
      <c r="J8" s="326" t="s">
        <v>336</v>
      </c>
      <c r="K8" s="326"/>
      <c r="L8" s="326"/>
      <c r="M8" s="233"/>
      <c r="N8" s="326" t="s">
        <v>490</v>
      </c>
      <c r="O8" s="326"/>
      <c r="P8" s="326"/>
    </row>
    <row r="9" spans="2:20" ht="14.5" customHeight="1" thickTop="1" thickBot="1">
      <c r="B9" s="234" t="s">
        <v>323</v>
      </c>
      <c r="C9" s="234" t="s">
        <v>324</v>
      </c>
      <c r="D9" s="234" t="s">
        <v>325</v>
      </c>
      <c r="E9" s="233"/>
      <c r="F9" s="234" t="s">
        <v>323</v>
      </c>
      <c r="G9" s="234" t="s">
        <v>324</v>
      </c>
      <c r="H9" s="234" t="s">
        <v>325</v>
      </c>
      <c r="J9" s="234" t="s">
        <v>335</v>
      </c>
      <c r="K9" s="234" t="s">
        <v>324</v>
      </c>
      <c r="L9" s="234" t="s">
        <v>325</v>
      </c>
      <c r="M9" s="233"/>
      <c r="N9" s="234" t="s">
        <v>335</v>
      </c>
      <c r="O9" s="234" t="s">
        <v>324</v>
      </c>
      <c r="P9" s="234" t="s">
        <v>325</v>
      </c>
    </row>
    <row r="10" spans="2:20" ht="14.5" customHeight="1">
      <c r="B10" s="235" t="s">
        <v>327</v>
      </c>
      <c r="C10" s="236">
        <v>85.8</v>
      </c>
      <c r="D10" s="309">
        <v>23</v>
      </c>
      <c r="E10" s="233"/>
      <c r="F10" s="235" t="s">
        <v>327</v>
      </c>
      <c r="G10" s="305">
        <v>76.2</v>
      </c>
      <c r="H10" s="305">
        <v>13.5</v>
      </c>
      <c r="J10" s="235" t="s">
        <v>327</v>
      </c>
      <c r="K10" s="236">
        <f t="shared" ref="K10:L12" si="2">C10</f>
        <v>85.8</v>
      </c>
      <c r="L10" s="236">
        <f t="shared" si="2"/>
        <v>23</v>
      </c>
      <c r="M10" s="233"/>
      <c r="N10" s="235" t="s">
        <v>327</v>
      </c>
      <c r="O10" s="236">
        <f t="shared" ref="O10:P12" si="3">G10</f>
        <v>76.2</v>
      </c>
      <c r="P10" s="236">
        <f t="shared" si="3"/>
        <v>13.5</v>
      </c>
    </row>
    <row r="11" spans="2:20" ht="14.5" customHeight="1">
      <c r="B11" s="235" t="s">
        <v>328</v>
      </c>
      <c r="C11" s="236">
        <v>5.5979000000000001</v>
      </c>
      <c r="D11" s="236">
        <v>5.5420999999999996</v>
      </c>
      <c r="E11" s="233"/>
      <c r="F11" s="235" t="s">
        <v>555</v>
      </c>
      <c r="G11" s="306">
        <v>91.32</v>
      </c>
      <c r="H11" s="306">
        <v>86.04</v>
      </c>
      <c r="J11" s="235" t="s">
        <v>328</v>
      </c>
      <c r="K11" s="237">
        <f t="shared" si="2"/>
        <v>5.5979000000000001</v>
      </c>
      <c r="L11" s="237">
        <f t="shared" si="2"/>
        <v>5.5420999999999996</v>
      </c>
      <c r="M11" s="233"/>
      <c r="N11" s="235" t="s">
        <v>555</v>
      </c>
      <c r="O11" s="241">
        <f t="shared" si="3"/>
        <v>91.32</v>
      </c>
      <c r="P11" s="241">
        <f t="shared" si="3"/>
        <v>86.04</v>
      </c>
    </row>
    <row r="12" spans="2:20" ht="14.5" customHeight="1" thickBot="1">
      <c r="B12" s="238" t="s">
        <v>553</v>
      </c>
      <c r="C12" s="310" t="s">
        <v>46</v>
      </c>
      <c r="D12" s="234">
        <v>16.399999999999999</v>
      </c>
      <c r="E12" s="233"/>
      <c r="F12" s="238" t="s">
        <v>553</v>
      </c>
      <c r="G12" s="307" t="s">
        <v>46</v>
      </c>
      <c r="H12" s="307" t="s">
        <v>46</v>
      </c>
      <c r="J12" s="238" t="s">
        <v>562</v>
      </c>
      <c r="K12" s="234" t="str">
        <f t="shared" si="2"/>
        <v>-</v>
      </c>
      <c r="L12" s="234">
        <f t="shared" si="2"/>
        <v>16.399999999999999</v>
      </c>
      <c r="M12" s="233"/>
      <c r="N12" s="238" t="s">
        <v>562</v>
      </c>
      <c r="O12" s="234" t="str">
        <f t="shared" si="3"/>
        <v>-</v>
      </c>
      <c r="P12" s="234" t="str">
        <f t="shared" si="3"/>
        <v>-</v>
      </c>
    </row>
    <row r="13" spans="2:20" ht="14.5" customHeight="1" thickBot="1">
      <c r="B13" s="240"/>
      <c r="C13" s="328"/>
      <c r="D13" s="328"/>
      <c r="E13" s="233"/>
      <c r="F13" s="240"/>
      <c r="G13" s="239"/>
      <c r="H13" s="239"/>
      <c r="J13" s="240"/>
      <c r="K13" s="327"/>
      <c r="L13" s="327"/>
      <c r="M13" s="233"/>
      <c r="N13" s="240"/>
      <c r="O13" s="239"/>
      <c r="P13" s="239"/>
    </row>
    <row r="14" spans="2:20" ht="14.5" customHeight="1" thickTop="1" thickBot="1">
      <c r="B14" s="326" t="s">
        <v>331</v>
      </c>
      <c r="C14" s="326"/>
      <c r="D14" s="326"/>
      <c r="E14" s="233"/>
      <c r="F14" s="326" t="s">
        <v>332</v>
      </c>
      <c r="G14" s="326"/>
      <c r="H14" s="326"/>
      <c r="J14" s="326" t="s">
        <v>337</v>
      </c>
      <c r="K14" s="326"/>
      <c r="L14" s="326"/>
      <c r="M14" s="233"/>
      <c r="N14" s="326" t="s">
        <v>491</v>
      </c>
      <c r="O14" s="326"/>
      <c r="P14" s="326"/>
    </row>
    <row r="15" spans="2:20" ht="14.5" customHeight="1" thickTop="1" thickBot="1">
      <c r="B15" s="234" t="s">
        <v>323</v>
      </c>
      <c r="C15" s="234" t="s">
        <v>324</v>
      </c>
      <c r="D15" s="234" t="s">
        <v>325</v>
      </c>
      <c r="E15" s="233"/>
      <c r="F15" s="234" t="s">
        <v>323</v>
      </c>
      <c r="G15" s="234" t="s">
        <v>324</v>
      </c>
      <c r="H15" s="234" t="s">
        <v>325</v>
      </c>
      <c r="J15" s="234" t="s">
        <v>335</v>
      </c>
      <c r="K15" s="234" t="s">
        <v>324</v>
      </c>
      <c r="L15" s="234" t="s">
        <v>325</v>
      </c>
      <c r="M15" s="233"/>
      <c r="N15" s="234" t="s">
        <v>335</v>
      </c>
      <c r="O15" s="234" t="s">
        <v>324</v>
      </c>
      <c r="P15" s="234" t="s">
        <v>325</v>
      </c>
    </row>
    <row r="16" spans="2:20" ht="14.5" customHeight="1">
      <c r="B16" s="236" t="s">
        <v>46</v>
      </c>
      <c r="C16" s="236" t="s">
        <v>46</v>
      </c>
      <c r="D16" s="236" t="s">
        <v>46</v>
      </c>
      <c r="E16" s="233"/>
      <c r="F16" s="235" t="s">
        <v>327</v>
      </c>
      <c r="G16" s="305">
        <v>3.89</v>
      </c>
      <c r="H16" s="305">
        <v>3.1549999999999998</v>
      </c>
      <c r="J16" s="236" t="s">
        <v>46</v>
      </c>
      <c r="K16" s="236" t="str">
        <f t="shared" ref="K16:L20" si="4">C16</f>
        <v>-</v>
      </c>
      <c r="L16" s="236" t="str">
        <f t="shared" si="4"/>
        <v>-</v>
      </c>
      <c r="M16" s="233"/>
      <c r="N16" s="235" t="s">
        <v>327</v>
      </c>
      <c r="O16" s="241">
        <f t="shared" ref="O16:P20" si="5">G16</f>
        <v>3.89</v>
      </c>
      <c r="P16" s="241">
        <f t="shared" si="5"/>
        <v>3.1549999999999998</v>
      </c>
    </row>
    <row r="17" spans="2:16" ht="14.5" customHeight="1">
      <c r="B17" s="242" t="s">
        <v>46</v>
      </c>
      <c r="C17" s="242" t="s">
        <v>46</v>
      </c>
      <c r="D17" s="242" t="s">
        <v>46</v>
      </c>
      <c r="E17" s="245"/>
      <c r="F17" s="243" t="s">
        <v>612</v>
      </c>
      <c r="G17" s="242">
        <v>56.64</v>
      </c>
      <c r="H17" s="315">
        <v>45</v>
      </c>
      <c r="J17" s="242" t="s">
        <v>46</v>
      </c>
      <c r="K17" s="242" t="str">
        <f t="shared" si="4"/>
        <v>-</v>
      </c>
      <c r="L17" s="242" t="str">
        <f t="shared" si="4"/>
        <v>-</v>
      </c>
      <c r="N17" s="243" t="s">
        <v>613</v>
      </c>
      <c r="O17" s="244">
        <f t="shared" si="5"/>
        <v>56.64</v>
      </c>
      <c r="P17" s="244">
        <f t="shared" si="5"/>
        <v>45</v>
      </c>
    </row>
    <row r="18" spans="2:16" ht="14.5" customHeight="1">
      <c r="B18" s="311" t="s">
        <v>327</v>
      </c>
      <c r="C18" s="306">
        <v>93.3</v>
      </c>
      <c r="D18" s="236">
        <v>38.5</v>
      </c>
      <c r="E18" s="245"/>
      <c r="F18" s="311" t="s">
        <v>327</v>
      </c>
      <c r="G18" s="305">
        <v>89.52</v>
      </c>
      <c r="H18" s="305">
        <v>32.18</v>
      </c>
      <c r="J18" s="245" t="s">
        <v>327</v>
      </c>
      <c r="K18" s="248">
        <f t="shared" si="4"/>
        <v>93.3</v>
      </c>
      <c r="L18" s="248">
        <f t="shared" si="4"/>
        <v>38.5</v>
      </c>
      <c r="N18" s="235" t="s">
        <v>327</v>
      </c>
      <c r="O18" s="241">
        <f t="shared" si="5"/>
        <v>89.52</v>
      </c>
      <c r="P18" s="241">
        <f t="shared" si="5"/>
        <v>32.18</v>
      </c>
    </row>
    <row r="19" spans="2:16" ht="14.5" customHeight="1" thickBot="1">
      <c r="B19" s="312" t="s">
        <v>328</v>
      </c>
      <c r="C19" s="234">
        <v>5.6231</v>
      </c>
      <c r="D19" s="234">
        <v>5.4752000000000001</v>
      </c>
      <c r="E19" s="233"/>
      <c r="F19" s="312" t="s">
        <v>724</v>
      </c>
      <c r="G19" s="307">
        <v>9.65</v>
      </c>
      <c r="H19" s="307">
        <v>8.1199999999999992</v>
      </c>
      <c r="J19" s="235" t="s">
        <v>328</v>
      </c>
      <c r="K19" s="237">
        <f t="shared" si="4"/>
        <v>5.6231</v>
      </c>
      <c r="L19" s="237">
        <f t="shared" si="4"/>
        <v>5.4752000000000001</v>
      </c>
      <c r="M19" s="233"/>
      <c r="N19" s="235" t="s">
        <v>614</v>
      </c>
      <c r="O19" s="241">
        <f t="shared" si="5"/>
        <v>9.65</v>
      </c>
      <c r="P19" s="241">
        <f t="shared" si="5"/>
        <v>8.1199999999999992</v>
      </c>
    </row>
    <row r="20" spans="2:16" ht="14.5" customHeight="1" thickBot="1">
      <c r="B20" s="313" t="s">
        <v>723</v>
      </c>
      <c r="C20" s="314" t="s">
        <v>46</v>
      </c>
      <c r="D20" s="247">
        <v>19.399999999999999</v>
      </c>
      <c r="E20" s="233"/>
      <c r="F20" s="313" t="s">
        <v>723</v>
      </c>
      <c r="G20" s="314" t="s">
        <v>46</v>
      </c>
      <c r="H20" s="314" t="s">
        <v>46</v>
      </c>
      <c r="J20" s="246" t="s">
        <v>562</v>
      </c>
      <c r="K20" s="247" t="str">
        <f t="shared" si="4"/>
        <v>-</v>
      </c>
      <c r="L20" s="247">
        <f t="shared" si="4"/>
        <v>19.399999999999999</v>
      </c>
      <c r="M20" s="233"/>
      <c r="N20" s="246" t="s">
        <v>562</v>
      </c>
      <c r="O20" s="247" t="str">
        <f t="shared" si="5"/>
        <v>-</v>
      </c>
      <c r="P20" s="247" t="str">
        <f t="shared" si="5"/>
        <v>-</v>
      </c>
    </row>
    <row r="21" spans="2:16" ht="12.5" customHeight="1" thickTop="1"/>
    <row r="23" spans="2:16">
      <c r="B23" s="329"/>
      <c r="C23" s="329"/>
      <c r="D23" s="329"/>
      <c r="E23" s="329"/>
      <c r="F23" s="329"/>
      <c r="G23" s="329"/>
      <c r="H23" s="329"/>
      <c r="J23" s="330" t="s">
        <v>561</v>
      </c>
      <c r="K23" s="330"/>
      <c r="L23" s="330"/>
      <c r="M23" s="330"/>
      <c r="N23" s="330"/>
      <c r="O23" s="330"/>
      <c r="P23" s="330"/>
    </row>
    <row r="24" spans="2:16" ht="24" customHeight="1">
      <c r="B24" s="329" t="s">
        <v>556</v>
      </c>
      <c r="C24" s="329"/>
      <c r="D24" s="329"/>
      <c r="E24" s="329"/>
      <c r="F24" s="329"/>
      <c r="G24" s="329"/>
      <c r="H24" s="329"/>
      <c r="J24" s="330"/>
      <c r="K24" s="330"/>
      <c r="L24" s="330"/>
      <c r="M24" s="330"/>
      <c r="N24" s="330"/>
      <c r="O24" s="330"/>
      <c r="P24" s="330"/>
    </row>
    <row r="25" spans="2:16" ht="25.5" customHeight="1">
      <c r="B25" s="329" t="s">
        <v>557</v>
      </c>
      <c r="C25" s="329"/>
      <c r="D25" s="329"/>
      <c r="E25" s="329"/>
      <c r="F25" s="329"/>
      <c r="G25" s="329"/>
      <c r="H25" s="329"/>
      <c r="J25" s="330"/>
      <c r="K25" s="330"/>
      <c r="L25" s="330"/>
      <c r="M25" s="330"/>
      <c r="N25" s="330"/>
      <c r="O25" s="330"/>
      <c r="P25" s="330"/>
    </row>
    <row r="26" spans="2:16">
      <c r="B26" s="329" t="s">
        <v>558</v>
      </c>
      <c r="C26" s="329"/>
      <c r="D26" s="329"/>
      <c r="E26" s="329"/>
      <c r="F26" s="329"/>
      <c r="G26" s="329"/>
      <c r="H26" s="329"/>
      <c r="J26" s="330"/>
      <c r="K26" s="330"/>
      <c r="L26" s="330"/>
      <c r="M26" s="330"/>
      <c r="N26" s="330"/>
      <c r="O26" s="330"/>
      <c r="P26" s="330"/>
    </row>
  </sheetData>
  <mergeCells count="23">
    <mergeCell ref="B23:H23"/>
    <mergeCell ref="B24:H24"/>
    <mergeCell ref="B25:H25"/>
    <mergeCell ref="J23:P26"/>
    <mergeCell ref="J14:L14"/>
    <mergeCell ref="N14:P14"/>
    <mergeCell ref="B26:H26"/>
    <mergeCell ref="C13:D13"/>
    <mergeCell ref="B14:D14"/>
    <mergeCell ref="F14:H14"/>
    <mergeCell ref="K13:L13"/>
    <mergeCell ref="J2:L2"/>
    <mergeCell ref="B2:D2"/>
    <mergeCell ref="F2:H2"/>
    <mergeCell ref="B7:D7"/>
    <mergeCell ref="F7:H7"/>
    <mergeCell ref="B8:D8"/>
    <mergeCell ref="F8:H8"/>
    <mergeCell ref="N2:P2"/>
    <mergeCell ref="J7:L7"/>
    <mergeCell ref="N7:P7"/>
    <mergeCell ref="J8:L8"/>
    <mergeCell ref="N8:P8"/>
  </mergeCells>
  <pageMargins left="0.511811024" right="0.511811024" top="0.78740157499999996" bottom="0.78740157499999996" header="0.31496062000000002" footer="0.31496062000000002"/>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2ED29-236F-46C7-8D42-7923DDEBFFCB}">
  <dimension ref="C1:I35"/>
  <sheetViews>
    <sheetView workbookViewId="0">
      <selection activeCell="H11" sqref="H11"/>
    </sheetView>
  </sheetViews>
  <sheetFormatPr defaultRowHeight="12.5"/>
  <cols>
    <col min="3" max="3" width="14" customWidth="1"/>
    <col min="8" max="8" width="9.453125" bestFit="1" customWidth="1"/>
  </cols>
  <sheetData>
    <row r="1" spans="3:9">
      <c r="C1" t="s">
        <v>628</v>
      </c>
    </row>
    <row r="2" spans="3:9" ht="13" thickBot="1"/>
    <row r="3" spans="3:9" ht="13.5" thickTop="1" thickBot="1">
      <c r="C3" s="263" t="s">
        <v>615</v>
      </c>
      <c r="D3" s="331" t="s">
        <v>624</v>
      </c>
      <c r="E3" s="332"/>
      <c r="F3" s="331" t="s">
        <v>605</v>
      </c>
      <c r="G3" s="332"/>
      <c r="H3" s="331" t="s">
        <v>616</v>
      </c>
      <c r="I3" s="333"/>
    </row>
    <row r="4" spans="3:9" ht="13" thickBot="1">
      <c r="C4" s="264" t="s">
        <v>617</v>
      </c>
      <c r="D4" s="249" t="s">
        <v>324</v>
      </c>
      <c r="E4" s="250" t="s">
        <v>325</v>
      </c>
      <c r="F4" s="249" t="s">
        <v>324</v>
      </c>
      <c r="G4" s="250" t="s">
        <v>325</v>
      </c>
      <c r="H4" s="249" t="s">
        <v>324</v>
      </c>
      <c r="I4" s="251" t="s">
        <v>325</v>
      </c>
    </row>
    <row r="5" spans="3:9" ht="13" thickBot="1">
      <c r="C5" s="265" t="s">
        <v>327</v>
      </c>
      <c r="D5" s="252">
        <v>72.7</v>
      </c>
      <c r="E5" s="253">
        <v>13.7</v>
      </c>
      <c r="F5" s="254">
        <v>73.900000000000006</v>
      </c>
      <c r="G5" s="255">
        <v>14.7</v>
      </c>
      <c r="H5" s="252">
        <f t="shared" ref="H5:I7" si="0">F5-D5</f>
        <v>1.2000000000000028</v>
      </c>
      <c r="I5" s="272">
        <f t="shared" si="0"/>
        <v>1</v>
      </c>
    </row>
    <row r="6" spans="3:9" ht="13" thickBot="1">
      <c r="C6" s="265" t="s">
        <v>328</v>
      </c>
      <c r="D6" s="252">
        <v>5.4843999999999999</v>
      </c>
      <c r="E6" s="268">
        <v>5.7931999999999997</v>
      </c>
      <c r="F6" s="254">
        <v>5.4789000000000003</v>
      </c>
      <c r="G6" s="255">
        <v>5.7461000000000002</v>
      </c>
      <c r="H6" s="252">
        <f t="shared" si="0"/>
        <v>-5.4999999999996163E-3</v>
      </c>
      <c r="I6" s="256">
        <f t="shared" si="0"/>
        <v>-4.7099999999999476E-2</v>
      </c>
    </row>
    <row r="7" spans="3:9" ht="13" thickBot="1">
      <c r="C7" s="266" t="s">
        <v>622</v>
      </c>
      <c r="D7" s="252">
        <v>1.7</v>
      </c>
      <c r="E7" s="253">
        <v>49.1</v>
      </c>
      <c r="F7" s="254">
        <v>1.7</v>
      </c>
      <c r="G7" s="255">
        <v>45.6</v>
      </c>
      <c r="H7" s="252">
        <f t="shared" si="0"/>
        <v>0</v>
      </c>
      <c r="I7" s="256">
        <f t="shared" si="0"/>
        <v>-3.5</v>
      </c>
    </row>
    <row r="8" spans="3:9" ht="13" thickBot="1">
      <c r="C8" s="264" t="s">
        <v>619</v>
      </c>
      <c r="D8" s="249" t="s">
        <v>324</v>
      </c>
      <c r="E8" s="250" t="s">
        <v>325</v>
      </c>
      <c r="F8" s="249" t="s">
        <v>324</v>
      </c>
      <c r="G8" s="250" t="s">
        <v>325</v>
      </c>
      <c r="H8" s="249" t="s">
        <v>324</v>
      </c>
      <c r="I8" s="251" t="s">
        <v>325</v>
      </c>
    </row>
    <row r="9" spans="3:9" ht="13" thickBot="1">
      <c r="C9" s="265" t="s">
        <v>327</v>
      </c>
      <c r="D9" s="252">
        <v>65.5</v>
      </c>
      <c r="E9" s="271">
        <v>10</v>
      </c>
      <c r="F9" s="254">
        <v>64.2</v>
      </c>
      <c r="G9" s="255">
        <v>9.9</v>
      </c>
      <c r="H9" s="252">
        <f t="shared" ref="H9:I11" si="1">F9-D9</f>
        <v>-1.2999999999999972</v>
      </c>
      <c r="I9" s="256">
        <f t="shared" si="1"/>
        <v>-9.9999999999999645E-2</v>
      </c>
    </row>
    <row r="10" spans="3:9" ht="13" thickBot="1">
      <c r="C10" s="265" t="s">
        <v>328</v>
      </c>
      <c r="D10" s="252">
        <v>5.7563000000000004</v>
      </c>
      <c r="E10" s="253">
        <v>6.1364000000000001</v>
      </c>
      <c r="F10" s="254">
        <v>5.7577999999999996</v>
      </c>
      <c r="G10" s="255">
        <v>6.1364000000000001</v>
      </c>
      <c r="H10" s="252">
        <f t="shared" si="1"/>
        <v>1.4999999999991687E-3</v>
      </c>
      <c r="I10" s="256">
        <f t="shared" si="1"/>
        <v>0</v>
      </c>
    </row>
    <row r="11" spans="3:9" ht="13" thickBot="1">
      <c r="C11" s="266" t="s">
        <v>622</v>
      </c>
      <c r="D11" s="252">
        <v>0.1</v>
      </c>
      <c r="E11" s="271">
        <v>27</v>
      </c>
      <c r="F11" s="254">
        <v>0.1</v>
      </c>
      <c r="G11" s="255">
        <v>27.5</v>
      </c>
      <c r="H11" s="252">
        <f t="shared" si="1"/>
        <v>0</v>
      </c>
      <c r="I11" s="256">
        <f t="shared" si="1"/>
        <v>0.5</v>
      </c>
    </row>
    <row r="12" spans="3:9" ht="13" thickBot="1">
      <c r="C12" s="264" t="s">
        <v>620</v>
      </c>
      <c r="D12" s="249" t="s">
        <v>324</v>
      </c>
      <c r="E12" s="250" t="s">
        <v>325</v>
      </c>
      <c r="F12" s="249" t="s">
        <v>324</v>
      </c>
      <c r="G12" s="250" t="s">
        <v>325</v>
      </c>
      <c r="H12" s="249" t="s">
        <v>324</v>
      </c>
      <c r="I12" s="251" t="s">
        <v>325</v>
      </c>
    </row>
    <row r="13" spans="3:9" ht="13" thickBot="1">
      <c r="C13" s="265" t="s">
        <v>327</v>
      </c>
      <c r="D13" s="252">
        <v>72.3</v>
      </c>
      <c r="E13" s="253">
        <v>19.5</v>
      </c>
      <c r="F13" s="252">
        <v>72.099999999999994</v>
      </c>
      <c r="G13" s="253">
        <v>19.5</v>
      </c>
      <c r="H13" s="252">
        <f t="shared" ref="H13:I15" si="2">F13-D13</f>
        <v>-0.20000000000000284</v>
      </c>
      <c r="I13" s="261">
        <f t="shared" si="2"/>
        <v>0</v>
      </c>
    </row>
    <row r="14" spans="3:9" ht="13" thickBot="1">
      <c r="C14" s="265" t="s">
        <v>328</v>
      </c>
      <c r="D14" s="262">
        <v>5.7858999999999998</v>
      </c>
      <c r="E14" s="253">
        <v>5.8407</v>
      </c>
      <c r="F14" s="252">
        <v>5.7858000000000001</v>
      </c>
      <c r="G14" s="253">
        <v>5.8407</v>
      </c>
      <c r="H14" s="262">
        <f t="shared" si="2"/>
        <v>-9.9999999999766942E-5</v>
      </c>
      <c r="I14" s="256">
        <f t="shared" si="2"/>
        <v>0</v>
      </c>
    </row>
    <row r="15" spans="3:9" ht="13" thickBot="1">
      <c r="C15" s="267" t="s">
        <v>622</v>
      </c>
      <c r="D15" s="257">
        <v>0</v>
      </c>
      <c r="E15" s="258">
        <v>42.6</v>
      </c>
      <c r="F15" s="257">
        <v>0</v>
      </c>
      <c r="G15" s="258">
        <v>34.700000000000003</v>
      </c>
      <c r="H15" s="257">
        <f t="shared" si="2"/>
        <v>0</v>
      </c>
      <c r="I15" s="259">
        <f t="shared" si="2"/>
        <v>-7.8999999999999986</v>
      </c>
    </row>
    <row r="16" spans="3:9" ht="13" thickTop="1"/>
    <row r="19" spans="3:9" ht="13" thickBot="1">
      <c r="C19" t="s">
        <v>627</v>
      </c>
    </row>
    <row r="20" spans="3:9" ht="13.5" thickTop="1" thickBot="1">
      <c r="C20" s="263" t="s">
        <v>615</v>
      </c>
      <c r="D20" s="331" t="s">
        <v>624</v>
      </c>
      <c r="E20" s="332"/>
      <c r="F20" s="331" t="s">
        <v>605</v>
      </c>
      <c r="G20" s="332"/>
      <c r="H20" s="331" t="s">
        <v>616</v>
      </c>
      <c r="I20" s="333"/>
    </row>
    <row r="21" spans="3:9" ht="13" thickBot="1">
      <c r="C21" s="264" t="s">
        <v>617</v>
      </c>
      <c r="D21" s="249" t="s">
        <v>324</v>
      </c>
      <c r="E21" s="250" t="s">
        <v>325</v>
      </c>
      <c r="F21" s="249" t="s">
        <v>324</v>
      </c>
      <c r="G21" s="250" t="s">
        <v>325</v>
      </c>
      <c r="H21" s="249" t="s">
        <v>324</v>
      </c>
      <c r="I21" s="251" t="s">
        <v>325</v>
      </c>
    </row>
    <row r="22" spans="3:9" ht="13" thickBot="1">
      <c r="C22" s="265" t="s">
        <v>327</v>
      </c>
      <c r="D22" s="252">
        <v>76.8</v>
      </c>
      <c r="E22" s="253">
        <v>27.6</v>
      </c>
      <c r="F22" s="252">
        <v>78.599999999999994</v>
      </c>
      <c r="G22" s="253">
        <v>38.1</v>
      </c>
      <c r="H22" s="252">
        <f t="shared" ref="H22:I24" si="3">F22-D22</f>
        <v>1.7999999999999972</v>
      </c>
      <c r="I22" s="256">
        <f t="shared" si="3"/>
        <v>10.5</v>
      </c>
    </row>
    <row r="23" spans="3:9" ht="13" thickBot="1">
      <c r="C23" s="265" t="s">
        <v>625</v>
      </c>
      <c r="D23" s="252">
        <v>14.47</v>
      </c>
      <c r="E23" s="253">
        <v>12.6</v>
      </c>
      <c r="F23" s="252">
        <v>14.46</v>
      </c>
      <c r="G23" s="253">
        <v>12.73</v>
      </c>
      <c r="H23" s="252">
        <f t="shared" si="3"/>
        <v>-9.9999999999997868E-3</v>
      </c>
      <c r="I23" s="256">
        <f t="shared" si="3"/>
        <v>0.13000000000000078</v>
      </c>
    </row>
    <row r="24" spans="3:9" ht="13" thickBot="1">
      <c r="C24" s="266" t="s">
        <v>618</v>
      </c>
      <c r="D24" s="252">
        <v>1.7</v>
      </c>
      <c r="E24" s="253">
        <v>17.5</v>
      </c>
      <c r="F24" s="252">
        <v>1.1000000000000001</v>
      </c>
      <c r="G24" s="253">
        <v>16.899999999999999</v>
      </c>
      <c r="H24" s="252">
        <f t="shared" si="3"/>
        <v>-0.59999999999999987</v>
      </c>
      <c r="I24" s="256">
        <f t="shared" si="3"/>
        <v>-0.60000000000000142</v>
      </c>
    </row>
    <row r="25" spans="3:9" ht="13" thickBot="1">
      <c r="C25" s="264" t="s">
        <v>619</v>
      </c>
      <c r="D25" s="249" t="s">
        <v>324</v>
      </c>
      <c r="E25" s="250" t="s">
        <v>325</v>
      </c>
      <c r="F25" s="249" t="s">
        <v>324</v>
      </c>
      <c r="G25" s="250" t="s">
        <v>325</v>
      </c>
      <c r="H25" s="249" t="s">
        <v>324</v>
      </c>
      <c r="I25" s="251" t="s">
        <v>325</v>
      </c>
    </row>
    <row r="26" spans="3:9" ht="13" thickBot="1">
      <c r="C26" s="265" t="s">
        <v>327</v>
      </c>
      <c r="D26" s="272">
        <v>59</v>
      </c>
      <c r="E26" s="253">
        <v>1.3</v>
      </c>
      <c r="F26" s="252">
        <v>65.5</v>
      </c>
      <c r="G26" s="253">
        <v>3.6</v>
      </c>
      <c r="H26" s="252">
        <f>F26-D26</f>
        <v>6.5</v>
      </c>
      <c r="I26" s="256">
        <f>G26-E26</f>
        <v>2.2999999999999998</v>
      </c>
    </row>
    <row r="27" spans="3:9" ht="13" thickBot="1">
      <c r="C27" s="265" t="s">
        <v>626</v>
      </c>
      <c r="D27" s="252">
        <v>91.78</v>
      </c>
      <c r="E27" s="253">
        <v>70.19</v>
      </c>
      <c r="F27" s="269">
        <v>93.5</v>
      </c>
      <c r="G27" s="270">
        <v>83.5</v>
      </c>
      <c r="H27" s="252">
        <f>F27-D27</f>
        <v>1.7199999999999989</v>
      </c>
      <c r="I27" s="260">
        <f>G27-E27</f>
        <v>13.310000000000002</v>
      </c>
    </row>
    <row r="28" spans="3:9" ht="13" thickBot="1">
      <c r="C28" s="266" t="s">
        <v>618</v>
      </c>
      <c r="D28" s="252" t="s">
        <v>46</v>
      </c>
      <c r="E28" s="253" t="s">
        <v>46</v>
      </c>
      <c r="F28" s="252" t="s">
        <v>46</v>
      </c>
      <c r="G28" s="253" t="s">
        <v>46</v>
      </c>
      <c r="H28" s="252" t="s">
        <v>46</v>
      </c>
      <c r="I28" s="256" t="s">
        <v>46</v>
      </c>
    </row>
    <row r="29" spans="3:9" ht="13" thickBot="1">
      <c r="C29" s="264" t="s">
        <v>620</v>
      </c>
      <c r="D29" s="249" t="s">
        <v>324</v>
      </c>
      <c r="E29" s="250" t="s">
        <v>325</v>
      </c>
      <c r="F29" s="249" t="s">
        <v>324</v>
      </c>
      <c r="G29" s="250" t="s">
        <v>325</v>
      </c>
      <c r="H29" s="249" t="s">
        <v>324</v>
      </c>
      <c r="I29" s="251" t="s">
        <v>325</v>
      </c>
    </row>
    <row r="30" spans="3:9" ht="13" thickBot="1">
      <c r="C30" s="265" t="s">
        <v>327</v>
      </c>
      <c r="D30" s="272">
        <v>1.9</v>
      </c>
      <c r="E30" s="271">
        <v>2.9</v>
      </c>
      <c r="F30" s="252">
        <v>1.9</v>
      </c>
      <c r="G30" s="271">
        <v>2.9</v>
      </c>
      <c r="H30" s="252">
        <f t="shared" ref="H30:I33" si="4">F30-D30</f>
        <v>0</v>
      </c>
      <c r="I30" s="261">
        <f t="shared" si="4"/>
        <v>0</v>
      </c>
    </row>
    <row r="31" spans="3:9" ht="13" thickBot="1">
      <c r="C31" s="265" t="s">
        <v>621</v>
      </c>
      <c r="D31" s="252">
        <v>69.67</v>
      </c>
      <c r="E31" s="270">
        <v>45</v>
      </c>
      <c r="F31" s="269">
        <v>69.67</v>
      </c>
      <c r="G31" s="270">
        <v>44.999999999999964</v>
      </c>
      <c r="H31" s="252">
        <f t="shared" si="4"/>
        <v>0</v>
      </c>
      <c r="I31" s="260">
        <f t="shared" si="4"/>
        <v>0</v>
      </c>
    </row>
    <row r="32" spans="3:9" ht="13" thickBot="1">
      <c r="C32" s="265" t="s">
        <v>327</v>
      </c>
      <c r="D32" s="252">
        <v>62.2</v>
      </c>
      <c r="E32" s="253">
        <v>20.2</v>
      </c>
      <c r="F32" s="252">
        <v>68.2</v>
      </c>
      <c r="G32" s="253">
        <v>28.4</v>
      </c>
      <c r="H32" s="272">
        <f t="shared" si="4"/>
        <v>6</v>
      </c>
      <c r="I32" s="256">
        <f t="shared" si="4"/>
        <v>8.1999999999999993</v>
      </c>
    </row>
    <row r="33" spans="3:9" ht="13" thickBot="1">
      <c r="C33" s="265" t="s">
        <v>623</v>
      </c>
      <c r="D33" s="252">
        <v>10.130000000000001</v>
      </c>
      <c r="E33" s="253">
        <v>8.01</v>
      </c>
      <c r="F33" s="252">
        <v>10</v>
      </c>
      <c r="G33" s="253">
        <v>8.17</v>
      </c>
      <c r="H33" s="252">
        <f t="shared" si="4"/>
        <v>-0.13000000000000078</v>
      </c>
      <c r="I33" s="256">
        <f t="shared" si="4"/>
        <v>0.16000000000000014</v>
      </c>
    </row>
    <row r="34" spans="3:9" ht="13" thickBot="1">
      <c r="C34" s="267" t="s">
        <v>618</v>
      </c>
      <c r="D34" s="257" t="s">
        <v>46</v>
      </c>
      <c r="E34" s="258" t="s">
        <v>46</v>
      </c>
      <c r="F34" s="257" t="s">
        <v>46</v>
      </c>
      <c r="G34" s="258" t="s">
        <v>46</v>
      </c>
      <c r="H34" s="257" t="s">
        <v>46</v>
      </c>
      <c r="I34" s="259" t="s">
        <v>46</v>
      </c>
    </row>
    <row r="35" spans="3:9" ht="13" thickTop="1"/>
  </sheetData>
  <mergeCells count="6">
    <mergeCell ref="D3:E3"/>
    <mergeCell ref="F3:G3"/>
    <mergeCell ref="H3:I3"/>
    <mergeCell ref="D20:E20"/>
    <mergeCell ref="F20:G20"/>
    <mergeCell ref="H20:I20"/>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1F0A4-93C0-467B-96D2-0E4C83955D6C}">
  <dimension ref="B2:Q96"/>
  <sheetViews>
    <sheetView showGridLines="0" zoomScale="145" zoomScaleNormal="145" workbookViewId="0">
      <selection activeCell="F53" sqref="F53"/>
    </sheetView>
  </sheetViews>
  <sheetFormatPr defaultRowHeight="12.5" outlineLevelCol="1"/>
  <cols>
    <col min="2" max="2" width="19.7265625" bestFit="1" customWidth="1"/>
    <col min="10" max="10" width="19" hidden="1" customWidth="1" outlineLevel="1"/>
    <col min="11" max="16" width="8.7265625" hidden="1" customWidth="1" outlineLevel="1"/>
    <col min="17" max="17" width="8.7265625" customWidth="1" collapsed="1"/>
  </cols>
  <sheetData>
    <row r="2" spans="2:15" ht="13" thickBot="1">
      <c r="B2" s="72" t="s">
        <v>636</v>
      </c>
      <c r="J2" s="72" t="s">
        <v>637</v>
      </c>
    </row>
    <row r="3" spans="2:15" ht="13" thickBot="1">
      <c r="B3" s="120" t="s">
        <v>339</v>
      </c>
      <c r="C3" s="135">
        <v>2018</v>
      </c>
      <c r="D3" s="135">
        <v>2019</v>
      </c>
      <c r="E3" s="136">
        <v>2020</v>
      </c>
      <c r="F3" s="136">
        <v>2021</v>
      </c>
      <c r="G3" s="121">
        <v>2022</v>
      </c>
      <c r="H3" s="78"/>
      <c r="J3" s="120" t="s">
        <v>342</v>
      </c>
      <c r="K3" s="135">
        <v>2018</v>
      </c>
      <c r="L3" s="135">
        <v>2019</v>
      </c>
      <c r="M3" s="136">
        <v>2020</v>
      </c>
      <c r="N3" s="136">
        <v>2021</v>
      </c>
      <c r="O3" s="121">
        <v>2022</v>
      </c>
    </row>
    <row r="4" spans="2:15">
      <c r="B4" s="128" t="s">
        <v>563</v>
      </c>
      <c r="C4" s="137">
        <v>405</v>
      </c>
      <c r="D4" s="137">
        <v>293</v>
      </c>
      <c r="E4" s="138">
        <v>511</v>
      </c>
      <c r="F4" s="195">
        <v>1131</v>
      </c>
      <c r="G4" s="192">
        <v>1336</v>
      </c>
      <c r="H4" s="71"/>
      <c r="J4" s="128" t="s">
        <v>492</v>
      </c>
      <c r="K4" s="137">
        <v>405</v>
      </c>
      <c r="L4" s="137">
        <v>293</v>
      </c>
      <c r="M4" s="138">
        <v>511</v>
      </c>
      <c r="N4" s="138">
        <v>1.131</v>
      </c>
      <c r="O4" s="125">
        <v>1.3360000000000001</v>
      </c>
    </row>
    <row r="5" spans="2:15" ht="13" thickBot="1">
      <c r="B5" s="129" t="s">
        <v>564</v>
      </c>
      <c r="C5" s="139">
        <v>110</v>
      </c>
      <c r="D5" s="139">
        <v>142</v>
      </c>
      <c r="E5" s="140">
        <v>216</v>
      </c>
      <c r="F5" s="196">
        <v>2626</v>
      </c>
      <c r="G5" s="193">
        <v>2203</v>
      </c>
      <c r="H5" s="71"/>
      <c r="J5" s="129" t="s">
        <v>493</v>
      </c>
      <c r="K5" s="139">
        <v>110</v>
      </c>
      <c r="L5" s="139">
        <v>142</v>
      </c>
      <c r="M5" s="140">
        <v>216</v>
      </c>
      <c r="N5" s="140">
        <v>2.6259999999999999</v>
      </c>
      <c r="O5" s="127">
        <v>2.2029999999999998</v>
      </c>
    </row>
    <row r="6" spans="2:15" ht="13" thickBot="1">
      <c r="B6" s="122" t="s">
        <v>340</v>
      </c>
      <c r="C6" s="141">
        <v>515</v>
      </c>
      <c r="D6" s="142">
        <v>435</v>
      </c>
      <c r="E6" s="141">
        <v>727</v>
      </c>
      <c r="F6" s="197">
        <v>3757</v>
      </c>
      <c r="G6" s="191">
        <v>3539</v>
      </c>
      <c r="H6" s="84"/>
      <c r="J6" s="122" t="s">
        <v>340</v>
      </c>
      <c r="K6" s="141">
        <v>515</v>
      </c>
      <c r="L6" s="142">
        <v>435</v>
      </c>
      <c r="M6" s="141">
        <v>727</v>
      </c>
      <c r="N6" s="141">
        <v>3.7570000000000001</v>
      </c>
      <c r="O6" s="123">
        <v>3.5390000000000001</v>
      </c>
    </row>
    <row r="7" spans="2:15" ht="13" thickBot="1">
      <c r="B7" s="129" t="s">
        <v>565</v>
      </c>
      <c r="C7" s="198">
        <v>4447</v>
      </c>
      <c r="D7" s="198">
        <v>4809</v>
      </c>
      <c r="E7" s="196">
        <v>5192</v>
      </c>
      <c r="F7" s="196">
        <v>8443</v>
      </c>
      <c r="G7" s="193">
        <v>11765</v>
      </c>
      <c r="H7" s="71"/>
      <c r="J7" s="129" t="s">
        <v>494</v>
      </c>
      <c r="K7" s="139">
        <v>4.4470000000000001</v>
      </c>
      <c r="L7" s="139">
        <v>4.8090000000000002</v>
      </c>
      <c r="M7" s="140">
        <v>5.1920000000000002</v>
      </c>
      <c r="N7" s="140">
        <v>8.4429999999999996</v>
      </c>
      <c r="O7" s="127">
        <v>11.765000000000001</v>
      </c>
    </row>
    <row r="8" spans="2:15" ht="13" thickBot="1">
      <c r="B8" s="122" t="s">
        <v>341</v>
      </c>
      <c r="C8" s="203">
        <v>0.115</v>
      </c>
      <c r="D8" s="203">
        <v>0.09</v>
      </c>
      <c r="E8" s="203">
        <v>0.14000000000000001</v>
      </c>
      <c r="F8" s="203">
        <v>0.44500000000000001</v>
      </c>
      <c r="G8" s="194">
        <v>0.30099999999999999</v>
      </c>
      <c r="H8" s="83"/>
      <c r="J8" s="122" t="s">
        <v>343</v>
      </c>
      <c r="K8" s="141" t="s">
        <v>344</v>
      </c>
      <c r="L8" s="141" t="s">
        <v>264</v>
      </c>
      <c r="M8" s="141" t="s">
        <v>279</v>
      </c>
      <c r="N8" s="141" t="s">
        <v>345</v>
      </c>
      <c r="O8" s="123" t="s">
        <v>346</v>
      </c>
    </row>
    <row r="9" spans="2:15" ht="13" thickBot="1">
      <c r="B9" s="122" t="s">
        <v>566</v>
      </c>
      <c r="C9" s="203">
        <v>5.5E-2</v>
      </c>
      <c r="D9" s="203">
        <v>5.0999999999999997E-2</v>
      </c>
      <c r="E9" s="203">
        <v>2.3E-2</v>
      </c>
      <c r="F9" s="203">
        <v>3.7999999999999999E-2</v>
      </c>
      <c r="G9" s="194">
        <v>0.105</v>
      </c>
      <c r="H9" s="83"/>
      <c r="J9" s="122" t="s">
        <v>495</v>
      </c>
      <c r="K9" s="141" t="s">
        <v>347</v>
      </c>
      <c r="L9" s="141" t="s">
        <v>348</v>
      </c>
      <c r="M9" s="141" t="s">
        <v>349</v>
      </c>
      <c r="N9" s="141" t="s">
        <v>262</v>
      </c>
      <c r="O9" s="123" t="s">
        <v>350</v>
      </c>
    </row>
    <row r="10" spans="2:15" ht="26.5" customHeight="1">
      <c r="B10" s="334" t="s">
        <v>567</v>
      </c>
      <c r="C10" s="334"/>
      <c r="D10" s="334"/>
      <c r="E10" s="334"/>
      <c r="F10" s="334"/>
      <c r="G10" s="334"/>
      <c r="J10" s="334" t="s">
        <v>571</v>
      </c>
      <c r="K10" s="334"/>
      <c r="L10" s="334"/>
      <c r="M10" s="334"/>
      <c r="N10" s="334"/>
      <c r="O10" s="334"/>
    </row>
    <row r="11" spans="2:15">
      <c r="B11" s="335" t="s">
        <v>568</v>
      </c>
      <c r="C11" s="335"/>
      <c r="D11" s="335"/>
      <c r="E11" s="335"/>
      <c r="F11" s="335"/>
      <c r="G11" s="335"/>
      <c r="J11" s="335" t="s">
        <v>572</v>
      </c>
      <c r="K11" s="335"/>
      <c r="L11" s="335"/>
      <c r="M11" s="335"/>
      <c r="N11" s="335"/>
      <c r="O11" s="335"/>
    </row>
    <row r="12" spans="2:15">
      <c r="B12" s="335" t="s">
        <v>569</v>
      </c>
      <c r="C12" s="335"/>
      <c r="D12" s="335"/>
      <c r="E12" s="335"/>
      <c r="F12" s="335"/>
      <c r="G12" s="335"/>
      <c r="J12" s="335" t="s">
        <v>501</v>
      </c>
      <c r="K12" s="335"/>
      <c r="L12" s="335"/>
      <c r="M12" s="335"/>
      <c r="N12" s="335"/>
      <c r="O12" s="335"/>
    </row>
    <row r="13" spans="2:15" ht="14">
      <c r="B13" s="335" t="s">
        <v>570</v>
      </c>
      <c r="C13" s="335"/>
      <c r="D13" s="335"/>
      <c r="E13" s="335"/>
      <c r="F13" s="335"/>
      <c r="G13" s="335"/>
      <c r="J13" s="335" t="s">
        <v>573</v>
      </c>
      <c r="K13" s="335"/>
      <c r="L13" s="335"/>
      <c r="M13" s="335"/>
      <c r="N13" s="335"/>
      <c r="O13" s="335"/>
    </row>
    <row r="15" spans="2:15" ht="13" thickBot="1">
      <c r="B15" s="72" t="s">
        <v>639</v>
      </c>
      <c r="J15" s="72" t="s">
        <v>638</v>
      </c>
    </row>
    <row r="16" spans="2:15" ht="13.5" thickTop="1" thickBot="1">
      <c r="B16" s="143" t="s">
        <v>339</v>
      </c>
      <c r="C16" s="144">
        <v>2018</v>
      </c>
      <c r="D16" s="144">
        <v>2019</v>
      </c>
      <c r="E16" s="145">
        <v>2020</v>
      </c>
      <c r="F16" s="145">
        <v>2021</v>
      </c>
      <c r="G16" s="145">
        <v>2022</v>
      </c>
      <c r="H16" s="77"/>
      <c r="J16" s="143" t="s">
        <v>342</v>
      </c>
      <c r="K16" s="144">
        <v>2018</v>
      </c>
      <c r="L16" s="144">
        <v>2019</v>
      </c>
      <c r="M16" s="145">
        <v>2020</v>
      </c>
      <c r="N16" s="145">
        <v>2021</v>
      </c>
      <c r="O16" s="145">
        <v>2022</v>
      </c>
    </row>
    <row r="17" spans="2:15" ht="13" thickTop="1">
      <c r="B17" s="128" t="s">
        <v>574</v>
      </c>
      <c r="C17" s="137">
        <v>657</v>
      </c>
      <c r="D17" s="137">
        <v>536</v>
      </c>
      <c r="E17" s="138">
        <v>780</v>
      </c>
      <c r="F17" s="195">
        <v>1913</v>
      </c>
      <c r="G17" s="195">
        <v>2505</v>
      </c>
      <c r="H17" s="75"/>
      <c r="J17" s="128" t="s">
        <v>496</v>
      </c>
      <c r="K17" s="137">
        <v>657</v>
      </c>
      <c r="L17" s="137">
        <v>536</v>
      </c>
      <c r="M17" s="138">
        <v>780</v>
      </c>
      <c r="N17" s="138">
        <v>1.913</v>
      </c>
      <c r="O17" s="138">
        <v>2.5049999999999999</v>
      </c>
    </row>
    <row r="18" spans="2:15">
      <c r="B18" s="128" t="s">
        <v>368</v>
      </c>
      <c r="C18" s="199">
        <v>0.30499999999999999</v>
      </c>
      <c r="D18" s="199">
        <v>0.24</v>
      </c>
      <c r="E18" s="200">
        <v>0.26</v>
      </c>
      <c r="F18" s="200">
        <v>0.27600000000000002</v>
      </c>
      <c r="G18" s="200">
        <v>0.26300000000000001</v>
      </c>
      <c r="H18" s="80"/>
      <c r="J18" s="128" t="s">
        <v>351</v>
      </c>
      <c r="K18" s="137" t="s">
        <v>352</v>
      </c>
      <c r="L18" s="137" t="s">
        <v>353</v>
      </c>
      <c r="M18" s="138" t="s">
        <v>354</v>
      </c>
      <c r="N18" s="138" t="s">
        <v>260</v>
      </c>
      <c r="O18" s="138" t="s">
        <v>355</v>
      </c>
    </row>
    <row r="19" spans="2:15">
      <c r="B19" s="128" t="s">
        <v>369</v>
      </c>
      <c r="C19" s="137">
        <v>-200</v>
      </c>
      <c r="D19" s="137">
        <v>-129</v>
      </c>
      <c r="E19" s="138">
        <v>-203</v>
      </c>
      <c r="F19" s="138">
        <v>-528</v>
      </c>
      <c r="G19" s="138">
        <v>-658</v>
      </c>
      <c r="H19" s="74"/>
      <c r="J19" s="128" t="s">
        <v>356</v>
      </c>
      <c r="K19" s="137">
        <v>-200</v>
      </c>
      <c r="L19" s="137">
        <v>-129</v>
      </c>
      <c r="M19" s="138">
        <v>-203</v>
      </c>
      <c r="N19" s="138">
        <v>-528</v>
      </c>
      <c r="O19" s="138">
        <v>-658</v>
      </c>
    </row>
    <row r="20" spans="2:15">
      <c r="B20" s="128" t="s">
        <v>370</v>
      </c>
      <c r="C20" s="137">
        <v>457</v>
      </c>
      <c r="D20" s="137">
        <v>407</v>
      </c>
      <c r="E20" s="138">
        <v>577</v>
      </c>
      <c r="F20" s="195">
        <v>1385</v>
      </c>
      <c r="G20" s="195">
        <v>1847</v>
      </c>
      <c r="H20" s="75"/>
      <c r="J20" s="128" t="s">
        <v>357</v>
      </c>
      <c r="K20" s="137">
        <v>457</v>
      </c>
      <c r="L20" s="137">
        <v>407</v>
      </c>
      <c r="M20" s="138">
        <v>577</v>
      </c>
      <c r="N20" s="138">
        <v>1.385</v>
      </c>
      <c r="O20" s="138">
        <v>1.847</v>
      </c>
    </row>
    <row r="21" spans="2:15" ht="13" thickBot="1">
      <c r="B21" s="129" t="s">
        <v>575</v>
      </c>
      <c r="C21" s="139">
        <v>110</v>
      </c>
      <c r="D21" s="139">
        <v>142</v>
      </c>
      <c r="E21" s="140">
        <v>216</v>
      </c>
      <c r="F21" s="196">
        <v>2626</v>
      </c>
      <c r="G21" s="196">
        <v>2203</v>
      </c>
      <c r="H21" s="75"/>
      <c r="J21" s="129" t="s">
        <v>497</v>
      </c>
      <c r="K21" s="139">
        <v>110</v>
      </c>
      <c r="L21" s="139">
        <v>142</v>
      </c>
      <c r="M21" s="140">
        <v>216</v>
      </c>
      <c r="N21" s="140">
        <v>2.6259999999999999</v>
      </c>
      <c r="O21" s="140">
        <v>2.2029999999999998</v>
      </c>
    </row>
    <row r="22" spans="2:15" ht="13" thickBot="1">
      <c r="B22" s="122" t="s">
        <v>371</v>
      </c>
      <c r="C22" s="142">
        <v>567</v>
      </c>
      <c r="D22" s="142">
        <v>549</v>
      </c>
      <c r="E22" s="141">
        <v>794</v>
      </c>
      <c r="F22" s="197">
        <v>4011</v>
      </c>
      <c r="G22" s="197">
        <v>4049</v>
      </c>
      <c r="H22" s="81"/>
      <c r="J22" s="122" t="s">
        <v>358</v>
      </c>
      <c r="K22" s="142">
        <v>567</v>
      </c>
      <c r="L22" s="142">
        <v>549</v>
      </c>
      <c r="M22" s="141">
        <v>794</v>
      </c>
      <c r="N22" s="141">
        <v>4.0110000000000001</v>
      </c>
      <c r="O22" s="141">
        <v>4.0490000000000004</v>
      </c>
    </row>
    <row r="23" spans="2:15" ht="14.5">
      <c r="B23" s="128"/>
      <c r="C23" s="137"/>
      <c r="D23" s="76"/>
      <c r="E23" s="138"/>
      <c r="F23" s="146"/>
      <c r="G23" s="147"/>
      <c r="H23" s="78"/>
      <c r="J23" s="128"/>
      <c r="K23" s="137"/>
      <c r="L23" s="76"/>
      <c r="M23" s="138"/>
      <c r="N23" s="146"/>
      <c r="O23" s="147"/>
    </row>
    <row r="24" spans="2:15" ht="13" thickBot="1">
      <c r="B24" s="122" t="s">
        <v>372</v>
      </c>
      <c r="C24" s="201">
        <v>5420</v>
      </c>
      <c r="D24" s="201">
        <v>5783</v>
      </c>
      <c r="E24" s="197">
        <v>5985</v>
      </c>
      <c r="F24" s="197">
        <v>10908</v>
      </c>
      <c r="G24" s="197">
        <v>14173</v>
      </c>
      <c r="H24" s="81"/>
      <c r="J24" s="122" t="s">
        <v>359</v>
      </c>
      <c r="K24" s="142">
        <v>5.42</v>
      </c>
      <c r="L24" s="142">
        <v>5.7830000000000004</v>
      </c>
      <c r="M24" s="141">
        <v>5.9850000000000003</v>
      </c>
      <c r="N24" s="141">
        <v>10.907999999999999</v>
      </c>
      <c r="O24" s="141">
        <v>14.173</v>
      </c>
    </row>
    <row r="25" spans="2:15">
      <c r="B25" s="128" t="s">
        <v>373</v>
      </c>
      <c r="C25" s="195">
        <v>1586</v>
      </c>
      <c r="D25" s="195">
        <v>1859</v>
      </c>
      <c r="E25" s="195">
        <v>2313</v>
      </c>
      <c r="F25" s="195">
        <v>2573</v>
      </c>
      <c r="G25" s="192">
        <v>3574</v>
      </c>
      <c r="H25" s="71"/>
      <c r="J25" s="128" t="s">
        <v>360</v>
      </c>
      <c r="K25" s="138">
        <v>1.5860000000000001</v>
      </c>
      <c r="L25" s="138">
        <v>1.859</v>
      </c>
      <c r="M25" s="138">
        <v>2.3130000000000002</v>
      </c>
      <c r="N25" s="138">
        <v>2.573</v>
      </c>
      <c r="O25" s="125">
        <v>3.5739999999999998</v>
      </c>
    </row>
    <row r="26" spans="2:15">
      <c r="B26" s="128" t="s">
        <v>374</v>
      </c>
      <c r="C26" s="138">
        <v>643</v>
      </c>
      <c r="D26" s="138">
        <v>885</v>
      </c>
      <c r="E26" s="195">
        <v>1520</v>
      </c>
      <c r="F26" s="138">
        <v>108</v>
      </c>
      <c r="G26" s="195">
        <v>1166</v>
      </c>
      <c r="H26" s="75"/>
      <c r="J26" s="128" t="s">
        <v>361</v>
      </c>
      <c r="K26" s="138">
        <v>643</v>
      </c>
      <c r="L26" s="138">
        <v>885</v>
      </c>
      <c r="M26" s="138">
        <v>1.52</v>
      </c>
      <c r="N26" s="138">
        <v>108</v>
      </c>
      <c r="O26" s="138">
        <v>1.1659999999999999</v>
      </c>
    </row>
    <row r="27" spans="2:15">
      <c r="B27" s="128" t="s">
        <v>375</v>
      </c>
      <c r="C27" s="138">
        <v>943</v>
      </c>
      <c r="D27" s="138">
        <v>974</v>
      </c>
      <c r="E27" s="138">
        <v>793</v>
      </c>
      <c r="F27" s="195">
        <v>2465</v>
      </c>
      <c r="G27" s="195">
        <v>2408</v>
      </c>
      <c r="H27" s="75"/>
      <c r="J27" s="128" t="s">
        <v>362</v>
      </c>
      <c r="K27" s="138">
        <v>943</v>
      </c>
      <c r="L27" s="138">
        <v>974</v>
      </c>
      <c r="M27" s="138">
        <v>793</v>
      </c>
      <c r="N27" s="138">
        <v>2.4649999999999999</v>
      </c>
      <c r="O27" s="138">
        <v>2.4079999999999999</v>
      </c>
    </row>
    <row r="28" spans="2:15" ht="13" thickBot="1">
      <c r="B28" s="129" t="s">
        <v>576</v>
      </c>
      <c r="C28" s="196">
        <v>4477</v>
      </c>
      <c r="D28" s="196">
        <v>4809</v>
      </c>
      <c r="E28" s="196">
        <v>5192</v>
      </c>
      <c r="F28" s="196">
        <v>8443</v>
      </c>
      <c r="G28" s="196">
        <v>11765</v>
      </c>
      <c r="H28" s="75"/>
      <c r="J28" s="129" t="s">
        <v>498</v>
      </c>
      <c r="K28" s="140">
        <v>4.4770000000000003</v>
      </c>
      <c r="L28" s="140">
        <v>4.8090000000000002</v>
      </c>
      <c r="M28" s="140">
        <v>5.1920000000000002</v>
      </c>
      <c r="N28" s="140">
        <v>8.4429999999999996</v>
      </c>
      <c r="O28" s="140">
        <v>11.765000000000001</v>
      </c>
    </row>
    <row r="29" spans="2:15" ht="13" thickBot="1">
      <c r="B29" s="122" t="s">
        <v>376</v>
      </c>
      <c r="C29" s="203">
        <v>0.105</v>
      </c>
      <c r="D29" s="203">
        <v>9.5000000000000001E-2</v>
      </c>
      <c r="E29" s="203">
        <v>0.13300000000000001</v>
      </c>
      <c r="F29" s="203">
        <v>0.36799999999999999</v>
      </c>
      <c r="G29" s="203">
        <v>0.28599999999999998</v>
      </c>
      <c r="H29" s="85"/>
      <c r="J29" s="122" t="s">
        <v>363</v>
      </c>
      <c r="K29" s="141" t="s">
        <v>350</v>
      </c>
      <c r="L29" s="141" t="s">
        <v>364</v>
      </c>
      <c r="M29" s="141" t="s">
        <v>365</v>
      </c>
      <c r="N29" s="141" t="s">
        <v>366</v>
      </c>
      <c r="O29" s="141" t="s">
        <v>367</v>
      </c>
    </row>
    <row r="30" spans="2:15" ht="29.5" customHeight="1">
      <c r="B30" s="334" t="s">
        <v>577</v>
      </c>
      <c r="C30" s="334"/>
      <c r="D30" s="334"/>
      <c r="E30" s="334"/>
      <c r="F30" s="334"/>
      <c r="G30" s="334"/>
      <c r="H30" s="85"/>
      <c r="J30" s="334" t="s">
        <v>499</v>
      </c>
      <c r="K30" s="334"/>
      <c r="L30" s="334"/>
      <c r="M30" s="334"/>
      <c r="N30" s="334"/>
      <c r="O30" s="334"/>
    </row>
    <row r="31" spans="2:15">
      <c r="B31" s="335" t="s">
        <v>578</v>
      </c>
      <c r="C31" s="335"/>
      <c r="D31" s="335"/>
      <c r="E31" s="335"/>
      <c r="F31" s="335"/>
      <c r="G31" s="335"/>
      <c r="H31" s="85"/>
      <c r="J31" s="335" t="s">
        <v>500</v>
      </c>
      <c r="K31" s="335"/>
      <c r="L31" s="335"/>
      <c r="M31" s="335"/>
      <c r="N31" s="335"/>
      <c r="O31" s="335"/>
    </row>
    <row r="32" spans="2:15">
      <c r="B32" s="335" t="s">
        <v>569</v>
      </c>
      <c r="C32" s="335"/>
      <c r="D32" s="335"/>
      <c r="E32" s="335"/>
      <c r="F32" s="335"/>
      <c r="G32" s="85"/>
      <c r="H32" s="85"/>
      <c r="J32" s="335" t="s">
        <v>501</v>
      </c>
      <c r="K32" s="335"/>
      <c r="L32" s="335"/>
      <c r="M32" s="335"/>
      <c r="N32" s="335"/>
      <c r="O32" s="335"/>
    </row>
    <row r="33" spans="2:15">
      <c r="B33" s="79"/>
      <c r="C33" s="85"/>
      <c r="D33" s="85"/>
      <c r="E33" s="85"/>
      <c r="F33" s="85"/>
      <c r="G33" s="85"/>
      <c r="H33" s="85"/>
      <c r="J33" s="148"/>
      <c r="K33" s="146"/>
      <c r="L33" s="146"/>
      <c r="M33" s="146"/>
      <c r="N33" s="146"/>
      <c r="O33" s="146"/>
    </row>
    <row r="35" spans="2:15" ht="13" thickBot="1">
      <c r="B35" s="72" t="s">
        <v>640</v>
      </c>
      <c r="J35" s="72" t="s">
        <v>641</v>
      </c>
    </row>
    <row r="36" spans="2:15" ht="13" thickBot="1">
      <c r="B36" s="119" t="s">
        <v>339</v>
      </c>
      <c r="C36" s="121"/>
      <c r="D36" s="98" t="s">
        <v>663</v>
      </c>
      <c r="J36" s="119" t="s">
        <v>342</v>
      </c>
      <c r="K36" s="121"/>
      <c r="L36" s="98" t="s">
        <v>665</v>
      </c>
    </row>
    <row r="37" spans="2:15" ht="14.5">
      <c r="B37" s="90" t="s">
        <v>579</v>
      </c>
      <c r="C37" s="82"/>
      <c r="D37" s="342">
        <v>7830</v>
      </c>
      <c r="J37" s="90" t="s">
        <v>502</v>
      </c>
      <c r="K37" s="82"/>
      <c r="L37" s="149" t="str">
        <f>IF(D37&lt;0,CONCATENATE("(",SUBSTITUTE(SUBSTITUTE(SUBSTITUTE(SUBSTITUTE(TEXT(D37,"#.##0"),",","*"),".",","),"*","."),"-",""),")"),IF(D37=0,"       -",SUBSTITUTE(SUBSTITUTE(SUBSTITUTE(TEXT(D37,"#.##0"),",","*"),".",","),"*",".")))</f>
        <v>7,830</v>
      </c>
    </row>
    <row r="38" spans="2:15" ht="14.5">
      <c r="B38" s="90" t="s">
        <v>580</v>
      </c>
      <c r="C38" s="82"/>
      <c r="D38" s="342">
        <v>1919</v>
      </c>
      <c r="J38" s="90" t="s">
        <v>503</v>
      </c>
      <c r="K38" s="82"/>
      <c r="L38" s="149" t="str">
        <f t="shared" ref="L38:L51" si="0">IF(D38&lt;0,CONCATENATE("(",SUBSTITUTE(SUBSTITUTE(SUBSTITUTE(SUBSTITUTE(TEXT(D38,"#.##0"),",","*"),".",","),"*","."),"-",""),")"),IF(D38=0,"       -",SUBSTITUTE(SUBSTITUTE(SUBSTITUTE(TEXT(D38,"#.##0"),",","*"),".",","),"*",".")))</f>
        <v>1,919</v>
      </c>
    </row>
    <row r="39" spans="2:15">
      <c r="B39" s="90" t="s">
        <v>377</v>
      </c>
      <c r="C39" s="125"/>
      <c r="D39" s="342">
        <v>355.7033265</v>
      </c>
      <c r="J39" s="90" t="s">
        <v>389</v>
      </c>
      <c r="K39" s="125"/>
      <c r="L39" s="149" t="str">
        <f t="shared" si="0"/>
        <v>356</v>
      </c>
    </row>
    <row r="40" spans="2:15">
      <c r="B40" s="90" t="s">
        <v>581</v>
      </c>
      <c r="C40" s="125"/>
      <c r="D40" s="342">
        <v>2195</v>
      </c>
      <c r="J40" s="90" t="s">
        <v>504</v>
      </c>
      <c r="K40" s="125"/>
      <c r="L40" s="91" t="str">
        <f t="shared" si="0"/>
        <v>2,195</v>
      </c>
    </row>
    <row r="41" spans="2:15">
      <c r="B41" s="90" t="s">
        <v>378</v>
      </c>
      <c r="C41" s="125"/>
      <c r="D41" s="342">
        <v>127</v>
      </c>
      <c r="J41" s="90" t="s">
        <v>390</v>
      </c>
      <c r="K41" s="125"/>
      <c r="L41" s="91" t="str">
        <f t="shared" si="0"/>
        <v>127</v>
      </c>
    </row>
    <row r="42" spans="2:15">
      <c r="B42" s="90" t="s">
        <v>379</v>
      </c>
      <c r="C42" s="125"/>
      <c r="D42" s="342">
        <v>4838</v>
      </c>
      <c r="J42" s="90" t="s">
        <v>391</v>
      </c>
      <c r="K42" s="125"/>
      <c r="L42" s="149" t="str">
        <f t="shared" si="0"/>
        <v>4,838</v>
      </c>
    </row>
    <row r="43" spans="2:15">
      <c r="B43" s="90" t="s">
        <v>380</v>
      </c>
      <c r="C43" s="125"/>
      <c r="D43" s="342">
        <v>510</v>
      </c>
      <c r="J43" s="90" t="s">
        <v>392</v>
      </c>
      <c r="K43" s="125"/>
      <c r="L43" s="149" t="str">
        <f t="shared" si="0"/>
        <v>510</v>
      </c>
    </row>
    <row r="44" spans="2:15" ht="13" thickBot="1">
      <c r="B44" s="92" t="s">
        <v>381</v>
      </c>
      <c r="C44" s="127"/>
      <c r="D44" s="343">
        <v>1602</v>
      </c>
      <c r="J44" s="92" t="s">
        <v>393</v>
      </c>
      <c r="K44" s="127"/>
      <c r="L44" s="175" t="str">
        <f t="shared" si="0"/>
        <v>1,602</v>
      </c>
    </row>
    <row r="45" spans="2:15" ht="13" thickBot="1">
      <c r="B45" s="88" t="s">
        <v>340</v>
      </c>
      <c r="C45" s="123"/>
      <c r="D45" s="344">
        <v>19376.703326499999</v>
      </c>
      <c r="J45" s="88" t="s">
        <v>340</v>
      </c>
      <c r="K45" s="123"/>
      <c r="L45" s="174" t="str">
        <f t="shared" si="0"/>
        <v>19,377</v>
      </c>
    </row>
    <row r="46" spans="2:15">
      <c r="B46" s="90" t="s">
        <v>382</v>
      </c>
      <c r="C46" s="125"/>
      <c r="D46" s="342">
        <v>576</v>
      </c>
      <c r="J46" s="90" t="s">
        <v>252</v>
      </c>
      <c r="K46" s="125"/>
      <c r="L46" s="91" t="str">
        <f t="shared" si="0"/>
        <v>576</v>
      </c>
    </row>
    <row r="47" spans="2:15">
      <c r="B47" s="336" t="s">
        <v>383</v>
      </c>
      <c r="C47" s="336"/>
      <c r="D47" s="342">
        <v>261</v>
      </c>
      <c r="J47" s="336" t="s">
        <v>394</v>
      </c>
      <c r="K47" s="336"/>
      <c r="L47" s="149" t="str">
        <f t="shared" si="0"/>
        <v>261</v>
      </c>
    </row>
    <row r="48" spans="2:15">
      <c r="B48" s="90" t="s">
        <v>384</v>
      </c>
      <c r="C48" s="125"/>
      <c r="D48" s="342">
        <v>5110</v>
      </c>
      <c r="J48" s="90" t="s">
        <v>395</v>
      </c>
      <c r="K48" s="125"/>
      <c r="L48" s="91" t="str">
        <f t="shared" si="0"/>
        <v>5,110</v>
      </c>
    </row>
    <row r="49" spans="2:16" ht="13" thickBot="1">
      <c r="B49" s="92" t="s">
        <v>385</v>
      </c>
      <c r="C49" s="127"/>
      <c r="D49" s="343">
        <v>511</v>
      </c>
      <c r="J49" s="92" t="s">
        <v>396</v>
      </c>
      <c r="K49" s="127"/>
      <c r="L49" s="94" t="str">
        <f t="shared" si="0"/>
        <v>511</v>
      </c>
    </row>
    <row r="50" spans="2:16" ht="13" thickBot="1">
      <c r="B50" s="150" t="s">
        <v>340</v>
      </c>
      <c r="C50" s="151"/>
      <c r="D50" s="232">
        <v>6458</v>
      </c>
      <c r="E50" s="231"/>
      <c r="J50" s="150" t="s">
        <v>340</v>
      </c>
      <c r="K50" s="151"/>
      <c r="L50" s="232" t="str">
        <f t="shared" si="0"/>
        <v>6,458</v>
      </c>
    </row>
    <row r="51" spans="2:16" ht="15.5" thickTop="1" thickBot="1">
      <c r="B51" s="105" t="s">
        <v>386</v>
      </c>
      <c r="C51" s="346"/>
      <c r="D51" s="227">
        <v>12918.703326499999</v>
      </c>
      <c r="J51" s="88" t="s">
        <v>397</v>
      </c>
      <c r="K51" s="152"/>
      <c r="L51" s="174" t="str">
        <f t="shared" si="0"/>
        <v>12,919</v>
      </c>
    </row>
    <row r="52" spans="2:16" ht="13.5" thickTop="1" thickBot="1">
      <c r="B52" s="105" t="s">
        <v>608</v>
      </c>
      <c r="C52" s="106"/>
      <c r="D52" s="347">
        <v>56.994734166069975</v>
      </c>
      <c r="J52" s="88" t="s">
        <v>609</v>
      </c>
      <c r="K52" s="123"/>
      <c r="L52" s="98">
        <f>D52</f>
        <v>56.994734166069975</v>
      </c>
    </row>
    <row r="53" spans="2:16" ht="20.5" customHeight="1" thickTop="1">
      <c r="B53" s="345" t="s">
        <v>610</v>
      </c>
      <c r="C53" s="345"/>
      <c r="D53" s="345"/>
      <c r="J53" s="339" t="s">
        <v>611</v>
      </c>
      <c r="K53" s="339"/>
      <c r="L53" s="340"/>
    </row>
    <row r="54" spans="2:16">
      <c r="B54" s="337" t="s">
        <v>387</v>
      </c>
      <c r="C54" s="337"/>
      <c r="D54" s="337"/>
      <c r="J54" s="340" t="s">
        <v>398</v>
      </c>
      <c r="K54" s="340"/>
      <c r="L54" s="340"/>
    </row>
    <row r="55" spans="2:16" ht="19" customHeight="1">
      <c r="B55" s="338" t="s">
        <v>388</v>
      </c>
      <c r="C55" s="338"/>
      <c r="D55" s="338"/>
      <c r="J55" s="341" t="s">
        <v>399</v>
      </c>
      <c r="K55" s="341"/>
      <c r="L55" s="341"/>
    </row>
    <row r="58" spans="2:16" ht="13" thickBot="1">
      <c r="B58" s="72" t="s">
        <v>642</v>
      </c>
      <c r="J58" s="72" t="s">
        <v>643</v>
      </c>
    </row>
    <row r="59" spans="2:16" ht="13" thickBot="1">
      <c r="B59" s="120" t="s">
        <v>400</v>
      </c>
      <c r="C59" s="153"/>
      <c r="D59" s="135">
        <v>2018</v>
      </c>
      <c r="E59" s="136">
        <v>2019</v>
      </c>
      <c r="F59" s="136">
        <v>2020</v>
      </c>
      <c r="G59" s="136">
        <v>2021</v>
      </c>
      <c r="H59" s="136">
        <v>2022</v>
      </c>
      <c r="J59" s="120" t="s">
        <v>400</v>
      </c>
      <c r="K59" s="153"/>
      <c r="L59" s="135">
        <v>2018</v>
      </c>
      <c r="M59" s="136">
        <v>2019</v>
      </c>
      <c r="N59" s="136">
        <v>2020</v>
      </c>
      <c r="O59" s="136">
        <v>2021</v>
      </c>
      <c r="P59" s="136">
        <v>2022</v>
      </c>
    </row>
    <row r="60" spans="2:16">
      <c r="B60" s="90" t="s">
        <v>582</v>
      </c>
      <c r="C60" s="132" t="s">
        <v>401</v>
      </c>
      <c r="D60" s="202">
        <v>95297500</v>
      </c>
      <c r="E60" s="202">
        <v>190595000</v>
      </c>
      <c r="F60" s="202">
        <v>190595000</v>
      </c>
      <c r="G60" s="202">
        <v>193111454</v>
      </c>
      <c r="H60" s="202">
        <v>212422599</v>
      </c>
      <c r="J60" s="90" t="s">
        <v>505</v>
      </c>
      <c r="K60" s="132" t="s">
        <v>401</v>
      </c>
      <c r="L60" s="137" t="s">
        <v>402</v>
      </c>
      <c r="M60" s="137" t="s">
        <v>403</v>
      </c>
      <c r="N60" s="137" t="s">
        <v>403</v>
      </c>
      <c r="O60" s="137" t="s">
        <v>404</v>
      </c>
      <c r="P60" s="137" t="s">
        <v>405</v>
      </c>
    </row>
    <row r="61" spans="2:16">
      <c r="B61" s="90" t="s">
        <v>583</v>
      </c>
      <c r="C61" s="154" t="s">
        <v>423</v>
      </c>
      <c r="D61" s="137">
        <v>41.86</v>
      </c>
      <c r="E61" s="137">
        <v>24.8</v>
      </c>
      <c r="F61" s="137">
        <v>27.45</v>
      </c>
      <c r="G61" s="137">
        <v>40.93</v>
      </c>
      <c r="H61" s="137">
        <v>46.85</v>
      </c>
      <c r="J61" s="90" t="s">
        <v>506</v>
      </c>
      <c r="K61" s="154" t="s">
        <v>406</v>
      </c>
      <c r="L61" s="137" t="s">
        <v>407</v>
      </c>
      <c r="M61" s="137" t="s">
        <v>408</v>
      </c>
      <c r="N61" s="137" t="s">
        <v>409</v>
      </c>
      <c r="O61" s="137" t="s">
        <v>410</v>
      </c>
      <c r="P61" s="137" t="s">
        <v>411</v>
      </c>
    </row>
    <row r="62" spans="2:16">
      <c r="B62" s="90" t="s">
        <v>584</v>
      </c>
      <c r="C62" s="154" t="s">
        <v>424</v>
      </c>
      <c r="D62" s="202">
        <v>3989153</v>
      </c>
      <c r="E62" s="202">
        <v>4726756</v>
      </c>
      <c r="F62" s="202">
        <v>5231833</v>
      </c>
      <c r="G62" s="202">
        <v>7904052</v>
      </c>
      <c r="H62" s="202">
        <v>9951999</v>
      </c>
      <c r="J62" s="90" t="s">
        <v>507</v>
      </c>
      <c r="K62" s="154" t="s">
        <v>412</v>
      </c>
      <c r="L62" s="137" t="s">
        <v>413</v>
      </c>
      <c r="M62" s="137" t="s">
        <v>414</v>
      </c>
      <c r="N62" s="137" t="s">
        <v>415</v>
      </c>
      <c r="O62" s="137" t="s">
        <v>416</v>
      </c>
      <c r="P62" s="137" t="s">
        <v>417</v>
      </c>
    </row>
    <row r="63" spans="2:16" ht="13" thickBot="1">
      <c r="B63" s="129" t="s">
        <v>585</v>
      </c>
      <c r="C63" s="155" t="s">
        <v>424</v>
      </c>
      <c r="D63" s="198">
        <v>208367</v>
      </c>
      <c r="E63" s="198">
        <v>213073</v>
      </c>
      <c r="F63" s="198">
        <v>415352</v>
      </c>
      <c r="G63" s="198">
        <v>-272252</v>
      </c>
      <c r="H63" s="198">
        <v>994561</v>
      </c>
      <c r="J63" s="129" t="s">
        <v>508</v>
      </c>
      <c r="K63" s="155" t="s">
        <v>412</v>
      </c>
      <c r="L63" s="139">
        <v>208.36699999999999</v>
      </c>
      <c r="M63" s="139">
        <v>213.07300000000001</v>
      </c>
      <c r="N63" s="139">
        <v>415.35199999999998</v>
      </c>
      <c r="O63" s="139">
        <v>-272.25200000000001</v>
      </c>
      <c r="P63" s="139">
        <v>994.56100000000004</v>
      </c>
    </row>
    <row r="64" spans="2:16" ht="13" thickBot="1">
      <c r="B64" s="122" t="s">
        <v>54</v>
      </c>
      <c r="C64" s="156" t="s">
        <v>327</v>
      </c>
      <c r="D64" s="203">
        <v>5.1999999999999998E-2</v>
      </c>
      <c r="E64" s="203">
        <v>4.4999999999999998E-2</v>
      </c>
      <c r="F64" s="203">
        <v>7.9000000000000001E-2</v>
      </c>
      <c r="G64" s="203">
        <v>-3.4000000000000002E-2</v>
      </c>
      <c r="H64" s="203">
        <v>0.1</v>
      </c>
      <c r="J64" s="122" t="s">
        <v>54</v>
      </c>
      <c r="K64" s="156" t="s">
        <v>327</v>
      </c>
      <c r="L64" s="141" t="s">
        <v>418</v>
      </c>
      <c r="M64" s="141" t="s">
        <v>419</v>
      </c>
      <c r="N64" s="141" t="s">
        <v>420</v>
      </c>
      <c r="O64" s="141" t="s">
        <v>421</v>
      </c>
      <c r="P64" s="141" t="s">
        <v>422</v>
      </c>
    </row>
    <row r="65" spans="2:16">
      <c r="B65" s="172" t="s">
        <v>586</v>
      </c>
      <c r="C65" s="159"/>
      <c r="D65" s="85"/>
      <c r="E65" s="85"/>
      <c r="F65" s="85"/>
      <c r="G65" s="85"/>
      <c r="H65" s="85"/>
      <c r="J65" s="161" t="s">
        <v>511</v>
      </c>
      <c r="K65" s="160"/>
      <c r="L65" s="146"/>
      <c r="M65" s="146"/>
      <c r="N65" s="146"/>
      <c r="O65" s="146"/>
      <c r="P65" s="146"/>
    </row>
    <row r="66" spans="2:16">
      <c r="B66" s="172" t="s">
        <v>587</v>
      </c>
      <c r="C66" s="159"/>
      <c r="D66" s="85"/>
      <c r="E66" s="85"/>
      <c r="F66" s="85"/>
      <c r="G66" s="85"/>
      <c r="H66" s="85"/>
      <c r="J66" s="161" t="s">
        <v>512</v>
      </c>
      <c r="K66" s="160"/>
      <c r="L66" s="146"/>
      <c r="M66" s="146"/>
      <c r="N66" s="146"/>
      <c r="O66" s="146"/>
      <c r="P66" s="146"/>
    </row>
    <row r="67" spans="2:16">
      <c r="B67" s="172" t="s">
        <v>588</v>
      </c>
      <c r="C67" s="159"/>
      <c r="D67" s="85"/>
      <c r="E67" s="85"/>
      <c r="F67" s="85"/>
      <c r="G67" s="85"/>
      <c r="H67" s="85"/>
      <c r="J67" s="161" t="s">
        <v>513</v>
      </c>
      <c r="K67" s="160"/>
      <c r="L67" s="146"/>
      <c r="M67" s="146"/>
      <c r="N67" s="146"/>
      <c r="O67" s="146"/>
      <c r="P67" s="146"/>
    </row>
    <row r="68" spans="2:16">
      <c r="B68" s="172" t="s">
        <v>589</v>
      </c>
      <c r="C68" s="159"/>
      <c r="D68" s="85"/>
      <c r="E68" s="85"/>
      <c r="F68" s="85"/>
      <c r="G68" s="85"/>
      <c r="H68" s="85"/>
      <c r="J68" s="162" t="s">
        <v>514</v>
      </c>
      <c r="K68" s="160"/>
      <c r="L68" s="146"/>
      <c r="M68" s="146"/>
      <c r="N68" s="146"/>
      <c r="O68" s="146"/>
      <c r="P68" s="146"/>
    </row>
    <row r="71" spans="2:16" ht="13" thickBot="1">
      <c r="B71" s="72" t="s">
        <v>644</v>
      </c>
      <c r="J71" s="72" t="s">
        <v>645</v>
      </c>
    </row>
    <row r="72" spans="2:16" ht="13" thickBot="1">
      <c r="B72" s="120" t="s">
        <v>432</v>
      </c>
      <c r="C72" s="153"/>
      <c r="D72" s="135">
        <v>2018</v>
      </c>
      <c r="E72" s="136">
        <v>2019</v>
      </c>
      <c r="F72" s="136">
        <v>2020</v>
      </c>
      <c r="G72" s="136">
        <v>2021</v>
      </c>
      <c r="H72" s="136">
        <v>2022</v>
      </c>
      <c r="J72" s="120" t="s">
        <v>425</v>
      </c>
      <c r="K72" s="153"/>
      <c r="L72" s="135">
        <v>2018</v>
      </c>
      <c r="M72" s="136">
        <v>2019</v>
      </c>
      <c r="N72" s="136">
        <v>2020</v>
      </c>
      <c r="O72" s="136">
        <v>2021</v>
      </c>
      <c r="P72" s="136">
        <v>2022</v>
      </c>
    </row>
    <row r="73" spans="2:16">
      <c r="B73" s="128" t="s">
        <v>590</v>
      </c>
      <c r="C73" s="154" t="s">
        <v>424</v>
      </c>
      <c r="D73" s="202">
        <v>657757</v>
      </c>
      <c r="E73" s="202">
        <v>558712</v>
      </c>
      <c r="F73" s="202">
        <v>780930</v>
      </c>
      <c r="G73" s="202">
        <v>1913367</v>
      </c>
      <c r="H73" s="202">
        <v>2505293</v>
      </c>
      <c r="J73" s="128" t="s">
        <v>509</v>
      </c>
      <c r="K73" s="154" t="s">
        <v>412</v>
      </c>
      <c r="L73" s="137">
        <v>657.75699999999995</v>
      </c>
      <c r="M73" s="137">
        <v>558.71199999999999</v>
      </c>
      <c r="N73" s="137">
        <v>780.93</v>
      </c>
      <c r="O73" s="137" t="s">
        <v>426</v>
      </c>
      <c r="P73" s="137" t="s">
        <v>427</v>
      </c>
    </row>
    <row r="74" spans="2:16" ht="13" thickBot="1">
      <c r="B74" s="157" t="s">
        <v>591</v>
      </c>
      <c r="C74" s="155" t="s">
        <v>424</v>
      </c>
      <c r="D74" s="198">
        <v>-72676</v>
      </c>
      <c r="E74" s="198">
        <v>-96443</v>
      </c>
      <c r="F74" s="198">
        <v>-30645</v>
      </c>
      <c r="G74" s="198">
        <v>-177408</v>
      </c>
      <c r="H74" s="198">
        <v>-419045</v>
      </c>
      <c r="J74" s="157" t="s">
        <v>510</v>
      </c>
      <c r="K74" s="155" t="s">
        <v>412</v>
      </c>
      <c r="L74" s="139">
        <v>-72.676000000000002</v>
      </c>
      <c r="M74" s="139">
        <v>-96.442999999999998</v>
      </c>
      <c r="N74" s="139">
        <v>-30.645</v>
      </c>
      <c r="O74" s="139">
        <v>-177.40799999999999</v>
      </c>
      <c r="P74" s="139">
        <v>-419.04500000000002</v>
      </c>
    </row>
    <row r="75" spans="2:16" ht="13" thickBot="1">
      <c r="B75" s="204" t="s">
        <v>54</v>
      </c>
      <c r="C75" s="158" t="s">
        <v>327</v>
      </c>
      <c r="D75" s="210">
        <v>0.11</v>
      </c>
      <c r="E75" s="210">
        <v>0.17299999999999999</v>
      </c>
      <c r="F75" s="210">
        <v>3.9E-2</v>
      </c>
      <c r="G75" s="210">
        <v>9.2999999999999999E-2</v>
      </c>
      <c r="H75" s="210">
        <v>0.16700000000000001</v>
      </c>
      <c r="J75" s="122" t="s">
        <v>54</v>
      </c>
      <c r="K75" s="158" t="s">
        <v>327</v>
      </c>
      <c r="L75" s="141" t="s">
        <v>428</v>
      </c>
      <c r="M75" s="141" t="s">
        <v>429</v>
      </c>
      <c r="N75" s="141" t="s">
        <v>430</v>
      </c>
      <c r="O75" s="141" t="s">
        <v>261</v>
      </c>
      <c r="P75" s="141" t="s">
        <v>431</v>
      </c>
    </row>
    <row r="76" spans="2:16">
      <c r="B76" s="172" t="s">
        <v>592</v>
      </c>
      <c r="C76" s="159"/>
      <c r="D76" s="85"/>
      <c r="E76" s="85"/>
      <c r="F76" s="85"/>
      <c r="G76" s="85"/>
      <c r="H76" s="85"/>
      <c r="J76" s="161" t="s">
        <v>515</v>
      </c>
      <c r="K76" s="163"/>
      <c r="L76" s="146"/>
      <c r="M76" s="146"/>
      <c r="N76" s="146"/>
      <c r="O76" s="146"/>
      <c r="P76" s="146"/>
    </row>
    <row r="77" spans="2:16" ht="14">
      <c r="B77" s="172" t="s">
        <v>593</v>
      </c>
      <c r="C77" s="159"/>
      <c r="D77" s="85"/>
      <c r="E77" s="85"/>
      <c r="F77" s="85"/>
      <c r="G77" s="85"/>
      <c r="H77" s="85"/>
      <c r="J77" s="161" t="s">
        <v>516</v>
      </c>
      <c r="K77" s="163"/>
      <c r="L77" s="146"/>
      <c r="M77" s="146"/>
      <c r="N77" s="146"/>
      <c r="O77" s="146"/>
      <c r="P77" s="146"/>
    </row>
    <row r="78" spans="2:16">
      <c r="B78" s="79"/>
      <c r="C78" s="159"/>
      <c r="D78" s="85"/>
      <c r="E78" s="85"/>
      <c r="F78" s="85"/>
      <c r="G78" s="85"/>
      <c r="H78" s="85"/>
      <c r="J78" s="148"/>
      <c r="K78" s="163"/>
      <c r="L78" s="146"/>
      <c r="M78" s="146"/>
      <c r="N78" s="146"/>
      <c r="O78" s="146"/>
      <c r="P78" s="146"/>
    </row>
    <row r="79" spans="2:16" ht="13" thickBot="1">
      <c r="B79" s="72" t="s">
        <v>647</v>
      </c>
      <c r="J79" s="72" t="s">
        <v>646</v>
      </c>
    </row>
    <row r="80" spans="2:16" ht="13" thickBot="1">
      <c r="B80" s="164" t="s">
        <v>433</v>
      </c>
      <c r="C80" s="165"/>
      <c r="D80" s="166">
        <v>2018</v>
      </c>
      <c r="E80" s="166">
        <v>2019</v>
      </c>
      <c r="F80" s="167">
        <v>2020</v>
      </c>
      <c r="G80" s="167">
        <v>2021</v>
      </c>
      <c r="H80" s="167">
        <v>2022</v>
      </c>
      <c r="J80" s="164" t="s">
        <v>433</v>
      </c>
      <c r="K80" s="165"/>
      <c r="L80" s="166">
        <v>2018</v>
      </c>
      <c r="M80" s="166">
        <v>2019</v>
      </c>
      <c r="N80" s="167">
        <v>2020</v>
      </c>
      <c r="O80" s="167">
        <v>2021</v>
      </c>
      <c r="P80" s="167">
        <v>2022</v>
      </c>
    </row>
    <row r="81" spans="2:16">
      <c r="B81" s="205" t="s">
        <v>594</v>
      </c>
      <c r="C81" s="168" t="s">
        <v>424</v>
      </c>
      <c r="D81" s="206">
        <v>176311</v>
      </c>
      <c r="E81" s="206">
        <v>147500</v>
      </c>
      <c r="F81" s="206">
        <v>232039</v>
      </c>
      <c r="G81" s="206">
        <v>504434</v>
      </c>
      <c r="H81" s="206">
        <v>601926</v>
      </c>
      <c r="J81" s="128" t="s">
        <v>517</v>
      </c>
      <c r="K81" s="168" t="s">
        <v>412</v>
      </c>
      <c r="L81" s="137">
        <v>176.31100000000001</v>
      </c>
      <c r="M81" s="137">
        <v>147.5</v>
      </c>
      <c r="N81" s="137">
        <v>232.03899999999999</v>
      </c>
      <c r="O81" s="137">
        <v>504.43400000000003</v>
      </c>
      <c r="P81" s="137">
        <v>601.92600000000004</v>
      </c>
    </row>
    <row r="82" spans="2:16">
      <c r="B82" s="205" t="s">
        <v>595</v>
      </c>
      <c r="C82" s="168" t="s">
        <v>423</v>
      </c>
      <c r="D82" s="207">
        <v>0.95</v>
      </c>
      <c r="E82" s="207">
        <v>0.79</v>
      </c>
      <c r="F82" s="207">
        <v>1.26</v>
      </c>
      <c r="G82" s="207">
        <v>2.4300000000000002</v>
      </c>
      <c r="H82" s="207">
        <v>2.95</v>
      </c>
      <c r="J82" s="128" t="s">
        <v>518</v>
      </c>
      <c r="K82" s="168" t="s">
        <v>406</v>
      </c>
      <c r="L82" s="137" t="s">
        <v>435</v>
      </c>
      <c r="M82" s="137" t="s">
        <v>436</v>
      </c>
      <c r="N82" s="137" t="s">
        <v>437</v>
      </c>
      <c r="O82" s="137" t="s">
        <v>438</v>
      </c>
      <c r="P82" s="137" t="s">
        <v>439</v>
      </c>
    </row>
    <row r="83" spans="2:16" ht="13" thickBot="1">
      <c r="B83" s="208" t="s">
        <v>596</v>
      </c>
      <c r="C83" s="169" t="s">
        <v>434</v>
      </c>
      <c r="D83" s="209">
        <v>41.86</v>
      </c>
      <c r="E83" s="209">
        <v>24.8</v>
      </c>
      <c r="F83" s="209">
        <v>27.45</v>
      </c>
      <c r="G83" s="209">
        <v>40.93</v>
      </c>
      <c r="H83" s="209">
        <v>46.85</v>
      </c>
      <c r="J83" s="129" t="s">
        <v>519</v>
      </c>
      <c r="K83" s="169" t="s">
        <v>440</v>
      </c>
      <c r="L83" s="139" t="s">
        <v>441</v>
      </c>
      <c r="M83" s="139" t="s">
        <v>442</v>
      </c>
      <c r="N83" s="139" t="s">
        <v>443</v>
      </c>
      <c r="O83" s="139" t="s">
        <v>444</v>
      </c>
      <c r="P83" s="139" t="s">
        <v>445</v>
      </c>
    </row>
    <row r="84" spans="2:16" ht="13" thickBot="1">
      <c r="B84" s="204" t="s">
        <v>54</v>
      </c>
      <c r="C84" s="158" t="s">
        <v>327</v>
      </c>
      <c r="D84" s="211">
        <v>2.3E-2</v>
      </c>
      <c r="E84" s="211">
        <v>3.2000000000000001E-2</v>
      </c>
      <c r="F84" s="211">
        <v>4.5999999999999999E-2</v>
      </c>
      <c r="G84" s="211">
        <v>5.8999999999999997E-2</v>
      </c>
      <c r="H84" s="211">
        <v>6.3E-2</v>
      </c>
      <c r="J84" s="122" t="s">
        <v>54</v>
      </c>
      <c r="K84" s="158" t="s">
        <v>327</v>
      </c>
      <c r="L84" s="142" t="s">
        <v>349</v>
      </c>
      <c r="M84" s="142" t="s">
        <v>263</v>
      </c>
      <c r="N84" s="142" t="s">
        <v>446</v>
      </c>
      <c r="O84" s="142" t="s">
        <v>447</v>
      </c>
      <c r="P84" s="142" t="s">
        <v>448</v>
      </c>
    </row>
    <row r="85" spans="2:16">
      <c r="B85" s="172" t="s">
        <v>597</v>
      </c>
      <c r="C85" s="159"/>
      <c r="D85" s="170"/>
      <c r="E85" s="170"/>
      <c r="F85" s="170"/>
      <c r="G85" s="170"/>
      <c r="H85" s="170"/>
      <c r="J85" s="161" t="s">
        <v>522</v>
      </c>
      <c r="K85" s="163"/>
      <c r="L85" s="171"/>
      <c r="M85" s="171"/>
      <c r="N85" s="171"/>
      <c r="O85" s="171"/>
      <c r="P85" s="171"/>
    </row>
    <row r="86" spans="2:16">
      <c r="B86" s="172" t="s">
        <v>598</v>
      </c>
      <c r="C86" s="159"/>
      <c r="D86" s="170"/>
      <c r="E86" s="170"/>
      <c r="F86" s="170"/>
      <c r="G86" s="170"/>
      <c r="H86" s="170"/>
      <c r="J86" s="161" t="s">
        <v>523</v>
      </c>
      <c r="K86" s="163"/>
      <c r="L86" s="171"/>
      <c r="M86" s="171"/>
      <c r="N86" s="171"/>
      <c r="O86" s="171"/>
      <c r="P86" s="171"/>
    </row>
    <row r="87" spans="2:16">
      <c r="B87" s="172" t="s">
        <v>599</v>
      </c>
      <c r="C87" s="159"/>
      <c r="D87" s="170"/>
      <c r="E87" s="170"/>
      <c r="F87" s="170"/>
      <c r="G87" s="170"/>
      <c r="H87" s="170"/>
      <c r="J87" s="161" t="s">
        <v>524</v>
      </c>
      <c r="K87" s="163"/>
      <c r="L87" s="171"/>
      <c r="M87" s="171"/>
      <c r="N87" s="171"/>
      <c r="O87" s="171"/>
      <c r="P87" s="171"/>
    </row>
    <row r="89" spans="2:16" ht="13" thickBot="1">
      <c r="B89" s="72" t="s">
        <v>648</v>
      </c>
      <c r="J89" s="72" t="s">
        <v>649</v>
      </c>
    </row>
    <row r="90" spans="2:16" ht="13" thickBot="1">
      <c r="B90" s="120" t="s">
        <v>461</v>
      </c>
      <c r="C90" s="153"/>
      <c r="D90" s="135">
        <v>2018</v>
      </c>
      <c r="E90" s="136">
        <v>2019</v>
      </c>
      <c r="F90" s="136">
        <v>2020</v>
      </c>
      <c r="G90" s="136">
        <v>2021</v>
      </c>
      <c r="H90" s="136">
        <v>2022</v>
      </c>
      <c r="J90" s="120" t="s">
        <v>449</v>
      </c>
      <c r="K90" s="153"/>
      <c r="L90" s="135">
        <v>2018</v>
      </c>
      <c r="M90" s="136">
        <v>2019</v>
      </c>
      <c r="N90" s="136">
        <v>2020</v>
      </c>
      <c r="O90" s="136">
        <v>2021</v>
      </c>
      <c r="P90" s="136">
        <v>2022</v>
      </c>
    </row>
    <row r="91" spans="2:16">
      <c r="B91" s="128" t="s">
        <v>600</v>
      </c>
      <c r="C91" s="154" t="s">
        <v>434</v>
      </c>
      <c r="D91" s="137">
        <v>41.86</v>
      </c>
      <c r="E91" s="137">
        <v>24.8</v>
      </c>
      <c r="F91" s="137">
        <v>27.45</v>
      </c>
      <c r="G91" s="137">
        <v>40.93</v>
      </c>
      <c r="H91" s="137">
        <v>46.85</v>
      </c>
      <c r="J91" s="128" t="s">
        <v>520</v>
      </c>
      <c r="K91" s="154" t="s">
        <v>440</v>
      </c>
      <c r="L91" s="137" t="s">
        <v>441</v>
      </c>
      <c r="M91" s="137" t="s">
        <v>442</v>
      </c>
      <c r="N91" s="137" t="s">
        <v>443</v>
      </c>
      <c r="O91" s="137" t="s">
        <v>444</v>
      </c>
      <c r="P91" s="137" t="s">
        <v>445</v>
      </c>
    </row>
    <row r="92" spans="2:16" ht="13" thickBot="1">
      <c r="B92" s="129" t="s">
        <v>601</v>
      </c>
      <c r="C92" s="155" t="s">
        <v>434</v>
      </c>
      <c r="D92" s="139">
        <v>4.2699999999999996</v>
      </c>
      <c r="E92" s="139">
        <v>1.65</v>
      </c>
      <c r="F92" s="139">
        <v>2.68</v>
      </c>
      <c r="G92" s="139">
        <v>5.86</v>
      </c>
      <c r="H92" s="139">
        <v>6.27</v>
      </c>
      <c r="J92" s="129" t="s">
        <v>521</v>
      </c>
      <c r="K92" s="155" t="s">
        <v>440</v>
      </c>
      <c r="L92" s="139" t="s">
        <v>450</v>
      </c>
      <c r="M92" s="139" t="s">
        <v>451</v>
      </c>
      <c r="N92" s="139" t="s">
        <v>452</v>
      </c>
      <c r="O92" s="139" t="s">
        <v>453</v>
      </c>
      <c r="P92" s="139" t="s">
        <v>454</v>
      </c>
    </row>
    <row r="93" spans="2:16" ht="13" thickBot="1">
      <c r="B93" s="122" t="s">
        <v>54</v>
      </c>
      <c r="C93" s="156" t="s">
        <v>462</v>
      </c>
      <c r="D93" s="141">
        <v>9.8000000000000007</v>
      </c>
      <c r="E93" s="141">
        <v>15</v>
      </c>
      <c r="F93" s="141">
        <v>10.199999999999999</v>
      </c>
      <c r="G93" s="141">
        <v>7</v>
      </c>
      <c r="H93" s="141">
        <v>7.5</v>
      </c>
      <c r="J93" s="122" t="s">
        <v>54</v>
      </c>
      <c r="K93" s="156" t="s">
        <v>455</v>
      </c>
      <c r="L93" s="141" t="s">
        <v>456</v>
      </c>
      <c r="M93" s="141" t="s">
        <v>457</v>
      </c>
      <c r="N93" s="141" t="s">
        <v>458</v>
      </c>
      <c r="O93" s="141" t="s">
        <v>459</v>
      </c>
      <c r="P93" s="141" t="s">
        <v>460</v>
      </c>
    </row>
    <row r="94" spans="2:16">
      <c r="B94" s="172" t="s">
        <v>602</v>
      </c>
      <c r="J94" s="172" t="s">
        <v>525</v>
      </c>
    </row>
    <row r="95" spans="2:16">
      <c r="B95" s="172" t="s">
        <v>603</v>
      </c>
      <c r="J95" s="172" t="s">
        <v>526</v>
      </c>
    </row>
    <row r="96" spans="2:16">
      <c r="B96" s="172" t="s">
        <v>604</v>
      </c>
      <c r="J96" s="172" t="s">
        <v>527</v>
      </c>
    </row>
  </sheetData>
  <mergeCells count="22">
    <mergeCell ref="B10:G10"/>
    <mergeCell ref="B11:G11"/>
    <mergeCell ref="B12:G12"/>
    <mergeCell ref="B13:G13"/>
    <mergeCell ref="J10:O10"/>
    <mergeCell ref="J11:O11"/>
    <mergeCell ref="J12:O12"/>
    <mergeCell ref="J13:O13"/>
    <mergeCell ref="B54:D54"/>
    <mergeCell ref="B55:D55"/>
    <mergeCell ref="J47:K47"/>
    <mergeCell ref="J53:L53"/>
    <mergeCell ref="J54:L54"/>
    <mergeCell ref="J55:L55"/>
    <mergeCell ref="J30:O30"/>
    <mergeCell ref="J31:O31"/>
    <mergeCell ref="J32:O32"/>
    <mergeCell ref="B47:C47"/>
    <mergeCell ref="B53:D53"/>
    <mergeCell ref="B30:G30"/>
    <mergeCell ref="B31:G31"/>
    <mergeCell ref="B32:F32"/>
  </mergeCell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E004AB5DACC946B9DF68C3C2C54DFD" ma:contentTypeVersion="17" ma:contentTypeDescription="Create a new document." ma:contentTypeScope="" ma:versionID="56b646c539bb9f899d1f654a483ba0ba">
  <xsd:schema xmlns:xsd="http://www.w3.org/2001/XMLSchema" xmlns:xs="http://www.w3.org/2001/XMLSchema" xmlns:p="http://schemas.microsoft.com/office/2006/metadata/properties" xmlns:ns2="29dfc1a8-b777-4321-a74f-896313141591" xmlns:ns3="4c99e0e0-a7ff-498c-a891-888aae3c0d40" targetNamespace="http://schemas.microsoft.com/office/2006/metadata/properties" ma:root="true" ma:fieldsID="700aaf8ed26d9ff2fb1d20c8221c2494" ns2:_="" ns3:_="">
    <xsd:import namespace="29dfc1a8-b777-4321-a74f-896313141591"/>
    <xsd:import namespace="4c99e0e0-a7ff-498c-a891-888aae3c0d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dfc1a8-b777-4321-a74f-896313141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db3cea5-0ee3-4113-b3a4-755b0456c0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99e0e0-a7ff-498c-a891-888aae3c0d4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4696b19-8f9b-4b7e-8fd3-f648f8e0756d}" ma:internalName="TaxCatchAll" ma:showField="CatchAllData" ma:web="4c99e0e0-a7ff-498c-a891-888aae3c0d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dfc1a8-b777-4321-a74f-896313141591">
      <Terms xmlns="http://schemas.microsoft.com/office/infopath/2007/PartnerControls"/>
    </lcf76f155ced4ddcb4097134ff3c332f>
    <TaxCatchAll xmlns="4c99e0e0-a7ff-498c-a891-888aae3c0d40" xsi:nil="true"/>
  </documentManagement>
</p:properties>
</file>

<file path=customXml/itemProps1.xml><?xml version="1.0" encoding="utf-8"?>
<ds:datastoreItem xmlns:ds="http://schemas.openxmlformats.org/officeDocument/2006/customXml" ds:itemID="{75B5359B-6420-4188-889E-BC149CFEBFA7}">
  <ds:schemaRefs>
    <ds:schemaRef ds:uri="http://schemas.microsoft.com/sharepoint/v3/contenttype/forms"/>
  </ds:schemaRefs>
</ds:datastoreItem>
</file>

<file path=customXml/itemProps2.xml><?xml version="1.0" encoding="utf-8"?>
<ds:datastoreItem xmlns:ds="http://schemas.openxmlformats.org/officeDocument/2006/customXml" ds:itemID="{666DEAB0-E960-456C-8FC3-9E1B446F75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dfc1a8-b777-4321-a74f-896313141591"/>
    <ds:schemaRef ds:uri="4c99e0e0-a7ff-498c-a891-888aae3c0d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7A401E-D0B9-49DC-89DB-C8FA21187D70}">
  <ds:schemaRefs>
    <ds:schemaRef ds:uri="http://schemas.microsoft.com/office/2006/metadata/properties"/>
    <ds:schemaRef ds:uri="http://schemas.microsoft.com/office/infopath/2007/PartnerControls"/>
    <ds:schemaRef ds:uri="29dfc1a8-b777-4321-a74f-896313141591"/>
    <ds:schemaRef ds:uri="4c99e0e0-a7ff-498c-a891-888aae3c0d40"/>
  </ds:schemaRefs>
</ds:datastoreItem>
</file>

<file path=docMetadata/LabelInfo.xml><?xml version="1.0" encoding="utf-8"?>
<clbl:labelList xmlns:clbl="http://schemas.microsoft.com/office/2020/mipLabelMetadata">
  <clbl:label id="{942df343-8f73-40db-b966-81a2807536cb}" enabled="0" method="" siteId="{942df343-8f73-40db-b966-81a2807536c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2</vt:i4>
      </vt:variant>
    </vt:vector>
  </HeadingPairs>
  <TitlesOfParts>
    <vt:vector size="7" baseType="lpstr">
      <vt:lpstr>Tabelas Gerais</vt:lpstr>
      <vt:lpstr>Dívida</vt:lpstr>
      <vt:lpstr>Hedge</vt:lpstr>
      <vt:lpstr>Dashboard</vt:lpstr>
      <vt:lpstr>Indicad. Retorno </vt:lpstr>
      <vt:lpstr>Hedge!_Hlk110331118</vt:lpstr>
      <vt:lpstr>'Tabelas Gerais'!Area_de_impressao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Machado - SLC Agrícola</dc:creator>
  <cp:keywords/>
  <dc:description/>
  <cp:lastModifiedBy>Stefano Bing - SLC Agrícola</cp:lastModifiedBy>
  <cp:revision/>
  <dcterms:created xsi:type="dcterms:W3CDTF">2021-10-18T12:13:17Z</dcterms:created>
  <dcterms:modified xsi:type="dcterms:W3CDTF">2023-11-08T12:48:59Z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0x01010038E004AB5DACC946B9DF68C3C2C54DFD</vt:lpwstr>
  </property>
  <property fmtid="{D5CDD505-2E9C-101B-9397-08002B2CF9AE}" pid="3" name="Order">
    <vt:r8>4203600</vt:r8>
  </property>
  <property fmtid="{D5CDD505-2E9C-101B-9397-08002B2CF9AE}" pid="4" name="MediaServiceImageTags">
    <vt:lpwstr/>
  </property>
</Properties>
</file>