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3/2T23/TABELAS SITE/Material Complementar/"/>
    </mc:Choice>
  </mc:AlternateContent>
  <xr:revisionPtr revIDLastSave="154" documentId="8_{3634341C-0F47-4CFF-BF30-B9D13E23BA77}" xr6:coauthVersionLast="47" xr6:coauthVersionMax="47" xr10:uidLastSave="{CD61942F-29EF-4481-BDA1-A0E0B0CD598B}"/>
  <bookViews>
    <workbookView xWindow="-110" yWindow="-110" windowWidth="19420" windowHeight="10300" xr2:uid="{58072BDD-DB04-4757-9918-AC6C65A1F7DA}"/>
  </bookViews>
  <sheets>
    <sheet name="AreaSafra" sheetId="1" r:id="rId1"/>
    <sheet name="Port. Terras" sheetId="2" r:id="rId2"/>
  </sheets>
  <definedNames>
    <definedName name="_Hlk24545678" localSheetId="0">AreaSafra!$B$22</definedName>
    <definedName name="OLE_LINK1" localSheetId="0">AreaSafra!$B$22</definedName>
    <definedName name="OLE_LINK2" localSheetId="0">AreaSafra!$H$3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H6" i="2"/>
  <c r="H19" i="2"/>
  <c r="H5" i="2"/>
  <c r="H4" i="2"/>
  <c r="H7" i="2"/>
  <c r="H8" i="2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5" i="2"/>
  <c r="H26" i="2"/>
  <c r="D27" i="2"/>
  <c r="E27" i="2"/>
  <c r="F27" i="2"/>
  <c r="G27" i="2"/>
  <c r="I27" i="2"/>
  <c r="J24" i="1"/>
  <c r="J25" i="1"/>
  <c r="J26" i="1"/>
  <c r="J27" i="1"/>
  <c r="J28" i="1"/>
  <c r="J29" i="1"/>
  <c r="J30" i="1"/>
  <c r="I25" i="1"/>
  <c r="I26" i="1"/>
  <c r="I27" i="1"/>
  <c r="I28" i="1"/>
  <c r="I29" i="1"/>
  <c r="I30" i="1"/>
  <c r="I24" i="1"/>
  <c r="I13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L6" i="1"/>
  <c r="K6" i="1"/>
  <c r="J6" i="1"/>
  <c r="J7" i="1"/>
  <c r="J8" i="1"/>
  <c r="J9" i="1"/>
  <c r="J10" i="1"/>
  <c r="J11" i="1"/>
  <c r="J12" i="1"/>
  <c r="J13" i="1"/>
  <c r="J14" i="1"/>
  <c r="J15" i="1"/>
  <c r="J16" i="1"/>
  <c r="I7" i="1"/>
  <c r="I8" i="1"/>
  <c r="I9" i="1"/>
  <c r="I10" i="1"/>
  <c r="I11" i="1"/>
  <c r="I12" i="1"/>
  <c r="I14" i="1"/>
  <c r="I15" i="1"/>
  <c r="I16" i="1"/>
  <c r="I6" i="1"/>
</calcChain>
</file>

<file path=xl/sharedStrings.xml><?xml version="1.0" encoding="utf-8"?>
<sst xmlns="http://schemas.openxmlformats.org/spreadsheetml/2006/main" count="264" uniqueCount="108">
  <si>
    <t>Table 33 – Planted Area by type, 2021/22 vs. 2022/23 crop years</t>
  </si>
  <si>
    <t>Mix de áreas</t>
  </si>
  <si>
    <t>Área plantada</t>
  </si>
  <si>
    <t>Área Plantada</t>
  </si>
  <si>
    <t>Participação 2022/23</t>
  </si>
  <si>
    <t>Δ%</t>
  </si>
  <si>
    <t>Crop Mix</t>
  </si>
  <si>
    <t>Planted Area</t>
  </si>
  <si>
    <t>Share</t>
  </si>
  <si>
    <t>2021/22</t>
  </si>
  <si>
    <r>
      <t>2022/23</t>
    </r>
    <r>
      <rPr>
        <b/>
        <vertAlign val="superscript"/>
        <sz val="8"/>
        <color rgb="FF404040"/>
        <rFont val="Calibri Light"/>
        <family val="2"/>
      </rPr>
      <t>(1)</t>
    </r>
  </si>
  <si>
    <r>
      <t>2022/23</t>
    </r>
    <r>
      <rPr>
        <b/>
        <vertAlign val="superscript"/>
        <sz val="7"/>
        <color rgb="FF404040"/>
        <rFont val="Montserrat"/>
      </rPr>
      <t>(1)</t>
    </r>
  </si>
  <si>
    <t>2022/23</t>
  </si>
  <si>
    <t>------------------  ha  ------------------</t>
  </si>
  <si>
    <t>%</t>
  </si>
  <si>
    <t>Área de 1ª Safra</t>
  </si>
  <si>
    <r>
      <t>1</t>
    </r>
    <r>
      <rPr>
        <b/>
        <vertAlign val="superscript"/>
        <sz val="7"/>
        <color rgb="FF404040"/>
        <rFont val="Montserrat"/>
      </rPr>
      <t>st</t>
    </r>
    <r>
      <rPr>
        <b/>
        <sz val="7"/>
        <color rgb="FF404040"/>
        <rFont val="Montserrat"/>
      </rPr>
      <t xml:space="preserve"> Crop Area</t>
    </r>
  </si>
  <si>
    <t>Área Própria</t>
  </si>
  <si>
    <t>Owned Area</t>
  </si>
  <si>
    <t>Área Arrendada</t>
  </si>
  <si>
    <t>Leased Area</t>
  </si>
  <si>
    <r>
      <t>Área de Sociedades</t>
    </r>
    <r>
      <rPr>
        <vertAlign val="superscript"/>
        <sz val="7"/>
        <color rgb="FF404040"/>
        <rFont val="Montserrat"/>
      </rPr>
      <t xml:space="preserve"> (2)</t>
    </r>
  </si>
  <si>
    <r>
      <t>Joint Ventures Areas</t>
    </r>
    <r>
      <rPr>
        <vertAlign val="superscript"/>
        <sz val="7"/>
        <color rgb="FF404040"/>
        <rFont val="Montserrat"/>
      </rPr>
      <t>(2)</t>
    </r>
  </si>
  <si>
    <t>Área LandCo</t>
  </si>
  <si>
    <r>
      <t xml:space="preserve">SLC LandCo Areas </t>
    </r>
    <r>
      <rPr>
        <vertAlign val="superscript"/>
        <sz val="7"/>
        <color rgb="FF404040"/>
        <rFont val="Montserrat"/>
      </rPr>
      <t>(3)</t>
    </r>
  </si>
  <si>
    <t>Área de 2ª Safra</t>
  </si>
  <si>
    <r>
      <t>2</t>
    </r>
    <r>
      <rPr>
        <b/>
        <vertAlign val="superscript"/>
        <sz val="7"/>
        <color rgb="FF404040"/>
        <rFont val="Montserrat"/>
      </rPr>
      <t>nd</t>
    </r>
    <r>
      <rPr>
        <b/>
        <sz val="7"/>
        <color rgb="FF404040"/>
        <rFont val="Montserrat"/>
      </rPr>
      <t xml:space="preserve"> Crop Area</t>
    </r>
  </si>
  <si>
    <r>
      <t>Área LandCo</t>
    </r>
    <r>
      <rPr>
        <vertAlign val="superscript"/>
        <sz val="7"/>
        <color rgb="FF404040"/>
        <rFont val="Montserrat"/>
      </rPr>
      <t xml:space="preserve"> (3)</t>
    </r>
  </si>
  <si>
    <t>Área Total</t>
  </si>
  <si>
    <t>Total Area</t>
  </si>
  <si>
    <r>
      <t>(1)</t>
    </r>
    <r>
      <rPr>
        <i/>
        <sz val="6"/>
        <color rgb="FF404040"/>
        <rFont val="Montserrat"/>
      </rPr>
      <t xml:space="preserve"> Fatores climáticos poderão afetar a projeção de área plantada.</t>
    </r>
  </si>
  <si>
    <r>
      <t>(1)</t>
    </r>
    <r>
      <rPr>
        <i/>
        <sz val="6"/>
        <color rgb="FF404040"/>
        <rFont val="Montserrat"/>
      </rPr>
      <t xml:space="preserve"> Weather factors may affect the planted area forecast.</t>
    </r>
  </si>
  <si>
    <r>
      <t>(2)</t>
    </r>
    <r>
      <rPr>
        <i/>
        <sz val="6"/>
        <color rgb="FF404040"/>
        <rFont val="Montserrat"/>
      </rPr>
      <t xml:space="preserve"> Áreas pertencentes ao Grupo Roncador e Mitsui. </t>
    </r>
  </si>
  <si>
    <r>
      <t>(2)</t>
    </r>
    <r>
      <rPr>
        <i/>
        <sz val="6"/>
        <color rgb="FF404040"/>
        <rFont val="Montserrat"/>
      </rPr>
      <t xml:space="preserve"> Areas owned by Grupo Roncador and Mitsui. </t>
    </r>
  </si>
  <si>
    <r>
      <t>(3)</t>
    </r>
    <r>
      <rPr>
        <i/>
        <sz val="6"/>
        <color rgb="FF404040"/>
        <rFont val="Montserrat"/>
      </rPr>
      <t xml:space="preserve"> A SLC Agrícola detém participação de 81,23% na SLC LandCo.</t>
    </r>
  </si>
  <si>
    <r>
      <t>(3)</t>
    </r>
    <r>
      <rPr>
        <i/>
        <sz val="6"/>
        <color rgb="FF404040"/>
        <rFont val="Montserrat"/>
      </rPr>
      <t xml:space="preserve"> A SLC Agrícola holds an 81.23% interest in SLC LandCo.</t>
    </r>
  </si>
  <si>
    <t>Tabela 36 – Banco de Terras</t>
  </si>
  <si>
    <t>Table 36 – Landbank</t>
  </si>
  <si>
    <t>Hectares</t>
  </si>
  <si>
    <t>Em processo de desenvolvimento agrícola*</t>
  </si>
  <si>
    <t>Em processo de licenciamento</t>
  </si>
  <si>
    <t>In process of agricultural development *</t>
  </si>
  <si>
    <t>In licensing process</t>
  </si>
  <si>
    <t>SLC Agrícola</t>
  </si>
  <si>
    <t>Parnaíba</t>
  </si>
  <si>
    <t>-</t>
  </si>
  <si>
    <t>Parceiro</t>
  </si>
  <si>
    <t>Sub Total</t>
  </si>
  <si>
    <t>Subtotal</t>
  </si>
  <si>
    <t>SLC LandCo</t>
  </si>
  <si>
    <t>Piratini</t>
  </si>
  <si>
    <t>Total</t>
  </si>
  <si>
    <t>*Áreas já abertas, em desenvolvimento para plantio comercial.</t>
  </si>
  <si>
    <r>
      <t>*</t>
    </r>
    <r>
      <rPr>
        <sz val="11"/>
        <color theme="1"/>
        <rFont val="Calibri"/>
        <family val="2"/>
        <scheme val="minor"/>
      </rPr>
      <t xml:space="preserve"> </t>
    </r>
    <r>
      <rPr>
        <sz val="6"/>
        <color rgb="FF404040"/>
        <rFont val="Montserrat"/>
      </rPr>
      <t>Areas already cleared, under development for commercial planting.</t>
    </r>
  </si>
  <si>
    <t>Table 34 –Property Portfolio</t>
  </si>
  <si>
    <t>Safra 2022/23 (ha)</t>
  </si>
  <si>
    <r>
      <t>Própria</t>
    </r>
    <r>
      <rPr>
        <b/>
        <vertAlign val="superscript"/>
        <sz val="8"/>
        <color rgb="FF404040"/>
        <rFont val="Calibri Light"/>
        <family val="2"/>
      </rPr>
      <t>(1)</t>
    </r>
  </si>
  <si>
    <r>
      <t>SLC LandCo</t>
    </r>
    <r>
      <rPr>
        <b/>
        <vertAlign val="superscript"/>
        <sz val="8"/>
        <color rgb="FF404040"/>
        <rFont val="Calibri Light"/>
        <family val="2"/>
      </rPr>
      <t>(2)</t>
    </r>
  </si>
  <si>
    <t>Arrendada</t>
  </si>
  <si>
    <t>Sociedades</t>
  </si>
  <si>
    <t>Sob Controle</t>
  </si>
  <si>
    <r>
      <t>Total Plantada</t>
    </r>
    <r>
      <rPr>
        <b/>
        <vertAlign val="superscript"/>
        <sz val="8"/>
        <color rgb="FF404040"/>
        <rFont val="Calibri Light"/>
        <family val="2"/>
      </rPr>
      <t>(3)</t>
    </r>
  </si>
  <si>
    <t>2022/23 (ha) Crop Year</t>
  </si>
  <si>
    <r>
      <t>Owned</t>
    </r>
    <r>
      <rPr>
        <b/>
        <vertAlign val="superscript"/>
        <sz val="8"/>
        <color rgb="FF404040"/>
        <rFont val="Calibri Light"/>
        <family val="2"/>
      </rPr>
      <t>(1)</t>
    </r>
  </si>
  <si>
    <t>Leased</t>
  </si>
  <si>
    <t>Joint Ventures</t>
  </si>
  <si>
    <t>Under Control</t>
  </si>
  <si>
    <r>
      <t>Total Planted</t>
    </r>
    <r>
      <rPr>
        <b/>
        <vertAlign val="superscript"/>
        <sz val="8"/>
        <color rgb="FF404040"/>
        <rFont val="Calibri Light"/>
        <family val="2"/>
      </rPr>
      <t>(3)</t>
    </r>
  </si>
  <si>
    <t>Fazenda</t>
  </si>
  <si>
    <t>Estado</t>
  </si>
  <si>
    <t>--------------------------------------------------------ha --------------------------------------------------------</t>
  </si>
  <si>
    <t>Farm</t>
  </si>
  <si>
    <t>Pamplona</t>
  </si>
  <si>
    <t>GO e MG</t>
  </si>
  <si>
    <t>GO &amp; MG</t>
  </si>
  <si>
    <t>Pantanal</t>
  </si>
  <si>
    <t>MS</t>
  </si>
  <si>
    <t>Planalto</t>
  </si>
  <si>
    <t>Pampeira</t>
  </si>
  <si>
    <t>MT</t>
  </si>
  <si>
    <t>Piracema</t>
  </si>
  <si>
    <t>Pejuçara</t>
  </si>
  <si>
    <t>Pirapora</t>
  </si>
  <si>
    <t>Próspera</t>
  </si>
  <si>
    <t>Planorte</t>
  </si>
  <si>
    <t>Paiaguás</t>
  </si>
  <si>
    <r>
      <t>Perdizes</t>
    </r>
    <r>
      <rPr>
        <vertAlign val="superscript"/>
        <sz val="7"/>
        <color rgb="FF404040"/>
        <rFont val="Montserrat"/>
      </rPr>
      <t>(5)</t>
    </r>
  </si>
  <si>
    <r>
      <t>Pioneira</t>
    </r>
    <r>
      <rPr>
        <vertAlign val="superscript"/>
        <sz val="7"/>
        <color rgb="FF404040"/>
        <rFont val="Montserrat"/>
      </rPr>
      <t>(4)</t>
    </r>
    <r>
      <rPr>
        <sz val="7"/>
        <color rgb="FF404040"/>
        <rFont val="Montserrat"/>
      </rPr>
      <t xml:space="preserve"> </t>
    </r>
  </si>
  <si>
    <t>Panorama</t>
  </si>
  <si>
    <t>BA</t>
  </si>
  <si>
    <r>
      <t>Paladino</t>
    </r>
    <r>
      <rPr>
        <vertAlign val="superscript"/>
        <sz val="7"/>
        <color rgb="FF404040"/>
        <rFont val="Montserrat"/>
      </rPr>
      <t>(5)</t>
    </r>
  </si>
  <si>
    <t xml:space="preserve">Paysandu </t>
  </si>
  <si>
    <t>Palmares</t>
  </si>
  <si>
    <t>MA</t>
  </si>
  <si>
    <t>Palmeira</t>
  </si>
  <si>
    <t>Planeste</t>
  </si>
  <si>
    <t>Parnaguá</t>
  </si>
  <si>
    <t>PI</t>
  </si>
  <si>
    <r>
      <t>Paineira</t>
    </r>
    <r>
      <rPr>
        <vertAlign val="superscript"/>
        <sz val="7"/>
        <color rgb="FF404040"/>
        <rFont val="Montserrat"/>
      </rPr>
      <t>(6)</t>
    </r>
  </si>
  <si>
    <r>
      <t>(1)</t>
    </r>
    <r>
      <rPr>
        <sz val="6"/>
        <color rgb="FF404040"/>
        <rFont val="Montserrat"/>
      </rPr>
      <t xml:space="preserve">Área própria, inclui Reserva legal. </t>
    </r>
    <r>
      <rPr>
        <vertAlign val="superscript"/>
        <sz val="6"/>
        <color rgb="FF404040"/>
        <rFont val="Montserrat"/>
      </rPr>
      <t xml:space="preserve">(2) </t>
    </r>
    <r>
      <rPr>
        <sz val="6"/>
        <color rgb="FF404040"/>
        <rFont val="Montserrat"/>
      </rPr>
      <t xml:space="preserve">Atualmente a SLC Agrícola possui 81,23% da LandCo, e o fundo Valiance 18,77% </t>
    </r>
    <r>
      <rPr>
        <vertAlign val="superscript"/>
        <sz val="6"/>
        <color rgb="FF404040"/>
        <rFont val="Montserrat"/>
      </rPr>
      <t>(3)</t>
    </r>
    <r>
      <rPr>
        <sz val="6"/>
        <color rgb="FF404040"/>
        <rFont val="Montserrat"/>
      </rPr>
      <t xml:space="preserve">Incluindo segunda safra. Fatores climáticos poderão afetar a projeção de área plantada. </t>
    </r>
    <r>
      <rPr>
        <vertAlign val="superscript"/>
        <sz val="6"/>
        <color rgb="FF404040"/>
        <rFont val="Montserrat"/>
      </rPr>
      <t>(4)</t>
    </r>
    <r>
      <rPr>
        <sz val="6"/>
        <color rgb="FF404040"/>
        <rFont val="Montserrat"/>
      </rPr>
      <t xml:space="preserve"> Fazenda Pioneira faz parte da operação conjunta com o Grupo Roncador</t>
    </r>
    <r>
      <rPr>
        <vertAlign val="superscript"/>
        <sz val="6"/>
        <color rgb="FF404040"/>
        <rFont val="Montserrat"/>
      </rPr>
      <t>. (5)</t>
    </r>
    <r>
      <rPr>
        <sz val="6"/>
        <color rgb="FF404040"/>
        <rFont val="Montserrat"/>
      </rPr>
      <t xml:space="preserve"> Fazenda Perdizes e Fazenda Paladino fazem parte da operação conjunta com a Mitsui na SLC-Mit. </t>
    </r>
    <r>
      <rPr>
        <vertAlign val="superscript"/>
        <sz val="6"/>
        <color rgb="FF404040"/>
        <rFont val="Montserrat"/>
      </rPr>
      <t>(6)</t>
    </r>
    <r>
      <rPr>
        <sz val="6"/>
        <color rgb="FF404040"/>
        <rFont val="Montserrat"/>
      </rPr>
      <t xml:space="preserve"> Fazenda arrendada para terceiros. </t>
    </r>
  </si>
  <si>
    <r>
      <t>(1)</t>
    </r>
    <r>
      <rPr>
        <sz val="6"/>
        <color rgb="FF404040"/>
        <rFont val="Montserrat"/>
      </rPr>
      <t xml:space="preserve"> Own property, includes Legal Reserve. </t>
    </r>
  </si>
  <si>
    <r>
      <t>(2)</t>
    </r>
    <r>
      <rPr>
        <sz val="6"/>
        <color rgb="FF404040"/>
        <rFont val="Montserrat"/>
      </rPr>
      <t xml:space="preserve"> SLC Agrícola currently holds an 81.23% interest in SLC LandCo, while the Valiance fund holds 18.77%. </t>
    </r>
  </si>
  <si>
    <r>
      <t>(3)</t>
    </r>
    <r>
      <rPr>
        <sz val="6"/>
        <color rgb="FF404040"/>
        <rFont val="Montserrat"/>
      </rPr>
      <t xml:space="preserve"> Including the second crop. Weather factors could affect the planted area forecast.</t>
    </r>
  </si>
  <si>
    <r>
      <t>(4)</t>
    </r>
    <r>
      <rPr>
        <sz val="6"/>
        <color rgb="FF404040"/>
        <rFont val="Montserrat"/>
      </rPr>
      <t xml:space="preserve"> The Pioneira Farm is part of the joint arrangement with Grupo Roncador.</t>
    </r>
  </si>
  <si>
    <r>
      <t>(5)</t>
    </r>
    <r>
      <rPr>
        <sz val="6"/>
        <color rgb="FF404040"/>
        <rFont val="Montserrat"/>
      </rPr>
      <t xml:space="preserve"> The Perdizes and Paladino Farms are part of the joint arrangements with Mitsui in SLC-Mit. </t>
    </r>
  </si>
  <si>
    <r>
      <t>(6)</t>
    </r>
    <r>
      <rPr>
        <sz val="6"/>
        <color rgb="FF404040"/>
        <rFont val="Montserrat"/>
      </rPr>
      <t xml:space="preserve"> Farm leased to third parties.</t>
    </r>
  </si>
  <si>
    <t>Tabela – Área Plantada Safra2021/22 e 2022/23 por tipo</t>
  </si>
  <si>
    <t>Tabela – Portfólio de Terras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</si>
</sst>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8"/>
      <color rgb="FF404040"/>
      <name val="Calibri Light"/>
      <family val="2"/>
    </font>
    <font>
      <b/>
      <vertAlign val="superscript"/>
      <sz val="8"/>
      <color rgb="FF404040"/>
      <name val="Calibri Light"/>
      <family val="2"/>
    </font>
    <font>
      <sz val="8"/>
      <color rgb="FF404040"/>
      <name val="Calibri Light"/>
      <family val="2"/>
    </font>
    <font>
      <b/>
      <sz val="7"/>
      <color rgb="FF404040"/>
      <name val="Montserrat"/>
    </font>
    <font>
      <b/>
      <vertAlign val="superscript"/>
      <sz val="7"/>
      <color rgb="FF404040"/>
      <name val="Montserrat"/>
    </font>
    <font>
      <sz val="7"/>
      <color rgb="FF404040"/>
      <name val="Montserrat"/>
    </font>
    <font>
      <vertAlign val="superscript"/>
      <sz val="7"/>
      <color rgb="FF404040"/>
      <name val="Montserrat"/>
    </font>
    <font>
      <i/>
      <vertAlign val="superscript"/>
      <sz val="6"/>
      <color rgb="FF404040"/>
      <name val="Montserrat"/>
    </font>
    <font>
      <i/>
      <sz val="6"/>
      <color rgb="FF404040"/>
      <name val="Montserrat"/>
    </font>
    <font>
      <sz val="6"/>
      <color rgb="FF404040"/>
      <name val="Montserrat"/>
    </font>
    <font>
      <vertAlign val="superscript"/>
      <sz val="6"/>
      <color rgb="FF40404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BF731C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thick">
        <color rgb="FF006800"/>
      </top>
      <bottom/>
      <diagonal/>
    </border>
    <border>
      <left/>
      <right style="medium">
        <color rgb="FFFFFFFF"/>
      </right>
      <top/>
      <bottom style="medium">
        <color rgb="FF006800"/>
      </bottom>
      <diagonal/>
    </border>
    <border>
      <left/>
      <right/>
      <top style="thick">
        <color rgb="FF006800"/>
      </top>
      <bottom/>
      <diagonal/>
    </border>
    <border>
      <left/>
      <right/>
      <top/>
      <bottom style="medium">
        <color rgb="FF006800"/>
      </bottom>
      <diagonal/>
    </border>
    <border>
      <left style="medium">
        <color rgb="FFFFFFFF"/>
      </left>
      <right/>
      <top style="thick">
        <color rgb="FF006800"/>
      </top>
      <bottom/>
      <diagonal/>
    </border>
    <border>
      <left style="medium">
        <color rgb="FFFFFFFF"/>
      </left>
      <right/>
      <top/>
      <bottom style="medium">
        <color rgb="FF006800"/>
      </bottom>
      <diagonal/>
    </border>
    <border>
      <left/>
      <right/>
      <top style="medium">
        <color rgb="FF006800"/>
      </top>
      <bottom style="medium">
        <color rgb="FF006800"/>
      </bottom>
      <diagonal/>
    </border>
    <border>
      <left/>
      <right/>
      <top/>
      <bottom style="thick">
        <color rgb="FF006800"/>
      </bottom>
      <diagonal/>
    </border>
    <border>
      <left/>
      <right/>
      <top style="thick">
        <color rgb="FF006800"/>
      </top>
      <bottom style="thick">
        <color rgb="FF006800"/>
      </bottom>
      <diagonal/>
    </border>
    <border>
      <left style="medium">
        <color rgb="FFFFFFFF"/>
      </left>
      <right style="medium">
        <color rgb="FFFFFFFF"/>
      </right>
      <top style="thick">
        <color rgb="FF0068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6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2C75-B8E1-4718-869E-EE3F115E2EED}">
  <dimension ref="B2:L31"/>
  <sheetViews>
    <sheetView showGridLines="0" tabSelected="1" workbookViewId="0">
      <selection activeCell="B3" sqref="B3:B5"/>
    </sheetView>
  </sheetViews>
  <sheetFormatPr defaultRowHeight="14.5" x14ac:dyDescent="0.35"/>
  <cols>
    <col min="1" max="1" width="2.54296875" customWidth="1"/>
    <col min="2" max="2" width="24.26953125" customWidth="1"/>
    <col min="3" max="3" width="21.54296875" customWidth="1"/>
    <col min="4" max="4" width="21.54296875" bestFit="1" customWidth="1"/>
    <col min="5" max="5" width="15.453125" bestFit="1" customWidth="1"/>
    <col min="8" max="8" width="24.26953125" hidden="1" customWidth="1"/>
    <col min="9" max="10" width="21.54296875" hidden="1" customWidth="1"/>
    <col min="11" max="11" width="10.54296875" hidden="1" customWidth="1"/>
    <col min="12" max="12" width="8.7265625" hidden="1" customWidth="1"/>
    <col min="13" max="13" width="8.7265625" customWidth="1"/>
  </cols>
  <sheetData>
    <row r="2" spans="2:12" ht="15" thickBot="1" x14ac:dyDescent="0.4">
      <c r="B2" t="s">
        <v>106</v>
      </c>
      <c r="H2" t="s">
        <v>0</v>
      </c>
    </row>
    <row r="3" spans="2:12" ht="15" thickTop="1" x14ac:dyDescent="0.35">
      <c r="B3" s="71" t="s">
        <v>1</v>
      </c>
      <c r="C3" s="51" t="s">
        <v>2</v>
      </c>
      <c r="D3" s="52" t="s">
        <v>3</v>
      </c>
      <c r="E3" s="74" t="s">
        <v>4</v>
      </c>
      <c r="F3" s="76" t="s">
        <v>5</v>
      </c>
      <c r="H3" s="81" t="s">
        <v>6</v>
      </c>
      <c r="I3" s="4" t="s">
        <v>7</v>
      </c>
      <c r="J3" s="5" t="s">
        <v>7</v>
      </c>
      <c r="K3" s="6" t="s">
        <v>8</v>
      </c>
      <c r="L3" s="66" t="s">
        <v>5</v>
      </c>
    </row>
    <row r="4" spans="2:12" x14ac:dyDescent="0.35">
      <c r="B4" s="72"/>
      <c r="C4" s="53" t="s">
        <v>9</v>
      </c>
      <c r="D4" s="1" t="s">
        <v>10</v>
      </c>
      <c r="E4" s="75"/>
      <c r="F4" s="77"/>
      <c r="H4" s="82"/>
      <c r="I4" s="8" t="s">
        <v>9</v>
      </c>
      <c r="J4" s="9" t="s">
        <v>11</v>
      </c>
      <c r="K4" s="7" t="s">
        <v>12</v>
      </c>
      <c r="L4" s="67"/>
    </row>
    <row r="5" spans="2:12" ht="15" thickBot="1" x14ac:dyDescent="0.4">
      <c r="B5" s="73"/>
      <c r="C5" s="79" t="s">
        <v>13</v>
      </c>
      <c r="D5" s="80"/>
      <c r="E5" s="54" t="s">
        <v>14</v>
      </c>
      <c r="F5" s="78"/>
      <c r="H5" s="83"/>
      <c r="I5" s="69" t="s">
        <v>13</v>
      </c>
      <c r="J5" s="70"/>
      <c r="K5" s="11" t="s">
        <v>14</v>
      </c>
      <c r="L5" s="68"/>
    </row>
    <row r="6" spans="2:12" ht="15" thickBot="1" x14ac:dyDescent="0.4">
      <c r="B6" s="12" t="s">
        <v>15</v>
      </c>
      <c r="C6" s="46">
        <v>448566.61000000004</v>
      </c>
      <c r="D6" s="46">
        <v>445132.35000000003</v>
      </c>
      <c r="E6" s="55">
        <v>0.66005816690182473</v>
      </c>
      <c r="F6" s="55">
        <v>-7.6560758724328881E-3</v>
      </c>
      <c r="H6" s="12" t="s">
        <v>16</v>
      </c>
      <c r="I6" s="46" t="str">
        <f>IF(C6&lt;0,CONCATENATE("(",SUBSTITUTE(SUBSTITUTE(SUBSTITUTE(SUBSTITUTE(TEXT(C6,"#.##0"),",","*"),".",","),"*","."),"-",""),")"),IF(C6=0,"       -",SUBSTITUTE(SUBSTITUTE(SUBSTITUTE(TEXT(C6,"#.##0"),",","*"),".",","),"*",".")))</f>
        <v>448,567</v>
      </c>
      <c r="J6" s="46" t="str">
        <f>IF(D6&lt;0,CONCATENATE("(",SUBSTITUTE(SUBSTITUTE(SUBSTITUTE(SUBSTITUTE(TEXT(D6,"#.##0"),",","*"),".",","),"*","."),"-",""),")"),IF(D6=0,"       -",SUBSTITUTE(SUBSTITUTE(SUBSTITUTE(TEXT(D6,"#.##0"),",","*"),".",","),"*",".")))</f>
        <v>445,132</v>
      </c>
      <c r="K6" s="55" t="str">
        <f>SUBSTITUTE(TEXT(E6,"0,0%"),",",".")</f>
        <v>66.0%</v>
      </c>
      <c r="L6" s="55" t="str">
        <f>SUBSTITUTE(TEXT(F6,"0,0%"),",",".")</f>
        <v>-0.8%</v>
      </c>
    </row>
    <row r="7" spans="2:12" x14ac:dyDescent="0.35">
      <c r="B7" s="13" t="s">
        <v>17</v>
      </c>
      <c r="C7" s="47">
        <v>111824.81068891399</v>
      </c>
      <c r="D7" s="62">
        <v>122131.77757899999</v>
      </c>
      <c r="E7" s="60">
        <v>0.18110136733323492</v>
      </c>
      <c r="F7" s="56">
        <v>9.2170662544281079E-2</v>
      </c>
      <c r="H7" s="13" t="s">
        <v>18</v>
      </c>
      <c r="I7" s="47" t="str">
        <f t="shared" ref="I7:J16" si="0">IF(C7&lt;0,CONCATENATE("(",SUBSTITUTE(SUBSTITUTE(SUBSTITUTE(SUBSTITUTE(TEXT(C7,"#.##0"),",","*"),".",","),"*","."),"-",""),")"),IF(C7=0,"       -",SUBSTITUTE(SUBSTITUTE(SUBSTITUTE(TEXT(C7,"#.##0"),",","*"),".",","),"*",".")))</f>
        <v>111,825</v>
      </c>
      <c r="J7" s="47" t="str">
        <f t="shared" si="0"/>
        <v>122,132</v>
      </c>
      <c r="K7" s="60" t="str">
        <f t="shared" ref="K7:K16" si="1">SUBSTITUTE(TEXT(E7,"0,0%"),",",".")</f>
        <v>18.1%</v>
      </c>
      <c r="L7" s="56" t="str">
        <f t="shared" ref="L7:L16" si="2">SUBSTITUTE(TEXT(F7,"0,0%"),",",".")</f>
        <v>9.2%</v>
      </c>
    </row>
    <row r="8" spans="2:12" x14ac:dyDescent="0.35">
      <c r="B8" s="13" t="s">
        <v>19</v>
      </c>
      <c r="C8" s="47">
        <v>250774.68931108603</v>
      </c>
      <c r="D8" s="62">
        <v>231850.47568800004</v>
      </c>
      <c r="E8" s="60">
        <v>0.34379617652578465</v>
      </c>
      <c r="F8" s="56">
        <v>-7.5463012934333662E-2</v>
      </c>
      <c r="H8" s="13" t="s">
        <v>20</v>
      </c>
      <c r="I8" s="47" t="str">
        <f t="shared" si="0"/>
        <v>250,775</v>
      </c>
      <c r="J8" s="47" t="str">
        <f t="shared" si="0"/>
        <v>231,850</v>
      </c>
      <c r="K8" s="60" t="str">
        <f t="shared" si="1"/>
        <v>34.4%</v>
      </c>
      <c r="L8" s="56" t="str">
        <f t="shared" si="2"/>
        <v>-7.5%</v>
      </c>
    </row>
    <row r="9" spans="2:12" x14ac:dyDescent="0.35">
      <c r="B9" s="13" t="s">
        <v>21</v>
      </c>
      <c r="C9" s="43">
        <v>41316.400000000001</v>
      </c>
      <c r="D9" s="63">
        <v>41669.020000000004</v>
      </c>
      <c r="E9" s="60">
        <v>6.1788312976568588E-2</v>
      </c>
      <c r="F9" s="56">
        <v>8.5346254755980233E-3</v>
      </c>
      <c r="H9" s="13" t="s">
        <v>22</v>
      </c>
      <c r="I9" s="43" t="str">
        <f t="shared" si="0"/>
        <v>41,316</v>
      </c>
      <c r="J9" s="43" t="str">
        <f t="shared" si="0"/>
        <v>41,669</v>
      </c>
      <c r="K9" s="60" t="str">
        <f t="shared" si="1"/>
        <v>6.2%</v>
      </c>
      <c r="L9" s="56" t="str">
        <f t="shared" si="2"/>
        <v>0.9%</v>
      </c>
    </row>
    <row r="10" spans="2:12" ht="15" thickBot="1" x14ac:dyDescent="0.4">
      <c r="B10" s="15" t="s">
        <v>23</v>
      </c>
      <c r="C10" s="48">
        <v>44650.71</v>
      </c>
      <c r="D10" s="64">
        <v>49481.076733000002</v>
      </c>
      <c r="E10" s="61">
        <v>7.3372310066236499E-2</v>
      </c>
      <c r="F10" s="57">
        <v>0.1081811853159782</v>
      </c>
      <c r="H10" s="15" t="s">
        <v>24</v>
      </c>
      <c r="I10" s="48" t="str">
        <f t="shared" si="0"/>
        <v>44,651</v>
      </c>
      <c r="J10" s="48" t="str">
        <f t="shared" si="0"/>
        <v>49,481</v>
      </c>
      <c r="K10" s="61" t="str">
        <f t="shared" si="1"/>
        <v>7.3%</v>
      </c>
      <c r="L10" s="57" t="str">
        <f t="shared" si="2"/>
        <v>10.8%</v>
      </c>
    </row>
    <row r="11" spans="2:12" ht="15" thickBot="1" x14ac:dyDescent="0.4">
      <c r="B11" s="18" t="s">
        <v>25</v>
      </c>
      <c r="C11" s="49">
        <v>223379.80000000002</v>
      </c>
      <c r="D11" s="65">
        <v>229251.16999999998</v>
      </c>
      <c r="E11" s="58">
        <v>0.33994183309817533</v>
      </c>
      <c r="F11" s="58">
        <v>2.628424772517457E-2</v>
      </c>
      <c r="H11" s="18" t="s">
        <v>26</v>
      </c>
      <c r="I11" s="49" t="str">
        <f t="shared" si="0"/>
        <v>223,380</v>
      </c>
      <c r="J11" s="49" t="str">
        <f t="shared" si="0"/>
        <v>229,251</v>
      </c>
      <c r="K11" s="58" t="str">
        <f t="shared" si="1"/>
        <v>34.0%</v>
      </c>
      <c r="L11" s="58" t="str">
        <f t="shared" si="2"/>
        <v>2.6%</v>
      </c>
    </row>
    <row r="12" spans="2:12" x14ac:dyDescent="0.35">
      <c r="B12" s="13" t="s">
        <v>17</v>
      </c>
      <c r="C12" s="43">
        <v>54241.1</v>
      </c>
      <c r="D12" s="62">
        <v>63627.040476999995</v>
      </c>
      <c r="E12" s="60">
        <v>9.4348450977864928E-2</v>
      </c>
      <c r="F12" s="56">
        <v>0.17304111599875371</v>
      </c>
      <c r="H12" s="13" t="s">
        <v>18</v>
      </c>
      <c r="I12" s="43" t="str">
        <f t="shared" si="0"/>
        <v>54,241</v>
      </c>
      <c r="J12" s="47" t="str">
        <f t="shared" si="0"/>
        <v>63,627</v>
      </c>
      <c r="K12" s="60" t="str">
        <f t="shared" si="1"/>
        <v>9.4%</v>
      </c>
      <c r="L12" s="56" t="str">
        <f t="shared" si="2"/>
        <v>17.3%</v>
      </c>
    </row>
    <row r="13" spans="2:12" x14ac:dyDescent="0.35">
      <c r="B13" s="13" t="s">
        <v>19</v>
      </c>
      <c r="C13" s="47">
        <v>138082.45000000001</v>
      </c>
      <c r="D13" s="62">
        <v>130769.07981499999</v>
      </c>
      <c r="E13" s="60">
        <v>0.1939090679662516</v>
      </c>
      <c r="F13" s="56">
        <v>-5.2963792176341173E-2</v>
      </c>
      <c r="H13" s="13" t="s">
        <v>20</v>
      </c>
      <c r="I13" s="47" t="str">
        <f>IF(C13&lt;0,CONCATENATE("(",SUBSTITUTE(SUBSTITUTE(SUBSTITUTE(SUBSTITUTE(TEXT(C13,"#.##0"),",","*"),".",","),"*","."),"-",""),")"),IF(C13=0,"       -",SUBSTITUTE(SUBSTITUTE(SUBSTITUTE(TEXT(C13,"#.##0"),",","*"),".",","),"*",".")))</f>
        <v>138,082</v>
      </c>
      <c r="J13" s="47" t="str">
        <f t="shared" si="0"/>
        <v>130,769</v>
      </c>
      <c r="K13" s="60" t="str">
        <f t="shared" si="1"/>
        <v>19.4%</v>
      </c>
      <c r="L13" s="56" t="str">
        <f t="shared" si="2"/>
        <v>-5.3%</v>
      </c>
    </row>
    <row r="14" spans="2:12" x14ac:dyDescent="0.35">
      <c r="B14" s="13" t="s">
        <v>21</v>
      </c>
      <c r="C14" s="43">
        <v>14491.149999999998</v>
      </c>
      <c r="D14" s="63">
        <v>13748.6</v>
      </c>
      <c r="E14" s="60">
        <v>2.0386915741950513E-2</v>
      </c>
      <c r="F14" s="56">
        <v>-5.1241619885240119E-2</v>
      </c>
      <c r="H14" s="13" t="s">
        <v>22</v>
      </c>
      <c r="I14" s="43" t="str">
        <f t="shared" si="0"/>
        <v>14,491</v>
      </c>
      <c r="J14" s="43" t="str">
        <f t="shared" si="0"/>
        <v>13,749</v>
      </c>
      <c r="K14" s="60" t="str">
        <f t="shared" si="1"/>
        <v>2.0%</v>
      </c>
      <c r="L14" s="56" t="str">
        <f t="shared" si="2"/>
        <v>-5.1%</v>
      </c>
    </row>
    <row r="15" spans="2:12" ht="15" thickBot="1" x14ac:dyDescent="0.4">
      <c r="B15" s="15" t="s">
        <v>27</v>
      </c>
      <c r="C15" s="48">
        <v>16565.100000000002</v>
      </c>
      <c r="D15" s="64">
        <v>21106.449707999996</v>
      </c>
      <c r="E15" s="61">
        <v>3.1297398412108282E-2</v>
      </c>
      <c r="F15" s="57">
        <v>0.27415166271256997</v>
      </c>
      <c r="H15" s="15" t="s">
        <v>24</v>
      </c>
      <c r="I15" s="48" t="str">
        <f t="shared" si="0"/>
        <v>16,565</v>
      </c>
      <c r="J15" s="48" t="str">
        <f t="shared" si="0"/>
        <v>21,106</v>
      </c>
      <c r="K15" s="61" t="str">
        <f t="shared" si="1"/>
        <v>3.1%</v>
      </c>
      <c r="L15" s="57" t="str">
        <f t="shared" si="2"/>
        <v>27.4%</v>
      </c>
    </row>
    <row r="16" spans="2:12" ht="15" thickBot="1" x14ac:dyDescent="0.4">
      <c r="B16" s="21" t="s">
        <v>28</v>
      </c>
      <c r="C16" s="45">
        <v>671946.41</v>
      </c>
      <c r="D16" s="45">
        <v>674383.52</v>
      </c>
      <c r="E16" s="59">
        <v>1</v>
      </c>
      <c r="F16" s="59">
        <v>3.6269410234663901E-3</v>
      </c>
      <c r="H16" s="21" t="s">
        <v>29</v>
      </c>
      <c r="I16" s="45" t="str">
        <f t="shared" si="0"/>
        <v>671,946</v>
      </c>
      <c r="J16" s="45" t="str">
        <f t="shared" si="0"/>
        <v>674383,520</v>
      </c>
      <c r="K16" s="59" t="str">
        <f t="shared" si="1"/>
        <v>100.0%</v>
      </c>
      <c r="L16" s="59" t="str">
        <f t="shared" si="2"/>
        <v>0.4%</v>
      </c>
    </row>
    <row r="17" spans="2:12" ht="15" thickTop="1" x14ac:dyDescent="0.35">
      <c r="B17" s="26" t="s">
        <v>30</v>
      </c>
      <c r="C17" s="23"/>
      <c r="D17" s="23"/>
      <c r="E17" s="24"/>
      <c r="F17" s="24"/>
      <c r="H17" s="26" t="s">
        <v>31</v>
      </c>
      <c r="I17" s="8"/>
      <c r="J17" s="8"/>
      <c r="K17" s="25"/>
      <c r="L17" s="25"/>
    </row>
    <row r="18" spans="2:12" x14ac:dyDescent="0.35">
      <c r="B18" s="26" t="s">
        <v>32</v>
      </c>
      <c r="C18" s="23"/>
      <c r="D18" s="23"/>
      <c r="E18" s="24"/>
      <c r="F18" s="24"/>
      <c r="H18" s="26" t="s">
        <v>33</v>
      </c>
      <c r="I18" s="8"/>
      <c r="J18" s="8"/>
      <c r="K18" s="25"/>
      <c r="L18" s="25"/>
    </row>
    <row r="19" spans="2:12" x14ac:dyDescent="0.35">
      <c r="B19" s="26" t="s">
        <v>34</v>
      </c>
      <c r="C19" s="23"/>
      <c r="D19" s="23"/>
      <c r="E19" s="24"/>
      <c r="F19" s="24"/>
      <c r="H19" s="26" t="s">
        <v>35</v>
      </c>
      <c r="I19" s="8"/>
      <c r="J19" s="8"/>
      <c r="K19" s="25"/>
      <c r="L19" s="25"/>
    </row>
    <row r="21" spans="2:12" ht="15" thickBot="1" x14ac:dyDescent="0.4">
      <c r="B21" s="2" t="s">
        <v>36</v>
      </c>
      <c r="H21" s="2" t="s">
        <v>37</v>
      </c>
    </row>
    <row r="22" spans="2:12" ht="15.5" thickTop="1" thickBot="1" x14ac:dyDescent="0.4">
      <c r="B22" s="27" t="s">
        <v>38</v>
      </c>
      <c r="C22" s="27" t="s">
        <v>39</v>
      </c>
      <c r="D22" s="27" t="s">
        <v>40</v>
      </c>
      <c r="H22" s="27" t="s">
        <v>38</v>
      </c>
      <c r="I22" s="27" t="s">
        <v>41</v>
      </c>
      <c r="J22" s="27" t="s">
        <v>42</v>
      </c>
    </row>
    <row r="23" spans="2:12" ht="15.5" thickTop="1" thickBot="1" x14ac:dyDescent="0.4">
      <c r="B23" s="33" t="s">
        <v>43</v>
      </c>
      <c r="C23" s="22"/>
      <c r="D23" s="22"/>
      <c r="H23" s="28" t="s">
        <v>43</v>
      </c>
      <c r="I23" s="29"/>
      <c r="J23" s="29"/>
    </row>
    <row r="24" spans="2:12" ht="15" thickTop="1" x14ac:dyDescent="0.35">
      <c r="B24" s="30" t="s">
        <v>44</v>
      </c>
      <c r="C24" s="43">
        <v>1464</v>
      </c>
      <c r="D24" s="14" t="s">
        <v>45</v>
      </c>
      <c r="H24" s="30" t="s">
        <v>44</v>
      </c>
      <c r="I24" s="43" t="str">
        <f>IF(C24&lt;0,CONCATENATE("(",SUBSTITUTE(SUBSTITUTE(SUBSTITUTE(SUBSTITUTE(TEXT(C24,"#.##0"),",","*"),".",","),"*","."),"-",""),")"),IF(C24=0,"       -",SUBSTITUTE(SUBSTITUTE(SUBSTITUTE(TEXT(C24,"#.##0"),",","*"),".",","),"*",".")))</f>
        <v>1,464</v>
      </c>
      <c r="J24" s="14" t="str">
        <f>IF(D24&lt;0,CONCATENATE("(",SUBSTITUTE(SUBSTITUTE(SUBSTITUTE(SUBSTITUTE(TEXT(D24,"#.##0"),",","*"),".",","),"*","."),"-",""),")"),IF(D24=0,"       -",SUBSTITUTE(SUBSTITUTE(SUBSTITUTE(TEXT(D24,"#.##0"),",","*"),".",","),"*",".")))</f>
        <v>-</v>
      </c>
    </row>
    <row r="25" spans="2:12" ht="15" thickBot="1" x14ac:dyDescent="0.4">
      <c r="B25" s="31" t="s">
        <v>46</v>
      </c>
      <c r="C25" s="48">
        <v>2526</v>
      </c>
      <c r="D25" s="16" t="s">
        <v>45</v>
      </c>
      <c r="H25" s="31" t="s">
        <v>46</v>
      </c>
      <c r="I25" s="48" t="str">
        <f t="shared" ref="I25:J30" si="3">IF(C25&lt;0,CONCATENATE("(",SUBSTITUTE(SUBSTITUTE(SUBSTITUTE(SUBSTITUTE(TEXT(C25,"#.##0"),",","*"),".",","),"*","."),"-",""),")"),IF(C25=0,"       -",SUBSTITUTE(SUBSTITUTE(SUBSTITUTE(TEXT(C25,"#.##0"),",","*"),".",","),"*",".")))</f>
        <v>2,526</v>
      </c>
      <c r="J25" s="16" t="str">
        <f t="shared" si="3"/>
        <v>-</v>
      </c>
    </row>
    <row r="26" spans="2:12" ht="15" thickBot="1" x14ac:dyDescent="0.4">
      <c r="B26" s="10" t="s">
        <v>47</v>
      </c>
      <c r="C26" s="50">
        <v>3990</v>
      </c>
      <c r="D26" s="20" t="s">
        <v>45</v>
      </c>
      <c r="H26" s="10" t="s">
        <v>48</v>
      </c>
      <c r="I26" s="50" t="str">
        <f t="shared" si="3"/>
        <v>3,990</v>
      </c>
      <c r="J26" s="20" t="str">
        <f t="shared" si="3"/>
        <v>-</v>
      </c>
    </row>
    <row r="27" spans="2:12" ht="15" thickBot="1" x14ac:dyDescent="0.4">
      <c r="B27" s="10" t="s">
        <v>49</v>
      </c>
      <c r="C27" s="19"/>
      <c r="D27" s="19"/>
      <c r="H27" s="32" t="s">
        <v>49</v>
      </c>
      <c r="I27" s="19" t="str">
        <f t="shared" si="3"/>
        <v xml:space="preserve">       -</v>
      </c>
      <c r="J27" s="19" t="str">
        <f t="shared" si="3"/>
        <v xml:space="preserve">       -</v>
      </c>
    </row>
    <row r="28" spans="2:12" ht="15" thickBot="1" x14ac:dyDescent="0.4">
      <c r="B28" s="31" t="s">
        <v>50</v>
      </c>
      <c r="C28" s="17">
        <v>501</v>
      </c>
      <c r="D28" s="16" t="s">
        <v>45</v>
      </c>
      <c r="H28" s="31" t="s">
        <v>50</v>
      </c>
      <c r="I28" s="17" t="str">
        <f t="shared" si="3"/>
        <v>501</v>
      </c>
      <c r="J28" s="16" t="str">
        <f t="shared" si="3"/>
        <v>-</v>
      </c>
    </row>
    <row r="29" spans="2:12" ht="15" thickBot="1" x14ac:dyDescent="0.4">
      <c r="B29" s="10" t="s">
        <v>47</v>
      </c>
      <c r="C29" s="20">
        <v>501</v>
      </c>
      <c r="D29" s="20" t="s">
        <v>45</v>
      </c>
      <c r="H29" s="10" t="s">
        <v>48</v>
      </c>
      <c r="I29" s="20" t="str">
        <f t="shared" si="3"/>
        <v>501</v>
      </c>
      <c r="J29" s="20" t="str">
        <f t="shared" si="3"/>
        <v>-</v>
      </c>
    </row>
    <row r="30" spans="2:12" ht="15" thickBot="1" x14ac:dyDescent="0.4">
      <c r="B30" s="33" t="s">
        <v>51</v>
      </c>
      <c r="C30" s="45">
        <v>4491</v>
      </c>
      <c r="D30" s="22" t="s">
        <v>45</v>
      </c>
      <c r="H30" s="33" t="s">
        <v>51</v>
      </c>
      <c r="I30" s="45" t="str">
        <f t="shared" si="3"/>
        <v>4,491</v>
      </c>
      <c r="J30" s="22" t="str">
        <f t="shared" si="3"/>
        <v>-</v>
      </c>
    </row>
    <row r="31" spans="2:12" ht="15" thickTop="1" x14ac:dyDescent="0.35">
      <c r="B31" s="34" t="s">
        <v>52</v>
      </c>
      <c r="H31" s="34" t="s">
        <v>53</v>
      </c>
    </row>
  </sheetData>
  <mergeCells count="7">
    <mergeCell ref="L3:L5"/>
    <mergeCell ref="I5:J5"/>
    <mergeCell ref="B3:B5"/>
    <mergeCell ref="E3:E4"/>
    <mergeCell ref="F3:F5"/>
    <mergeCell ref="C5:D5"/>
    <mergeCell ref="H3:H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0B8A-9612-4478-9B39-85F86AE323EE}">
  <dimension ref="B1:R33"/>
  <sheetViews>
    <sheetView showGridLines="0" workbookViewId="0">
      <selection activeCell="A27" sqref="A27"/>
    </sheetView>
  </sheetViews>
  <sheetFormatPr defaultRowHeight="14.5" x14ac:dyDescent="0.35"/>
  <cols>
    <col min="10" max="10" width="8.7265625" customWidth="1"/>
    <col min="11" max="18" width="8.7265625" hidden="1" customWidth="1"/>
    <col min="19" max="20" width="8.7265625" customWidth="1"/>
  </cols>
  <sheetData>
    <row r="1" spans="2:18" ht="15" thickBot="1" x14ac:dyDescent="0.4">
      <c r="B1" t="s">
        <v>107</v>
      </c>
      <c r="K1" t="s">
        <v>54</v>
      </c>
    </row>
    <row r="2" spans="2:18" ht="23.15" customHeight="1" thickTop="1" x14ac:dyDescent="0.35">
      <c r="B2" s="84" t="s">
        <v>55</v>
      </c>
      <c r="C2" s="84"/>
      <c r="D2" s="39" t="s">
        <v>56</v>
      </c>
      <c r="E2" s="39" t="s">
        <v>57</v>
      </c>
      <c r="F2" s="39" t="s">
        <v>58</v>
      </c>
      <c r="G2" s="39" t="s">
        <v>59</v>
      </c>
      <c r="H2" s="39" t="s">
        <v>60</v>
      </c>
      <c r="I2" s="39" t="s">
        <v>61</v>
      </c>
      <c r="K2" s="84" t="s">
        <v>62</v>
      </c>
      <c r="L2" s="84"/>
      <c r="M2" s="39" t="s">
        <v>63</v>
      </c>
      <c r="N2" s="39" t="s">
        <v>57</v>
      </c>
      <c r="O2" s="39" t="s">
        <v>64</v>
      </c>
      <c r="P2" s="39" t="s">
        <v>65</v>
      </c>
      <c r="Q2" s="39" t="s">
        <v>66</v>
      </c>
      <c r="R2" s="39" t="s">
        <v>67</v>
      </c>
    </row>
    <row r="3" spans="2:18" ht="15" thickBot="1" x14ac:dyDescent="0.4">
      <c r="B3" s="3" t="s">
        <v>68</v>
      </c>
      <c r="C3" s="3" t="s">
        <v>69</v>
      </c>
      <c r="D3" s="85" t="s">
        <v>70</v>
      </c>
      <c r="E3" s="85"/>
      <c r="F3" s="85"/>
      <c r="G3" s="85"/>
      <c r="H3" s="85"/>
      <c r="I3" s="85"/>
      <c r="K3" s="33" t="s">
        <v>71</v>
      </c>
      <c r="L3" s="33" t="s">
        <v>69</v>
      </c>
      <c r="M3" s="86" t="s">
        <v>70</v>
      </c>
      <c r="N3" s="86"/>
      <c r="O3" s="86"/>
      <c r="P3" s="86"/>
      <c r="Q3" s="86"/>
      <c r="R3" s="86"/>
    </row>
    <row r="4" spans="2:18" ht="15" thickTop="1" x14ac:dyDescent="0.35">
      <c r="B4" s="40" t="s">
        <v>72</v>
      </c>
      <c r="C4" s="40" t="s">
        <v>73</v>
      </c>
      <c r="D4" s="41">
        <v>18063</v>
      </c>
      <c r="E4" s="42"/>
      <c r="F4" s="41">
        <v>8542.9</v>
      </c>
      <c r="G4" s="42"/>
      <c r="H4" s="41">
        <f>D4+E4+F4+G4</f>
        <v>26605.9</v>
      </c>
      <c r="I4" s="41">
        <v>27709.509999999995</v>
      </c>
      <c r="K4" s="35" t="s">
        <v>72</v>
      </c>
      <c r="L4" s="35" t="s">
        <v>74</v>
      </c>
      <c r="M4" s="14">
        <v>18.062999999999999</v>
      </c>
      <c r="N4" s="14" t="s">
        <v>45</v>
      </c>
      <c r="O4" s="14">
        <v>8.5429999999999993</v>
      </c>
      <c r="P4" s="14" t="s">
        <v>45</v>
      </c>
      <c r="Q4" s="14">
        <v>26.606000000000002</v>
      </c>
      <c r="R4" s="14">
        <v>27.478999999999999</v>
      </c>
    </row>
    <row r="5" spans="2:18" x14ac:dyDescent="0.35">
      <c r="B5" s="35" t="s">
        <v>75</v>
      </c>
      <c r="C5" s="35" t="s">
        <v>76</v>
      </c>
      <c r="D5" s="14"/>
      <c r="E5" s="14"/>
      <c r="F5" s="43">
        <v>26045.949999999997</v>
      </c>
      <c r="G5" s="14"/>
      <c r="H5" s="43">
        <f>D5+E5+F5+G5</f>
        <v>26045.949999999997</v>
      </c>
      <c r="I5" s="43">
        <v>44772.45</v>
      </c>
      <c r="K5" s="35" t="s">
        <v>75</v>
      </c>
      <c r="L5" s="35" t="s">
        <v>76</v>
      </c>
      <c r="M5" s="14" t="s">
        <v>45</v>
      </c>
      <c r="N5" s="14" t="s">
        <v>45</v>
      </c>
      <c r="O5" s="14">
        <v>26.045999999999999</v>
      </c>
      <c r="P5" s="14" t="s">
        <v>45</v>
      </c>
      <c r="Q5" s="14">
        <v>26.045999999999999</v>
      </c>
      <c r="R5" s="14">
        <v>44.771999999999998</v>
      </c>
    </row>
    <row r="6" spans="2:18" x14ac:dyDescent="0.35">
      <c r="B6" s="35" t="s">
        <v>77</v>
      </c>
      <c r="C6" s="35" t="s">
        <v>76</v>
      </c>
      <c r="D6" s="43">
        <v>15006</v>
      </c>
      <c r="E6" s="14"/>
      <c r="F6" s="43">
        <v>1613.3600000000001</v>
      </c>
      <c r="G6" s="14"/>
      <c r="H6" s="43">
        <f>D6+E6+F6+G6</f>
        <v>16619.36</v>
      </c>
      <c r="I6" s="43">
        <v>21952.899999999998</v>
      </c>
      <c r="K6" s="35" t="s">
        <v>77</v>
      </c>
      <c r="L6" s="35" t="s">
        <v>76</v>
      </c>
      <c r="M6" s="14">
        <v>15.006</v>
      </c>
      <c r="N6" s="14" t="s">
        <v>45</v>
      </c>
      <c r="O6" s="14">
        <v>1.613</v>
      </c>
      <c r="P6" s="14" t="s">
        <v>45</v>
      </c>
      <c r="Q6" s="14">
        <v>16.619</v>
      </c>
      <c r="R6" s="14">
        <v>21.952999999999999</v>
      </c>
    </row>
    <row r="7" spans="2:18" x14ac:dyDescent="0.35">
      <c r="B7" s="35" t="s">
        <v>78</v>
      </c>
      <c r="C7" s="35" t="s">
        <v>79</v>
      </c>
      <c r="D7" s="14"/>
      <c r="E7" s="14"/>
      <c r="F7" s="43">
        <v>23696.949999999997</v>
      </c>
      <c r="G7" s="14"/>
      <c r="H7" s="43">
        <f t="shared" ref="H7:H26" si="0">D7+E7+F7+G7</f>
        <v>23696.949999999997</v>
      </c>
      <c r="I7" s="43">
        <v>41088.75</v>
      </c>
      <c r="K7" s="35" t="s">
        <v>78</v>
      </c>
      <c r="L7" s="35" t="s">
        <v>79</v>
      </c>
      <c r="M7" s="14" t="s">
        <v>45</v>
      </c>
      <c r="N7" s="14" t="s">
        <v>45</v>
      </c>
      <c r="O7" s="14">
        <v>23.696999999999999</v>
      </c>
      <c r="P7" s="14" t="s">
        <v>45</v>
      </c>
      <c r="Q7" s="14">
        <v>23.696999999999999</v>
      </c>
      <c r="R7" s="14">
        <v>41.088999999999999</v>
      </c>
    </row>
    <row r="8" spans="2:18" x14ac:dyDescent="0.35">
      <c r="B8" s="35" t="s">
        <v>80</v>
      </c>
      <c r="C8" s="35" t="s">
        <v>79</v>
      </c>
      <c r="D8" s="14"/>
      <c r="E8" s="14"/>
      <c r="F8" s="43">
        <v>9409.5600000000013</v>
      </c>
      <c r="G8" s="14"/>
      <c r="H8" s="43">
        <f t="shared" si="0"/>
        <v>9409.5600000000013</v>
      </c>
      <c r="I8" s="43">
        <v>18728.730000000003</v>
      </c>
      <c r="K8" s="35" t="s">
        <v>80</v>
      </c>
      <c r="L8" s="35" t="s">
        <v>79</v>
      </c>
      <c r="M8" s="14" t="s">
        <v>45</v>
      </c>
      <c r="N8" s="14" t="s">
        <v>45</v>
      </c>
      <c r="O8" s="14">
        <v>9.41</v>
      </c>
      <c r="P8" s="14" t="s">
        <v>45</v>
      </c>
      <c r="Q8" s="14">
        <v>9.41</v>
      </c>
      <c r="R8" s="14">
        <v>18.728999999999999</v>
      </c>
    </row>
    <row r="9" spans="2:18" x14ac:dyDescent="0.35">
      <c r="B9" s="35" t="s">
        <v>81</v>
      </c>
      <c r="C9" s="35" t="s">
        <v>79</v>
      </c>
      <c r="D9" s="14"/>
      <c r="E9" s="14"/>
      <c r="F9" s="43">
        <v>7393.4000000000033</v>
      </c>
      <c r="G9" s="14"/>
      <c r="H9" s="43">
        <f t="shared" si="0"/>
        <v>7393.4000000000033</v>
      </c>
      <c r="I9" s="43">
        <v>14786.800000000007</v>
      </c>
      <c r="K9" s="35" t="s">
        <v>81</v>
      </c>
      <c r="L9" s="35" t="s">
        <v>79</v>
      </c>
      <c r="M9" s="14" t="s">
        <v>45</v>
      </c>
      <c r="N9" s="14" t="s">
        <v>45</v>
      </c>
      <c r="O9" s="14">
        <v>7.3929999999999998</v>
      </c>
      <c r="P9" s="14" t="s">
        <v>45</v>
      </c>
      <c r="Q9" s="14">
        <v>7.3929999999999998</v>
      </c>
      <c r="R9" s="14">
        <v>14.787000000000001</v>
      </c>
    </row>
    <row r="10" spans="2:18" x14ac:dyDescent="0.35">
      <c r="B10" s="35" t="s">
        <v>82</v>
      </c>
      <c r="C10" s="35" t="s">
        <v>79</v>
      </c>
      <c r="D10" s="14"/>
      <c r="E10" s="14"/>
      <c r="F10" s="43">
        <v>11403.250000000009</v>
      </c>
      <c r="G10" s="14"/>
      <c r="H10" s="43">
        <f t="shared" si="0"/>
        <v>11403.250000000009</v>
      </c>
      <c r="I10" s="43">
        <v>21649.570000000007</v>
      </c>
      <c r="K10" s="35" t="s">
        <v>82</v>
      </c>
      <c r="L10" s="35" t="s">
        <v>79</v>
      </c>
      <c r="M10" s="14" t="s">
        <v>45</v>
      </c>
      <c r="N10" s="14" t="s">
        <v>45</v>
      </c>
      <c r="O10" s="14">
        <v>11.403</v>
      </c>
      <c r="P10" s="14" t="s">
        <v>45</v>
      </c>
      <c r="Q10" s="14">
        <v>11.403</v>
      </c>
      <c r="R10" s="14">
        <v>21.65</v>
      </c>
    </row>
    <row r="11" spans="2:18" x14ac:dyDescent="0.35">
      <c r="B11" s="35" t="s">
        <v>83</v>
      </c>
      <c r="C11" s="35" t="s">
        <v>79</v>
      </c>
      <c r="D11" s="14"/>
      <c r="E11" s="14"/>
      <c r="F11" s="43">
        <v>17014.82</v>
      </c>
      <c r="G11" s="14"/>
      <c r="H11" s="43">
        <f t="shared" si="0"/>
        <v>17014.82</v>
      </c>
      <c r="I11" s="43">
        <v>32381.86</v>
      </c>
      <c r="K11" s="35" t="s">
        <v>83</v>
      </c>
      <c r="L11" s="35" t="s">
        <v>79</v>
      </c>
      <c r="M11" s="14" t="s">
        <v>45</v>
      </c>
      <c r="N11" s="14" t="s">
        <v>45</v>
      </c>
      <c r="O11" s="14">
        <v>17.015000000000001</v>
      </c>
      <c r="P11" s="14" t="s">
        <v>45</v>
      </c>
      <c r="Q11" s="14">
        <v>17.015000000000001</v>
      </c>
      <c r="R11" s="14">
        <v>32.387</v>
      </c>
    </row>
    <row r="12" spans="2:18" x14ac:dyDescent="0.35">
      <c r="B12" s="35" t="s">
        <v>84</v>
      </c>
      <c r="C12" s="35" t="s">
        <v>79</v>
      </c>
      <c r="D12" s="43">
        <v>23454</v>
      </c>
      <c r="E12" s="14"/>
      <c r="F12" s="14"/>
      <c r="G12" s="14"/>
      <c r="H12" s="43">
        <f t="shared" si="0"/>
        <v>23454</v>
      </c>
      <c r="I12" s="43">
        <v>31684.85</v>
      </c>
      <c r="K12" s="35" t="s">
        <v>84</v>
      </c>
      <c r="L12" s="35" t="s">
        <v>79</v>
      </c>
      <c r="M12" s="14">
        <v>23.454000000000001</v>
      </c>
      <c r="N12" s="14" t="s">
        <v>45</v>
      </c>
      <c r="O12" s="14" t="s">
        <v>45</v>
      </c>
      <c r="P12" s="14" t="s">
        <v>45</v>
      </c>
      <c r="Q12" s="14">
        <v>23.454000000000001</v>
      </c>
      <c r="R12" s="14">
        <v>31.684999999999999</v>
      </c>
    </row>
    <row r="13" spans="2:18" x14ac:dyDescent="0.35">
      <c r="B13" s="35" t="s">
        <v>85</v>
      </c>
      <c r="C13" s="35" t="s">
        <v>79</v>
      </c>
      <c r="D13" s="43">
        <v>28038</v>
      </c>
      <c r="E13" s="14"/>
      <c r="F13" s="43">
        <v>17319.389999999992</v>
      </c>
      <c r="G13" s="14"/>
      <c r="H13" s="43">
        <f t="shared" si="0"/>
        <v>45357.389999999992</v>
      </c>
      <c r="I13" s="43">
        <v>63571.569999999978</v>
      </c>
      <c r="K13" s="35" t="s">
        <v>85</v>
      </c>
      <c r="L13" s="35" t="s">
        <v>79</v>
      </c>
      <c r="M13" s="14">
        <v>28.038</v>
      </c>
      <c r="N13" s="14" t="s">
        <v>45</v>
      </c>
      <c r="O13" s="14">
        <v>17.318999999999999</v>
      </c>
      <c r="P13" s="14" t="s">
        <v>45</v>
      </c>
      <c r="Q13" s="14">
        <v>45.356999999999999</v>
      </c>
      <c r="R13" s="14">
        <v>63.572000000000003</v>
      </c>
    </row>
    <row r="14" spans="2:18" x14ac:dyDescent="0.35">
      <c r="B14" s="35" t="s">
        <v>86</v>
      </c>
      <c r="C14" s="35" t="s">
        <v>79</v>
      </c>
      <c r="D14" s="43">
        <v>28847</v>
      </c>
      <c r="E14" s="43">
        <v>13276</v>
      </c>
      <c r="F14" s="14"/>
      <c r="G14" s="14"/>
      <c r="H14" s="43">
        <f t="shared" si="0"/>
        <v>42123</v>
      </c>
      <c r="I14" s="43">
        <v>27162.620000000003</v>
      </c>
      <c r="K14" s="35" t="s">
        <v>86</v>
      </c>
      <c r="L14" s="35" t="s">
        <v>79</v>
      </c>
      <c r="M14" s="14">
        <v>28.847000000000001</v>
      </c>
      <c r="N14" s="14">
        <v>13.276</v>
      </c>
      <c r="O14" s="14" t="s">
        <v>45</v>
      </c>
      <c r="P14" s="14" t="s">
        <v>45</v>
      </c>
      <c r="Q14" s="14">
        <v>42.122999999999998</v>
      </c>
      <c r="R14" s="14">
        <v>27.163</v>
      </c>
    </row>
    <row r="15" spans="2:18" x14ac:dyDescent="0.35">
      <c r="B15" s="35" t="s">
        <v>87</v>
      </c>
      <c r="C15" s="35" t="s">
        <v>79</v>
      </c>
      <c r="D15" s="14"/>
      <c r="E15" s="14"/>
      <c r="F15" s="14"/>
      <c r="G15" s="43">
        <v>19803.170000000002</v>
      </c>
      <c r="H15" s="43">
        <f t="shared" si="0"/>
        <v>19803.170000000002</v>
      </c>
      <c r="I15" s="43">
        <v>33551.770000000004</v>
      </c>
      <c r="K15" s="35" t="s">
        <v>87</v>
      </c>
      <c r="L15" s="35" t="s">
        <v>79</v>
      </c>
      <c r="M15" s="14" t="s">
        <v>45</v>
      </c>
      <c r="N15" s="14" t="s">
        <v>45</v>
      </c>
      <c r="O15" s="14" t="s">
        <v>45</v>
      </c>
      <c r="P15" s="14">
        <v>19.803000000000001</v>
      </c>
      <c r="Q15" s="14">
        <v>19.803000000000001</v>
      </c>
      <c r="R15" s="14">
        <v>33.552</v>
      </c>
    </row>
    <row r="16" spans="2:18" x14ac:dyDescent="0.35">
      <c r="B16" s="35" t="s">
        <v>88</v>
      </c>
      <c r="C16" s="35" t="s">
        <v>89</v>
      </c>
      <c r="D16" s="14"/>
      <c r="E16" s="43">
        <v>10373</v>
      </c>
      <c r="F16" s="43">
        <v>14245.899999999998</v>
      </c>
      <c r="G16" s="14"/>
      <c r="H16" s="43">
        <f t="shared" si="0"/>
        <v>24618.899999999998</v>
      </c>
      <c r="I16" s="43">
        <v>22409.17</v>
      </c>
      <c r="K16" s="35" t="s">
        <v>88</v>
      </c>
      <c r="L16" s="35" t="s">
        <v>89</v>
      </c>
      <c r="M16" s="14" t="s">
        <v>45</v>
      </c>
      <c r="N16" s="14">
        <v>10.372999999999999</v>
      </c>
      <c r="O16" s="14">
        <v>14.246</v>
      </c>
      <c r="P16" s="14" t="s">
        <v>45</v>
      </c>
      <c r="Q16" s="14">
        <v>24.619</v>
      </c>
      <c r="R16" s="14">
        <v>21.782</v>
      </c>
    </row>
    <row r="17" spans="2:18" x14ac:dyDescent="0.35">
      <c r="B17" s="35" t="s">
        <v>90</v>
      </c>
      <c r="C17" s="35" t="s">
        <v>89</v>
      </c>
      <c r="D17" s="14"/>
      <c r="E17" s="14"/>
      <c r="F17" s="14"/>
      <c r="G17" s="43">
        <v>21865.850000000002</v>
      </c>
      <c r="H17" s="43">
        <f t="shared" si="0"/>
        <v>21865.850000000002</v>
      </c>
      <c r="I17" s="43">
        <v>21865.850000000002</v>
      </c>
      <c r="K17" s="35" t="s">
        <v>90</v>
      </c>
      <c r="L17" s="35" t="s">
        <v>89</v>
      </c>
      <c r="M17" s="14" t="s">
        <v>45</v>
      </c>
      <c r="N17" s="14" t="s">
        <v>45</v>
      </c>
      <c r="O17" s="14" t="s">
        <v>45</v>
      </c>
      <c r="P17" s="14">
        <v>21.866</v>
      </c>
      <c r="Q17" s="14">
        <v>21.866</v>
      </c>
      <c r="R17" s="14">
        <v>21.866</v>
      </c>
    </row>
    <row r="18" spans="2:18" x14ac:dyDescent="0.35">
      <c r="B18" s="35" t="s">
        <v>50</v>
      </c>
      <c r="C18" s="35" t="s">
        <v>89</v>
      </c>
      <c r="D18" s="14"/>
      <c r="E18" s="43">
        <v>25355</v>
      </c>
      <c r="F18" s="14"/>
      <c r="G18" s="14"/>
      <c r="H18" s="43">
        <f t="shared" si="0"/>
        <v>25355</v>
      </c>
      <c r="I18" s="43">
        <v>20984.329999999998</v>
      </c>
      <c r="K18" s="35" t="s">
        <v>50</v>
      </c>
      <c r="L18" s="35" t="s">
        <v>89</v>
      </c>
      <c r="M18" s="14" t="s">
        <v>45</v>
      </c>
      <c r="N18" s="14">
        <v>25.355</v>
      </c>
      <c r="O18" s="14" t="s">
        <v>45</v>
      </c>
      <c r="P18" s="14" t="s">
        <v>45</v>
      </c>
      <c r="Q18" s="14">
        <v>25.355</v>
      </c>
      <c r="R18" s="14">
        <v>18.033000000000001</v>
      </c>
    </row>
    <row r="19" spans="2:18" x14ac:dyDescent="0.35">
      <c r="B19" s="35" t="s">
        <v>91</v>
      </c>
      <c r="C19" s="35" t="s">
        <v>89</v>
      </c>
      <c r="D19" s="43">
        <v>18715</v>
      </c>
      <c r="E19" s="14"/>
      <c r="F19" s="43">
        <v>21726.27</v>
      </c>
      <c r="G19" s="14"/>
      <c r="H19" s="43">
        <f>D19+E19+F19+G19</f>
        <v>40441.270000000004</v>
      </c>
      <c r="I19" s="43">
        <v>42820.09</v>
      </c>
      <c r="K19" s="35" t="s">
        <v>91</v>
      </c>
      <c r="L19" s="35" t="s">
        <v>89</v>
      </c>
      <c r="M19" s="14">
        <v>18.715</v>
      </c>
      <c r="N19" s="14" t="s">
        <v>45</v>
      </c>
      <c r="O19" s="14">
        <v>21.757000000000001</v>
      </c>
      <c r="P19" s="14" t="s">
        <v>45</v>
      </c>
      <c r="Q19" s="14">
        <v>40.472000000000001</v>
      </c>
      <c r="R19" s="14">
        <v>42.850999999999999</v>
      </c>
    </row>
    <row r="20" spans="2:18" x14ac:dyDescent="0.35">
      <c r="B20" s="35" t="s">
        <v>92</v>
      </c>
      <c r="C20" s="35" t="s">
        <v>89</v>
      </c>
      <c r="D20" s="43">
        <v>16190</v>
      </c>
      <c r="E20" s="14">
        <v>858</v>
      </c>
      <c r="F20" s="43">
        <v>16637.439013000003</v>
      </c>
      <c r="G20" s="14"/>
      <c r="H20" s="43">
        <f t="shared" si="0"/>
        <v>33685.439013000003</v>
      </c>
      <c r="I20" s="43">
        <v>25268.71</v>
      </c>
      <c r="K20" s="35" t="s">
        <v>92</v>
      </c>
      <c r="L20" s="35" t="s">
        <v>89</v>
      </c>
      <c r="M20" s="14">
        <v>16.190000000000001</v>
      </c>
      <c r="N20" s="14">
        <v>858</v>
      </c>
      <c r="O20" s="14">
        <v>16.943000000000001</v>
      </c>
      <c r="P20" s="14" t="s">
        <v>45</v>
      </c>
      <c r="Q20" s="14">
        <v>33.991</v>
      </c>
      <c r="R20" s="14">
        <v>25.265999999999998</v>
      </c>
    </row>
    <row r="21" spans="2:18" x14ac:dyDescent="0.35">
      <c r="B21" s="35" t="s">
        <v>46</v>
      </c>
      <c r="C21" s="35" t="s">
        <v>89</v>
      </c>
      <c r="D21" s="43">
        <v>27487</v>
      </c>
      <c r="E21" s="43">
        <v>3680</v>
      </c>
      <c r="F21" s="43">
        <v>6957.3320169999988</v>
      </c>
      <c r="G21" s="14"/>
      <c r="H21" s="43">
        <f t="shared" si="0"/>
        <v>38124.332017000001</v>
      </c>
      <c r="I21" s="43">
        <v>13034.98</v>
      </c>
      <c r="K21" s="35" t="s">
        <v>46</v>
      </c>
      <c r="L21" s="35" t="s">
        <v>89</v>
      </c>
      <c r="M21" s="14">
        <v>27.486999999999998</v>
      </c>
      <c r="N21" s="14">
        <v>3.68</v>
      </c>
      <c r="O21" s="14">
        <v>6.9429999999999996</v>
      </c>
      <c r="P21" s="14" t="s">
        <v>45</v>
      </c>
      <c r="Q21" s="14">
        <v>38.11</v>
      </c>
      <c r="R21" s="14">
        <v>13.035</v>
      </c>
    </row>
    <row r="22" spans="2:18" x14ac:dyDescent="0.35">
      <c r="B22" s="35" t="s">
        <v>44</v>
      </c>
      <c r="C22" s="35" t="s">
        <v>93</v>
      </c>
      <c r="D22" s="43">
        <v>26126</v>
      </c>
      <c r="E22" s="14"/>
      <c r="F22" s="43">
        <v>15040.617591000002</v>
      </c>
      <c r="G22" s="14"/>
      <c r="H22" s="43">
        <f t="shared" si="0"/>
        <v>41166.617591000002</v>
      </c>
      <c r="I22" s="43">
        <v>45695.3</v>
      </c>
      <c r="K22" s="35" t="s">
        <v>44</v>
      </c>
      <c r="L22" s="35" t="s">
        <v>93</v>
      </c>
      <c r="M22" s="14">
        <v>26.126000000000001</v>
      </c>
      <c r="N22" s="14" t="s">
        <v>45</v>
      </c>
      <c r="O22" s="14">
        <v>10.907</v>
      </c>
      <c r="P22" s="14" t="s">
        <v>45</v>
      </c>
      <c r="Q22" s="14">
        <v>37.033000000000001</v>
      </c>
      <c r="R22" s="14">
        <v>45.155999999999999</v>
      </c>
    </row>
    <row r="23" spans="2:18" x14ac:dyDescent="0.35">
      <c r="B23" s="35" t="s">
        <v>94</v>
      </c>
      <c r="C23" s="35" t="s">
        <v>93</v>
      </c>
      <c r="D23" s="14"/>
      <c r="E23" s="43">
        <v>10200</v>
      </c>
      <c r="F23" s="43">
        <v>18217.874875000005</v>
      </c>
      <c r="G23" s="14"/>
      <c r="H23" s="43">
        <f t="shared" si="0"/>
        <v>28417.874875000005</v>
      </c>
      <c r="I23" s="43">
        <v>33496.44000000001</v>
      </c>
      <c r="K23" s="35" t="s">
        <v>94</v>
      </c>
      <c r="L23" s="35" t="s">
        <v>93</v>
      </c>
      <c r="M23" s="14" t="s">
        <v>45</v>
      </c>
      <c r="N23" s="14">
        <v>10.199999999999999</v>
      </c>
      <c r="O23" s="14">
        <v>18.224</v>
      </c>
      <c r="P23" s="14" t="s">
        <v>45</v>
      </c>
      <c r="Q23" s="14">
        <v>28.423999999999999</v>
      </c>
      <c r="R23" s="14">
        <v>33.265999999999998</v>
      </c>
    </row>
    <row r="24" spans="2:18" x14ac:dyDescent="0.35">
      <c r="B24" s="35" t="s">
        <v>95</v>
      </c>
      <c r="C24" s="35" t="s">
        <v>93</v>
      </c>
      <c r="D24" s="14"/>
      <c r="E24" s="43">
        <v>23041</v>
      </c>
      <c r="F24" s="43">
        <v>16585.462191999995</v>
      </c>
      <c r="G24" s="14"/>
      <c r="H24" s="43">
        <f t="shared" si="0"/>
        <v>39626.462191999992</v>
      </c>
      <c r="I24" s="43">
        <v>59061.079999999994</v>
      </c>
      <c r="K24" s="35" t="s">
        <v>95</v>
      </c>
      <c r="L24" s="35" t="s">
        <v>93</v>
      </c>
      <c r="M24" s="14" t="s">
        <v>45</v>
      </c>
      <c r="N24" s="14">
        <v>23.041</v>
      </c>
      <c r="O24" s="14">
        <v>16.593</v>
      </c>
      <c r="P24" s="14" t="s">
        <v>45</v>
      </c>
      <c r="Q24" s="14">
        <v>39.634</v>
      </c>
      <c r="R24" s="14">
        <v>59.064999999999998</v>
      </c>
    </row>
    <row r="25" spans="2:18" x14ac:dyDescent="0.35">
      <c r="B25" s="35" t="s">
        <v>96</v>
      </c>
      <c r="C25" s="35" t="s">
        <v>97</v>
      </c>
      <c r="D25" s="43">
        <v>19237</v>
      </c>
      <c r="E25" s="14"/>
      <c r="F25" s="14"/>
      <c r="G25" s="14"/>
      <c r="H25" s="43">
        <f t="shared" si="0"/>
        <v>19237</v>
      </c>
      <c r="I25" s="43">
        <v>10706.190000000004</v>
      </c>
      <c r="K25" s="35" t="s">
        <v>96</v>
      </c>
      <c r="L25" s="35" t="s">
        <v>97</v>
      </c>
      <c r="M25" s="14">
        <v>19.236999999999998</v>
      </c>
      <c r="N25" s="14" t="s">
        <v>45</v>
      </c>
      <c r="O25" s="14" t="s">
        <v>45</v>
      </c>
      <c r="P25" s="14" t="s">
        <v>45</v>
      </c>
      <c r="Q25" s="14">
        <v>19.236999999999998</v>
      </c>
      <c r="R25" s="14">
        <v>10.71</v>
      </c>
    </row>
    <row r="26" spans="2:18" ht="15" thickBot="1" x14ac:dyDescent="0.4">
      <c r="B26" s="36" t="s">
        <v>98</v>
      </c>
      <c r="C26" s="36" t="s">
        <v>97</v>
      </c>
      <c r="D26" s="44">
        <v>12031</v>
      </c>
      <c r="E26" s="38"/>
      <c r="F26" s="38"/>
      <c r="G26" s="38"/>
      <c r="H26" s="38">
        <f t="shared" si="0"/>
        <v>12031</v>
      </c>
      <c r="I26" s="38" t="s">
        <v>45</v>
      </c>
      <c r="K26" s="36" t="s">
        <v>98</v>
      </c>
      <c r="L26" s="36" t="s">
        <v>97</v>
      </c>
      <c r="M26" s="38">
        <v>12.031000000000001</v>
      </c>
      <c r="N26" s="38" t="s">
        <v>45</v>
      </c>
      <c r="O26" s="38" t="s">
        <v>45</v>
      </c>
      <c r="P26" s="38" t="s">
        <v>45</v>
      </c>
      <c r="Q26" s="38">
        <v>12.031000000000001</v>
      </c>
      <c r="R26" s="38" t="s">
        <v>45</v>
      </c>
    </row>
    <row r="27" spans="2:18" ht="15.5" thickTop="1" thickBot="1" x14ac:dyDescent="0.4">
      <c r="B27" s="37" t="s">
        <v>51</v>
      </c>
      <c r="C27" s="37" t="s">
        <v>45</v>
      </c>
      <c r="D27" s="45">
        <f t="shared" ref="D27:I27" si="1">SUM(D4:D26)</f>
        <v>233194</v>
      </c>
      <c r="E27" s="45">
        <f t="shared" si="1"/>
        <v>86783</v>
      </c>
      <c r="F27" s="45">
        <f t="shared" si="1"/>
        <v>231850.47568800001</v>
      </c>
      <c r="G27" s="45">
        <f t="shared" si="1"/>
        <v>41669.020000000004</v>
      </c>
      <c r="H27" s="45">
        <f>SUM(H4:H26)</f>
        <v>593496.495688</v>
      </c>
      <c r="I27" s="45">
        <f t="shared" si="1"/>
        <v>674383.52000000014</v>
      </c>
      <c r="K27" s="37" t="s">
        <v>51</v>
      </c>
      <c r="L27" s="37" t="s">
        <v>45</v>
      </c>
      <c r="M27" s="22">
        <v>233.19399999999999</v>
      </c>
      <c r="N27" s="22">
        <v>86.783000000000001</v>
      </c>
      <c r="O27" s="22">
        <v>228.05199999999999</v>
      </c>
      <c r="P27" s="22">
        <v>41.668999999999997</v>
      </c>
      <c r="Q27" s="22">
        <v>589.69799999999998</v>
      </c>
      <c r="R27" s="22">
        <v>669.84799999999996</v>
      </c>
    </row>
    <row r="28" spans="2:18" ht="15" thickTop="1" x14ac:dyDescent="0.35">
      <c r="B28" s="88" t="s">
        <v>99</v>
      </c>
      <c r="C28" s="88"/>
      <c r="D28" s="88"/>
      <c r="E28" s="88"/>
      <c r="F28" s="88"/>
      <c r="G28" s="88"/>
      <c r="H28" s="88"/>
      <c r="I28" s="88"/>
      <c r="K28" s="87" t="s">
        <v>100</v>
      </c>
      <c r="L28" s="87"/>
      <c r="M28" s="87"/>
      <c r="N28" s="87"/>
      <c r="O28" s="87"/>
      <c r="P28" s="87"/>
      <c r="Q28" s="87"/>
      <c r="R28" s="87"/>
    </row>
    <row r="29" spans="2:18" x14ac:dyDescent="0.35">
      <c r="B29" s="89"/>
      <c r="C29" s="89"/>
      <c r="D29" s="89"/>
      <c r="E29" s="89"/>
      <c r="F29" s="89"/>
      <c r="G29" s="89"/>
      <c r="H29" s="89"/>
      <c r="I29" s="89"/>
      <c r="K29" s="90" t="s">
        <v>101</v>
      </c>
      <c r="L29" s="90"/>
      <c r="M29" s="90"/>
      <c r="N29" s="90"/>
      <c r="O29" s="90"/>
      <c r="P29" s="90"/>
      <c r="Q29" s="90"/>
      <c r="R29" s="90"/>
    </row>
    <row r="30" spans="2:18" x14ac:dyDescent="0.35">
      <c r="B30" s="89"/>
      <c r="C30" s="89"/>
      <c r="D30" s="89"/>
      <c r="E30" s="89"/>
      <c r="F30" s="89"/>
      <c r="G30" s="89"/>
      <c r="H30" s="89"/>
      <c r="I30" s="89"/>
      <c r="K30" s="90" t="s">
        <v>102</v>
      </c>
      <c r="L30" s="90"/>
      <c r="M30" s="90"/>
      <c r="N30" s="90"/>
      <c r="O30" s="90"/>
      <c r="P30" s="90"/>
      <c r="Q30" s="90"/>
      <c r="R30" s="90"/>
    </row>
    <row r="31" spans="2:18" x14ac:dyDescent="0.35">
      <c r="B31" s="89"/>
      <c r="C31" s="89"/>
      <c r="D31" s="89"/>
      <c r="E31" s="89"/>
      <c r="F31" s="89"/>
      <c r="G31" s="89"/>
      <c r="H31" s="89"/>
      <c r="I31" s="89"/>
      <c r="K31" s="90" t="s">
        <v>103</v>
      </c>
      <c r="L31" s="90"/>
      <c r="M31" s="90"/>
      <c r="N31" s="90"/>
      <c r="O31" s="90"/>
      <c r="P31" s="90"/>
      <c r="Q31" s="90"/>
      <c r="R31" s="90"/>
    </row>
    <row r="32" spans="2:18" x14ac:dyDescent="0.35">
      <c r="B32" s="89"/>
      <c r="C32" s="89"/>
      <c r="D32" s="89"/>
      <c r="E32" s="89"/>
      <c r="F32" s="89"/>
      <c r="G32" s="89"/>
      <c r="H32" s="89"/>
      <c r="I32" s="89"/>
      <c r="K32" s="90" t="s">
        <v>104</v>
      </c>
      <c r="L32" s="90"/>
      <c r="M32" s="90"/>
      <c r="N32" s="90"/>
      <c r="O32" s="90"/>
      <c r="P32" s="90"/>
      <c r="Q32" s="90"/>
      <c r="R32" s="90"/>
    </row>
    <row r="33" spans="2:18" x14ac:dyDescent="0.35">
      <c r="B33" s="89"/>
      <c r="C33" s="89"/>
      <c r="D33" s="89"/>
      <c r="E33" s="89"/>
      <c r="F33" s="89"/>
      <c r="G33" s="89"/>
      <c r="H33" s="89"/>
      <c r="I33" s="89"/>
      <c r="K33" s="90" t="s">
        <v>105</v>
      </c>
      <c r="L33" s="90"/>
      <c r="M33" s="90"/>
      <c r="N33" s="90"/>
      <c r="O33" s="90"/>
      <c r="P33" s="90"/>
      <c r="Q33" s="90"/>
      <c r="R33" s="90"/>
    </row>
  </sheetData>
  <mergeCells count="11">
    <mergeCell ref="B2:C2"/>
    <mergeCell ref="D3:I3"/>
    <mergeCell ref="K2:L2"/>
    <mergeCell ref="M3:R3"/>
    <mergeCell ref="K28:R28"/>
    <mergeCell ref="B28:I33"/>
    <mergeCell ref="K29:R29"/>
    <mergeCell ref="K30:R30"/>
    <mergeCell ref="K31:R31"/>
    <mergeCell ref="K32:R32"/>
    <mergeCell ref="K33:R33"/>
  </mergeCells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7" ma:contentTypeDescription="Create a new document." ma:contentTypeScope="" ma:versionID="56b646c539bb9f899d1f654a483ba0ba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700aaf8ed26d9ff2fb1d20c8221c2494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97B10-E3E4-4E13-9A85-1F4911B41062}">
  <ds:schemaRefs>
    <ds:schemaRef ds:uri="http://schemas.microsoft.com/office/2006/metadata/properties"/>
    <ds:schemaRef ds:uri="http://schemas.microsoft.com/office/infopath/2007/PartnerControls"/>
    <ds:schemaRef ds:uri="4c99e0e0-a7ff-498c-a891-888aae3c0d40"/>
    <ds:schemaRef ds:uri="29dfc1a8-b777-4321-a74f-896313141591"/>
  </ds:schemaRefs>
</ds:datastoreItem>
</file>

<file path=customXml/itemProps2.xml><?xml version="1.0" encoding="utf-8"?>
<ds:datastoreItem xmlns:ds="http://schemas.openxmlformats.org/officeDocument/2006/customXml" ds:itemID="{195B2D51-9E64-4C74-8434-B75C12A08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43A2BA-CBC2-45F1-B12F-54D8E03BA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AreaSafra</vt:lpstr>
      <vt:lpstr>Port. Terras</vt:lpstr>
      <vt:lpstr>AreaSafra!_Hlk24545678</vt:lpstr>
      <vt:lpstr>AreaSafra!OLE_LINK1</vt:lpstr>
      <vt:lpstr>AreaSafra!OLE_LINK2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Bing - SLC Agrícola</dc:creator>
  <cp:keywords/>
  <dc:description/>
  <cp:lastModifiedBy>Stefano Bing - SLC Agrícola</cp:lastModifiedBy>
  <cp:revision/>
  <dcterms:created xsi:type="dcterms:W3CDTF">2023-05-09T19:02:07Z</dcterms:created>
  <dcterms:modified xsi:type="dcterms:W3CDTF">2023-08-07T13:23:23Z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