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quivos\dfr\DFRC\03-Setorial\Informe aos Investidores\2022\4T22\Demonstrações Financeiras Empresas\"/>
    </mc:Choice>
  </mc:AlternateContent>
  <xr:revisionPtr revIDLastSave="0" documentId="13_ncr:1_{141F260A-F4FD-4EAB-A6C2-A28773D2367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tivo 2022 G&amp;T" sheetId="15" r:id="rId1"/>
    <sheet name="Ativo 2021 G&amp;T" sheetId="28" r:id="rId2"/>
    <sheet name="Passivo 2022 G&amp;T" sheetId="17" r:id="rId3"/>
    <sheet name="Passivo 2021 G&amp;T" sheetId="35" r:id="rId4"/>
    <sheet name="DRE 2022 G&amp;T" sheetId="23" r:id="rId5"/>
    <sheet name="DRE 2021 G&amp;T" sheetId="36" r:id="rId6"/>
    <sheet name="Fluxo 2022 G&amp;T" sheetId="21" r:id="rId7"/>
    <sheet name="Fluxo 2021 G&amp;T" sheetId="37" r:id="rId8"/>
    <sheet name="Ativo2018 G&amp;T link consolidação" sheetId="10" state="hidden" r:id="rId9"/>
  </sheets>
  <externalReferences>
    <externalReference r:id="rId10"/>
  </externalReferences>
  <definedNames>
    <definedName name="_xlnm._FilterDatabase" localSheetId="7" hidden="1">'Fluxo 2021 G&amp;T'!#REF!</definedName>
    <definedName name="_xlnm.Print_Area" localSheetId="1">'Ativo 2021 G&amp;T'!$B$2:$F$51</definedName>
    <definedName name="_xlnm.Print_Area" localSheetId="0">'Ativo 2022 G&amp;T'!$B$2:$F$51</definedName>
    <definedName name="_xlnm.Print_Area" localSheetId="8">'Ativo2018 G&amp;T link consolidação'!$B$2:$J$52</definedName>
    <definedName name="_xlnm.Print_Area" localSheetId="5">'DRE 2021 G&amp;T'!$B$4:$F$81</definedName>
    <definedName name="_xlnm.Print_Area" localSheetId="4">'DRE 2022 G&amp;T'!$B$4:$F$85</definedName>
    <definedName name="_xlnm.Print_Area" localSheetId="7">'Fluxo 2021 G&amp;T'!$B$2:$F$56</definedName>
    <definedName name="_xlnm.Print_Area" localSheetId="6">'Fluxo 2022 G&amp;T'!$B$2:$F$61</definedName>
    <definedName name="_xlnm.Print_Area" localSheetId="3">'Passivo 2021 G&amp;T'!$B$2:$F$64</definedName>
    <definedName name="_xlnm.Print_Area" localSheetId="2">'Passivo 2022 G&amp;T'!$B$2:$F$63</definedName>
  </definedNames>
  <calcPr calcId="191029" concurrentManualCount="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" i="10" l="1"/>
  <c r="I60" i="10"/>
  <c r="H60" i="10"/>
  <c r="G60" i="10"/>
  <c r="F60" i="10"/>
  <c r="E60" i="10"/>
  <c r="D60" i="10"/>
  <c r="C60" i="10"/>
  <c r="J59" i="10"/>
  <c r="I59" i="10"/>
  <c r="H59" i="10"/>
  <c r="G59" i="10"/>
  <c r="F59" i="10"/>
  <c r="E59" i="10"/>
  <c r="D59" i="10"/>
  <c r="C59" i="10"/>
  <c r="J58" i="10"/>
  <c r="I58" i="10"/>
  <c r="H58" i="10"/>
  <c r="G58" i="10"/>
  <c r="F58" i="10"/>
  <c r="E58" i="10"/>
  <c r="D58" i="10"/>
  <c r="C58" i="10"/>
  <c r="J35" i="10"/>
  <c r="J57" i="10" s="1"/>
  <c r="I35" i="10"/>
  <c r="I57" i="10" s="1"/>
  <c r="H35" i="10"/>
  <c r="H57" i="10" s="1"/>
  <c r="G35" i="10"/>
  <c r="G57" i="10" s="1"/>
  <c r="F35" i="10"/>
  <c r="F57" i="10" s="1"/>
  <c r="E35" i="10"/>
  <c r="E57" i="10" s="1"/>
  <c r="D35" i="10"/>
  <c r="D57" i="10" s="1"/>
  <c r="C35" i="10"/>
  <c r="C57" i="10" s="1"/>
  <c r="J18" i="10"/>
  <c r="I18" i="10"/>
  <c r="H18" i="10"/>
  <c r="G18" i="10"/>
  <c r="F18" i="10"/>
  <c r="E18" i="10"/>
  <c r="D18" i="10"/>
  <c r="C18" i="10"/>
  <c r="J8" i="10"/>
  <c r="J56" i="10" s="1"/>
  <c r="I8" i="10"/>
  <c r="I56" i="10" s="1"/>
  <c r="H8" i="10"/>
  <c r="H56" i="10" s="1"/>
  <c r="G8" i="10"/>
  <c r="G56" i="10" s="1"/>
  <c r="F8" i="10"/>
  <c r="F56" i="10" s="1"/>
  <c r="E8" i="10"/>
  <c r="E56" i="10" s="1"/>
  <c r="D8" i="10"/>
  <c r="D56" i="10" s="1"/>
  <c r="C8" i="10"/>
  <c r="C56" i="10" s="1"/>
</calcChain>
</file>

<file path=xl/sharedStrings.xml><?xml version="1.0" encoding="utf-8"?>
<sst xmlns="http://schemas.openxmlformats.org/spreadsheetml/2006/main" count="857" uniqueCount="328">
  <si>
    <t>DESCRIÇÃO</t>
  </si>
  <si>
    <t>Furnas</t>
  </si>
  <si>
    <t>Chesf</t>
  </si>
  <si>
    <t>Eletrosul</t>
  </si>
  <si>
    <t>Eletronorte</t>
  </si>
  <si>
    <t>Eletropar</t>
  </si>
  <si>
    <t>Eletronuclear</t>
  </si>
  <si>
    <t>CGTEE</t>
  </si>
  <si>
    <t>Checando</t>
  </si>
  <si>
    <t>TOTAL DO CIRCULANTE</t>
  </si>
  <si>
    <t>TOTAL DO REALIZÁVEL A LONGO PRAZO</t>
  </si>
  <si>
    <t>TOTAL DO ATIVO NÃO CIRCULANTE</t>
  </si>
  <si>
    <t>TOTAL DO ATIVO</t>
  </si>
  <si>
    <t>CIRCULANTE</t>
  </si>
  <si>
    <t>Ativo Financeiro</t>
  </si>
  <si>
    <t>REALIZÁVEL A LONGO PRAZO</t>
  </si>
  <si>
    <t>Financiamentos e empréstimos</t>
  </si>
  <si>
    <t>ATIVO e PASSIVO</t>
  </si>
  <si>
    <t>INVESTIMENTOS</t>
  </si>
  <si>
    <t>IMOBILIZADO</t>
  </si>
  <si>
    <t>INTANGÍVEL</t>
  </si>
  <si>
    <t xml:space="preserve">Adiantamentos para participação societária  </t>
  </si>
  <si>
    <t>Disponibilidades</t>
  </si>
  <si>
    <t>Clientes (Consumidores e revendedores)</t>
  </si>
  <si>
    <t>Títulos e valores mobiliários</t>
  </si>
  <si>
    <t>Dividendos a Receber (Remuneração de participações societárias)</t>
  </si>
  <si>
    <t>Ativos fiscais diferidos (Impostos e contribuições)</t>
  </si>
  <si>
    <t>Imposto de Renda e Contribuição Social</t>
  </si>
  <si>
    <t>Instrumentos Financeiros Derivativos</t>
  </si>
  <si>
    <t>Direito de ressarcimento</t>
  </si>
  <si>
    <t>Almoxarifado (Estoque)</t>
  </si>
  <si>
    <t>Valores a Receber Lei 12.783/2013</t>
  </si>
  <si>
    <t>Outros</t>
  </si>
  <si>
    <t>NÃO CIRCULANTE</t>
  </si>
  <si>
    <t xml:space="preserve">Financiamentos e empréstimos - principal </t>
  </si>
  <si>
    <t>Ativo Regulatório (Parcela A - CVA)</t>
  </si>
  <si>
    <t>Amazonas GT</t>
  </si>
  <si>
    <t>Ativo Financeiro - Concessões Indenizáveis (Transmissão)</t>
  </si>
  <si>
    <t>Ativo Financeiro - Concessões Indenizáveis (Distribuição)</t>
  </si>
  <si>
    <t>Ativo Financeiro - Receita Anual Permitida (transmissão)</t>
  </si>
  <si>
    <t>Ativo Financeiro - Concessões Indenizáveis (Geração)</t>
  </si>
  <si>
    <t>Financiamentos e empréstimos - encargos</t>
  </si>
  <si>
    <t>Ativo Financeiro - Receita Anual Permitida (Transmissão)</t>
  </si>
  <si>
    <t>Estoque de combustível nuclear</t>
  </si>
  <si>
    <t>Risco Hidrológico</t>
  </si>
  <si>
    <t>CAIXA E EQUIVALENTES DE CAIXA (DISPONIBILIDADES)</t>
  </si>
  <si>
    <t>CLIENTES</t>
  </si>
  <si>
    <t>FINANCIAMENTOS E EMPRÉSTIMOS - PRINCIPAL</t>
  </si>
  <si>
    <t>TÍTULOS E VALORES MOBILIÁRIOS</t>
  </si>
  <si>
    <t>DIVIDENDOS A RECEBER (REMUNERAÇÃO DOS INVESTIMENTOS)</t>
  </si>
  <si>
    <t>ATIVOS FISCAIS DIFERIDOS (TRIBUTOS E CONTRIBUIÇÕES A COMPENSAR)</t>
  </si>
  <si>
    <t>IMPOSTO DE RENDA E CONTRIBUIÇÃO SOCIAL</t>
  </si>
  <si>
    <t>INSTRUMENTOS FINANCEIROS DERIVATIVOS</t>
  </si>
  <si>
    <t>DIREITO DE RESSARCIMENTO</t>
  </si>
  <si>
    <t>CAUÇÕES E DEPÓSITOS JUDICIAIS</t>
  </si>
  <si>
    <t>ALMOXARIFADO (ESTOQUE)</t>
  </si>
  <si>
    <t>ESTOQUE DE COMBUSTÍVEL NUCLEAR (ELETRONUCLEAR)</t>
  </si>
  <si>
    <t>ATIVO FINANCEIRO</t>
  </si>
  <si>
    <t>OUTROS (inclusive DEVEDORES DIVERSOS e DESPESAS ANTECIPADAS)</t>
  </si>
  <si>
    <t>TOTAL DO ATIVO CIRCULANTE</t>
  </si>
  <si>
    <t>ADIANTAMENTOS PARA FUTURO AUMENTO DE CAPITAL</t>
  </si>
  <si>
    <t>TOTAL DO ATIVO REALIZÁVEL A LONGO PRAZO</t>
  </si>
  <si>
    <t>INTANGIVEL</t>
  </si>
  <si>
    <t>FINANCIAMENTOS E EMPRÉSTIMOS - ENCARGOS</t>
  </si>
  <si>
    <t>Financiamentos e empréstimos - Principal</t>
  </si>
  <si>
    <t>Financiamentos e empréstimos - Encargos</t>
  </si>
  <si>
    <t>INDENIZAÇÕES A RECEBER LEI 12.783/2013</t>
  </si>
  <si>
    <t>Indenizações a receber Lei  12.783/2013</t>
  </si>
  <si>
    <t>Estoque de combustível nuclear (Eletronuclear)</t>
  </si>
  <si>
    <t>Cauções e depósitos vinculados</t>
  </si>
  <si>
    <t>ATIVO CONTRATUAL</t>
  </si>
  <si>
    <t>Ativo Contratual</t>
  </si>
  <si>
    <t>ATIVO 30/06/2018</t>
  </si>
  <si>
    <t>Mantido para venda</t>
  </si>
  <si>
    <t>CGT Eletrosul</t>
  </si>
  <si>
    <t>FORNECEDORES</t>
  </si>
  <si>
    <t>Fornecedores</t>
  </si>
  <si>
    <t>FINANCIAMENTOS, EMPRÉSTIMOS E DEBÊNTURES</t>
  </si>
  <si>
    <t>Financiamentos, empréstimos e debêntures</t>
  </si>
  <si>
    <t>TRIBUTOS E CONTRIBUIÇÕES SOCIAIS</t>
  </si>
  <si>
    <t>Tributos e contribuições sociais</t>
  </si>
  <si>
    <t>OBRIGAÇÃO DE RESSARCIMENTO</t>
  </si>
  <si>
    <t>Obrigações de ressarcimento</t>
  </si>
  <si>
    <t>ADIANTAMENTO DE CLIENTES (VENDA ANTECIPADA DE ENERGIA)</t>
  </si>
  <si>
    <t>Adiantamento de clientes (Venda antecipada de energia)</t>
  </si>
  <si>
    <t>REMUNERAÇÃO AOS ACIONISTAS</t>
  </si>
  <si>
    <t>Remuneração aos acionistas (dividendos a pagar)</t>
  </si>
  <si>
    <t>OBRIGAÇÕES ESTIMADAS (inclusive FOLHA PGTO e PIDP / PDI / PREQ)</t>
  </si>
  <si>
    <t>Obrigações estimadas</t>
  </si>
  <si>
    <t>BENEFÍCIO PÓS-EMPREGO / PASSIVO ATUARIAL (PREV. COMPLEMENTAR)</t>
  </si>
  <si>
    <t>Benefício pós emprego (Prev. Complementar)</t>
  </si>
  <si>
    <t>ARRENDAMENTO MERCANTIL (LEASING A PAGAR) - PRINCIPAL</t>
  </si>
  <si>
    <t>ARRENDAMENTO MERCANTIL (LEASING A PAGAR) - ENCARGOS</t>
  </si>
  <si>
    <t>CONTRATOS ONEROSOS</t>
  </si>
  <si>
    <t>Contratos Onerosos</t>
  </si>
  <si>
    <t>CONCESSÕES A PAGAR - UBP</t>
  </si>
  <si>
    <t>Concessões a pagar - UBP</t>
  </si>
  <si>
    <t>ENCARGOS SETORIAIS (TAXAS REGULAMENTARES)</t>
  </si>
  <si>
    <t>Encargos Setoriais (taxas regulamentares)</t>
  </si>
  <si>
    <t>TOTAL DO PASSIVO CIRCULANTE</t>
  </si>
  <si>
    <t xml:space="preserve"> </t>
  </si>
  <si>
    <t>PROVISAO P/ PASSIVO A DESCOBERTO EM INVESTIDAS</t>
  </si>
  <si>
    <t>Provisão para passivo a descoberto em investidas</t>
  </si>
  <si>
    <t>Provisão contrato oneroso</t>
  </si>
  <si>
    <t>OBRIGAÇÕES PARA DESMOBILIZAÇÃO DE ATIVOS (ELETRONUCLEAR)</t>
  </si>
  <si>
    <t>Obrigações para desmob. de ativos (Desc. de usinas nucl.)</t>
  </si>
  <si>
    <t>Adiantamentos para futuro aumento de capital</t>
  </si>
  <si>
    <t>TOTAL DO PASSIVO NÃO CIRCULANTE</t>
  </si>
  <si>
    <t>TOTAL DO NÃO CIRCULANTE</t>
  </si>
  <si>
    <t>PATRIMÔNIO LÍQUIDO</t>
  </si>
  <si>
    <t>CAPITAL SOCIAL</t>
  </si>
  <si>
    <t>Capital social</t>
  </si>
  <si>
    <t>RESERVAS DE CAPITAL</t>
  </si>
  <si>
    <t>Reservas de capital</t>
  </si>
  <si>
    <t>RESERVAS DE LUCROS</t>
  </si>
  <si>
    <t>Reservas de lucros</t>
  </si>
  <si>
    <t>DIVIDENDOS ADICIONAIS PROPOSTOS</t>
  </si>
  <si>
    <t>Dividendo Adicional Proposto</t>
  </si>
  <si>
    <t>LUCROS (PREJUÍZOS) ACUMULADOS</t>
  </si>
  <si>
    <t>Lucros/Prejuízos acumulados</t>
  </si>
  <si>
    <t>OUTROS RESULTADOS ABRANGENTES</t>
  </si>
  <si>
    <t>Outros Resultados abrangentes</t>
  </si>
  <si>
    <t>PARTICIPAÇÃO DE ACIONISTAS NÃO CONTROLADORES</t>
  </si>
  <si>
    <t>Participação de acionistas não controladores</t>
  </si>
  <si>
    <t>TOTAL DO PATRIMÔNIO LÍQUIDO</t>
  </si>
  <si>
    <t>TOTAL DO PATRIMÔNIO LIQUIDO</t>
  </si>
  <si>
    <t>TOTAL DO PASSIVO</t>
  </si>
  <si>
    <t>TOTAL DO PASSIVO E DO PATRIMÔNIO LÍQUIDO</t>
  </si>
  <si>
    <t>Arrendamento Mercantil - principal</t>
  </si>
  <si>
    <t>Arrendamento Mercantil - encargos</t>
  </si>
  <si>
    <t>DRE 31/03/2018</t>
  </si>
  <si>
    <t>TOTAL RECEITA OPERACIONAL LÍQUIDA</t>
  </si>
  <si>
    <t>Receitas Operacionais</t>
  </si>
  <si>
    <t xml:space="preserve">         SUPRIMENTO (VENDA) DE ENERGIA ELÉTRICA</t>
  </si>
  <si>
    <t>Geração - Suprimento (venda) de energia elétrica</t>
  </si>
  <si>
    <t xml:space="preserve">         FORNECIMENTO DE ENERGIA ELÉTRICA - GERAÇÃO</t>
  </si>
  <si>
    <t>Fornecimento de energia elétrica - Geração</t>
  </si>
  <si>
    <t xml:space="preserve">         ENERGIA ELÉTRICA DE CURTO PRAZO</t>
  </si>
  <si>
    <t>Geração - Energia Elétrica de Curto Prazo</t>
  </si>
  <si>
    <t>Geração - Receita de Operação e Manutenção de Usinas renovadas</t>
  </si>
  <si>
    <t xml:space="preserve">         RECEITA DE CONSTRUÇÃO DE USINAS</t>
  </si>
  <si>
    <t>Geração - Receita de construção de Usinas</t>
  </si>
  <si>
    <t xml:space="preserve">         RECEITA DE OPERAÇÃO E MANUTENÇÃO </t>
  </si>
  <si>
    <t>Receita de Operação e Manutenção  - Transmissão</t>
  </si>
  <si>
    <t>Receita RBSE</t>
  </si>
  <si>
    <t xml:space="preserve">         RECEITA DE CONSTRUÇÃO - TRANSMISSÃO</t>
  </si>
  <si>
    <t>Receita de Construção - Transmissão</t>
  </si>
  <si>
    <t>OUTRAS RECEITAS OPERACIONAIS</t>
  </si>
  <si>
    <t>Outras Receitas Operacionais</t>
  </si>
  <si>
    <t>(-) DEDUÇÕES À RECEITA OPERACIONAL</t>
  </si>
  <si>
    <t>Deduções a Receita Operacional</t>
  </si>
  <si>
    <t>TOTAL CUSTOS OPERACIONAIS</t>
  </si>
  <si>
    <t>Custos Operacionais</t>
  </si>
  <si>
    <t>PESSOAL / MATERIAL / SERVIÇOS - CUSTO</t>
  </si>
  <si>
    <t>Pessoal, Material e Serviços</t>
  </si>
  <si>
    <t>PLANO DE DEMISSÃO CONSENSUAL (PDC) - CUSTO</t>
  </si>
  <si>
    <t>Plano de demissião consensual (PDC)</t>
  </si>
  <si>
    <t>ENERGIA COMPRADA P/ REVENDA</t>
  </si>
  <si>
    <t>Energia comprada para revenda</t>
  </si>
  <si>
    <t>ENCARGOS SOBRE USO DA REDE ELÉTRICA</t>
  </si>
  <si>
    <t>Encargos sobre uso de rede elétrica</t>
  </si>
  <si>
    <t>CUSTO DE CONSTRUÇÃO</t>
  </si>
  <si>
    <t>Construção</t>
  </si>
  <si>
    <t>Linhas 82 e 83</t>
  </si>
  <si>
    <t>Custo de produção de energia elétrica</t>
  </si>
  <si>
    <t>DEPRECIAÇÃO E AMORTIZAÇÃO</t>
  </si>
  <si>
    <t>Depreciação e Amortização</t>
  </si>
  <si>
    <t>PROVISÕES OPERACIONAIS - CUSTO</t>
  </si>
  <si>
    <t>Provisões operacionais</t>
  </si>
  <si>
    <t>OUTROS CUSTOS OPERACIONAIS</t>
  </si>
  <si>
    <t>Outras</t>
  </si>
  <si>
    <t>TOTAL DESPESAS OPERACIONAIS</t>
  </si>
  <si>
    <t>Despesas Operacionais</t>
  </si>
  <si>
    <t>PESSOAL / MATERIAL / SERVIÇOS</t>
  </si>
  <si>
    <t>PLANO DE DEMISSÃO CONSENSUAL (PDC)</t>
  </si>
  <si>
    <t>DOAÇÕES E CONTRIBUIÇÕES</t>
  </si>
  <si>
    <t>Doações e Contribuições</t>
  </si>
  <si>
    <t>PROVISÕES OPERACIONAIS</t>
  </si>
  <si>
    <t>OUTRAS DESPESAS OPERACIONAIS</t>
  </si>
  <si>
    <t>RESULTADO OPERACIONAL</t>
  </si>
  <si>
    <t>RESULTADO OPERACIONAL ANTES DO RESULTADO FINANCEIRO</t>
  </si>
  <si>
    <t>RECEITAS (DESPESAS) FINANCEIRAS</t>
  </si>
  <si>
    <t>RECEITA DE APLICAÇÕES FINANCEIRAS</t>
  </si>
  <si>
    <t>Receita de aplicações financeiras</t>
  </si>
  <si>
    <t>RECEITAS DE FINANCIAMENTOS E EMPRÉSTIMOS</t>
  </si>
  <si>
    <t>Receitas de juros, comissões e taxas(financ. e empréstimos)</t>
  </si>
  <si>
    <t>ACRÉSCIMO MORATÓRIO</t>
  </si>
  <si>
    <t>Acréscimo moratório sobre energia elétrica</t>
  </si>
  <si>
    <t>ATUALIZAÇÃO MONETÁRIA ATIVA</t>
  </si>
  <si>
    <t>Atualizações monetárias Ativa</t>
  </si>
  <si>
    <t>VARIAÇÃO CAMBIAL ATIVA</t>
  </si>
  <si>
    <t>Atualizações cambiais Ativa</t>
  </si>
  <si>
    <t>OUTRAS RECEITAS FINANCEIRAS</t>
  </si>
  <si>
    <t>Outras receitas financeiras</t>
  </si>
  <si>
    <t>ENCARGOS DE DÍVIDAS - EMPRÉSTIMOS E FINANCIAMENTOS</t>
  </si>
  <si>
    <t>Encargos de dívidas - Empréstimos e Financiamentos</t>
  </si>
  <si>
    <t>ENCARGOS DE DÍVIDAS - FORNECEDORES</t>
  </si>
  <si>
    <t>Encargos de dívidas - Fornecedores</t>
  </si>
  <si>
    <t>ENCARGOS DE ARRENDAMENTO MERCANTIL - IFRS 16</t>
  </si>
  <si>
    <t>Encargos de dívidas - Leasing</t>
  </si>
  <si>
    <t>ENCARGOS SOBRE REMUNERAÇÃO AOS ACIONISTAS</t>
  </si>
  <si>
    <t>Encargos sobre remuneração do acionista</t>
  </si>
  <si>
    <t>ATUALIZAÇÃO MONETÁRIA PASSIVA</t>
  </si>
  <si>
    <t>Variação Monetária Passiva</t>
  </si>
  <si>
    <t>VARIAÇÃO CAMBIAL PASSIVA</t>
  </si>
  <si>
    <t>Variação Cambial Passiva</t>
  </si>
  <si>
    <t>PERDAS COM DERIVATIVOS</t>
  </si>
  <si>
    <t>Perdas com Derivativos</t>
  </si>
  <si>
    <t>OUTRAS DESPESAS FINANCEIRAS</t>
  </si>
  <si>
    <t>Outras despesas financeiras</t>
  </si>
  <si>
    <t>RESULTADO FINANCEIRO</t>
  </si>
  <si>
    <t>RESULTADO INVESTIMENTOS EM PARTICIPAÇÕES SOCIETÁRIAS</t>
  </si>
  <si>
    <t xml:space="preserve">OUTRAS RECEITAS E DESPESAS OPERACIONAIS </t>
  </si>
  <si>
    <t>RESULTADO ANTES DO IR / CSLL</t>
  </si>
  <si>
    <t>RESULTADO ANTES DA CONTRIBUIÇÃO SOCIAL, DO IMPOSTO DE RENDA, DAS PARTICIPAÇÕES DOS EMPREGADOS E ADMINISTRADORES E DA PARTICIPAÇÕES MINORITÁRIAS.</t>
  </si>
  <si>
    <t>Linhas 85 a 87</t>
  </si>
  <si>
    <t>Imposto de renda e Contribuição social e Receita de incentivo fiscais</t>
  </si>
  <si>
    <t>RESULTADO ANTES DAS PARTICIPAÇÕES / REVERSÃO JCP</t>
  </si>
  <si>
    <t xml:space="preserve">RESULTADO ANTES DAS PARTICIPAÇÕES </t>
  </si>
  <si>
    <t>PARTICIPAÇÃO MINORITÁRIA</t>
  </si>
  <si>
    <t>Participação Minoritária</t>
  </si>
  <si>
    <t>LUCRO (PREJUÍZO) DO PERÍODO</t>
  </si>
  <si>
    <t>LUCRO  LÍQUIDO DO EXERCÍCIO</t>
  </si>
  <si>
    <t>FURNAS</t>
  </si>
  <si>
    <t>CHESF</t>
  </si>
  <si>
    <t>CGT ELETROSUL</t>
  </si>
  <si>
    <t>Atividades Operacionais</t>
  </si>
  <si>
    <t>LUCRO ANTES DA CONTRIBUIÇÃO SOCIAL E DO IMPOSTO DE RENDA</t>
  </si>
  <si>
    <t>Resultado antes do imposto de renda e da contribuição social</t>
  </si>
  <si>
    <t>Depreciação e amortização</t>
  </si>
  <si>
    <t>Atualizações monetárias líquidas</t>
  </si>
  <si>
    <t>Variações cambiais líquidas</t>
  </si>
  <si>
    <t>Encargos financeiros</t>
  </si>
  <si>
    <t>Receita Financeira - Ativos Contratual</t>
  </si>
  <si>
    <t>Receita de Construção</t>
  </si>
  <si>
    <t>Resultado da equivalência patrimonial</t>
  </si>
  <si>
    <t>Provisões Operacionais</t>
  </si>
  <si>
    <t>Encargos financeiros incidentes sobre a remuneração dos acionistas</t>
  </si>
  <si>
    <t>Instrumentos Financeiros - Resultado líquido com Derivativos</t>
  </si>
  <si>
    <t>Outros ajustes ao resultado antes do IR/CS (LAIR)</t>
  </si>
  <si>
    <t>(Acréscimos) decréscimos nos ativos / passivos operacionais</t>
  </si>
  <si>
    <t>Caixa proveniente das atividades operacionais</t>
  </si>
  <si>
    <t>Pagamento de encargos financeiros</t>
  </si>
  <si>
    <t>Recebimento - amortização do ativo contratual (RAP)</t>
  </si>
  <si>
    <t>Recebimento de encargos financeiros</t>
  </si>
  <si>
    <t>Pagamento de imposto de renda e contribuição social</t>
  </si>
  <si>
    <t>Pagamento de refinanciamentos de impostos e contribuições - principal</t>
  </si>
  <si>
    <t>Pagamento de refinanciamentos de impostos e contribuições (Principal)</t>
  </si>
  <si>
    <t>Recebimento de remuneração de investimentos em participações societárias</t>
  </si>
  <si>
    <t>Pagamento de previdência complementar</t>
  </si>
  <si>
    <t>Pagamento de passivos contingentes</t>
  </si>
  <si>
    <t>(Pagamento) / Recebimento de Depósitos Judiciais   (Cauções e depósitos vinculados)</t>
  </si>
  <si>
    <t>Pagamento de Depósitos Judiciais (Cauções e depósitos vinculados)</t>
  </si>
  <si>
    <t>Caixa líquido das atividades OPERACIONAIS</t>
  </si>
  <si>
    <t>Caixa líquido das atividades operacionais</t>
  </si>
  <si>
    <t>Atividades de Financiamento</t>
  </si>
  <si>
    <t>Empréstimos e financiamentos obtidos / debentures obtidas</t>
  </si>
  <si>
    <t>Empréstimos e financiamentos obtidos / debêntures obtidas</t>
  </si>
  <si>
    <t>Pagamento de empréstimos e financiamentos - principal</t>
  </si>
  <si>
    <t>Pagamento de remuneração aos acionistas</t>
  </si>
  <si>
    <t>Recebimento de Adiantamento para Futuro Aumento de Capital (AFAC)</t>
  </si>
  <si>
    <t>Pagamento de arrendamentos - IFRS 16</t>
  </si>
  <si>
    <t>Caixa líquido das atividades de FINANCIAMENTO</t>
  </si>
  <si>
    <t>Caixa líquido das atividades de financimento</t>
  </si>
  <si>
    <t>Atividades de Investimento</t>
  </si>
  <si>
    <t>Concessão de empréstimos e financiamentos</t>
  </si>
  <si>
    <t>Recebimento de empréstimos e financiamentos concedidos - principal</t>
  </si>
  <si>
    <t>Recebimento de empréstimos e financiamentos concedidos</t>
  </si>
  <si>
    <t>Aquisição de ativo imobilizado</t>
  </si>
  <si>
    <t>Aquisição de ativo intangível</t>
  </si>
  <si>
    <t>Aquisição / Aporte de investimentos em participações societárias</t>
  </si>
  <si>
    <t>Alienação de investimentos em participações societárias</t>
  </si>
  <si>
    <t>Caixa líquido das atividades de INVESTIMENTO</t>
  </si>
  <si>
    <t>Caixa líquido das atividades de investimento</t>
  </si>
  <si>
    <t xml:space="preserve">      Aumento (redução) no caixa e equivalentes de caixa (A + B + C)</t>
  </si>
  <si>
    <t xml:space="preserve"> Aumento (redução) no caixa e equivalentes de caixa</t>
  </si>
  <si>
    <t xml:space="preserve">      Caixa e equivalentes de caixa no início do exercício</t>
  </si>
  <si>
    <t xml:space="preserve">      Caixa e equivalentes de caixa no fim do exercício</t>
  </si>
  <si>
    <t>FINAL</t>
  </si>
  <si>
    <t>Receita Contratual - Transmissão</t>
  </si>
  <si>
    <t xml:space="preserve">IMOBILIZADO </t>
  </si>
  <si>
    <t xml:space="preserve">O U T R O S </t>
  </si>
  <si>
    <t>PROVISAO P/ LITÍGIOS</t>
  </si>
  <si>
    <t>Provisões para Litígios</t>
  </si>
  <si>
    <t>ATIVO 31/12/2021</t>
  </si>
  <si>
    <t xml:space="preserve">         RECEITA FINANCEIRA CONTRATUAL - TRANSMISSÃO</t>
  </si>
  <si>
    <t xml:space="preserve">         RECEITA FINANCEIRA ATIVO DE TRANSMISSÃO</t>
  </si>
  <si>
    <t>Receitas de Transmissão - Ativo Contratual</t>
  </si>
  <si>
    <t>Custo de Construção - Transmissão</t>
  </si>
  <si>
    <t>Remensurações Regulatórias - Contratos de Transmissão</t>
  </si>
  <si>
    <t>Caixa líquido das atividades de financiamento</t>
  </si>
  <si>
    <t>ELETRONORTE</t>
  </si>
  <si>
    <t>Infraestrutura da Transmissão - Ativo Contratual</t>
  </si>
  <si>
    <t>OBRIGAÇÕES COM A CDE</t>
  </si>
  <si>
    <t>OBRIGAÇÕES COM A REVITALIZAÇÃO DAS BACIAS HIDROGRÁFICAS</t>
  </si>
  <si>
    <t>Obrigações com a CDE</t>
  </si>
  <si>
    <t>Obrigações com a revitalização das Bacias Hidrograficas</t>
  </si>
  <si>
    <t>Adiantamentos para Futuro aumento de Capital</t>
  </si>
  <si>
    <t>ATUALIZAÇÃO MONETÁRIA PASSIVA  - OBRIGAÇÕES COM CDE</t>
  </si>
  <si>
    <t>ATUALIZAÇÃO MONETÁRIA PASSIVA  - REVITALIZAÇÃO DAS BACIAS HIDROGRÁFICAS</t>
  </si>
  <si>
    <t>Variação Monetária Passiva - Obrigações com a CDE</t>
  </si>
  <si>
    <t>Variação Monetária Passiva - Revitalização das Bacias Hidrográficas</t>
  </si>
  <si>
    <t>#F2F2F2</t>
  </si>
  <si>
    <t>REMENSURAÇÕES REGULATÓRIAS - CONTRATOS DE TRANSMISSÃO</t>
  </si>
  <si>
    <t>(-) TRIBUTOS SOBRE RECEITAS FINANCEIRAS</t>
  </si>
  <si>
    <t>ENCARGOS DE DÍVIDAS - OBRIGAÇÕES COM CDE</t>
  </si>
  <si>
    <t>ENCARGOS DE DÍVIDAS - REVITALIZAÇÃO DAS BACIAS HIDROGRÁFICAS</t>
  </si>
  <si>
    <t>Outros - AF</t>
  </si>
  <si>
    <t>Outros - AI</t>
  </si>
  <si>
    <t>SUBTOTAL AT OP 2</t>
  </si>
  <si>
    <t>GANHOS COM DERIVATIVOS</t>
  </si>
  <si>
    <t>Ganhos com derivativos</t>
  </si>
  <si>
    <t>Encargos de dívidas - Obrigações com a CDE</t>
  </si>
  <si>
    <t>Encargos de dívidas - Revitalização das Bacias Hidrográficas</t>
  </si>
  <si>
    <t>PASSIVO 31/12/2022</t>
  </si>
  <si>
    <t>ENORTE</t>
  </si>
  <si>
    <t>FLUXO DE CAIXA  31/12/2021</t>
  </si>
  <si>
    <t xml:space="preserve">         RECEITA DE OPERAÇÃO E MANUTENÇÃO</t>
  </si>
  <si>
    <t>Receita de Operação e Manutenção - Transmissão</t>
  </si>
  <si>
    <t>EFEITO DA LEI 14.182/2021</t>
  </si>
  <si>
    <t>Recebimento da RAP</t>
  </si>
  <si>
    <t>Pagamento de litígios</t>
  </si>
  <si>
    <t>ATIVO 31/12/2022</t>
  </si>
  <si>
    <t>DRE 31/12/2022</t>
  </si>
  <si>
    <t>FLUXO DE CAIXA 31/12/2022</t>
  </si>
  <si>
    <t xml:space="preserve">Outros </t>
  </si>
  <si>
    <t>DRE 31/12/2021</t>
  </si>
  <si>
    <t>PASSIVO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</si>
</sst>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General_)"/>
    <numFmt numFmtId="167" formatCode="_(* #,##0_);_(* \(#,##0\);_(* &quot;-&quot;??_);_(@_)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0"/>
      <color indexed="8"/>
      <name val="Arial"/>
      <family val="2"/>
    </font>
    <font>
      <sz val="8"/>
      <color theme="1"/>
      <name val="Verdana"/>
      <family val="2"/>
    </font>
    <font>
      <b/>
      <sz val="7"/>
      <color theme="1" tint="0.34998626667073579"/>
      <name val="Verdana"/>
      <family val="2"/>
    </font>
    <font>
      <sz val="7"/>
      <color theme="1" tint="0.34998626667073579"/>
      <name val="Verdana"/>
      <family val="2"/>
    </font>
    <font>
      <sz val="7"/>
      <name val="Verdana"/>
      <family val="2"/>
    </font>
    <font>
      <sz val="7"/>
      <color theme="1"/>
      <name val="Verdana"/>
      <family val="2"/>
    </font>
    <font>
      <b/>
      <sz val="7"/>
      <color rgb="FF6AA1B0"/>
      <name val="Verdana"/>
      <family val="2"/>
    </font>
    <font>
      <b/>
      <sz val="8"/>
      <color theme="1" tint="0.34998626667073579"/>
      <name val="Verdana"/>
      <family val="2"/>
    </font>
    <font>
      <sz val="7"/>
      <color theme="1" tint="0.249977111117893"/>
      <name val="Verdana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6.5"/>
      <color rgb="FF5A5A5A"/>
      <name val="Verdana"/>
      <family val="2"/>
    </font>
    <font>
      <sz val="6.5"/>
      <color rgb="FF5A5A5A"/>
      <name val="Verdana"/>
      <family val="2"/>
    </font>
    <font>
      <sz val="7"/>
      <color theme="1" tint="0.249977111117893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rgb="FF6AA1B0"/>
      <name val="Verdana"/>
      <family val="2"/>
    </font>
    <font>
      <sz val="8"/>
      <color theme="1" tint="0.34998626667073579"/>
      <name val="Verdana"/>
      <family val="2"/>
    </font>
    <font>
      <sz val="8"/>
      <color theme="0"/>
      <name val="Arial"/>
      <family val="2"/>
    </font>
    <font>
      <b/>
      <sz val="6"/>
      <color rgb="FF6AA1B0"/>
      <name val="Verdana"/>
      <family val="2"/>
    </font>
    <font>
      <b/>
      <sz val="7"/>
      <color theme="0" tint="-0.499984740745262"/>
      <name val="Verdana"/>
      <family val="2"/>
    </font>
    <font>
      <b/>
      <sz val="7"/>
      <color rgb="FF7F7F7F"/>
      <name val="Verdana"/>
      <family val="2"/>
    </font>
    <font>
      <sz val="5"/>
      <color theme="1" tint="0.34998626667073579"/>
      <name val="Verdana"/>
      <family val="2"/>
    </font>
    <font>
      <b/>
      <sz val="5"/>
      <color theme="1" tint="0.34998626667073579"/>
      <name val="Verdana"/>
      <family val="2"/>
    </font>
    <font>
      <b/>
      <sz val="5"/>
      <color rgb="FF7F7F7F"/>
      <name val="Verdana"/>
      <family val="2"/>
    </font>
    <font>
      <sz val="10"/>
      <color theme="1"/>
      <name val="Times New Roman"/>
      <family val="1"/>
    </font>
    <font>
      <sz val="5"/>
      <color theme="1"/>
      <name val="Verdana"/>
      <family val="2"/>
    </font>
    <font>
      <b/>
      <sz val="8"/>
      <color theme="0"/>
      <name val="Verdana"/>
      <family val="2"/>
    </font>
    <font>
      <sz val="11"/>
      <color theme="1" tint="0.34998626667073579"/>
      <name val="Calibri"/>
      <family val="2"/>
      <scheme val="minor"/>
    </font>
    <font>
      <sz val="6"/>
      <color theme="1" tint="0.34998626667073579"/>
      <name val="Verdana"/>
      <family val="2"/>
    </font>
    <font>
      <b/>
      <sz val="6"/>
      <color theme="1" tint="0.499984740745262"/>
      <name val="Verdana"/>
      <family val="2"/>
    </font>
    <font>
      <b/>
      <sz val="6"/>
      <color theme="1" tint="0.34998626667073579"/>
      <name val="Verdana"/>
      <family val="2"/>
    </font>
    <font>
      <b/>
      <sz val="6"/>
      <color rgb="FF7F7F7F"/>
      <name val="Verdana"/>
      <family val="2"/>
    </font>
    <font>
      <b/>
      <sz val="9"/>
      <color theme="1"/>
      <name val="Calibri"/>
      <family val="2"/>
      <scheme val="minor"/>
    </font>
    <font>
      <sz val="8"/>
      <color theme="1" tint="0.249977111117893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6AA1B0"/>
      </top>
      <bottom style="medium">
        <color rgb="FF6AA1B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rgb="FF6AA1B0"/>
      </top>
      <bottom/>
      <diagonal/>
    </border>
    <border>
      <left/>
      <right/>
      <top style="thin">
        <color theme="4"/>
      </top>
      <bottom/>
      <diagonal/>
    </border>
  </borders>
  <cellStyleXfs count="24">
    <xf numFmtId="0" fontId="0" fillId="0" borderId="0"/>
    <xf numFmtId="0" fontId="2" fillId="0" borderId="0"/>
    <xf numFmtId="0" fontId="5" fillId="0" borderId="0">
      <alignment vertical="top"/>
    </xf>
    <xf numFmtId="0" fontId="4" fillId="0" borderId="0"/>
    <xf numFmtId="166" fontId="4" fillId="0" borderId="0"/>
    <xf numFmtId="0" fontId="3" fillId="0" borderId="0"/>
    <xf numFmtId="9" fontId="3" fillId="0" borderId="0" applyFont="0" applyFill="0" applyBorder="0" applyAlignment="0" applyProtection="0"/>
    <xf numFmtId="166" fontId="4" fillId="0" borderId="1"/>
    <xf numFmtId="165" fontId="3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5" fillId="0" borderId="0">
      <alignment vertical="top"/>
    </xf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37" fontId="4" fillId="0" borderId="0"/>
    <xf numFmtId="0" fontId="2" fillId="0" borderId="0">
      <alignment vertical="top"/>
    </xf>
  </cellStyleXfs>
  <cellXfs count="194">
    <xf numFmtId="0" fontId="0" fillId="0" borderId="0" xfId="0"/>
    <xf numFmtId="0" fontId="0" fillId="0" borderId="0" xfId="0" applyFill="1" applyBorder="1"/>
    <xf numFmtId="0" fontId="6" fillId="0" borderId="0" xfId="0" applyFont="1" applyFill="1" applyBorder="1"/>
    <xf numFmtId="164" fontId="7" fillId="2" borderId="0" xfId="5" applyNumberFormat="1" applyFont="1" applyFill="1" applyBorder="1" applyAlignment="1">
      <alignment horizontal="left" vertical="center" wrapText="1"/>
    </xf>
    <xf numFmtId="164" fontId="8" fillId="2" borderId="0" xfId="8" applyNumberFormat="1" applyFont="1" applyFill="1" applyBorder="1"/>
    <xf numFmtId="164" fontId="8" fillId="3" borderId="0" xfId="14" applyNumberFormat="1" applyFont="1" applyFill="1" applyBorder="1" applyAlignment="1">
      <alignment horizontal="left"/>
    </xf>
    <xf numFmtId="164" fontId="8" fillId="3" borderId="0" xfId="14" applyNumberFormat="1" applyFont="1" applyFill="1" applyBorder="1"/>
    <xf numFmtId="164" fontId="7" fillId="3" borderId="0" xfId="14" applyNumberFormat="1" applyFont="1" applyFill="1" applyBorder="1"/>
    <xf numFmtId="164" fontId="8" fillId="2" borderId="0" xfId="14" applyNumberFormat="1" applyFont="1" applyFill="1" applyBorder="1"/>
    <xf numFmtId="0" fontId="7" fillId="3" borderId="0" xfId="3" applyFont="1" applyFill="1" applyBorder="1" applyAlignment="1" applyProtection="1">
      <alignment horizontal="left" indent="2"/>
    </xf>
    <xf numFmtId="41" fontId="7" fillId="2" borderId="0" xfId="3" applyNumberFormat="1" applyFont="1" applyFill="1" applyBorder="1" applyAlignment="1" applyProtection="1">
      <alignment horizontal="left" indent="2"/>
    </xf>
    <xf numFmtId="0" fontId="10" fillId="0" borderId="0" xfId="0" applyFont="1"/>
    <xf numFmtId="0" fontId="10" fillId="0" borderId="0" xfId="0" applyFont="1" applyFill="1" applyBorder="1"/>
    <xf numFmtId="0" fontId="10" fillId="2" borderId="2" xfId="0" applyFont="1" applyFill="1" applyBorder="1"/>
    <xf numFmtId="3" fontId="10" fillId="2" borderId="3" xfId="0" applyNumberFormat="1" applyFont="1" applyFill="1" applyBorder="1"/>
    <xf numFmtId="0" fontId="10" fillId="2" borderId="4" xfId="0" applyFont="1" applyFill="1" applyBorder="1"/>
    <xf numFmtId="3" fontId="10" fillId="2" borderId="0" xfId="0" applyNumberFormat="1" applyFont="1" applyFill="1" applyBorder="1"/>
    <xf numFmtId="0" fontId="10" fillId="2" borderId="5" xfId="0" applyFont="1" applyFill="1" applyBorder="1"/>
    <xf numFmtId="3" fontId="10" fillId="2" borderId="1" xfId="0" applyNumberFormat="1" applyFont="1" applyFill="1" applyBorder="1"/>
    <xf numFmtId="164" fontId="0" fillId="0" borderId="0" xfId="0" applyNumberFormat="1"/>
    <xf numFmtId="164" fontId="7" fillId="4" borderId="6" xfId="4" applyNumberFormat="1" applyFont="1" applyFill="1" applyBorder="1" applyAlignment="1" applyProtection="1">
      <alignment horizontal="left" indent="1"/>
    </xf>
    <xf numFmtId="0" fontId="0" fillId="4" borderId="7" xfId="0" applyFill="1" applyBorder="1"/>
    <xf numFmtId="0" fontId="0" fillId="4" borderId="8" xfId="0" applyFill="1" applyBorder="1"/>
    <xf numFmtId="0" fontId="8" fillId="4" borderId="9" xfId="3" applyFont="1" applyFill="1" applyBorder="1" applyAlignment="1" applyProtection="1">
      <alignment horizontal="left" indent="2"/>
    </xf>
    <xf numFmtId="0" fontId="0" fillId="4" borderId="9" xfId="0" applyFill="1" applyBorder="1"/>
    <xf numFmtId="0" fontId="0" fillId="4" borderId="0" xfId="0" applyFill="1" applyBorder="1"/>
    <xf numFmtId="0" fontId="0" fillId="4" borderId="10" xfId="0" applyFill="1" applyBorder="1"/>
    <xf numFmtId="164" fontId="7" fillId="4" borderId="9" xfId="4" applyNumberFormat="1" applyFont="1" applyFill="1" applyBorder="1" applyAlignment="1" applyProtection="1">
      <alignment horizontal="left" indent="1"/>
    </xf>
    <xf numFmtId="0" fontId="8" fillId="4" borderId="11" xfId="3" applyFont="1" applyFill="1" applyBorder="1" applyAlignment="1" applyProtection="1">
      <alignment horizontal="left" indent="2"/>
    </xf>
    <xf numFmtId="3" fontId="10" fillId="0" borderId="0" xfId="0" applyNumberFormat="1" applyFont="1" applyFill="1" applyBorder="1"/>
    <xf numFmtId="164" fontId="8" fillId="2" borderId="0" xfId="18" applyNumberFormat="1" applyFont="1" applyFill="1" applyBorder="1"/>
    <xf numFmtId="164" fontId="7" fillId="2" borderId="0" xfId="18" applyNumberFormat="1" applyFont="1" applyFill="1" applyBorder="1"/>
    <xf numFmtId="164" fontId="7" fillId="3" borderId="0" xfId="18" applyNumberFormat="1" applyFont="1" applyFill="1" applyBorder="1"/>
    <xf numFmtId="164" fontId="8" fillId="4" borderId="0" xfId="18" applyNumberFormat="1" applyFont="1" applyFill="1" applyBorder="1"/>
    <xf numFmtId="164" fontId="8" fillId="4" borderId="10" xfId="18" applyNumberFormat="1" applyFont="1" applyFill="1" applyBorder="1"/>
    <xf numFmtId="164" fontId="8" fillId="4" borderId="12" xfId="18" applyNumberFormat="1" applyFont="1" applyFill="1" applyBorder="1"/>
    <xf numFmtId="164" fontId="8" fillId="4" borderId="13" xfId="18" applyNumberFormat="1" applyFont="1" applyFill="1" applyBorder="1"/>
    <xf numFmtId="164" fontId="8" fillId="0" borderId="0" xfId="14" applyNumberFormat="1" applyFont="1" applyFill="1" applyBorder="1"/>
    <xf numFmtId="164" fontId="7" fillId="0" borderId="0" xfId="14" applyNumberFormat="1" applyFont="1" applyFill="1" applyBorder="1"/>
    <xf numFmtId="164" fontId="7" fillId="0" borderId="0" xfId="18" applyNumberFormat="1" applyFont="1" applyFill="1" applyBorder="1"/>
    <xf numFmtId="164" fontId="8" fillId="0" borderId="0" xfId="18" applyNumberFormat="1" applyFont="1" applyFill="1" applyBorder="1"/>
    <xf numFmtId="0" fontId="11" fillId="0" borderId="14" xfId="0" applyNumberFormat="1" applyFont="1" applyBorder="1" applyAlignment="1">
      <alignment horizontal="center" vertical="center" wrapText="1"/>
    </xf>
    <xf numFmtId="37" fontId="11" fillId="0" borderId="14" xfId="0" applyNumberFormat="1" applyFont="1" applyBorder="1" applyAlignment="1">
      <alignment horizontal="right" vertical="center" wrapText="1"/>
    </xf>
    <xf numFmtId="37" fontId="7" fillId="2" borderId="0" xfId="4" applyNumberFormat="1" applyFont="1" applyFill="1" applyBorder="1" applyAlignment="1" applyProtection="1">
      <alignment horizontal="left" indent="1"/>
    </xf>
    <xf numFmtId="37" fontId="8" fillId="3" borderId="0" xfId="3" applyNumberFormat="1" applyFont="1" applyFill="1" applyBorder="1" applyAlignment="1" applyProtection="1">
      <alignment horizontal="left" indent="2"/>
    </xf>
    <xf numFmtId="37" fontId="8" fillId="3" borderId="0" xfId="18" applyNumberFormat="1" applyFont="1" applyFill="1" applyBorder="1"/>
    <xf numFmtId="37" fontId="8" fillId="0" borderId="0" xfId="3" applyNumberFormat="1" applyFont="1" applyFill="1" applyBorder="1" applyAlignment="1" applyProtection="1">
      <alignment horizontal="left" indent="2"/>
    </xf>
    <xf numFmtId="37" fontId="8" fillId="0" borderId="0" xfId="18" applyNumberFormat="1" applyFont="1" applyFill="1" applyBorder="1"/>
    <xf numFmtId="37" fontId="12" fillId="3" borderId="14" xfId="0" applyNumberFormat="1" applyFont="1" applyFill="1" applyBorder="1" applyAlignment="1">
      <alignment horizontal="left" vertical="center" indent="2"/>
    </xf>
    <xf numFmtId="37" fontId="7" fillId="3" borderId="14" xfId="18" applyNumberFormat="1" applyFont="1" applyFill="1" applyBorder="1"/>
    <xf numFmtId="37" fontId="7" fillId="3" borderId="0" xfId="4" applyNumberFormat="1" applyFont="1" applyFill="1" applyBorder="1" applyAlignment="1" applyProtection="1">
      <alignment horizontal="left" indent="1"/>
    </xf>
    <xf numFmtId="41" fontId="7" fillId="0" borderId="0" xfId="3" applyNumberFormat="1" applyFont="1" applyFill="1" applyBorder="1" applyAlignment="1" applyProtection="1">
      <alignment horizontal="left" indent="2"/>
    </xf>
    <xf numFmtId="41" fontId="7" fillId="0" borderId="0" xfId="3" applyNumberFormat="1" applyFont="1" applyFill="1" applyBorder="1" applyAlignment="1" applyProtection="1">
      <alignment horizontal="left"/>
    </xf>
    <xf numFmtId="164" fontId="8" fillId="0" borderId="0" xfId="4" quotePrefix="1" applyNumberFormat="1" applyFont="1" applyFill="1" applyBorder="1" applyAlignment="1" applyProtection="1">
      <alignment horizontal="left"/>
    </xf>
    <xf numFmtId="164" fontId="8" fillId="0" borderId="0" xfId="4" applyNumberFormat="1" applyFont="1" applyFill="1" applyBorder="1" applyAlignment="1">
      <alignment horizontal="left"/>
    </xf>
    <xf numFmtId="0" fontId="7" fillId="0" borderId="0" xfId="3" applyFont="1" applyFill="1" applyBorder="1" applyAlignment="1" applyProtection="1">
      <alignment horizontal="left" indent="2"/>
    </xf>
    <xf numFmtId="3" fontId="10" fillId="2" borderId="15" xfId="0" applyNumberFormat="1" applyFont="1" applyFill="1" applyBorder="1"/>
    <xf numFmtId="3" fontId="10" fillId="2" borderId="16" xfId="0" applyNumberFormat="1" applyFont="1" applyFill="1" applyBorder="1"/>
    <xf numFmtId="3" fontId="10" fillId="2" borderId="17" xfId="0" applyNumberFormat="1" applyFont="1" applyFill="1" applyBorder="1"/>
    <xf numFmtId="37" fontId="0" fillId="0" borderId="0" xfId="0" applyNumberFormat="1"/>
    <xf numFmtId="37" fontId="9" fillId="3" borderId="0" xfId="3" applyNumberFormat="1" applyFont="1" applyFill="1" applyBorder="1" applyAlignment="1" applyProtection="1">
      <alignment horizontal="left" indent="2"/>
    </xf>
    <xf numFmtId="37" fontId="7" fillId="2" borderId="0" xfId="4" applyNumberFormat="1" applyFont="1" applyFill="1" applyBorder="1" applyAlignment="1"/>
    <xf numFmtId="37" fontId="8" fillId="2" borderId="0" xfId="18" applyNumberFormat="1" applyFont="1" applyFill="1" applyBorder="1"/>
    <xf numFmtId="37" fontId="16" fillId="6" borderId="0" xfId="0" applyNumberFormat="1" applyFont="1" applyFill="1"/>
    <xf numFmtId="37" fontId="17" fillId="7" borderId="0" xfId="0" applyNumberFormat="1" applyFont="1" applyFill="1"/>
    <xf numFmtId="37" fontId="17" fillId="3" borderId="0" xfId="0" applyNumberFormat="1" applyFont="1" applyFill="1"/>
    <xf numFmtId="37" fontId="17" fillId="0" borderId="0" xfId="0" applyNumberFormat="1" applyFont="1" applyFill="1"/>
    <xf numFmtId="37" fontId="7" fillId="3" borderId="14" xfId="0" applyNumberFormat="1" applyFont="1" applyFill="1" applyBorder="1" applyAlignment="1">
      <alignment horizontal="left" vertical="center" indent="2"/>
    </xf>
    <xf numFmtId="0" fontId="0" fillId="0" borderId="0" xfId="0" applyFill="1"/>
    <xf numFmtId="37" fontId="16" fillId="3" borderId="0" xfId="0" applyNumberFormat="1" applyFont="1" applyFill="1"/>
    <xf numFmtId="0" fontId="5" fillId="0" borderId="0" xfId="3" applyFont="1" applyFill="1" applyAlignment="1" applyProtection="1">
      <alignment horizontal="left" indent="2"/>
    </xf>
    <xf numFmtId="0" fontId="17" fillId="2" borderId="0" xfId="0" applyFont="1" applyFill="1"/>
    <xf numFmtId="164" fontId="8" fillId="3" borderId="0" xfId="18" applyNumberFormat="1" applyFont="1" applyFill="1" applyBorder="1"/>
    <xf numFmtId="0" fontId="16" fillId="3" borderId="0" xfId="0" applyFont="1" applyFill="1"/>
    <xf numFmtId="0" fontId="16" fillId="0" borderId="0" xfId="0" applyFont="1" applyFill="1"/>
    <xf numFmtId="0" fontId="19" fillId="0" borderId="0" xfId="0" applyFont="1"/>
    <xf numFmtId="164" fontId="20" fillId="0" borderId="0" xfId="0" applyNumberFormat="1" applyFont="1" applyAlignment="1">
      <alignment horizontal="centerContinuous"/>
    </xf>
    <xf numFmtId="10" fontId="20" fillId="0" borderId="0" xfId="20" applyNumberFormat="1" applyFont="1" applyBorder="1" applyAlignment="1"/>
    <xf numFmtId="10" fontId="21" fillId="0" borderId="0" xfId="20" applyNumberFormat="1" applyFont="1" applyFill="1" applyBorder="1" applyAlignment="1">
      <alignment horizontal="center"/>
    </xf>
    <xf numFmtId="164" fontId="21" fillId="0" borderId="0" xfId="20" applyNumberFormat="1" applyFont="1" applyFill="1" applyBorder="1" applyAlignment="1">
      <alignment horizontal="center"/>
    </xf>
    <xf numFmtId="37" fontId="22" fillId="0" borderId="14" xfId="0" applyNumberFormat="1" applyFont="1" applyBorder="1" applyAlignment="1">
      <alignment horizontal="right" vertical="center" wrapText="1"/>
    </xf>
    <xf numFmtId="0" fontId="15" fillId="0" borderId="0" xfId="0" applyFont="1" applyFill="1" applyBorder="1"/>
    <xf numFmtId="164" fontId="23" fillId="2" borderId="19" xfId="0" applyNumberFormat="1" applyFont="1" applyFill="1" applyBorder="1"/>
    <xf numFmtId="37" fontId="12" fillId="3" borderId="14" xfId="18" applyNumberFormat="1" applyFont="1" applyFill="1" applyBorder="1"/>
    <xf numFmtId="37" fontId="12" fillId="0" borderId="0" xfId="18" quotePrefix="1" applyNumberFormat="1" applyFont="1" applyFill="1" applyBorder="1"/>
    <xf numFmtId="0" fontId="0" fillId="0" borderId="0" xfId="0" quotePrefix="1"/>
    <xf numFmtId="164" fontId="23" fillId="2" borderId="0" xfId="4" applyNumberFormat="1" applyFont="1" applyFill="1" applyBorder="1" applyAlignment="1" applyProtection="1">
      <alignment horizontal="left" indent="1"/>
    </xf>
    <xf numFmtId="164" fontId="23" fillId="0" borderId="0" xfId="4" quotePrefix="1" applyNumberFormat="1" applyFont="1" applyFill="1" applyBorder="1" applyAlignment="1" applyProtection="1">
      <alignment horizontal="left" indent="1"/>
    </xf>
    <xf numFmtId="37" fontId="23" fillId="3" borderId="0" xfId="4" applyNumberFormat="1" applyFont="1" applyFill="1" applyBorder="1" applyAlignment="1" applyProtection="1">
      <alignment horizontal="left" indent="1"/>
    </xf>
    <xf numFmtId="37" fontId="23" fillId="3" borderId="0" xfId="4" applyNumberFormat="1" applyFont="1" applyFill="1" applyBorder="1" applyAlignment="1" applyProtection="1">
      <alignment horizontal="right" indent="1"/>
    </xf>
    <xf numFmtId="37" fontId="23" fillId="0" borderId="0" xfId="4" applyNumberFormat="1" applyFont="1" applyFill="1" applyBorder="1" applyAlignment="1" applyProtection="1">
      <alignment horizontal="right" indent="1"/>
    </xf>
    <xf numFmtId="37" fontId="23" fillId="0" borderId="0" xfId="4" applyNumberFormat="1" applyFont="1" applyFill="1" applyBorder="1" applyAlignment="1" applyProtection="1">
      <alignment horizontal="left" indent="1"/>
    </xf>
    <xf numFmtId="164" fontId="23" fillId="3" borderId="0" xfId="4" applyNumberFormat="1" applyFont="1" applyFill="1" applyBorder="1" applyAlignment="1" applyProtection="1">
      <alignment horizontal="left" indent="1"/>
    </xf>
    <xf numFmtId="164" fontId="23" fillId="0" borderId="0" xfId="4" applyNumberFormat="1" applyFont="1" applyFill="1" applyBorder="1" applyAlignment="1" applyProtection="1">
      <alignment horizontal="left" indent="1"/>
    </xf>
    <xf numFmtId="37" fontId="12" fillId="0" borderId="0" xfId="18" applyNumberFormat="1" applyFont="1" applyFill="1" applyBorder="1"/>
    <xf numFmtId="0" fontId="14" fillId="0" borderId="0" xfId="0" applyFont="1" applyFill="1" applyBorder="1"/>
    <xf numFmtId="164" fontId="12" fillId="0" borderId="0" xfId="4" applyNumberFormat="1" applyFont="1" applyFill="1" applyBorder="1" applyAlignment="1" applyProtection="1">
      <alignment horizontal="left" indent="1"/>
    </xf>
    <xf numFmtId="164" fontId="12" fillId="3" borderId="0" xfId="4" applyNumberFormat="1" applyFont="1" applyFill="1" applyBorder="1" applyAlignment="1" applyProtection="1">
      <alignment horizontal="left" indent="1"/>
    </xf>
    <xf numFmtId="0" fontId="15" fillId="0" borderId="0" xfId="0" applyFont="1"/>
    <xf numFmtId="0" fontId="15" fillId="0" borderId="0" xfId="0" applyFont="1" applyFill="1"/>
    <xf numFmtId="37" fontId="23" fillId="3" borderId="14" xfId="0" applyNumberFormat="1" applyFont="1" applyFill="1" applyBorder="1" applyAlignment="1">
      <alignment horizontal="left" vertical="center" indent="2"/>
    </xf>
    <xf numFmtId="164" fontId="12" fillId="2" borderId="0" xfId="4" applyNumberFormat="1" applyFont="1" applyFill="1" applyBorder="1" applyAlignment="1" applyProtection="1">
      <alignment horizontal="left" indent="1"/>
    </xf>
    <xf numFmtId="0" fontId="19" fillId="0" borderId="0" xfId="0" applyFont="1" applyBorder="1"/>
    <xf numFmtId="37" fontId="25" fillId="0" borderId="14" xfId="0" applyNumberFormat="1" applyFont="1" applyBorder="1" applyAlignment="1">
      <alignment horizontal="right" vertical="center" wrapText="1"/>
    </xf>
    <xf numFmtId="37" fontId="7" fillId="2" borderId="0" xfId="19" applyNumberFormat="1" applyFont="1" applyFill="1" applyBorder="1" applyAlignment="1">
      <alignment vertical="center" wrapText="1"/>
    </xf>
    <xf numFmtId="37" fontId="27" fillId="3" borderId="0" xfId="0" applyNumberFormat="1" applyFont="1" applyFill="1" applyAlignment="1">
      <alignment vertical="center"/>
    </xf>
    <xf numFmtId="37" fontId="28" fillId="3" borderId="0" xfId="21" applyNumberFormat="1" applyFont="1" applyFill="1" applyBorder="1" applyAlignment="1">
      <alignment horizontal="right"/>
    </xf>
    <xf numFmtId="37" fontId="8" fillId="2" borderId="0" xfId="22" quotePrefix="1" applyNumberFormat="1" applyFont="1" applyFill="1" applyAlignment="1" applyProtection="1">
      <alignment horizontal="left"/>
    </xf>
    <xf numFmtId="37" fontId="28" fillId="2" borderId="0" xfId="21" applyNumberFormat="1" applyFont="1" applyFill="1" applyBorder="1" applyAlignment="1">
      <alignment horizontal="right"/>
    </xf>
    <xf numFmtId="37" fontId="8" fillId="3" borderId="0" xfId="22" quotePrefix="1" applyNumberFormat="1" applyFont="1" applyFill="1" applyAlignment="1" applyProtection="1">
      <alignment horizontal="left"/>
    </xf>
    <xf numFmtId="37" fontId="8" fillId="0" borderId="0" xfId="22" quotePrefix="1" applyNumberFormat="1" applyFont="1" applyFill="1" applyAlignment="1" applyProtection="1">
      <alignment horizontal="left"/>
    </xf>
    <xf numFmtId="37" fontId="28" fillId="0" borderId="0" xfId="21" applyNumberFormat="1" applyFont="1" applyFill="1" applyBorder="1" applyAlignment="1">
      <alignment horizontal="right"/>
    </xf>
    <xf numFmtId="0" fontId="19" fillId="0" borderId="0" xfId="0" applyFont="1" applyFill="1"/>
    <xf numFmtId="167" fontId="7" fillId="2" borderId="0" xfId="19" applyNumberFormat="1" applyFont="1" applyFill="1" applyAlignment="1">
      <alignment horizontal="left" vertical="center" wrapText="1" indent="4"/>
    </xf>
    <xf numFmtId="164" fontId="29" fillId="2" borderId="0" xfId="21" applyNumberFormat="1" applyFont="1" applyFill="1" applyBorder="1" applyAlignment="1">
      <alignment horizontal="right"/>
    </xf>
    <xf numFmtId="37" fontId="29" fillId="3" borderId="14" xfId="18" applyNumberFormat="1" applyFont="1" applyFill="1" applyBorder="1"/>
    <xf numFmtId="0" fontId="7" fillId="2" borderId="0" xfId="21" applyFont="1" applyFill="1" applyBorder="1"/>
    <xf numFmtId="164" fontId="28" fillId="2" borderId="0" xfId="21" applyNumberFormat="1" applyFont="1" applyFill="1" applyBorder="1" applyAlignment="1">
      <alignment horizontal="right"/>
    </xf>
    <xf numFmtId="167" fontId="8" fillId="3" borderId="0" xfId="19" applyNumberFormat="1" applyFont="1" applyFill="1" applyAlignment="1">
      <alignment horizontal="left" vertical="center" wrapText="1" indent="4"/>
    </xf>
    <xf numFmtId="164" fontId="28" fillId="3" borderId="0" xfId="21" applyNumberFormat="1" applyFont="1" applyFill="1" applyBorder="1" applyAlignment="1">
      <alignment horizontal="right"/>
    </xf>
    <xf numFmtId="0" fontId="27" fillId="3" borderId="0" xfId="0" applyFont="1" applyFill="1" applyAlignment="1">
      <alignment vertical="center"/>
    </xf>
    <xf numFmtId="0" fontId="8" fillId="2" borderId="0" xfId="21" applyFont="1" applyFill="1"/>
    <xf numFmtId="39" fontId="8" fillId="2" borderId="0" xfId="22" quotePrefix="1" applyNumberFormat="1" applyFont="1" applyFill="1" applyAlignment="1" applyProtection="1">
      <alignment horizontal="left"/>
    </xf>
    <xf numFmtId="0" fontId="27" fillId="2" borderId="0" xfId="0" applyFont="1" applyFill="1" applyAlignment="1">
      <alignment vertical="center"/>
    </xf>
    <xf numFmtId="37" fontId="30" fillId="2" borderId="0" xfId="19" applyNumberFormat="1" applyFont="1" applyFill="1" applyAlignment="1">
      <alignment horizontal="right" vertical="center"/>
    </xf>
    <xf numFmtId="0" fontId="31" fillId="2" borderId="0" xfId="0" applyFont="1" applyFill="1" applyAlignment="1">
      <alignment vertical="center"/>
    </xf>
    <xf numFmtId="0" fontId="0" fillId="0" borderId="0" xfId="0" applyBorder="1"/>
    <xf numFmtId="43" fontId="0" fillId="0" borderId="0" xfId="0" applyNumberFormat="1"/>
    <xf numFmtId="43" fontId="0" fillId="0" borderId="0" xfId="19" applyFont="1" applyBorder="1"/>
    <xf numFmtId="167" fontId="8" fillId="0" borderId="0" xfId="19" applyNumberFormat="1" applyFont="1" applyFill="1" applyAlignment="1">
      <alignment horizontal="left" vertical="center" wrapText="1" indent="4"/>
    </xf>
    <xf numFmtId="164" fontId="28" fillId="0" borderId="0" xfId="21" applyNumberFormat="1" applyFont="1" applyFill="1" applyBorder="1" applyAlignment="1">
      <alignment horizontal="right"/>
    </xf>
    <xf numFmtId="37" fontId="23" fillId="5" borderId="0" xfId="4" applyNumberFormat="1" applyFont="1" applyFill="1" applyBorder="1" applyAlignment="1" applyProtection="1">
      <alignment horizontal="left" indent="1"/>
    </xf>
    <xf numFmtId="37" fontId="23" fillId="5" borderId="0" xfId="4" applyNumberFormat="1" applyFont="1" applyFill="1" applyBorder="1" applyAlignment="1" applyProtection="1">
      <alignment horizontal="right" indent="1"/>
    </xf>
    <xf numFmtId="37" fontId="23" fillId="0" borderId="18" xfId="0" applyNumberFormat="1" applyFont="1" applyFill="1" applyBorder="1" applyAlignment="1">
      <alignment vertical="center" wrapText="1"/>
    </xf>
    <xf numFmtId="37" fontId="23" fillId="0" borderId="0" xfId="0" applyNumberFormat="1" applyFont="1" applyFill="1" applyBorder="1" applyAlignment="1">
      <alignment vertical="center" wrapText="1"/>
    </xf>
    <xf numFmtId="9" fontId="0" fillId="0" borderId="0" xfId="20" applyFont="1"/>
    <xf numFmtId="0" fontId="32" fillId="2" borderId="0" xfId="0" applyFont="1" applyFill="1" applyAlignment="1">
      <alignment vertical="center" wrapText="1"/>
    </xf>
    <xf numFmtId="37" fontId="25" fillId="0" borderId="14" xfId="0" applyNumberFormat="1" applyFont="1" applyBorder="1" applyAlignment="1">
      <alignment horizontal="center" vertical="center" wrapText="1"/>
    </xf>
    <xf numFmtId="37" fontId="7" fillId="3" borderId="0" xfId="22" quotePrefix="1" applyNumberFormat="1" applyFont="1" applyFill="1" applyAlignment="1" applyProtection="1">
      <alignment horizontal="left"/>
    </xf>
    <xf numFmtId="37" fontId="29" fillId="3" borderId="0" xfId="21" applyNumberFormat="1" applyFont="1" applyFill="1" applyBorder="1" applyAlignment="1">
      <alignment horizontal="right"/>
    </xf>
    <xf numFmtId="0" fontId="13" fillId="0" borderId="18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18" fillId="0" borderId="18" xfId="0" applyFont="1" applyBorder="1" applyAlignment="1">
      <alignment wrapText="1"/>
    </xf>
    <xf numFmtId="0" fontId="18" fillId="0" borderId="0" xfId="0" applyFont="1" applyAlignment="1">
      <alignment wrapText="1"/>
    </xf>
    <xf numFmtId="0" fontId="15" fillId="0" borderId="0" xfId="0" applyFont="1" applyBorder="1" applyAlignment="1">
      <alignment horizontal="center"/>
    </xf>
    <xf numFmtId="0" fontId="15" fillId="0" borderId="0" xfId="0" applyFont="1" applyBorder="1"/>
    <xf numFmtId="164" fontId="15" fillId="0" borderId="0" xfId="0" applyNumberFormat="1" applyFont="1" applyBorder="1"/>
    <xf numFmtId="37" fontId="33" fillId="3" borderId="0" xfId="0" applyNumberFormat="1" applyFont="1" applyFill="1" applyBorder="1" applyAlignment="1">
      <alignment horizontal="left" vertical="center" indent="2"/>
    </xf>
    <xf numFmtId="0" fontId="15" fillId="0" borderId="0" xfId="0" applyFont="1" applyFill="1" applyAlignment="1">
      <alignment horizontal="center"/>
    </xf>
    <xf numFmtId="164" fontId="15" fillId="0" borderId="0" xfId="0" applyNumberFormat="1" applyFont="1" applyFill="1"/>
    <xf numFmtId="37" fontId="33" fillId="0" borderId="14" xfId="0" applyNumberFormat="1" applyFont="1" applyFill="1" applyBorder="1" applyAlignment="1">
      <alignment horizontal="left" vertical="center" indent="2"/>
    </xf>
    <xf numFmtId="37" fontId="8" fillId="2" borderId="0" xfId="3" applyNumberFormat="1" applyFont="1" applyFill="1" applyBorder="1" applyAlignment="1" applyProtection="1">
      <alignment horizontal="left" indent="2"/>
    </xf>
    <xf numFmtId="0" fontId="7" fillId="2" borderId="0" xfId="3" applyFont="1" applyFill="1" applyBorder="1" applyAlignment="1" applyProtection="1">
      <alignment horizontal="left" indent="2"/>
    </xf>
    <xf numFmtId="164" fontId="7" fillId="2" borderId="0" xfId="14" applyNumberFormat="1" applyFont="1" applyFill="1" applyBorder="1"/>
    <xf numFmtId="37" fontId="23" fillId="2" borderId="0" xfId="4" applyNumberFormat="1" applyFont="1" applyFill="1" applyBorder="1" applyAlignment="1" applyProtection="1">
      <alignment horizontal="left" indent="1"/>
    </xf>
    <xf numFmtId="37" fontId="23" fillId="2" borderId="0" xfId="4" applyNumberFormat="1" applyFont="1" applyFill="1" applyBorder="1" applyAlignment="1" applyProtection="1">
      <alignment horizontal="right" indent="1"/>
    </xf>
    <xf numFmtId="37" fontId="12" fillId="0" borderId="0" xfId="4" applyNumberFormat="1" applyFont="1" applyFill="1" applyBorder="1" applyAlignment="1" applyProtection="1">
      <alignment horizontal="left" indent="1"/>
    </xf>
    <xf numFmtId="37" fontId="12" fillId="0" borderId="0" xfId="4" applyNumberFormat="1" applyFont="1" applyFill="1" applyBorder="1" applyAlignment="1" applyProtection="1">
      <alignment horizontal="right" indent="1"/>
    </xf>
    <xf numFmtId="0" fontId="25" fillId="0" borderId="14" xfId="0" applyFont="1" applyBorder="1" applyAlignment="1">
      <alignment horizontal="center" vertical="center" wrapText="1"/>
    </xf>
    <xf numFmtId="37" fontId="26" fillId="2" borderId="0" xfId="21" applyNumberFormat="1" applyFont="1" applyFill="1"/>
    <xf numFmtId="37" fontId="28" fillId="3" borderId="0" xfId="21" applyNumberFormat="1" applyFont="1" applyFill="1" applyAlignment="1">
      <alignment horizontal="right"/>
    </xf>
    <xf numFmtId="37" fontId="8" fillId="2" borderId="0" xfId="22" quotePrefix="1" applyFont="1" applyFill="1" applyAlignment="1">
      <alignment horizontal="left"/>
    </xf>
    <xf numFmtId="37" fontId="8" fillId="3" borderId="0" xfId="22" quotePrefix="1" applyFont="1" applyFill="1" applyAlignment="1">
      <alignment horizontal="left"/>
    </xf>
    <xf numFmtId="0" fontId="34" fillId="0" borderId="0" xfId="0" applyFont="1"/>
    <xf numFmtId="37" fontId="8" fillId="0" borderId="0" xfId="22" quotePrefix="1" applyFont="1" applyAlignment="1">
      <alignment horizontal="left"/>
    </xf>
    <xf numFmtId="0" fontId="34" fillId="0" borderId="0" xfId="0" applyFont="1" applyAlignment="1">
      <alignment horizontal="center"/>
    </xf>
    <xf numFmtId="0" fontId="7" fillId="2" borderId="0" xfId="21" applyFont="1" applyFill="1"/>
    <xf numFmtId="39" fontId="8" fillId="2" borderId="0" xfId="22" quotePrefix="1" applyNumberFormat="1" applyFont="1" applyFill="1" applyAlignment="1">
      <alignment horizontal="left"/>
    </xf>
    <xf numFmtId="37" fontId="35" fillId="2" borderId="0" xfId="21" applyNumberFormat="1" applyFont="1" applyFill="1" applyAlignment="1">
      <alignment horizontal="right"/>
    </xf>
    <xf numFmtId="37" fontId="35" fillId="3" borderId="0" xfId="21" applyNumberFormat="1" applyFont="1" applyFill="1" applyAlignment="1">
      <alignment horizontal="right"/>
    </xf>
    <xf numFmtId="37" fontId="35" fillId="0" borderId="0" xfId="21" applyNumberFormat="1" applyFont="1" applyAlignment="1">
      <alignment horizontal="right"/>
    </xf>
    <xf numFmtId="37" fontId="27" fillId="2" borderId="0" xfId="0" applyNumberFormat="1" applyFont="1" applyFill="1" applyAlignment="1">
      <alignment vertical="center"/>
    </xf>
    <xf numFmtId="37" fontId="36" fillId="2" borderId="0" xfId="19" applyNumberFormat="1" applyFont="1" applyFill="1" applyAlignment="1">
      <alignment horizontal="right" vertical="center"/>
    </xf>
    <xf numFmtId="164" fontId="37" fillId="2" borderId="0" xfId="21" applyNumberFormat="1" applyFont="1" applyFill="1" applyAlignment="1">
      <alignment horizontal="right"/>
    </xf>
    <xf numFmtId="37" fontId="37" fillId="3" borderId="14" xfId="18" applyNumberFormat="1" applyFont="1" applyFill="1" applyBorder="1"/>
    <xf numFmtId="164" fontId="35" fillId="2" borderId="0" xfId="21" applyNumberFormat="1" applyFont="1" applyFill="1" applyAlignment="1">
      <alignment horizontal="right"/>
    </xf>
    <xf numFmtId="164" fontId="35" fillId="3" borderId="0" xfId="21" applyNumberFormat="1" applyFont="1" applyFill="1" applyAlignment="1">
      <alignment horizontal="right"/>
    </xf>
    <xf numFmtId="37" fontId="7" fillId="2" borderId="14" xfId="0" applyNumberFormat="1" applyFont="1" applyFill="1" applyBorder="1" applyAlignment="1">
      <alignment horizontal="left" vertical="center" indent="2"/>
    </xf>
    <xf numFmtId="37" fontId="37" fillId="2" borderId="14" xfId="18" applyNumberFormat="1" applyFont="1" applyFill="1" applyBorder="1"/>
    <xf numFmtId="37" fontId="38" fillId="2" borderId="0" xfId="19" applyNumberFormat="1" applyFont="1" applyFill="1" applyAlignment="1">
      <alignment horizontal="right" vertical="center"/>
    </xf>
    <xf numFmtId="37" fontId="12" fillId="2" borderId="0" xfId="0" applyNumberFormat="1" applyFont="1" applyFill="1" applyBorder="1" applyAlignment="1">
      <alignment horizontal="left" vertical="center" indent="2"/>
    </xf>
    <xf numFmtId="37" fontId="12" fillId="2" borderId="0" xfId="18" applyNumberFormat="1" applyFont="1" applyFill="1" applyBorder="1"/>
    <xf numFmtId="0" fontId="24" fillId="0" borderId="0" xfId="0" applyFont="1" applyFill="1" applyBorder="1" applyAlignment="1" applyProtection="1">
      <alignment vertical="center"/>
    </xf>
    <xf numFmtId="37" fontId="40" fillId="3" borderId="0" xfId="4" applyNumberFormat="1" applyFont="1" applyFill="1" applyBorder="1" applyAlignment="1" applyProtection="1">
      <alignment horizontal="left" indent="1"/>
    </xf>
    <xf numFmtId="37" fontId="40" fillId="2" borderId="0" xfId="4" applyNumberFormat="1" applyFont="1" applyFill="1" applyBorder="1" applyAlignment="1" applyProtection="1">
      <alignment horizontal="right" indent="1"/>
    </xf>
    <xf numFmtId="37" fontId="40" fillId="3" borderId="0" xfId="4" applyNumberFormat="1" applyFont="1" applyFill="1" applyBorder="1" applyAlignment="1" applyProtection="1">
      <alignment horizontal="right" indent="1"/>
    </xf>
    <xf numFmtId="37" fontId="40" fillId="2" borderId="0" xfId="4" applyNumberFormat="1" applyFont="1" applyFill="1" applyBorder="1" applyAlignment="1" applyProtection="1">
      <alignment horizontal="left" indent="1"/>
    </xf>
    <xf numFmtId="0" fontId="0" fillId="2" borderId="0" xfId="0" applyFill="1"/>
    <xf numFmtId="0" fontId="0" fillId="0" borderId="0" xfId="0" applyFill="1" applyAlignment="1">
      <alignment horizontal="center"/>
    </xf>
    <xf numFmtId="0" fontId="39" fillId="0" borderId="0" xfId="0" applyFont="1" applyFill="1"/>
    <xf numFmtId="164" fontId="19" fillId="0" borderId="0" xfId="0" applyNumberFormat="1" applyFont="1" applyFill="1"/>
    <xf numFmtId="37" fontId="26" fillId="2" borderId="0" xfId="21" applyNumberFormat="1" applyFont="1" applyFill="1" applyBorder="1"/>
    <xf numFmtId="37" fontId="12" fillId="2" borderId="19" xfId="0" applyNumberFormat="1" applyFont="1" applyFill="1" applyBorder="1"/>
    <xf numFmtId="0" fontId="32" fillId="2" borderId="0" xfId="0" applyFont="1" applyFill="1" applyAlignment="1">
      <alignment horizontal="left" vertical="center" wrapText="1"/>
    </xf>
  </cellXfs>
  <cellStyles count="24">
    <cellStyle name="Estilo 1" xfId="2" xr:uid="{00000000-0005-0000-0000-000000000000}"/>
    <cellStyle name="Estilo 1 2" xfId="12" xr:uid="{00000000-0005-0000-0000-000001000000}"/>
    <cellStyle name="Normal" xfId="0" builtinId="0"/>
    <cellStyle name="Normal 12" xfId="23" xr:uid="{92F11EAA-7CF2-4F2A-B782-0892BA4D5089}"/>
    <cellStyle name="Normal 2" xfId="11" xr:uid="{00000000-0005-0000-0000-000003000000}"/>
    <cellStyle name="Normal 3" xfId="10" xr:uid="{00000000-0005-0000-0000-000004000000}"/>
    <cellStyle name="Normal 4" xfId="9" xr:uid="{00000000-0005-0000-0000-000005000000}"/>
    <cellStyle name="Normal 4 2" xfId="15" xr:uid="{00000000-0005-0000-0000-000006000000}"/>
    <cellStyle name="Normal 5" xfId="16" xr:uid="{00000000-0005-0000-0000-000007000000}"/>
    <cellStyle name="Normal 6" xfId="1" xr:uid="{00000000-0005-0000-0000-000008000000}"/>
    <cellStyle name="Normal_APR$U$07" xfId="3" xr:uid="{00000000-0005-0000-0000-000009000000}"/>
    <cellStyle name="Normal_ATIVO" xfId="4" xr:uid="{00000000-0005-0000-0000-00000A000000}"/>
    <cellStyle name="Normal_CONSOLIDADO_ENDESA_BRASIL" xfId="5" xr:uid="{00000000-0005-0000-0000-00000B000000}"/>
    <cellStyle name="Normal_DOAR" xfId="22" xr:uid="{00000000-0005-0000-0000-00000C000000}"/>
    <cellStyle name="Normal_fluxosPWC" xfId="21" xr:uid="{00000000-0005-0000-0000-00000D000000}"/>
    <cellStyle name="Porcentagem" xfId="20" builtinId="5"/>
    <cellStyle name="Porcentagem 2" xfId="13" xr:uid="{00000000-0005-0000-0000-00000F000000}"/>
    <cellStyle name="Porcentagem 3" xfId="6" xr:uid="{00000000-0005-0000-0000-000010000000}"/>
    <cellStyle name="REALIZADO ATUALIZADO" xfId="7" xr:uid="{00000000-0005-0000-0000-000011000000}"/>
    <cellStyle name="Separador de milhares 2" xfId="14" xr:uid="{00000000-0005-0000-0000-000012000000}"/>
    <cellStyle name="Separador de milhares 2 2" xfId="18" xr:uid="{00000000-0005-0000-0000-000013000000}"/>
    <cellStyle name="Separador de milhares 3" xfId="8" xr:uid="{00000000-0005-0000-0000-000014000000}"/>
    <cellStyle name="Separador de milhares 3 2" xfId="17" xr:uid="{00000000-0005-0000-0000-000015000000}"/>
    <cellStyle name="Vírgula" xfId="19" builtinId="3"/>
  </cellStyles>
  <dxfs count="3"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C00000"/>
      </font>
      <fill>
        <patternFill>
          <bgColor rgb="FFFFFF00"/>
        </patternFill>
      </fill>
    </dxf>
    <dxf>
      <font>
        <b/>
        <i val="0"/>
        <color rgb="FFC00000"/>
      </font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FRC/03-Setorial/Informe%20aos%20Investidores/2021/1T21/Demonstra&#231;&#245;es%20Financeiras%20Empresas/Passivo%201T21%20proc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ssivo 2021 G&amp;T"/>
      <sheetName val="Passivo 2020 G&amp;T"/>
      <sheetName val="Passivo2018 G&amp;T link consolidaç"/>
    </sheetNames>
    <sheetDataSet>
      <sheetData sheetId="0"/>
      <sheetData sheetId="1"/>
      <sheetData sheetId="2">
        <row r="59">
          <cell r="C59" t="e">
            <v>#N/A</v>
          </cell>
          <cell r="D59" t="e">
            <v>#N/A</v>
          </cell>
          <cell r="E59" t="e">
            <v>#N/A</v>
          </cell>
          <cell r="F59" t="e">
            <v>#N/A</v>
          </cell>
          <cell r="G59" t="e">
            <v>#N/A</v>
          </cell>
          <cell r="H59" t="e">
            <v>#N/A</v>
          </cell>
          <cell r="I59" t="e">
            <v>#N/A</v>
          </cell>
          <cell r="J59" t="e">
            <v>#N/A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1"/>
  <sheetViews>
    <sheetView showGridLines="0" tabSelected="1" topLeftCell="A2" zoomScaleNormal="100" zoomScaleSheetLayoutView="90" zoomScalePageLayoutView="90" workbookViewId="0">
      <selection activeCell="C2" sqref="B2:F50"/>
    </sheetView>
  </sheetViews>
  <sheetFormatPr defaultRowHeight="15" x14ac:dyDescent="0.25"/>
  <cols>
    <col min="1" max="1" width="8.28515625" style="99" customWidth="1"/>
    <col min="2" max="2" width="44.28515625" bestFit="1" customWidth="1"/>
    <col min="3" max="4" width="10" customWidth="1"/>
    <col min="5" max="5" width="12.28515625" customWidth="1"/>
    <col min="6" max="6" width="10" customWidth="1"/>
    <col min="7" max="7" width="16.140625" bestFit="1" customWidth="1"/>
  </cols>
  <sheetData>
    <row r="1" spans="1:6" ht="15.75" thickBot="1" x14ac:dyDescent="0.3">
      <c r="A1" s="148"/>
      <c r="B1" s="2"/>
      <c r="C1" s="2"/>
      <c r="D1" s="2"/>
      <c r="E1" s="2"/>
      <c r="F1" s="2"/>
    </row>
    <row r="2" spans="1:6" ht="15.75" thickBot="1" x14ac:dyDescent="0.3">
      <c r="B2" s="41" t="s">
        <v>0</v>
      </c>
      <c r="C2" s="42" t="s">
        <v>1</v>
      </c>
      <c r="D2" s="42" t="s">
        <v>2</v>
      </c>
      <c r="E2" s="42" t="s">
        <v>74</v>
      </c>
      <c r="F2" s="42" t="s">
        <v>4</v>
      </c>
    </row>
    <row r="3" spans="1:6" x14ac:dyDescent="0.25">
      <c r="B3" s="3" t="s">
        <v>322</v>
      </c>
      <c r="C3" s="4"/>
      <c r="D3" s="4"/>
      <c r="E3" s="4"/>
      <c r="F3" s="4"/>
    </row>
    <row r="4" spans="1:6" x14ac:dyDescent="0.25">
      <c r="B4" s="5"/>
      <c r="C4" s="6"/>
      <c r="D4" s="6"/>
      <c r="E4" s="6"/>
      <c r="F4" s="6"/>
    </row>
    <row r="5" spans="1:6" x14ac:dyDescent="0.25">
      <c r="B5" s="43" t="s">
        <v>13</v>
      </c>
      <c r="C5" s="8"/>
      <c r="D5" s="8"/>
      <c r="E5" s="8"/>
      <c r="F5" s="8"/>
    </row>
    <row r="6" spans="1:6" x14ac:dyDescent="0.25">
      <c r="A6" s="99" t="s">
        <v>45</v>
      </c>
      <c r="B6" s="44" t="s">
        <v>22</v>
      </c>
      <c r="C6" s="45">
        <v>4764303</v>
      </c>
      <c r="D6" s="45">
        <v>874173</v>
      </c>
      <c r="E6" s="45">
        <v>9994</v>
      </c>
      <c r="F6" s="45">
        <v>162518</v>
      </c>
    </row>
    <row r="7" spans="1:6" x14ac:dyDescent="0.25">
      <c r="A7" s="99" t="s">
        <v>46</v>
      </c>
      <c r="B7" s="46" t="s">
        <v>23</v>
      </c>
      <c r="C7" s="47">
        <v>1771246</v>
      </c>
      <c r="D7" s="47">
        <v>869168</v>
      </c>
      <c r="E7" s="47">
        <v>384376</v>
      </c>
      <c r="F7" s="47">
        <v>1453289</v>
      </c>
    </row>
    <row r="8" spans="1:6" x14ac:dyDescent="0.25">
      <c r="A8" s="99" t="s">
        <v>47</v>
      </c>
      <c r="B8" s="44" t="s">
        <v>64</v>
      </c>
      <c r="C8" s="45">
        <v>0</v>
      </c>
      <c r="D8" s="45">
        <v>0</v>
      </c>
      <c r="E8" s="45">
        <v>0</v>
      </c>
      <c r="F8" s="45">
        <v>0</v>
      </c>
    </row>
    <row r="9" spans="1:6" x14ac:dyDescent="0.25">
      <c r="A9" s="99" t="s">
        <v>63</v>
      </c>
      <c r="B9" s="46" t="s">
        <v>65</v>
      </c>
      <c r="C9" s="47">
        <v>0</v>
      </c>
      <c r="D9" s="47">
        <v>0</v>
      </c>
      <c r="E9" s="47">
        <v>0</v>
      </c>
      <c r="F9" s="47">
        <v>0</v>
      </c>
    </row>
    <row r="10" spans="1:6" x14ac:dyDescent="0.25">
      <c r="A10" s="99" t="s">
        <v>48</v>
      </c>
      <c r="B10" s="44" t="s">
        <v>24</v>
      </c>
      <c r="C10" s="45">
        <v>6718885</v>
      </c>
      <c r="D10" s="45">
        <v>386643</v>
      </c>
      <c r="E10" s="45">
        <v>1384157</v>
      </c>
      <c r="F10" s="45">
        <v>209271</v>
      </c>
    </row>
    <row r="11" spans="1:6" x14ac:dyDescent="0.25">
      <c r="A11" s="99" t="s">
        <v>49</v>
      </c>
      <c r="B11" s="46" t="s">
        <v>25</v>
      </c>
      <c r="C11" s="47">
        <v>117409</v>
      </c>
      <c r="D11" s="47">
        <v>54279</v>
      </c>
      <c r="E11" s="47">
        <v>0</v>
      </c>
      <c r="F11" s="47">
        <v>28375</v>
      </c>
    </row>
    <row r="12" spans="1:6" x14ac:dyDescent="0.25">
      <c r="A12" s="149" t="s">
        <v>50</v>
      </c>
      <c r="B12" s="44" t="s">
        <v>26</v>
      </c>
      <c r="C12" s="45">
        <v>5148</v>
      </c>
      <c r="D12" s="45">
        <v>81575</v>
      </c>
      <c r="E12" s="45">
        <v>5834</v>
      </c>
      <c r="F12" s="45">
        <v>179177</v>
      </c>
    </row>
    <row r="13" spans="1:6" x14ac:dyDescent="0.25">
      <c r="A13" s="99" t="s">
        <v>51</v>
      </c>
      <c r="B13" s="46" t="s">
        <v>27</v>
      </c>
      <c r="C13" s="47">
        <v>592381</v>
      </c>
      <c r="D13" s="47">
        <v>634263</v>
      </c>
      <c r="E13" s="47">
        <v>18090</v>
      </c>
      <c r="F13" s="47">
        <v>243170</v>
      </c>
    </row>
    <row r="14" spans="1:6" x14ac:dyDescent="0.25">
      <c r="A14" s="99" t="s">
        <v>52</v>
      </c>
      <c r="B14" s="44" t="s">
        <v>28</v>
      </c>
      <c r="C14" s="45">
        <v>0</v>
      </c>
      <c r="D14" s="45">
        <v>0</v>
      </c>
      <c r="E14" s="45">
        <v>0</v>
      </c>
      <c r="F14" s="45">
        <v>501355</v>
      </c>
    </row>
    <row r="15" spans="1:6" x14ac:dyDescent="0.25">
      <c r="A15" s="99" t="s">
        <v>53</v>
      </c>
      <c r="B15" s="46" t="s">
        <v>29</v>
      </c>
      <c r="C15" s="47">
        <v>0</v>
      </c>
      <c r="D15" s="47">
        <v>0</v>
      </c>
      <c r="E15" s="47">
        <v>5251</v>
      </c>
      <c r="F15" s="47">
        <v>25463</v>
      </c>
    </row>
    <row r="16" spans="1:6" x14ac:dyDescent="0.25">
      <c r="A16" s="99" t="s">
        <v>54</v>
      </c>
      <c r="B16" s="44" t="s">
        <v>69</v>
      </c>
      <c r="C16" s="45">
        <v>137708</v>
      </c>
      <c r="D16" s="45">
        <v>28782</v>
      </c>
      <c r="E16" s="45">
        <v>7506</v>
      </c>
      <c r="F16" s="45">
        <v>0</v>
      </c>
    </row>
    <row r="17" spans="1:6" x14ac:dyDescent="0.25">
      <c r="A17" s="99" t="s">
        <v>55</v>
      </c>
      <c r="B17" s="46" t="s">
        <v>30</v>
      </c>
      <c r="C17" s="47">
        <v>145915</v>
      </c>
      <c r="D17" s="47">
        <v>121543</v>
      </c>
      <c r="E17" s="47">
        <v>50845</v>
      </c>
      <c r="F17" s="47">
        <v>110745</v>
      </c>
    </row>
    <row r="18" spans="1:6" x14ac:dyDescent="0.25">
      <c r="A18" s="99" t="s">
        <v>70</v>
      </c>
      <c r="B18" s="44" t="s">
        <v>71</v>
      </c>
      <c r="C18" s="45">
        <v>4145344</v>
      </c>
      <c r="D18" s="45">
        <v>2835271</v>
      </c>
      <c r="E18" s="45">
        <v>866504</v>
      </c>
      <c r="F18" s="45">
        <v>1502007</v>
      </c>
    </row>
    <row r="19" spans="1:6" x14ac:dyDescent="0.25">
      <c r="A19" s="99" t="s">
        <v>56</v>
      </c>
      <c r="B19" s="46" t="s">
        <v>43</v>
      </c>
      <c r="C19" s="47">
        <v>0</v>
      </c>
      <c r="D19" s="47">
        <v>0</v>
      </c>
      <c r="E19" s="47">
        <v>0</v>
      </c>
      <c r="F19" s="47">
        <v>0</v>
      </c>
    </row>
    <row r="20" spans="1:6" x14ac:dyDescent="0.25">
      <c r="A20" s="99" t="s">
        <v>57</v>
      </c>
      <c r="B20" s="44" t="s">
        <v>14</v>
      </c>
      <c r="C20" s="45">
        <v>0</v>
      </c>
      <c r="D20" s="45">
        <v>0</v>
      </c>
      <c r="E20" s="45">
        <v>0</v>
      </c>
      <c r="F20" s="45">
        <v>0</v>
      </c>
    </row>
    <row r="21" spans="1:6" ht="15.75" thickBot="1" x14ac:dyDescent="0.3">
      <c r="A21" s="99" t="s">
        <v>58</v>
      </c>
      <c r="B21" s="44" t="s">
        <v>32</v>
      </c>
      <c r="C21" s="45">
        <v>431064</v>
      </c>
      <c r="D21" s="45">
        <v>930508</v>
      </c>
      <c r="E21" s="45">
        <v>210327</v>
      </c>
      <c r="F21" s="45">
        <v>366274</v>
      </c>
    </row>
    <row r="22" spans="1:6" ht="15.75" thickBot="1" x14ac:dyDescent="0.3">
      <c r="A22" s="99" t="s">
        <v>59</v>
      </c>
      <c r="B22" s="48" t="s">
        <v>9</v>
      </c>
      <c r="C22" s="49">
        <v>18829403</v>
      </c>
      <c r="D22" s="49">
        <v>6816205</v>
      </c>
      <c r="E22" s="49">
        <v>2942884</v>
      </c>
      <c r="F22" s="49">
        <v>4781644</v>
      </c>
    </row>
    <row r="23" spans="1:6" x14ac:dyDescent="0.25">
      <c r="B23" s="46"/>
      <c r="C23" s="47"/>
      <c r="D23" s="47"/>
      <c r="E23" s="47"/>
      <c r="F23" s="47"/>
    </row>
    <row r="24" spans="1:6" x14ac:dyDescent="0.25">
      <c r="B24" s="9" t="s">
        <v>33</v>
      </c>
      <c r="C24" s="7"/>
      <c r="D24" s="7"/>
      <c r="E24" s="7"/>
      <c r="F24" s="7"/>
    </row>
    <row r="25" spans="1:6" x14ac:dyDescent="0.25">
      <c r="B25" s="46" t="s">
        <v>15</v>
      </c>
      <c r="C25" s="47"/>
      <c r="D25" s="47"/>
      <c r="E25" s="47"/>
      <c r="F25" s="47"/>
    </row>
    <row r="26" spans="1:6" x14ac:dyDescent="0.25">
      <c r="A26" s="99" t="s">
        <v>46</v>
      </c>
      <c r="B26" s="46" t="s">
        <v>23</v>
      </c>
      <c r="C26" s="47">
        <v>238051</v>
      </c>
      <c r="D26" s="47">
        <v>0</v>
      </c>
      <c r="E26" s="47">
        <v>0</v>
      </c>
      <c r="F26" s="47">
        <v>465004</v>
      </c>
    </row>
    <row r="27" spans="1:6" x14ac:dyDescent="0.25">
      <c r="A27" s="99" t="s">
        <v>47</v>
      </c>
      <c r="B27" s="44" t="s">
        <v>34</v>
      </c>
      <c r="C27" s="45">
        <v>0</v>
      </c>
      <c r="D27" s="45">
        <v>0</v>
      </c>
      <c r="E27" s="45">
        <v>0</v>
      </c>
      <c r="F27" s="45">
        <v>0</v>
      </c>
    </row>
    <row r="28" spans="1:6" x14ac:dyDescent="0.25">
      <c r="A28" s="99" t="s">
        <v>48</v>
      </c>
      <c r="B28" s="46" t="s">
        <v>24</v>
      </c>
      <c r="C28" s="47">
        <v>902780</v>
      </c>
      <c r="D28" s="47">
        <v>403589</v>
      </c>
      <c r="E28" s="47">
        <v>39</v>
      </c>
      <c r="F28" s="47">
        <v>118</v>
      </c>
    </row>
    <row r="29" spans="1:6" x14ac:dyDescent="0.25">
      <c r="A29" s="99" t="s">
        <v>50</v>
      </c>
      <c r="B29" s="44" t="s">
        <v>26</v>
      </c>
      <c r="C29" s="45">
        <v>12125</v>
      </c>
      <c r="D29" s="45">
        <v>214093</v>
      </c>
      <c r="E29" s="45">
        <v>0</v>
      </c>
      <c r="F29" s="45">
        <v>209273</v>
      </c>
    </row>
    <row r="30" spans="1:6" x14ac:dyDescent="0.25">
      <c r="A30" s="99" t="s">
        <v>51</v>
      </c>
      <c r="B30" s="46" t="s">
        <v>27</v>
      </c>
      <c r="C30" s="47">
        <v>2077784</v>
      </c>
      <c r="D30" s="47">
        <v>0</v>
      </c>
      <c r="E30" s="47">
        <v>1463378</v>
      </c>
      <c r="F30" s="47">
        <v>0</v>
      </c>
    </row>
    <row r="31" spans="1:6" x14ac:dyDescent="0.25">
      <c r="A31" s="99" t="s">
        <v>52</v>
      </c>
      <c r="B31" s="44" t="s">
        <v>28</v>
      </c>
      <c r="C31" s="45">
        <v>0</v>
      </c>
      <c r="D31" s="45">
        <v>0</v>
      </c>
      <c r="E31" s="45">
        <v>0</v>
      </c>
      <c r="F31" s="45">
        <v>485507</v>
      </c>
    </row>
    <row r="32" spans="1:6" x14ac:dyDescent="0.25">
      <c r="A32" s="99" t="s">
        <v>53</v>
      </c>
      <c r="B32" s="46" t="s">
        <v>29</v>
      </c>
      <c r="C32" s="47">
        <v>0</v>
      </c>
      <c r="D32" s="47">
        <v>0</v>
      </c>
      <c r="E32" s="47">
        <v>0</v>
      </c>
      <c r="F32" s="47">
        <v>76390</v>
      </c>
    </row>
    <row r="33" spans="1:6" x14ac:dyDescent="0.25">
      <c r="A33" s="99" t="s">
        <v>54</v>
      </c>
      <c r="B33" s="44" t="s">
        <v>69</v>
      </c>
      <c r="C33" s="45">
        <v>1131005</v>
      </c>
      <c r="D33" s="45">
        <v>541800</v>
      </c>
      <c r="E33" s="45">
        <v>262231</v>
      </c>
      <c r="F33" s="45">
        <v>220855</v>
      </c>
    </row>
    <row r="34" spans="1:6" x14ac:dyDescent="0.25">
      <c r="A34" s="99" t="s">
        <v>66</v>
      </c>
      <c r="B34" s="46" t="s">
        <v>67</v>
      </c>
      <c r="C34" s="47">
        <v>0</v>
      </c>
      <c r="D34" s="47">
        <v>0</v>
      </c>
      <c r="E34" s="47">
        <v>0</v>
      </c>
      <c r="F34" s="47">
        <v>0</v>
      </c>
    </row>
    <row r="35" spans="1:6" x14ac:dyDescent="0.25">
      <c r="A35" s="99" t="s">
        <v>56</v>
      </c>
      <c r="B35" s="44" t="s">
        <v>68</v>
      </c>
      <c r="C35" s="45">
        <v>0</v>
      </c>
      <c r="D35" s="45">
        <v>0</v>
      </c>
      <c r="E35" s="45">
        <v>0</v>
      </c>
      <c r="F35" s="45">
        <v>0</v>
      </c>
    </row>
    <row r="36" spans="1:6" x14ac:dyDescent="0.25">
      <c r="A36" s="99" t="s">
        <v>70</v>
      </c>
      <c r="B36" s="46" t="s">
        <v>71</v>
      </c>
      <c r="C36" s="47">
        <v>20618273</v>
      </c>
      <c r="D36" s="47">
        <v>16025528</v>
      </c>
      <c r="E36" s="47">
        <v>5788106</v>
      </c>
      <c r="F36" s="47">
        <v>9271177</v>
      </c>
    </row>
    <row r="37" spans="1:6" x14ac:dyDescent="0.25">
      <c r="A37" s="99" t="s">
        <v>57</v>
      </c>
      <c r="B37" s="44" t="s">
        <v>14</v>
      </c>
      <c r="C37" s="45">
        <v>0</v>
      </c>
      <c r="D37" s="45">
        <v>0</v>
      </c>
      <c r="E37" s="45">
        <v>0</v>
      </c>
      <c r="F37" s="45">
        <v>0</v>
      </c>
    </row>
    <row r="38" spans="1:6" x14ac:dyDescent="0.25">
      <c r="A38" s="99" t="s">
        <v>60</v>
      </c>
      <c r="B38" s="46" t="s">
        <v>21</v>
      </c>
      <c r="C38" s="47">
        <v>0</v>
      </c>
      <c r="D38" s="47">
        <v>0</v>
      </c>
      <c r="E38" s="47">
        <v>0</v>
      </c>
      <c r="F38" s="47">
        <v>0</v>
      </c>
    </row>
    <row r="39" spans="1:6" ht="15.75" thickBot="1" x14ac:dyDescent="0.3">
      <c r="A39" s="99" t="s">
        <v>58</v>
      </c>
      <c r="B39" s="60" t="s">
        <v>32</v>
      </c>
      <c r="C39" s="45">
        <v>209087</v>
      </c>
      <c r="D39" s="45">
        <v>60641</v>
      </c>
      <c r="E39" s="45">
        <v>84388</v>
      </c>
      <c r="F39" s="45">
        <v>524464</v>
      </c>
    </row>
    <row r="40" spans="1:6" ht="15.75" thickBot="1" x14ac:dyDescent="0.3">
      <c r="A40" s="99" t="s">
        <v>61</v>
      </c>
      <c r="B40" s="48" t="s">
        <v>10</v>
      </c>
      <c r="C40" s="49">
        <v>25189105</v>
      </c>
      <c r="D40" s="49">
        <v>17245651</v>
      </c>
      <c r="E40" s="49">
        <v>7598142</v>
      </c>
      <c r="F40" s="49">
        <v>11252788</v>
      </c>
    </row>
    <row r="41" spans="1:6" ht="15.75" thickBot="1" x14ac:dyDescent="0.3">
      <c r="B41" s="51"/>
      <c r="C41" s="38"/>
      <c r="D41" s="38"/>
      <c r="E41" s="38"/>
      <c r="F41" s="38"/>
    </row>
    <row r="42" spans="1:6" ht="15.75" thickBot="1" x14ac:dyDescent="0.3">
      <c r="A42" s="99" t="s">
        <v>18</v>
      </c>
      <c r="B42" s="48" t="s">
        <v>18</v>
      </c>
      <c r="C42" s="49">
        <v>5076612</v>
      </c>
      <c r="D42" s="49">
        <v>5650536</v>
      </c>
      <c r="E42" s="49">
        <v>1946945</v>
      </c>
      <c r="F42" s="49">
        <v>5547620</v>
      </c>
    </row>
    <row r="43" spans="1:6" ht="15.75" thickBot="1" x14ac:dyDescent="0.3">
      <c r="B43" s="52"/>
      <c r="C43" s="38"/>
      <c r="D43" s="38"/>
      <c r="E43" s="38"/>
      <c r="F43" s="38"/>
    </row>
    <row r="44" spans="1:6" ht="15.75" thickBot="1" x14ac:dyDescent="0.3">
      <c r="A44" s="150" t="s">
        <v>280</v>
      </c>
      <c r="B44" s="48" t="s">
        <v>280</v>
      </c>
      <c r="C44" s="49">
        <v>24725671</v>
      </c>
      <c r="D44" s="49">
        <v>2811656</v>
      </c>
      <c r="E44" s="49">
        <v>2433158</v>
      </c>
      <c r="F44" s="49">
        <v>4631490</v>
      </c>
    </row>
    <row r="45" spans="1:6" ht="15.75" thickBot="1" x14ac:dyDescent="0.3">
      <c r="B45" s="53"/>
      <c r="C45" s="37"/>
      <c r="D45" s="37"/>
      <c r="E45" s="37"/>
      <c r="F45" s="37"/>
    </row>
    <row r="46" spans="1:6" ht="15.75" thickBot="1" x14ac:dyDescent="0.3">
      <c r="A46" s="99" t="s">
        <v>62</v>
      </c>
      <c r="B46" s="48" t="s">
        <v>20</v>
      </c>
      <c r="C46" s="49">
        <v>22525941</v>
      </c>
      <c r="D46" s="49">
        <v>28770785</v>
      </c>
      <c r="E46" s="49">
        <v>194126</v>
      </c>
      <c r="F46" s="49">
        <v>28421872</v>
      </c>
    </row>
    <row r="47" spans="1:6" ht="15.75" thickBot="1" x14ac:dyDescent="0.3">
      <c r="B47" s="54"/>
      <c r="C47" s="37"/>
      <c r="D47" s="37"/>
      <c r="E47" s="37"/>
      <c r="F47" s="37"/>
    </row>
    <row r="48" spans="1:6" ht="15.75" thickBot="1" x14ac:dyDescent="0.3">
      <c r="A48" s="99" t="s">
        <v>11</v>
      </c>
      <c r="B48" s="48" t="s">
        <v>11</v>
      </c>
      <c r="C48" s="49">
        <v>77517329</v>
      </c>
      <c r="D48" s="49">
        <v>54478628</v>
      </c>
      <c r="E48" s="49">
        <v>12172371</v>
      </c>
      <c r="F48" s="49">
        <v>49853770</v>
      </c>
    </row>
    <row r="49" spans="1:6" ht="15.75" thickBot="1" x14ac:dyDescent="0.3">
      <c r="B49" s="55"/>
      <c r="C49" s="38"/>
      <c r="D49" s="38"/>
      <c r="E49" s="38"/>
      <c r="F49" s="38"/>
    </row>
    <row r="50" spans="1:6" ht="15.75" thickBot="1" x14ac:dyDescent="0.3">
      <c r="A50" s="99" t="s">
        <v>12</v>
      </c>
      <c r="B50" s="48" t="s">
        <v>12</v>
      </c>
      <c r="C50" s="49">
        <v>96346732</v>
      </c>
      <c r="D50" s="49">
        <v>61294833</v>
      </c>
      <c r="E50" s="49">
        <v>15115255</v>
      </c>
      <c r="F50" s="49">
        <v>54635414</v>
      </c>
    </row>
    <row r="51" spans="1:6" ht="15" customHeight="1" x14ac:dyDescent="0.25">
      <c r="B51" s="140"/>
      <c r="C51" s="140"/>
      <c r="D51" s="140"/>
      <c r="E51" s="140"/>
      <c r="F51" s="140"/>
    </row>
  </sheetData>
  <printOptions horizontalCentered="1"/>
  <pageMargins left="0.31496062992125984" right="0.31496062992125984" top="1.5748031496062993" bottom="0.78740157480314965" header="0.31496062992125984" footer="0.31496062992125984"/>
  <pageSetup paperSize="9" scale="75" orientation="portrait" r:id="rId1"/>
  <headerFooter>
    <oddHeader>&amp;C&amp;G
&amp;"-,Negrito"DFR - Superintendência de Relação com Investidores 
  Informe aos Investidores - Anexo I -  4T22
  Informações Financeiras das Empresas Controladas</oddHeader>
    <oddFooter>&amp;C_x000D_&amp;1#&amp;"Calibri"&amp;10&amp;K008000 Classificação: Pública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3AAD0-90FA-496A-AF59-B38C767E5A1C}">
  <dimension ref="A1:G51"/>
  <sheetViews>
    <sheetView showGridLines="0" tabSelected="1" topLeftCell="A30" zoomScaleNormal="100" zoomScaleSheetLayoutView="90" zoomScalePageLayoutView="90" workbookViewId="0">
      <selection activeCell="C2" sqref="B2:F50"/>
    </sheetView>
  </sheetViews>
  <sheetFormatPr defaultRowHeight="15" x14ac:dyDescent="0.25"/>
  <cols>
    <col min="1" max="1" width="8.7109375" style="145" customWidth="1"/>
    <col min="2" max="2" width="44.28515625" bestFit="1" customWidth="1"/>
    <col min="3" max="4" width="10" customWidth="1"/>
    <col min="5" max="5" width="12.28515625" customWidth="1"/>
    <col min="6" max="6" width="10" customWidth="1"/>
  </cols>
  <sheetData>
    <row r="1" spans="1:6" ht="15.75" thickBot="1" x14ac:dyDescent="0.3">
      <c r="A1" s="144"/>
      <c r="B1" s="2"/>
      <c r="C1" s="2"/>
      <c r="D1" s="2"/>
      <c r="E1" s="2"/>
      <c r="F1" s="2"/>
    </row>
    <row r="2" spans="1:6" ht="15.75" thickBot="1" x14ac:dyDescent="0.3">
      <c r="B2" s="41" t="s">
        <v>0</v>
      </c>
      <c r="C2" s="42" t="s">
        <v>1</v>
      </c>
      <c r="D2" s="42" t="s">
        <v>2</v>
      </c>
      <c r="E2" s="42" t="s">
        <v>74</v>
      </c>
      <c r="F2" s="42" t="s">
        <v>4</v>
      </c>
    </row>
    <row r="3" spans="1:6" x14ac:dyDescent="0.25">
      <c r="B3" s="3" t="s">
        <v>284</v>
      </c>
      <c r="C3" s="4"/>
      <c r="D3" s="4"/>
      <c r="E3" s="4"/>
      <c r="F3" s="4"/>
    </row>
    <row r="4" spans="1:6" x14ac:dyDescent="0.25">
      <c r="B4" s="5"/>
      <c r="C4" s="6"/>
      <c r="D4" s="6"/>
      <c r="E4" s="6"/>
      <c r="F4" s="6"/>
    </row>
    <row r="5" spans="1:6" x14ac:dyDescent="0.25">
      <c r="B5" s="43" t="s">
        <v>13</v>
      </c>
      <c r="C5" s="8"/>
      <c r="D5" s="8"/>
      <c r="E5" s="8"/>
      <c r="F5" s="8"/>
    </row>
    <row r="6" spans="1:6" x14ac:dyDescent="0.25">
      <c r="A6" s="145" t="s">
        <v>45</v>
      </c>
      <c r="B6" s="44" t="s">
        <v>22</v>
      </c>
      <c r="C6" s="45">
        <v>116800</v>
      </c>
      <c r="D6" s="45">
        <v>9762</v>
      </c>
      <c r="E6" s="45">
        <v>10859</v>
      </c>
      <c r="F6" s="45">
        <v>33529</v>
      </c>
    </row>
    <row r="7" spans="1:6" x14ac:dyDescent="0.25">
      <c r="A7" s="145" t="s">
        <v>46</v>
      </c>
      <c r="B7" s="46" t="s">
        <v>23</v>
      </c>
      <c r="C7" s="47">
        <v>1129389</v>
      </c>
      <c r="D7" s="47">
        <v>845468</v>
      </c>
      <c r="E7" s="47">
        <v>390156</v>
      </c>
      <c r="F7" s="47">
        <v>1888012</v>
      </c>
    </row>
    <row r="8" spans="1:6" x14ac:dyDescent="0.25">
      <c r="A8" s="145" t="s">
        <v>47</v>
      </c>
      <c r="B8" s="44" t="s">
        <v>64</v>
      </c>
      <c r="C8" s="45">
        <v>0</v>
      </c>
      <c r="D8" s="45">
        <v>0</v>
      </c>
      <c r="E8" s="45">
        <v>0</v>
      </c>
      <c r="F8" s="45">
        <v>0</v>
      </c>
    </row>
    <row r="9" spans="1:6" x14ac:dyDescent="0.25">
      <c r="A9" s="145" t="s">
        <v>63</v>
      </c>
      <c r="B9" s="46" t="s">
        <v>65</v>
      </c>
      <c r="C9" s="47">
        <v>0</v>
      </c>
      <c r="D9" s="47">
        <v>0</v>
      </c>
      <c r="E9" s="47">
        <v>0</v>
      </c>
      <c r="F9" s="47">
        <v>0</v>
      </c>
    </row>
    <row r="10" spans="1:6" x14ac:dyDescent="0.25">
      <c r="A10" s="145" t="s">
        <v>48</v>
      </c>
      <c r="B10" s="44" t="s">
        <v>24</v>
      </c>
      <c r="C10" s="45">
        <v>2208058</v>
      </c>
      <c r="D10" s="45">
        <v>2417482</v>
      </c>
      <c r="E10" s="45">
        <v>1139995</v>
      </c>
      <c r="F10" s="45">
        <v>3064153</v>
      </c>
    </row>
    <row r="11" spans="1:6" x14ac:dyDescent="0.25">
      <c r="A11" s="145" t="s">
        <v>49</v>
      </c>
      <c r="B11" s="46" t="s">
        <v>25</v>
      </c>
      <c r="C11" s="47">
        <v>117586</v>
      </c>
      <c r="D11" s="47">
        <v>74693</v>
      </c>
      <c r="E11" s="47">
        <v>0</v>
      </c>
      <c r="F11" s="47">
        <v>44101</v>
      </c>
    </row>
    <row r="12" spans="1:6" x14ac:dyDescent="0.25">
      <c r="A12" s="146" t="s">
        <v>50</v>
      </c>
      <c r="B12" s="44" t="s">
        <v>26</v>
      </c>
      <c r="C12" s="45">
        <v>4325</v>
      </c>
      <c r="D12" s="45">
        <v>70705</v>
      </c>
      <c r="E12" s="45">
        <v>4242</v>
      </c>
      <c r="F12" s="45">
        <v>194706</v>
      </c>
    </row>
    <row r="13" spans="1:6" x14ac:dyDescent="0.25">
      <c r="A13" s="145" t="s">
        <v>51</v>
      </c>
      <c r="B13" s="46" t="s">
        <v>27</v>
      </c>
      <c r="C13" s="47">
        <v>168130</v>
      </c>
      <c r="D13" s="47">
        <v>569938</v>
      </c>
      <c r="E13" s="47">
        <v>18501</v>
      </c>
      <c r="F13" s="47">
        <v>37485</v>
      </c>
    </row>
    <row r="14" spans="1:6" x14ac:dyDescent="0.25">
      <c r="A14" s="145" t="s">
        <v>52</v>
      </c>
      <c r="B14" s="44" t="s">
        <v>28</v>
      </c>
      <c r="C14" s="45">
        <v>0</v>
      </c>
      <c r="D14" s="45">
        <v>0</v>
      </c>
      <c r="E14" s="45">
        <v>0</v>
      </c>
      <c r="F14" s="45">
        <v>690333</v>
      </c>
    </row>
    <row r="15" spans="1:6" x14ac:dyDescent="0.25">
      <c r="A15" s="145" t="s">
        <v>53</v>
      </c>
      <c r="B15" s="46" t="s">
        <v>29</v>
      </c>
      <c r="C15" s="47">
        <v>0</v>
      </c>
      <c r="D15" s="47">
        <v>0</v>
      </c>
      <c r="E15" s="47">
        <v>3242</v>
      </c>
      <c r="F15" s="47">
        <v>24351</v>
      </c>
    </row>
    <row r="16" spans="1:6" x14ac:dyDescent="0.25">
      <c r="A16" s="145" t="s">
        <v>54</v>
      </c>
      <c r="B16" s="44" t="s">
        <v>69</v>
      </c>
      <c r="C16" s="45">
        <v>0</v>
      </c>
      <c r="D16" s="45">
        <v>26491</v>
      </c>
      <c r="E16" s="45">
        <v>37227</v>
      </c>
      <c r="F16" s="45">
        <v>0</v>
      </c>
    </row>
    <row r="17" spans="1:7" x14ac:dyDescent="0.25">
      <c r="A17" s="145" t="s">
        <v>55</v>
      </c>
      <c r="B17" s="46" t="s">
        <v>30</v>
      </c>
      <c r="C17" s="47">
        <v>39834</v>
      </c>
      <c r="D17" s="47">
        <v>79383</v>
      </c>
      <c r="E17" s="47">
        <v>107490</v>
      </c>
      <c r="F17" s="47">
        <v>127900</v>
      </c>
    </row>
    <row r="18" spans="1:7" x14ac:dyDescent="0.25">
      <c r="A18" s="145" t="s">
        <v>70</v>
      </c>
      <c r="B18" s="44" t="s">
        <v>71</v>
      </c>
      <c r="C18" s="45">
        <v>3124010</v>
      </c>
      <c r="D18" s="45">
        <v>2225993</v>
      </c>
      <c r="E18" s="45">
        <v>759688</v>
      </c>
      <c r="F18" s="45">
        <v>1246665</v>
      </c>
    </row>
    <row r="19" spans="1:7" x14ac:dyDescent="0.25">
      <c r="A19" s="145" t="s">
        <v>56</v>
      </c>
      <c r="B19" s="46" t="s">
        <v>43</v>
      </c>
      <c r="C19" s="47">
        <v>0</v>
      </c>
      <c r="D19" s="47">
        <v>0</v>
      </c>
      <c r="E19" s="47">
        <v>0</v>
      </c>
      <c r="F19" s="47">
        <v>0</v>
      </c>
    </row>
    <row r="20" spans="1:7" x14ac:dyDescent="0.25">
      <c r="A20" s="145" t="s">
        <v>57</v>
      </c>
      <c r="B20" s="44" t="s">
        <v>14</v>
      </c>
      <c r="C20" s="45">
        <v>0</v>
      </c>
      <c r="D20" s="45">
        <v>11996</v>
      </c>
      <c r="E20" s="45">
        <v>0</v>
      </c>
      <c r="F20" s="45">
        <v>0</v>
      </c>
    </row>
    <row r="21" spans="1:7" ht="15.75" thickBot="1" x14ac:dyDescent="0.3">
      <c r="A21" s="145" t="s">
        <v>58</v>
      </c>
      <c r="B21" s="151" t="s">
        <v>32</v>
      </c>
      <c r="C21" s="62">
        <v>252038</v>
      </c>
      <c r="D21" s="62">
        <v>627929</v>
      </c>
      <c r="E21" s="62">
        <v>207639</v>
      </c>
      <c r="F21" s="62">
        <v>357678</v>
      </c>
    </row>
    <row r="22" spans="1:7" ht="15.75" thickBot="1" x14ac:dyDescent="0.3">
      <c r="A22" s="145" t="s">
        <v>59</v>
      </c>
      <c r="B22" s="48" t="s">
        <v>9</v>
      </c>
      <c r="C22" s="49">
        <v>7160170</v>
      </c>
      <c r="D22" s="49">
        <v>6959840</v>
      </c>
      <c r="E22" s="49">
        <v>2679039</v>
      </c>
      <c r="F22" s="49">
        <v>7708913</v>
      </c>
    </row>
    <row r="23" spans="1:7" x14ac:dyDescent="0.25">
      <c r="B23" s="152" t="s">
        <v>33</v>
      </c>
      <c r="C23" s="153"/>
      <c r="D23" s="153"/>
      <c r="E23" s="153"/>
      <c r="F23" s="153"/>
    </row>
    <row r="24" spans="1:7" x14ac:dyDescent="0.25">
      <c r="B24" s="44" t="s">
        <v>15</v>
      </c>
      <c r="C24" s="44"/>
      <c r="D24" s="44"/>
      <c r="E24" s="44"/>
      <c r="F24" s="44"/>
      <c r="G24" s="98" t="s">
        <v>302</v>
      </c>
    </row>
    <row r="25" spans="1:7" x14ac:dyDescent="0.25">
      <c r="A25" s="145" t="s">
        <v>46</v>
      </c>
      <c r="B25" s="46" t="s">
        <v>23</v>
      </c>
      <c r="C25" s="47">
        <v>263295</v>
      </c>
      <c r="D25" s="47">
        <v>0</v>
      </c>
      <c r="E25" s="47">
        <v>0</v>
      </c>
      <c r="F25" s="47">
        <v>1035578</v>
      </c>
    </row>
    <row r="26" spans="1:7" x14ac:dyDescent="0.25">
      <c r="A26" s="145" t="s">
        <v>47</v>
      </c>
      <c r="B26" s="44" t="s">
        <v>34</v>
      </c>
      <c r="C26" s="45">
        <v>0</v>
      </c>
      <c r="D26" s="45">
        <v>0</v>
      </c>
      <c r="E26" s="45">
        <v>0</v>
      </c>
      <c r="F26" s="45">
        <v>0</v>
      </c>
    </row>
    <row r="27" spans="1:7" x14ac:dyDescent="0.25">
      <c r="A27" s="145" t="s">
        <v>48</v>
      </c>
      <c r="B27" s="46" t="s">
        <v>24</v>
      </c>
      <c r="C27" s="47">
        <v>554123</v>
      </c>
      <c r="D27" s="47">
        <v>140924</v>
      </c>
      <c r="E27" s="47">
        <v>39</v>
      </c>
      <c r="F27" s="47">
        <v>110</v>
      </c>
    </row>
    <row r="28" spans="1:7" x14ac:dyDescent="0.25">
      <c r="A28" s="145" t="s">
        <v>50</v>
      </c>
      <c r="B28" s="44" t="s">
        <v>26</v>
      </c>
      <c r="C28" s="45">
        <v>0</v>
      </c>
      <c r="D28" s="45">
        <v>204383</v>
      </c>
      <c r="E28" s="45">
        <v>14</v>
      </c>
      <c r="F28" s="45">
        <v>241496</v>
      </c>
    </row>
    <row r="29" spans="1:7" x14ac:dyDescent="0.25">
      <c r="A29" s="145" t="s">
        <v>51</v>
      </c>
      <c r="B29" s="46" t="s">
        <v>27</v>
      </c>
      <c r="C29" s="47">
        <v>0</v>
      </c>
      <c r="D29" s="47">
        <v>0</v>
      </c>
      <c r="E29" s="47">
        <v>1500987</v>
      </c>
      <c r="F29" s="47">
        <v>0</v>
      </c>
    </row>
    <row r="30" spans="1:7" x14ac:dyDescent="0.25">
      <c r="A30" s="145" t="s">
        <v>52</v>
      </c>
      <c r="B30" s="44" t="s">
        <v>28</v>
      </c>
      <c r="C30" s="45">
        <v>0</v>
      </c>
      <c r="D30" s="45">
        <v>0</v>
      </c>
      <c r="E30" s="45">
        <v>0</v>
      </c>
      <c r="F30" s="45">
        <v>653022</v>
      </c>
    </row>
    <row r="31" spans="1:7" x14ac:dyDescent="0.25">
      <c r="A31" s="145" t="s">
        <v>53</v>
      </c>
      <c r="B31" s="46" t="s">
        <v>29</v>
      </c>
      <c r="C31" s="47">
        <v>0</v>
      </c>
      <c r="D31" s="47">
        <v>0</v>
      </c>
      <c r="E31" s="47">
        <v>0</v>
      </c>
      <c r="F31" s="47">
        <v>98070</v>
      </c>
    </row>
    <row r="32" spans="1:7" x14ac:dyDescent="0.25">
      <c r="A32" s="145" t="s">
        <v>54</v>
      </c>
      <c r="B32" s="44" t="s">
        <v>69</v>
      </c>
      <c r="C32" s="45">
        <v>937696</v>
      </c>
      <c r="D32" s="45">
        <v>322601</v>
      </c>
      <c r="E32" s="45">
        <v>268619</v>
      </c>
      <c r="F32" s="45">
        <v>258918</v>
      </c>
    </row>
    <row r="33" spans="1:6" x14ac:dyDescent="0.25">
      <c r="A33" s="145" t="s">
        <v>66</v>
      </c>
      <c r="B33" s="46" t="s">
        <v>67</v>
      </c>
      <c r="C33" s="47">
        <v>0</v>
      </c>
      <c r="D33" s="47">
        <v>487822</v>
      </c>
      <c r="E33" s="47">
        <v>0</v>
      </c>
      <c r="F33" s="47">
        <v>0</v>
      </c>
    </row>
    <row r="34" spans="1:6" x14ac:dyDescent="0.25">
      <c r="A34" s="145" t="s">
        <v>56</v>
      </c>
      <c r="B34" s="44" t="s">
        <v>68</v>
      </c>
      <c r="C34" s="45">
        <v>0</v>
      </c>
      <c r="D34" s="45">
        <v>0</v>
      </c>
      <c r="E34" s="45">
        <v>0</v>
      </c>
      <c r="F34" s="45">
        <v>0</v>
      </c>
    </row>
    <row r="35" spans="1:6" x14ac:dyDescent="0.25">
      <c r="A35" s="145" t="s">
        <v>70</v>
      </c>
      <c r="B35" s="46" t="s">
        <v>71</v>
      </c>
      <c r="C35" s="47">
        <v>21370408</v>
      </c>
      <c r="D35" s="47">
        <v>15902163</v>
      </c>
      <c r="E35" s="47">
        <v>5525451</v>
      </c>
      <c r="F35" s="47">
        <v>9360590</v>
      </c>
    </row>
    <row r="36" spans="1:6" x14ac:dyDescent="0.25">
      <c r="A36" s="145" t="s">
        <v>57</v>
      </c>
      <c r="B36" s="44" t="s">
        <v>14</v>
      </c>
      <c r="C36" s="45">
        <v>1449680</v>
      </c>
      <c r="D36" s="45">
        <v>217429</v>
      </c>
      <c r="E36" s="45">
        <v>0</v>
      </c>
      <c r="F36" s="45">
        <v>5235</v>
      </c>
    </row>
    <row r="37" spans="1:6" x14ac:dyDescent="0.25">
      <c r="A37" s="145" t="s">
        <v>60</v>
      </c>
      <c r="B37" s="46" t="s">
        <v>21</v>
      </c>
      <c r="C37" s="47">
        <v>0</v>
      </c>
      <c r="D37" s="47">
        <v>0</v>
      </c>
      <c r="E37" s="47">
        <v>0</v>
      </c>
      <c r="F37" s="47">
        <v>0</v>
      </c>
    </row>
    <row r="38" spans="1:6" ht="15.75" thickBot="1" x14ac:dyDescent="0.3">
      <c r="A38" s="145" t="s">
        <v>58</v>
      </c>
      <c r="B38" s="60" t="s">
        <v>32</v>
      </c>
      <c r="C38" s="45">
        <v>164646</v>
      </c>
      <c r="D38" s="45">
        <v>53509</v>
      </c>
      <c r="E38" s="45">
        <v>67366</v>
      </c>
      <c r="F38" s="45">
        <v>637025</v>
      </c>
    </row>
    <row r="39" spans="1:6" ht="15.75" thickBot="1" x14ac:dyDescent="0.3">
      <c r="A39" s="145" t="s">
        <v>61</v>
      </c>
      <c r="B39" s="48" t="s">
        <v>10</v>
      </c>
      <c r="C39" s="49">
        <v>24739848</v>
      </c>
      <c r="D39" s="49">
        <v>17328831</v>
      </c>
      <c r="E39" s="49">
        <v>7362476</v>
      </c>
      <c r="F39" s="49">
        <v>12290044</v>
      </c>
    </row>
    <row r="40" spans="1:6" ht="15.75" thickBot="1" x14ac:dyDescent="0.3">
      <c r="B40" s="51"/>
      <c r="C40" s="38"/>
      <c r="D40" s="38"/>
      <c r="E40" s="38"/>
      <c r="F40" s="38"/>
    </row>
    <row r="41" spans="1:6" ht="15.75" thickBot="1" x14ac:dyDescent="0.3">
      <c r="A41" s="145" t="s">
        <v>18</v>
      </c>
      <c r="B41" s="48" t="s">
        <v>18</v>
      </c>
      <c r="C41" s="49">
        <v>5121806</v>
      </c>
      <c r="D41" s="49">
        <v>5409581</v>
      </c>
      <c r="E41" s="49">
        <v>2048185</v>
      </c>
      <c r="F41" s="49">
        <v>3841526</v>
      </c>
    </row>
    <row r="42" spans="1:6" ht="15.75" thickBot="1" x14ac:dyDescent="0.3">
      <c r="B42" s="52"/>
      <c r="C42" s="38"/>
      <c r="D42" s="38"/>
      <c r="E42" s="38"/>
      <c r="F42" s="38"/>
    </row>
    <row r="43" spans="1:6" ht="15.75" thickBot="1" x14ac:dyDescent="0.3">
      <c r="A43" s="147" t="s">
        <v>280</v>
      </c>
      <c r="B43" s="48" t="s">
        <v>280</v>
      </c>
      <c r="C43" s="49">
        <v>7082100</v>
      </c>
      <c r="D43" s="49">
        <v>2277593</v>
      </c>
      <c r="E43" s="49">
        <v>2379802</v>
      </c>
      <c r="F43" s="49">
        <v>7687037</v>
      </c>
    </row>
    <row r="44" spans="1:6" ht="15.75" thickBot="1" x14ac:dyDescent="0.3">
      <c r="B44" s="53"/>
      <c r="C44" s="37"/>
      <c r="D44" s="37"/>
      <c r="E44" s="37"/>
      <c r="F44" s="37"/>
    </row>
    <row r="45" spans="1:6" ht="15.75" thickBot="1" x14ac:dyDescent="0.3">
      <c r="A45" s="145" t="s">
        <v>62</v>
      </c>
      <c r="B45" s="48" t="s">
        <v>20</v>
      </c>
      <c r="C45" s="49">
        <v>1175872</v>
      </c>
      <c r="D45" s="49">
        <v>456549</v>
      </c>
      <c r="E45" s="49">
        <v>247245</v>
      </c>
      <c r="F45" s="49">
        <v>2971931</v>
      </c>
    </row>
    <row r="46" spans="1:6" ht="15.75" thickBot="1" x14ac:dyDescent="0.3">
      <c r="B46" s="54"/>
      <c r="C46" s="37"/>
      <c r="D46" s="37"/>
      <c r="E46" s="37"/>
      <c r="F46" s="37"/>
    </row>
    <row r="47" spans="1:6" ht="15.75" thickBot="1" x14ac:dyDescent="0.3">
      <c r="A47" s="145" t="s">
        <v>11</v>
      </c>
      <c r="B47" s="48" t="s">
        <v>11</v>
      </c>
      <c r="C47" s="49">
        <v>38119626</v>
      </c>
      <c r="D47" s="49">
        <v>25472554</v>
      </c>
      <c r="E47" s="49">
        <v>12037708</v>
      </c>
      <c r="F47" s="49">
        <v>26790538</v>
      </c>
    </row>
    <row r="48" spans="1:6" ht="15.75" thickBot="1" x14ac:dyDescent="0.3">
      <c r="B48" s="55"/>
      <c r="C48" s="38"/>
      <c r="D48" s="38"/>
      <c r="E48" s="38"/>
      <c r="F48" s="38"/>
    </row>
    <row r="49" spans="1:6" ht="15.75" thickBot="1" x14ac:dyDescent="0.3">
      <c r="A49" s="145" t="s">
        <v>12</v>
      </c>
      <c r="B49" s="48" t="s">
        <v>12</v>
      </c>
      <c r="C49" s="49">
        <v>45279796</v>
      </c>
      <c r="D49" s="49">
        <v>32432394</v>
      </c>
      <c r="E49" s="49">
        <v>14716747</v>
      </c>
      <c r="F49" s="49">
        <v>34499451</v>
      </c>
    </row>
    <row r="50" spans="1:6" ht="15" customHeight="1" x14ac:dyDescent="0.25">
      <c r="B50" s="140"/>
      <c r="C50" s="140"/>
      <c r="D50" s="140"/>
      <c r="E50" s="140"/>
      <c r="F50" s="140"/>
    </row>
    <row r="51" spans="1:6" x14ac:dyDescent="0.25">
      <c r="B51" s="141"/>
      <c r="C51" s="141"/>
      <c r="D51" s="141"/>
      <c r="E51" s="141"/>
      <c r="F51" s="141"/>
    </row>
  </sheetData>
  <printOptions horizontalCentered="1"/>
  <pageMargins left="0.31496062992125984" right="0.31496062992125984" top="1.5748031496062993" bottom="0.78740157480314965" header="0.31496062992125984" footer="0.31496062992125984"/>
  <pageSetup paperSize="9" scale="75" orientation="portrait" r:id="rId1"/>
  <headerFooter>
    <oddHeader>&amp;C&amp;G
&amp;"-,Negrito"DFR - Superintendência de Relação com Investidores 
  Informe aos Investidores - Anexo I -  4T22
  Informações Financeiras das Empresas Controladas</oddHeader>
    <oddFooter>&amp;C_x000D_&amp;1#&amp;"Calibri"&amp;10&amp;K008000 Classificação: Pública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3"/>
  <sheetViews>
    <sheetView showGridLines="0" tabSelected="1" topLeftCell="A35" zoomScaleNormal="100" zoomScalePageLayoutView="95" workbookViewId="0">
      <selection activeCell="C2" sqref="B2:F50"/>
    </sheetView>
  </sheetViews>
  <sheetFormatPr defaultRowHeight="15" x14ac:dyDescent="0.25"/>
  <cols>
    <col min="1" max="1" width="5.5703125" style="98" customWidth="1"/>
    <col min="2" max="2" width="39.85546875" bestFit="1" customWidth="1"/>
    <col min="3" max="3" width="10.7109375" bestFit="1" customWidth="1"/>
    <col min="4" max="4" width="10.42578125" bestFit="1" customWidth="1"/>
    <col min="5" max="5" width="11.7109375" customWidth="1"/>
    <col min="6" max="6" width="10.5703125" bestFit="1" customWidth="1"/>
  </cols>
  <sheetData>
    <row r="1" spans="1:6" ht="15.75" thickBot="1" x14ac:dyDescent="0.3">
      <c r="B1" s="2"/>
      <c r="C1" s="2"/>
      <c r="D1" s="2"/>
      <c r="E1" s="2"/>
      <c r="F1" s="2"/>
    </row>
    <row r="2" spans="1:6" ht="15.75" thickBot="1" x14ac:dyDescent="0.3">
      <c r="B2" s="41" t="s">
        <v>0</v>
      </c>
      <c r="C2" s="42" t="s">
        <v>1</v>
      </c>
      <c r="D2" s="42" t="s">
        <v>2</v>
      </c>
      <c r="E2" s="42" t="s">
        <v>74</v>
      </c>
      <c r="F2" s="42" t="s">
        <v>4</v>
      </c>
    </row>
    <row r="3" spans="1:6" x14ac:dyDescent="0.25">
      <c r="B3" s="61" t="s">
        <v>314</v>
      </c>
      <c r="C3" s="62"/>
      <c r="D3" s="62"/>
      <c r="E3" s="62"/>
      <c r="F3" s="62"/>
    </row>
    <row r="4" spans="1:6" x14ac:dyDescent="0.25">
      <c r="B4" s="63" t="s">
        <v>13</v>
      </c>
      <c r="C4" s="45"/>
      <c r="D4" s="45"/>
      <c r="E4" s="45"/>
      <c r="F4" s="45"/>
    </row>
    <row r="5" spans="1:6" x14ac:dyDescent="0.25">
      <c r="A5" s="98" t="s">
        <v>75</v>
      </c>
      <c r="B5" s="64" t="s">
        <v>76</v>
      </c>
      <c r="C5" s="62">
        <v>1068576</v>
      </c>
      <c r="D5" s="62">
        <v>554497</v>
      </c>
      <c r="E5" s="62">
        <v>461991</v>
      </c>
      <c r="F5" s="62">
        <v>616199</v>
      </c>
    </row>
    <row r="6" spans="1:6" x14ac:dyDescent="0.25">
      <c r="A6" s="98" t="s">
        <v>77</v>
      </c>
      <c r="B6" s="65" t="s">
        <v>78</v>
      </c>
      <c r="C6" s="45">
        <v>2617176</v>
      </c>
      <c r="D6" s="45">
        <v>207407</v>
      </c>
      <c r="E6" s="45">
        <v>426256</v>
      </c>
      <c r="F6" s="45">
        <v>1398829</v>
      </c>
    </row>
    <row r="7" spans="1:6" x14ac:dyDescent="0.25">
      <c r="A7" s="98" t="s">
        <v>79</v>
      </c>
      <c r="B7" s="64" t="s">
        <v>80</v>
      </c>
      <c r="C7" s="62">
        <v>296767</v>
      </c>
      <c r="D7" s="62">
        <v>285739</v>
      </c>
      <c r="E7" s="62">
        <v>33036</v>
      </c>
      <c r="F7" s="62">
        <v>284358</v>
      </c>
    </row>
    <row r="8" spans="1:6" x14ac:dyDescent="0.25">
      <c r="A8" s="98" t="s">
        <v>51</v>
      </c>
      <c r="B8" s="65" t="s">
        <v>27</v>
      </c>
      <c r="C8" s="45">
        <v>0</v>
      </c>
      <c r="D8" s="45">
        <v>0</v>
      </c>
      <c r="E8" s="45">
        <v>0</v>
      </c>
      <c r="F8" s="45">
        <v>0</v>
      </c>
    </row>
    <row r="9" spans="1:6" x14ac:dyDescent="0.25">
      <c r="A9" s="98" t="s">
        <v>52</v>
      </c>
      <c r="B9" s="64" t="s">
        <v>28</v>
      </c>
      <c r="C9" s="62">
        <v>0</v>
      </c>
      <c r="D9" s="62">
        <v>0</v>
      </c>
      <c r="E9" s="62">
        <v>0</v>
      </c>
      <c r="F9" s="62">
        <v>0</v>
      </c>
    </row>
    <row r="10" spans="1:6" x14ac:dyDescent="0.25">
      <c r="A10" s="98" t="s">
        <v>81</v>
      </c>
      <c r="B10" s="65" t="s">
        <v>82</v>
      </c>
      <c r="C10" s="45">
        <v>0</v>
      </c>
      <c r="D10" s="45">
        <v>0</v>
      </c>
      <c r="E10" s="45">
        <v>0</v>
      </c>
      <c r="F10" s="45">
        <v>0</v>
      </c>
    </row>
    <row r="11" spans="1:6" x14ac:dyDescent="0.25">
      <c r="A11" s="98" t="s">
        <v>83</v>
      </c>
      <c r="B11" s="64" t="s">
        <v>84</v>
      </c>
      <c r="C11" s="62">
        <v>64270</v>
      </c>
      <c r="D11" s="62">
        <v>0</v>
      </c>
      <c r="E11" s="62">
        <v>0</v>
      </c>
      <c r="F11" s="62">
        <v>102630</v>
      </c>
    </row>
    <row r="12" spans="1:6" x14ac:dyDescent="0.25">
      <c r="A12" s="98" t="s">
        <v>85</v>
      </c>
      <c r="B12" s="65" t="s">
        <v>86</v>
      </c>
      <c r="C12" s="45">
        <v>742797</v>
      </c>
      <c r="D12" s="45">
        <v>592047</v>
      </c>
      <c r="E12" s="45">
        <v>96690</v>
      </c>
      <c r="F12" s="45">
        <v>742182</v>
      </c>
    </row>
    <row r="13" spans="1:6" x14ac:dyDescent="0.25">
      <c r="A13" s="98" t="s">
        <v>87</v>
      </c>
      <c r="B13" s="64" t="s">
        <v>88</v>
      </c>
      <c r="C13" s="62">
        <v>511151</v>
      </c>
      <c r="D13" s="62">
        <v>557716</v>
      </c>
      <c r="E13" s="62">
        <v>286254</v>
      </c>
      <c r="F13" s="62">
        <v>796566</v>
      </c>
    </row>
    <row r="14" spans="1:6" x14ac:dyDescent="0.25">
      <c r="A14" s="98" t="s">
        <v>282</v>
      </c>
      <c r="B14" s="65" t="s">
        <v>283</v>
      </c>
      <c r="C14" s="45">
        <v>62450</v>
      </c>
      <c r="D14" s="45">
        <v>0</v>
      </c>
      <c r="E14" s="45">
        <v>0</v>
      </c>
      <c r="F14" s="45">
        <v>0</v>
      </c>
    </row>
    <row r="15" spans="1:6" x14ac:dyDescent="0.25">
      <c r="A15" s="98" t="s">
        <v>293</v>
      </c>
      <c r="B15" s="64" t="s">
        <v>295</v>
      </c>
      <c r="C15" s="62">
        <v>174904</v>
      </c>
      <c r="D15" s="62">
        <v>248146</v>
      </c>
      <c r="E15" s="62">
        <v>0</v>
      </c>
      <c r="F15" s="62">
        <v>174672</v>
      </c>
    </row>
    <row r="16" spans="1:6" x14ac:dyDescent="0.25">
      <c r="A16" s="98" t="s">
        <v>294</v>
      </c>
      <c r="B16" s="65" t="s">
        <v>296</v>
      </c>
      <c r="C16" s="45">
        <v>230764</v>
      </c>
      <c r="D16" s="45">
        <v>349553</v>
      </c>
      <c r="E16" s="45">
        <v>0</v>
      </c>
      <c r="F16" s="45">
        <v>294623</v>
      </c>
    </row>
    <row r="17" spans="1:7" x14ac:dyDescent="0.25">
      <c r="A17" s="98" t="s">
        <v>89</v>
      </c>
      <c r="B17" s="64" t="s">
        <v>90</v>
      </c>
      <c r="C17" s="62">
        <v>36815</v>
      </c>
      <c r="D17" s="62">
        <v>187658</v>
      </c>
      <c r="E17" s="62">
        <v>21964</v>
      </c>
      <c r="F17" s="62">
        <v>0</v>
      </c>
    </row>
    <row r="18" spans="1:7" x14ac:dyDescent="0.25">
      <c r="A18" s="98" t="s">
        <v>91</v>
      </c>
      <c r="B18" s="65" t="s">
        <v>128</v>
      </c>
      <c r="C18" s="45">
        <v>28098</v>
      </c>
      <c r="D18" s="45">
        <v>39</v>
      </c>
      <c r="E18" s="45">
        <v>8395</v>
      </c>
      <c r="F18" s="45">
        <v>194936</v>
      </c>
    </row>
    <row r="19" spans="1:7" x14ac:dyDescent="0.25">
      <c r="A19" s="98" t="s">
        <v>92</v>
      </c>
      <c r="B19" s="66" t="s">
        <v>129</v>
      </c>
      <c r="C19" s="47">
        <v>-9276</v>
      </c>
      <c r="D19" s="47">
        <v>0</v>
      </c>
      <c r="E19" s="47">
        <v>-3499</v>
      </c>
      <c r="F19" s="47">
        <v>-3084</v>
      </c>
    </row>
    <row r="20" spans="1:7" x14ac:dyDescent="0.25">
      <c r="A20" s="98" t="s">
        <v>93</v>
      </c>
      <c r="B20" s="65" t="s">
        <v>94</v>
      </c>
      <c r="C20" s="45">
        <v>0</v>
      </c>
      <c r="D20" s="45">
        <v>0</v>
      </c>
      <c r="E20" s="45">
        <v>0</v>
      </c>
      <c r="F20" s="45">
        <v>0</v>
      </c>
    </row>
    <row r="21" spans="1:7" x14ac:dyDescent="0.25">
      <c r="A21" s="98" t="s">
        <v>95</v>
      </c>
      <c r="B21" s="66" t="s">
        <v>96</v>
      </c>
      <c r="C21" s="47">
        <v>29943</v>
      </c>
      <c r="D21" s="47">
        <v>0</v>
      </c>
      <c r="E21" s="47">
        <v>3717</v>
      </c>
      <c r="F21" s="47">
        <v>0</v>
      </c>
    </row>
    <row r="22" spans="1:7" x14ac:dyDescent="0.25">
      <c r="A22" s="98" t="s">
        <v>97</v>
      </c>
      <c r="B22" s="65" t="s">
        <v>98</v>
      </c>
      <c r="C22" s="45">
        <v>186837</v>
      </c>
      <c r="D22" s="45">
        <v>353427</v>
      </c>
      <c r="E22" s="45">
        <v>32542</v>
      </c>
      <c r="F22" s="45">
        <v>423804</v>
      </c>
    </row>
    <row r="23" spans="1:7" ht="15.75" thickBot="1" x14ac:dyDescent="0.3">
      <c r="A23" s="98" t="s">
        <v>281</v>
      </c>
      <c r="B23" s="66" t="s">
        <v>32</v>
      </c>
      <c r="C23" s="47">
        <v>240976</v>
      </c>
      <c r="D23" s="47">
        <v>41374</v>
      </c>
      <c r="E23" s="47">
        <v>230650</v>
      </c>
      <c r="F23" s="47">
        <v>468473</v>
      </c>
    </row>
    <row r="24" spans="1:7" ht="15.75" thickBot="1" x14ac:dyDescent="0.3">
      <c r="A24" s="98" t="s">
        <v>99</v>
      </c>
      <c r="B24" s="67" t="s">
        <v>9</v>
      </c>
      <c r="C24" s="49">
        <v>6282248</v>
      </c>
      <c r="D24" s="49">
        <v>3377603</v>
      </c>
      <c r="E24" s="49">
        <v>1597996</v>
      </c>
      <c r="F24" s="49">
        <v>5494188</v>
      </c>
    </row>
    <row r="25" spans="1:7" x14ac:dyDescent="0.25">
      <c r="B25" s="68" t="s">
        <v>100</v>
      </c>
      <c r="C25" s="39"/>
      <c r="D25" s="39"/>
      <c r="E25" s="39"/>
      <c r="F25" s="39"/>
    </row>
    <row r="26" spans="1:7" x14ac:dyDescent="0.25">
      <c r="B26" s="69" t="s">
        <v>33</v>
      </c>
      <c r="C26" s="32"/>
      <c r="D26" s="32"/>
      <c r="E26" s="32"/>
      <c r="F26" s="32"/>
    </row>
    <row r="27" spans="1:7" x14ac:dyDescent="0.25">
      <c r="A27" s="98" t="s">
        <v>75</v>
      </c>
      <c r="B27" s="66" t="s">
        <v>76</v>
      </c>
      <c r="C27" s="47">
        <v>0</v>
      </c>
      <c r="D27" s="47">
        <v>0</v>
      </c>
      <c r="E27" s="47">
        <v>0</v>
      </c>
      <c r="F27" s="47">
        <v>0</v>
      </c>
      <c r="G27" s="70"/>
    </row>
    <row r="28" spans="1:7" x14ac:dyDescent="0.25">
      <c r="A28" s="98" t="s">
        <v>77</v>
      </c>
      <c r="B28" s="65" t="s">
        <v>78</v>
      </c>
      <c r="C28" s="45">
        <v>25900525</v>
      </c>
      <c r="D28" s="45">
        <v>827706</v>
      </c>
      <c r="E28" s="45">
        <v>2807646</v>
      </c>
      <c r="F28" s="45">
        <v>2813588</v>
      </c>
    </row>
    <row r="29" spans="1:7" x14ac:dyDescent="0.25">
      <c r="A29" s="98" t="s">
        <v>79</v>
      </c>
      <c r="B29" s="66" t="s">
        <v>80</v>
      </c>
      <c r="C29" s="47">
        <v>202010</v>
      </c>
      <c r="D29" s="62">
        <v>0</v>
      </c>
      <c r="E29" s="62">
        <v>0</v>
      </c>
      <c r="F29" s="62">
        <v>521706</v>
      </c>
    </row>
    <row r="30" spans="1:7" x14ac:dyDescent="0.25">
      <c r="A30" s="98" t="s">
        <v>51</v>
      </c>
      <c r="B30" s="65" t="s">
        <v>27</v>
      </c>
      <c r="C30" s="45">
        <v>4242878</v>
      </c>
      <c r="D30" s="45">
        <v>588229</v>
      </c>
      <c r="E30" s="45">
        <v>0</v>
      </c>
      <c r="F30" s="45">
        <v>1026523</v>
      </c>
    </row>
    <row r="31" spans="1:7" x14ac:dyDescent="0.25">
      <c r="A31" s="98" t="s">
        <v>52</v>
      </c>
      <c r="B31" s="65" t="s">
        <v>28</v>
      </c>
      <c r="C31" s="45">
        <v>0</v>
      </c>
      <c r="D31" s="45">
        <v>0</v>
      </c>
      <c r="E31" s="45">
        <v>0</v>
      </c>
      <c r="F31" s="45">
        <v>0</v>
      </c>
    </row>
    <row r="32" spans="1:7" x14ac:dyDescent="0.25">
      <c r="A32" s="98" t="s">
        <v>81</v>
      </c>
      <c r="B32" s="66" t="s">
        <v>82</v>
      </c>
      <c r="C32" s="47">
        <v>0</v>
      </c>
      <c r="D32" s="47">
        <v>0</v>
      </c>
      <c r="E32" s="47">
        <v>0</v>
      </c>
      <c r="F32" s="47">
        <v>0</v>
      </c>
    </row>
    <row r="33" spans="1:6" x14ac:dyDescent="0.25">
      <c r="A33" s="98" t="s">
        <v>83</v>
      </c>
      <c r="B33" s="65" t="s">
        <v>84</v>
      </c>
      <c r="C33" s="45">
        <v>129484</v>
      </c>
      <c r="D33" s="45">
        <v>0</v>
      </c>
      <c r="E33" s="45">
        <v>0</v>
      </c>
      <c r="F33" s="45">
        <v>84437</v>
      </c>
    </row>
    <row r="34" spans="1:6" x14ac:dyDescent="0.25">
      <c r="A34" s="98" t="s">
        <v>87</v>
      </c>
      <c r="B34" s="66" t="s">
        <v>88</v>
      </c>
      <c r="C34" s="47">
        <v>4697</v>
      </c>
      <c r="D34" s="47">
        <v>0</v>
      </c>
      <c r="E34" s="47">
        <v>0</v>
      </c>
      <c r="F34" s="47">
        <v>0</v>
      </c>
    </row>
    <row r="35" spans="1:6" x14ac:dyDescent="0.25">
      <c r="A35" s="98" t="s">
        <v>282</v>
      </c>
      <c r="B35" s="65" t="s">
        <v>283</v>
      </c>
      <c r="C35" s="45">
        <v>2706968</v>
      </c>
      <c r="D35" s="45">
        <v>4208697</v>
      </c>
      <c r="E35" s="45">
        <v>1111587</v>
      </c>
      <c r="F35" s="45">
        <v>512258</v>
      </c>
    </row>
    <row r="36" spans="1:6" x14ac:dyDescent="0.25">
      <c r="A36" s="98" t="s">
        <v>101</v>
      </c>
      <c r="B36" s="66" t="s">
        <v>102</v>
      </c>
      <c r="C36" s="47">
        <v>0</v>
      </c>
      <c r="D36" s="47">
        <v>0</v>
      </c>
      <c r="E36" s="47">
        <v>0</v>
      </c>
      <c r="F36" s="47">
        <v>0</v>
      </c>
    </row>
    <row r="37" spans="1:6" x14ac:dyDescent="0.25">
      <c r="A37" s="98" t="s">
        <v>89</v>
      </c>
      <c r="B37" s="65" t="s">
        <v>90</v>
      </c>
      <c r="C37" s="45">
        <v>122594</v>
      </c>
      <c r="D37" s="45">
        <v>3579524</v>
      </c>
      <c r="E37" s="45">
        <v>503644</v>
      </c>
      <c r="F37" s="45">
        <v>61073</v>
      </c>
    </row>
    <row r="38" spans="1:6" x14ac:dyDescent="0.25">
      <c r="A38" s="98" t="s">
        <v>91</v>
      </c>
      <c r="B38" s="66" t="s">
        <v>128</v>
      </c>
      <c r="C38" s="47">
        <v>226878</v>
      </c>
      <c r="D38" s="47">
        <v>1972</v>
      </c>
      <c r="E38" s="47">
        <v>51314</v>
      </c>
      <c r="F38" s="47">
        <v>290413</v>
      </c>
    </row>
    <row r="39" spans="1:6" x14ac:dyDescent="0.25">
      <c r="A39" s="98" t="s">
        <v>92</v>
      </c>
      <c r="B39" s="65" t="s">
        <v>129</v>
      </c>
      <c r="C39" s="45">
        <v>-52582</v>
      </c>
      <c r="D39" s="45">
        <v>0</v>
      </c>
      <c r="E39" s="45">
        <v>-17792</v>
      </c>
      <c r="F39" s="45">
        <v>-3925</v>
      </c>
    </row>
    <row r="40" spans="1:6" x14ac:dyDescent="0.25">
      <c r="A40" s="98" t="s">
        <v>293</v>
      </c>
      <c r="B40" s="66" t="s">
        <v>295</v>
      </c>
      <c r="C40" s="47">
        <v>8382493</v>
      </c>
      <c r="D40" s="47">
        <v>12192728</v>
      </c>
      <c r="E40" s="47">
        <v>0</v>
      </c>
      <c r="F40" s="47">
        <v>8582550</v>
      </c>
    </row>
    <row r="41" spans="1:6" x14ac:dyDescent="0.25">
      <c r="A41" s="98" t="s">
        <v>294</v>
      </c>
      <c r="B41" s="65" t="s">
        <v>296</v>
      </c>
      <c r="C41" s="45">
        <v>1583991</v>
      </c>
      <c r="D41" s="45">
        <v>2412032</v>
      </c>
      <c r="E41" s="45">
        <v>0</v>
      </c>
      <c r="F41" s="45">
        <v>2032998</v>
      </c>
    </row>
    <row r="42" spans="1:6" x14ac:dyDescent="0.25">
      <c r="A42" s="98" t="s">
        <v>93</v>
      </c>
      <c r="B42" s="66" t="s">
        <v>103</v>
      </c>
      <c r="C42" s="47">
        <v>0</v>
      </c>
      <c r="D42" s="47">
        <v>90499</v>
      </c>
      <c r="E42" s="47">
        <v>173923</v>
      </c>
      <c r="F42" s="47">
        <v>0</v>
      </c>
    </row>
    <row r="43" spans="1:6" x14ac:dyDescent="0.25">
      <c r="A43" s="98" t="s">
        <v>95</v>
      </c>
      <c r="B43" s="65" t="s">
        <v>96</v>
      </c>
      <c r="C43" s="45">
        <v>327256</v>
      </c>
      <c r="D43" s="45">
        <v>0</v>
      </c>
      <c r="E43" s="45">
        <v>45164</v>
      </c>
      <c r="F43" s="45">
        <v>0</v>
      </c>
    </row>
    <row r="44" spans="1:6" x14ac:dyDescent="0.25">
      <c r="A44" s="98" t="s">
        <v>97</v>
      </c>
      <c r="B44" s="66" t="s">
        <v>98</v>
      </c>
      <c r="C44" s="47">
        <v>221777</v>
      </c>
      <c r="D44" s="47">
        <v>219571</v>
      </c>
      <c r="E44" s="47">
        <v>23010</v>
      </c>
      <c r="F44" s="47">
        <v>0</v>
      </c>
    </row>
    <row r="45" spans="1:6" x14ac:dyDescent="0.25">
      <c r="A45" s="98" t="s">
        <v>104</v>
      </c>
      <c r="B45" s="65" t="s">
        <v>105</v>
      </c>
      <c r="C45" s="45">
        <v>0</v>
      </c>
      <c r="D45" s="45">
        <v>0</v>
      </c>
      <c r="E45" s="45">
        <v>0</v>
      </c>
      <c r="F45" s="45">
        <v>0</v>
      </c>
    </row>
    <row r="46" spans="1:6" x14ac:dyDescent="0.25">
      <c r="A46" s="98" t="s">
        <v>60</v>
      </c>
      <c r="B46" s="66" t="s">
        <v>106</v>
      </c>
      <c r="C46" s="47">
        <v>0</v>
      </c>
      <c r="D46" s="47">
        <v>11766222</v>
      </c>
      <c r="E46" s="47">
        <v>0</v>
      </c>
      <c r="F46" s="47">
        <v>8829806</v>
      </c>
    </row>
    <row r="47" spans="1:6" ht="15.75" thickBot="1" x14ac:dyDescent="0.3">
      <c r="A47" s="98" t="s">
        <v>281</v>
      </c>
      <c r="B47" s="65" t="s">
        <v>32</v>
      </c>
      <c r="C47" s="45">
        <v>582153</v>
      </c>
      <c r="D47" s="45">
        <v>573064</v>
      </c>
      <c r="E47" s="45">
        <v>65826</v>
      </c>
      <c r="F47" s="45">
        <v>1677542</v>
      </c>
    </row>
    <row r="48" spans="1:6" ht="15.75" thickBot="1" x14ac:dyDescent="0.3">
      <c r="A48" s="98" t="s">
        <v>107</v>
      </c>
      <c r="B48" s="67" t="s">
        <v>108</v>
      </c>
      <c r="C48" s="49">
        <v>44581122</v>
      </c>
      <c r="D48" s="49">
        <v>36460244</v>
      </c>
      <c r="E48" s="49">
        <v>4764322</v>
      </c>
      <c r="F48" s="49">
        <v>26428969</v>
      </c>
    </row>
    <row r="49" spans="1:6" x14ac:dyDescent="0.25">
      <c r="B49" s="71"/>
      <c r="C49" s="30"/>
      <c r="D49" s="30"/>
      <c r="E49" s="30"/>
      <c r="F49" s="30"/>
    </row>
    <row r="50" spans="1:6" x14ac:dyDescent="0.25">
      <c r="B50" s="63" t="s">
        <v>109</v>
      </c>
      <c r="C50" s="72"/>
      <c r="D50" s="72"/>
      <c r="E50" s="72"/>
      <c r="F50" s="72"/>
    </row>
    <row r="51" spans="1:6" x14ac:dyDescent="0.25">
      <c r="A51" s="98" t="s">
        <v>110</v>
      </c>
      <c r="B51" s="64" t="s">
        <v>111</v>
      </c>
      <c r="C51" s="62">
        <v>15439373</v>
      </c>
      <c r="D51" s="62">
        <v>9753953</v>
      </c>
      <c r="E51" s="62">
        <v>7067586</v>
      </c>
      <c r="F51" s="62">
        <v>13506377</v>
      </c>
    </row>
    <row r="52" spans="1:6" x14ac:dyDescent="0.25">
      <c r="A52" s="98" t="s">
        <v>112</v>
      </c>
      <c r="B52" s="65" t="s">
        <v>113</v>
      </c>
      <c r="C52" s="45">
        <v>5053045</v>
      </c>
      <c r="D52" s="45">
        <v>4916199</v>
      </c>
      <c r="E52" s="45">
        <v>0</v>
      </c>
      <c r="F52" s="45">
        <v>0</v>
      </c>
    </row>
    <row r="53" spans="1:6" x14ac:dyDescent="0.25">
      <c r="A53" s="98" t="s">
        <v>114</v>
      </c>
      <c r="B53" s="64" t="s">
        <v>115</v>
      </c>
      <c r="C53" s="62">
        <v>18054370</v>
      </c>
      <c r="D53" s="62">
        <v>9888817</v>
      </c>
      <c r="E53" s="62">
        <v>1742815</v>
      </c>
      <c r="F53" s="62">
        <v>9487068</v>
      </c>
    </row>
    <row r="54" spans="1:6" x14ac:dyDescent="0.25">
      <c r="A54" s="98" t="s">
        <v>116</v>
      </c>
      <c r="B54" s="65" t="s">
        <v>117</v>
      </c>
      <c r="C54" s="45">
        <v>299121</v>
      </c>
      <c r="D54" s="45">
        <v>695808</v>
      </c>
      <c r="E54" s="45">
        <v>0</v>
      </c>
      <c r="F54" s="45">
        <v>0</v>
      </c>
    </row>
    <row r="55" spans="1:6" x14ac:dyDescent="0.25">
      <c r="A55" s="98" t="s">
        <v>118</v>
      </c>
      <c r="B55" s="64" t="s">
        <v>119</v>
      </c>
      <c r="C55" s="62">
        <v>0</v>
      </c>
      <c r="D55" s="62">
        <v>0</v>
      </c>
      <c r="E55" s="62">
        <v>0</v>
      </c>
      <c r="F55" s="62">
        <v>0</v>
      </c>
    </row>
    <row r="56" spans="1:6" x14ac:dyDescent="0.25">
      <c r="A56" s="98" t="s">
        <v>120</v>
      </c>
      <c r="B56" s="65" t="s">
        <v>121</v>
      </c>
      <c r="C56" s="45">
        <v>-1996130</v>
      </c>
      <c r="D56" s="45">
        <v>-3797791</v>
      </c>
      <c r="E56" s="45">
        <v>-26734</v>
      </c>
      <c r="F56" s="45">
        <v>-281188</v>
      </c>
    </row>
    <row r="57" spans="1:6" x14ac:dyDescent="0.25">
      <c r="A57" s="98" t="s">
        <v>60</v>
      </c>
      <c r="B57" s="66" t="s">
        <v>297</v>
      </c>
      <c r="C57" s="62">
        <v>8400000</v>
      </c>
      <c r="D57" s="62">
        <v>0</v>
      </c>
      <c r="E57" s="62">
        <v>0</v>
      </c>
      <c r="F57" s="62">
        <v>0</v>
      </c>
    </row>
    <row r="58" spans="1:6" x14ac:dyDescent="0.25">
      <c r="A58" s="98" t="s">
        <v>122</v>
      </c>
      <c r="B58" s="64" t="s">
        <v>123</v>
      </c>
      <c r="C58" s="62">
        <v>233583</v>
      </c>
      <c r="D58" s="62">
        <v>0</v>
      </c>
      <c r="E58" s="62">
        <v>-30730</v>
      </c>
      <c r="F58" s="62">
        <v>0</v>
      </c>
    </row>
    <row r="59" spans="1:6" ht="15.75" thickBot="1" x14ac:dyDescent="0.3">
      <c r="B59" s="73"/>
      <c r="C59" s="32"/>
      <c r="D59" s="32"/>
      <c r="E59" s="32"/>
      <c r="F59" s="32"/>
    </row>
    <row r="60" spans="1:6" ht="15.75" thickBot="1" x14ac:dyDescent="0.3">
      <c r="A60" s="98" t="s">
        <v>124</v>
      </c>
      <c r="B60" s="67" t="s">
        <v>125</v>
      </c>
      <c r="C60" s="49">
        <v>45483362</v>
      </c>
      <c r="D60" s="49">
        <v>21456986</v>
      </c>
      <c r="E60" s="49">
        <v>8752937</v>
      </c>
      <c r="F60" s="49">
        <v>22712257</v>
      </c>
    </row>
    <row r="61" spans="1:6" ht="15.75" thickBot="1" x14ac:dyDescent="0.3">
      <c r="B61" s="74"/>
      <c r="C61" s="39"/>
      <c r="D61" s="39"/>
      <c r="E61" s="39"/>
      <c r="F61" s="39"/>
    </row>
    <row r="62" spans="1:6" ht="15.75" thickBot="1" x14ac:dyDescent="0.3">
      <c r="A62" s="98" t="s">
        <v>126</v>
      </c>
      <c r="B62" s="67" t="s">
        <v>127</v>
      </c>
      <c r="C62" s="49">
        <v>96346732</v>
      </c>
      <c r="D62" s="49">
        <v>61294833</v>
      </c>
      <c r="E62" s="49">
        <v>15115255</v>
      </c>
      <c r="F62" s="49">
        <v>54635414</v>
      </c>
    </row>
    <row r="63" spans="1:6" x14ac:dyDescent="0.25">
      <c r="B63" s="142"/>
      <c r="C63" s="142"/>
      <c r="D63" s="142"/>
      <c r="E63" s="142"/>
      <c r="F63" s="142"/>
    </row>
  </sheetData>
  <printOptions horizontalCentered="1" verticalCentered="1"/>
  <pageMargins left="0.31496062992125984" right="0.31496062992125984" top="1.5748031496062993" bottom="0.78740157480314965" header="0.31496062992125984" footer="0.31496062992125984"/>
  <pageSetup paperSize="9" scale="73" orientation="portrait" r:id="rId1"/>
  <headerFooter>
    <oddHeader>&amp;C&amp;G
&amp;"-,Negrito"DFR - Superintendência de Relação com Investidores 
  Informe aos Investidores - Anexo I -  4T22
  Informações Financeiras das Empresas Controladas</oddHeader>
    <oddFooter>&amp;C_x000D_&amp;1#&amp;"Calibri"&amp;10&amp;K008000 Classificação: Pública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C80BD-96BB-4312-9BE1-C366DE13B2F7}">
  <dimension ref="A1:G64"/>
  <sheetViews>
    <sheetView showGridLines="0" tabSelected="1" topLeftCell="A35" zoomScaleNormal="100" zoomScalePageLayoutView="95" workbookViewId="0">
      <selection activeCell="C2" sqref="B2:F50"/>
    </sheetView>
  </sheetViews>
  <sheetFormatPr defaultRowHeight="15" x14ac:dyDescent="0.25"/>
  <cols>
    <col min="1" max="1" width="5.5703125" style="98" customWidth="1"/>
    <col min="2" max="2" width="39.85546875" bestFit="1" customWidth="1"/>
    <col min="3" max="3" width="10.7109375" bestFit="1" customWidth="1"/>
    <col min="4" max="4" width="10.42578125" bestFit="1" customWidth="1"/>
    <col min="5" max="5" width="11.7109375" customWidth="1"/>
    <col min="6" max="6" width="10.5703125" bestFit="1" customWidth="1"/>
  </cols>
  <sheetData>
    <row r="1" spans="1:6" ht="15.75" thickBot="1" x14ac:dyDescent="0.3">
      <c r="B1" s="2"/>
      <c r="C1" s="2"/>
      <c r="D1" s="2"/>
      <c r="E1" s="2"/>
      <c r="F1" s="2"/>
    </row>
    <row r="2" spans="1:6" ht="15.75" thickBot="1" x14ac:dyDescent="0.3">
      <c r="B2" s="41" t="s">
        <v>0</v>
      </c>
      <c r="C2" s="42" t="s">
        <v>1</v>
      </c>
      <c r="D2" s="42" t="s">
        <v>2</v>
      </c>
      <c r="E2" s="42" t="s">
        <v>74</v>
      </c>
      <c r="F2" s="42" t="s">
        <v>4</v>
      </c>
    </row>
    <row r="3" spans="1:6" x14ac:dyDescent="0.25">
      <c r="B3" s="61" t="s">
        <v>327</v>
      </c>
      <c r="C3" s="62"/>
      <c r="D3" s="62"/>
      <c r="E3" s="62"/>
      <c r="F3" s="62"/>
    </row>
    <row r="4" spans="1:6" x14ac:dyDescent="0.25">
      <c r="B4" s="63" t="s">
        <v>13</v>
      </c>
      <c r="C4" s="45"/>
      <c r="D4" s="45"/>
      <c r="E4" s="45"/>
      <c r="F4" s="45"/>
    </row>
    <row r="5" spans="1:6" x14ac:dyDescent="0.25">
      <c r="A5" s="98" t="s">
        <v>75</v>
      </c>
      <c r="B5" s="64" t="s">
        <v>76</v>
      </c>
      <c r="C5" s="62">
        <v>668272</v>
      </c>
      <c r="D5" s="62">
        <v>394846</v>
      </c>
      <c r="E5" s="62">
        <v>318122</v>
      </c>
      <c r="F5" s="62">
        <v>761502</v>
      </c>
    </row>
    <row r="6" spans="1:6" x14ac:dyDescent="0.25">
      <c r="A6" s="98" t="s">
        <v>77</v>
      </c>
      <c r="B6" s="65" t="s">
        <v>78</v>
      </c>
      <c r="C6" s="45">
        <v>1586273</v>
      </c>
      <c r="D6" s="45">
        <v>199480</v>
      </c>
      <c r="E6" s="45">
        <v>313847</v>
      </c>
      <c r="F6" s="45">
        <v>1454890</v>
      </c>
    </row>
    <row r="7" spans="1:6" x14ac:dyDescent="0.25">
      <c r="A7" s="98" t="s">
        <v>79</v>
      </c>
      <c r="B7" s="64" t="s">
        <v>80</v>
      </c>
      <c r="C7" s="62">
        <v>237332</v>
      </c>
      <c r="D7" s="62">
        <v>155839</v>
      </c>
      <c r="E7" s="62">
        <v>27566</v>
      </c>
      <c r="F7" s="62">
        <v>17444</v>
      </c>
    </row>
    <row r="8" spans="1:6" x14ac:dyDescent="0.25">
      <c r="A8" s="98" t="s">
        <v>51</v>
      </c>
      <c r="B8" s="65" t="s">
        <v>27</v>
      </c>
      <c r="C8" s="45">
        <v>0</v>
      </c>
      <c r="D8" s="45">
        <v>0</v>
      </c>
      <c r="E8" s="45">
        <v>0</v>
      </c>
      <c r="F8" s="45">
        <v>19568</v>
      </c>
    </row>
    <row r="9" spans="1:6" x14ac:dyDescent="0.25">
      <c r="A9" s="98" t="s">
        <v>52</v>
      </c>
      <c r="B9" s="64" t="s">
        <v>28</v>
      </c>
      <c r="C9" s="62">
        <v>0</v>
      </c>
      <c r="D9" s="62">
        <v>0</v>
      </c>
      <c r="E9" s="62">
        <v>0</v>
      </c>
      <c r="F9" s="62">
        <v>0</v>
      </c>
    </row>
    <row r="10" spans="1:6" x14ac:dyDescent="0.25">
      <c r="A10" s="98" t="s">
        <v>81</v>
      </c>
      <c r="B10" s="65" t="s">
        <v>82</v>
      </c>
      <c r="C10" s="45">
        <v>0</v>
      </c>
      <c r="D10" s="45">
        <v>0</v>
      </c>
      <c r="E10" s="45">
        <v>0</v>
      </c>
      <c r="F10" s="45">
        <v>0</v>
      </c>
    </row>
    <row r="11" spans="1:6" x14ac:dyDescent="0.25">
      <c r="A11" s="98" t="s">
        <v>83</v>
      </c>
      <c r="B11" s="64" t="s">
        <v>84</v>
      </c>
      <c r="C11" s="62">
        <v>0</v>
      </c>
      <c r="D11" s="62">
        <v>0</v>
      </c>
      <c r="E11" s="62">
        <v>0</v>
      </c>
      <c r="F11" s="62">
        <v>89509</v>
      </c>
    </row>
    <row r="12" spans="1:6" x14ac:dyDescent="0.25">
      <c r="A12" s="98" t="s">
        <v>85</v>
      </c>
      <c r="B12" s="65" t="s">
        <v>86</v>
      </c>
      <c r="C12" s="45">
        <v>894133</v>
      </c>
      <c r="D12" s="45">
        <v>1298929</v>
      </c>
      <c r="E12" s="45">
        <v>69231</v>
      </c>
      <c r="F12" s="45">
        <v>2482651</v>
      </c>
    </row>
    <row r="13" spans="1:6" x14ac:dyDescent="0.25">
      <c r="A13" s="98" t="s">
        <v>87</v>
      </c>
      <c r="B13" s="64" t="s">
        <v>88</v>
      </c>
      <c r="C13" s="62">
        <v>409251</v>
      </c>
      <c r="D13" s="62">
        <v>353901.59899999999</v>
      </c>
      <c r="E13" s="62">
        <v>142120</v>
      </c>
      <c r="F13" s="62">
        <v>395725</v>
      </c>
    </row>
    <row r="14" spans="1:6" x14ac:dyDescent="0.25">
      <c r="A14" s="98" t="s">
        <v>282</v>
      </c>
      <c r="B14" s="65" t="s">
        <v>283</v>
      </c>
      <c r="C14" s="45">
        <v>0</v>
      </c>
      <c r="D14" s="45">
        <v>0</v>
      </c>
      <c r="E14" s="45">
        <v>0</v>
      </c>
      <c r="F14" s="45">
        <v>0</v>
      </c>
    </row>
    <row r="15" spans="1:6" x14ac:dyDescent="0.25">
      <c r="A15" s="98" t="s">
        <v>293</v>
      </c>
      <c r="B15" s="64" t="s">
        <v>295</v>
      </c>
      <c r="C15" s="62">
        <v>0</v>
      </c>
      <c r="D15" s="62">
        <v>0</v>
      </c>
      <c r="E15" s="62">
        <v>0</v>
      </c>
      <c r="F15" s="62">
        <v>0</v>
      </c>
    </row>
    <row r="16" spans="1:6" x14ac:dyDescent="0.25">
      <c r="A16" s="98" t="s">
        <v>294</v>
      </c>
      <c r="B16" s="65" t="s">
        <v>296</v>
      </c>
      <c r="C16" s="45">
        <v>0</v>
      </c>
      <c r="D16" s="45">
        <v>0</v>
      </c>
      <c r="E16" s="45">
        <v>0</v>
      </c>
      <c r="F16" s="45">
        <v>0</v>
      </c>
    </row>
    <row r="17" spans="1:7" x14ac:dyDescent="0.25">
      <c r="A17" s="98" t="s">
        <v>89</v>
      </c>
      <c r="B17" s="64" t="s">
        <v>90</v>
      </c>
      <c r="C17" s="62">
        <v>32872</v>
      </c>
      <c r="D17" s="62">
        <v>167869</v>
      </c>
      <c r="E17" s="62">
        <v>27780</v>
      </c>
      <c r="F17" s="62">
        <v>0</v>
      </c>
    </row>
    <row r="18" spans="1:7" x14ac:dyDescent="0.25">
      <c r="A18" s="98" t="s">
        <v>91</v>
      </c>
      <c r="B18" s="65" t="s">
        <v>128</v>
      </c>
      <c r="C18" s="45">
        <v>19532</v>
      </c>
      <c r="D18" s="45">
        <v>36</v>
      </c>
      <c r="E18" s="45">
        <v>8313</v>
      </c>
      <c r="F18" s="45">
        <v>186080</v>
      </c>
    </row>
    <row r="19" spans="1:7" x14ac:dyDescent="0.25">
      <c r="A19" s="98" t="s">
        <v>92</v>
      </c>
      <c r="B19" s="66" t="s">
        <v>129</v>
      </c>
      <c r="C19" s="47">
        <v>-9516</v>
      </c>
      <c r="D19" s="47">
        <v>0</v>
      </c>
      <c r="E19" s="47">
        <v>-3777</v>
      </c>
      <c r="F19" s="47">
        <v>-4994</v>
      </c>
    </row>
    <row r="20" spans="1:7" x14ac:dyDescent="0.25">
      <c r="A20" s="98" t="s">
        <v>93</v>
      </c>
      <c r="B20" s="65" t="s">
        <v>94</v>
      </c>
      <c r="C20" s="45">
        <v>0</v>
      </c>
      <c r="D20" s="45">
        <v>0</v>
      </c>
      <c r="E20" s="45">
        <v>0</v>
      </c>
      <c r="F20" s="45">
        <v>10517</v>
      </c>
    </row>
    <row r="21" spans="1:7" x14ac:dyDescent="0.25">
      <c r="A21" s="98" t="s">
        <v>95</v>
      </c>
      <c r="B21" s="66" t="s">
        <v>96</v>
      </c>
      <c r="C21" s="47">
        <v>1860</v>
      </c>
      <c r="D21" s="47">
        <v>0</v>
      </c>
      <c r="E21" s="47">
        <v>3510</v>
      </c>
      <c r="F21" s="47">
        <v>0</v>
      </c>
    </row>
    <row r="22" spans="1:7" x14ac:dyDescent="0.25">
      <c r="A22" s="98" t="s">
        <v>97</v>
      </c>
      <c r="B22" s="65" t="s">
        <v>98</v>
      </c>
      <c r="C22" s="45">
        <v>82806</v>
      </c>
      <c r="D22" s="45">
        <v>36123</v>
      </c>
      <c r="E22" s="45">
        <v>50959</v>
      </c>
      <c r="F22" s="45">
        <v>363790</v>
      </c>
    </row>
    <row r="23" spans="1:7" ht="15.75" thickBot="1" x14ac:dyDescent="0.3">
      <c r="A23" s="98" t="s">
        <v>281</v>
      </c>
      <c r="B23" s="66" t="s">
        <v>32</v>
      </c>
      <c r="C23" s="47">
        <v>30405</v>
      </c>
      <c r="D23" s="47">
        <v>35335.400999999998</v>
      </c>
      <c r="E23" s="47">
        <v>284377</v>
      </c>
      <c r="F23" s="47">
        <v>287392</v>
      </c>
    </row>
    <row r="24" spans="1:7" ht="15.75" thickBot="1" x14ac:dyDescent="0.3">
      <c r="A24" s="98" t="s">
        <v>99</v>
      </c>
      <c r="B24" s="67" t="s">
        <v>9</v>
      </c>
      <c r="C24" s="49">
        <v>3953220</v>
      </c>
      <c r="D24" s="49">
        <v>2642359</v>
      </c>
      <c r="E24" s="49">
        <v>1242048</v>
      </c>
      <c r="F24" s="49">
        <v>6064074</v>
      </c>
    </row>
    <row r="25" spans="1:7" x14ac:dyDescent="0.25">
      <c r="B25" s="68" t="s">
        <v>100</v>
      </c>
      <c r="C25" s="39"/>
      <c r="D25" s="39"/>
      <c r="E25" s="39"/>
      <c r="F25" s="39"/>
    </row>
    <row r="26" spans="1:7" x14ac:dyDescent="0.25">
      <c r="B26" s="69" t="s">
        <v>33</v>
      </c>
      <c r="C26" s="32"/>
      <c r="D26" s="32"/>
      <c r="E26" s="32"/>
      <c r="F26" s="32"/>
    </row>
    <row r="27" spans="1:7" x14ac:dyDescent="0.25">
      <c r="A27" s="98" t="s">
        <v>75</v>
      </c>
      <c r="B27" s="66" t="s">
        <v>76</v>
      </c>
      <c r="C27" s="47">
        <v>0</v>
      </c>
      <c r="D27" s="47">
        <v>0</v>
      </c>
      <c r="E27" s="47">
        <v>59052</v>
      </c>
      <c r="F27" s="47">
        <v>0</v>
      </c>
      <c r="G27" s="70"/>
    </row>
    <row r="28" spans="1:7" x14ac:dyDescent="0.25">
      <c r="A28" s="98" t="s">
        <v>77</v>
      </c>
      <c r="B28" s="65" t="s">
        <v>78</v>
      </c>
      <c r="C28" s="45">
        <v>5795779</v>
      </c>
      <c r="D28" s="45">
        <v>990166</v>
      </c>
      <c r="E28" s="45">
        <v>3120447</v>
      </c>
      <c r="F28" s="45">
        <v>3473194</v>
      </c>
    </row>
    <row r="29" spans="1:7" x14ac:dyDescent="0.25">
      <c r="A29" s="98" t="s">
        <v>79</v>
      </c>
      <c r="B29" s="66" t="s">
        <v>80</v>
      </c>
      <c r="C29" s="47">
        <v>159384</v>
      </c>
      <c r="D29" s="62">
        <v>0</v>
      </c>
      <c r="E29" s="62">
        <v>0</v>
      </c>
      <c r="F29" s="62">
        <v>101016</v>
      </c>
    </row>
    <row r="30" spans="1:7" x14ac:dyDescent="0.25">
      <c r="A30" s="98" t="s">
        <v>51</v>
      </c>
      <c r="B30" s="65" t="s">
        <v>27</v>
      </c>
      <c r="C30" s="45">
        <v>4135512</v>
      </c>
      <c r="D30" s="45">
        <v>670192</v>
      </c>
      <c r="E30" s="45">
        <v>0</v>
      </c>
      <c r="F30" s="45">
        <v>1859412</v>
      </c>
    </row>
    <row r="31" spans="1:7" x14ac:dyDescent="0.25">
      <c r="A31" s="98" t="s">
        <v>52</v>
      </c>
      <c r="B31" s="65" t="s">
        <v>28</v>
      </c>
      <c r="C31" s="45">
        <v>0</v>
      </c>
      <c r="D31" s="45">
        <v>0</v>
      </c>
      <c r="E31" s="45">
        <v>0</v>
      </c>
      <c r="F31" s="45">
        <v>0</v>
      </c>
    </row>
    <row r="32" spans="1:7" x14ac:dyDescent="0.25">
      <c r="A32" s="98" t="s">
        <v>81</v>
      </c>
      <c r="B32" s="66" t="s">
        <v>82</v>
      </c>
      <c r="C32" s="47">
        <v>0</v>
      </c>
      <c r="D32" s="47">
        <v>0</v>
      </c>
      <c r="E32" s="47">
        <v>0</v>
      </c>
      <c r="F32" s="47">
        <v>0</v>
      </c>
    </row>
    <row r="33" spans="1:6" x14ac:dyDescent="0.25">
      <c r="A33" s="98" t="s">
        <v>83</v>
      </c>
      <c r="B33" s="65" t="s">
        <v>84</v>
      </c>
      <c r="C33" s="45">
        <v>0</v>
      </c>
      <c r="D33" s="45">
        <v>0</v>
      </c>
      <c r="E33" s="45">
        <v>0</v>
      </c>
      <c r="F33" s="45">
        <v>186348</v>
      </c>
    </row>
    <row r="34" spans="1:6" x14ac:dyDescent="0.25">
      <c r="A34" s="98" t="s">
        <v>87</v>
      </c>
      <c r="B34" s="66" t="s">
        <v>88</v>
      </c>
      <c r="C34" s="47">
        <v>36347</v>
      </c>
      <c r="D34" s="47">
        <v>13046</v>
      </c>
      <c r="E34" s="47">
        <v>12620</v>
      </c>
      <c r="F34" s="47">
        <v>64038</v>
      </c>
    </row>
    <row r="35" spans="1:6" x14ac:dyDescent="0.25">
      <c r="A35" s="98" t="s">
        <v>282</v>
      </c>
      <c r="B35" s="65" t="s">
        <v>283</v>
      </c>
      <c r="C35" s="45">
        <v>2411542</v>
      </c>
      <c r="D35" s="45">
        <v>3130760</v>
      </c>
      <c r="E35" s="45">
        <v>1094094</v>
      </c>
      <c r="F35" s="45">
        <v>629920</v>
      </c>
    </row>
    <row r="36" spans="1:6" x14ac:dyDescent="0.25">
      <c r="A36" s="98" t="s">
        <v>101</v>
      </c>
      <c r="B36" s="66" t="s">
        <v>102</v>
      </c>
      <c r="C36" s="47">
        <v>705864</v>
      </c>
      <c r="D36" s="47">
        <v>0</v>
      </c>
      <c r="E36" s="47">
        <v>0</v>
      </c>
      <c r="F36" s="47">
        <v>2652</v>
      </c>
    </row>
    <row r="37" spans="1:6" x14ac:dyDescent="0.25">
      <c r="A37" s="98" t="s">
        <v>89</v>
      </c>
      <c r="B37" s="65" t="s">
        <v>90</v>
      </c>
      <c r="C37" s="45">
        <v>135943</v>
      </c>
      <c r="D37" s="45">
        <v>3314875</v>
      </c>
      <c r="E37" s="45">
        <v>516373</v>
      </c>
      <c r="F37" s="45">
        <v>106740</v>
      </c>
    </row>
    <row r="38" spans="1:6" x14ac:dyDescent="0.25">
      <c r="A38" s="98" t="s">
        <v>91</v>
      </c>
      <c r="B38" s="66" t="s">
        <v>128</v>
      </c>
      <c r="C38" s="47">
        <v>207418</v>
      </c>
      <c r="D38" s="47">
        <v>2003</v>
      </c>
      <c r="E38" s="47">
        <v>56106</v>
      </c>
      <c r="F38" s="47">
        <v>463949</v>
      </c>
    </row>
    <row r="39" spans="1:6" x14ac:dyDescent="0.25">
      <c r="A39" s="98" t="s">
        <v>92</v>
      </c>
      <c r="B39" s="65" t="s">
        <v>129</v>
      </c>
      <c r="C39" s="45">
        <v>-50732</v>
      </c>
      <c r="D39" s="45">
        <v>0</v>
      </c>
      <c r="E39" s="45">
        <v>-20602</v>
      </c>
      <c r="F39" s="45">
        <v>-8204</v>
      </c>
    </row>
    <row r="40" spans="1:6" x14ac:dyDescent="0.25">
      <c r="A40" s="98" t="s">
        <v>293</v>
      </c>
      <c r="B40" s="66" t="s">
        <v>295</v>
      </c>
      <c r="C40" s="47">
        <v>0</v>
      </c>
      <c r="D40" s="47">
        <v>0</v>
      </c>
      <c r="E40" s="47">
        <v>0</v>
      </c>
      <c r="F40" s="47">
        <v>0</v>
      </c>
    </row>
    <row r="41" spans="1:6" x14ac:dyDescent="0.25">
      <c r="A41" s="98" t="s">
        <v>294</v>
      </c>
      <c r="B41" s="65" t="s">
        <v>296</v>
      </c>
      <c r="C41" s="45">
        <v>0</v>
      </c>
      <c r="D41" s="45">
        <v>0</v>
      </c>
      <c r="E41" s="45">
        <v>0</v>
      </c>
      <c r="F41" s="45">
        <v>0</v>
      </c>
    </row>
    <row r="42" spans="1:6" x14ac:dyDescent="0.25">
      <c r="A42" s="98" t="s">
        <v>93</v>
      </c>
      <c r="B42" s="66" t="s">
        <v>103</v>
      </c>
      <c r="C42" s="47">
        <v>280528</v>
      </c>
      <c r="D42" s="47">
        <v>67298</v>
      </c>
      <c r="E42" s="47">
        <v>80338</v>
      </c>
      <c r="F42" s="47">
        <v>0</v>
      </c>
    </row>
    <row r="43" spans="1:6" x14ac:dyDescent="0.25">
      <c r="A43" s="98" t="s">
        <v>95</v>
      </c>
      <c r="B43" s="65" t="s">
        <v>96</v>
      </c>
      <c r="C43" s="45">
        <v>37202</v>
      </c>
      <c r="D43" s="45">
        <v>0</v>
      </c>
      <c r="E43" s="45">
        <v>44453</v>
      </c>
      <c r="F43" s="45">
        <v>0</v>
      </c>
    </row>
    <row r="44" spans="1:6" x14ac:dyDescent="0.25">
      <c r="A44" s="98" t="s">
        <v>97</v>
      </c>
      <c r="B44" s="66" t="s">
        <v>98</v>
      </c>
      <c r="C44" s="47">
        <v>189887</v>
      </c>
      <c r="D44" s="47">
        <v>459416</v>
      </c>
      <c r="E44" s="47">
        <v>38</v>
      </c>
      <c r="F44" s="47">
        <v>0</v>
      </c>
    </row>
    <row r="45" spans="1:6" x14ac:dyDescent="0.25">
      <c r="A45" s="98" t="s">
        <v>104</v>
      </c>
      <c r="B45" s="65" t="s">
        <v>105</v>
      </c>
      <c r="C45" s="45">
        <v>0</v>
      </c>
      <c r="D45" s="45">
        <v>0</v>
      </c>
      <c r="E45" s="45">
        <v>0</v>
      </c>
      <c r="F45" s="45">
        <v>0</v>
      </c>
    </row>
    <row r="46" spans="1:6" x14ac:dyDescent="0.25">
      <c r="A46" s="98" t="s">
        <v>60</v>
      </c>
      <c r="B46" s="66" t="s">
        <v>106</v>
      </c>
      <c r="C46" s="47">
        <v>72065</v>
      </c>
      <c r="D46" s="47">
        <v>0</v>
      </c>
      <c r="E46" s="47">
        <v>300000</v>
      </c>
      <c r="F46" s="47">
        <v>0</v>
      </c>
    </row>
    <row r="47" spans="1:6" ht="15.75" thickBot="1" x14ac:dyDescent="0.3">
      <c r="A47" s="98" t="s">
        <v>281</v>
      </c>
      <c r="B47" s="65" t="s">
        <v>32</v>
      </c>
      <c r="C47" s="45">
        <v>387801</v>
      </c>
      <c r="D47" s="45">
        <v>492978</v>
      </c>
      <c r="E47" s="45">
        <v>91155</v>
      </c>
      <c r="F47" s="45">
        <v>1953284</v>
      </c>
    </row>
    <row r="48" spans="1:6" ht="15.75" thickBot="1" x14ac:dyDescent="0.3">
      <c r="A48" s="98" t="s">
        <v>107</v>
      </c>
      <c r="B48" s="67" t="s">
        <v>108</v>
      </c>
      <c r="C48" s="49">
        <v>14504540</v>
      </c>
      <c r="D48" s="49">
        <v>9140734</v>
      </c>
      <c r="E48" s="49">
        <v>5354074</v>
      </c>
      <c r="F48" s="49">
        <v>8832349</v>
      </c>
    </row>
    <row r="49" spans="1:6" x14ac:dyDescent="0.25">
      <c r="B49" s="71"/>
      <c r="C49" s="30"/>
      <c r="D49" s="30"/>
      <c r="E49" s="30"/>
      <c r="F49" s="30"/>
    </row>
    <row r="50" spans="1:6" x14ac:dyDescent="0.25">
      <c r="B50" s="63" t="s">
        <v>109</v>
      </c>
      <c r="C50" s="72"/>
      <c r="D50" s="72"/>
      <c r="E50" s="72"/>
      <c r="F50" s="72"/>
    </row>
    <row r="51" spans="1:6" x14ac:dyDescent="0.25">
      <c r="A51" s="98" t="s">
        <v>110</v>
      </c>
      <c r="B51" s="64" t="s">
        <v>111</v>
      </c>
      <c r="C51" s="62">
        <v>6531154</v>
      </c>
      <c r="D51" s="62">
        <v>9753953</v>
      </c>
      <c r="E51" s="62">
        <v>6767586</v>
      </c>
      <c r="F51" s="62">
        <v>11576263</v>
      </c>
    </row>
    <row r="52" spans="1:6" x14ac:dyDescent="0.25">
      <c r="A52" s="98" t="s">
        <v>112</v>
      </c>
      <c r="B52" s="65" t="s">
        <v>113</v>
      </c>
      <c r="C52" s="45">
        <v>5053045</v>
      </c>
      <c r="D52" s="45">
        <v>4916199</v>
      </c>
      <c r="E52" s="45">
        <v>0</v>
      </c>
      <c r="F52" s="45">
        <v>0</v>
      </c>
    </row>
    <row r="53" spans="1:6" x14ac:dyDescent="0.25">
      <c r="A53" s="98" t="s">
        <v>114</v>
      </c>
      <c r="B53" s="64" t="s">
        <v>115</v>
      </c>
      <c r="C53" s="62">
        <v>17071392</v>
      </c>
      <c r="D53" s="62">
        <v>9573007</v>
      </c>
      <c r="E53" s="62">
        <v>1432431</v>
      </c>
      <c r="F53" s="62">
        <v>8345729</v>
      </c>
    </row>
    <row r="54" spans="1:6" x14ac:dyDescent="0.25">
      <c r="A54" s="98" t="s">
        <v>116</v>
      </c>
      <c r="B54" s="65" t="s">
        <v>117</v>
      </c>
      <c r="C54" s="45">
        <v>160458</v>
      </c>
      <c r="D54" s="45">
        <v>0</v>
      </c>
      <c r="E54" s="45">
        <v>44988</v>
      </c>
      <c r="F54" s="45">
        <v>0</v>
      </c>
    </row>
    <row r="55" spans="1:6" x14ac:dyDescent="0.25">
      <c r="A55" s="98" t="s">
        <v>118</v>
      </c>
      <c r="B55" s="64" t="s">
        <v>119</v>
      </c>
      <c r="C55" s="62">
        <v>0</v>
      </c>
      <c r="D55" s="62">
        <v>0</v>
      </c>
      <c r="E55" s="62">
        <v>0</v>
      </c>
      <c r="F55" s="62">
        <v>0</v>
      </c>
    </row>
    <row r="56" spans="1:6" x14ac:dyDescent="0.25">
      <c r="A56" s="98" t="s">
        <v>120</v>
      </c>
      <c r="B56" s="65" t="s">
        <v>121</v>
      </c>
      <c r="C56" s="45">
        <v>-1994222</v>
      </c>
      <c r="D56" s="45">
        <v>-3593858</v>
      </c>
      <c r="E56" s="45">
        <v>-103551</v>
      </c>
      <c r="F56" s="45">
        <v>-318964</v>
      </c>
    </row>
    <row r="57" spans="1:6" x14ac:dyDescent="0.25">
      <c r="A57" s="98" t="s">
        <v>60</v>
      </c>
      <c r="B57" s="64" t="s">
        <v>297</v>
      </c>
      <c r="C57" s="62">
        <v>0</v>
      </c>
      <c r="D57" s="62">
        <v>0</v>
      </c>
      <c r="E57" s="62">
        <v>0</v>
      </c>
      <c r="F57" s="62">
        <v>0</v>
      </c>
    </row>
    <row r="58" spans="1:6" x14ac:dyDescent="0.25">
      <c r="A58" s="98" t="s">
        <v>122</v>
      </c>
      <c r="B58" s="64" t="s">
        <v>123</v>
      </c>
      <c r="C58" s="62">
        <v>209</v>
      </c>
      <c r="D58" s="62">
        <v>0</v>
      </c>
      <c r="E58" s="62">
        <v>-20829</v>
      </c>
      <c r="F58" s="62">
        <v>0</v>
      </c>
    </row>
    <row r="59" spans="1:6" ht="15.75" thickBot="1" x14ac:dyDescent="0.3">
      <c r="B59" s="73"/>
      <c r="C59" s="32"/>
      <c r="D59" s="32"/>
      <c r="E59" s="32"/>
      <c r="F59" s="32"/>
    </row>
    <row r="60" spans="1:6" ht="15.75" thickBot="1" x14ac:dyDescent="0.3">
      <c r="A60" s="98" t="s">
        <v>124</v>
      </c>
      <c r="B60" s="67" t="s">
        <v>125</v>
      </c>
      <c r="C60" s="49">
        <v>26822036</v>
      </c>
      <c r="D60" s="49">
        <v>20649301</v>
      </c>
      <c r="E60" s="49">
        <v>8120625</v>
      </c>
      <c r="F60" s="49">
        <v>19603028</v>
      </c>
    </row>
    <row r="61" spans="1:6" ht="15.75" thickBot="1" x14ac:dyDescent="0.3">
      <c r="B61" s="74"/>
      <c r="C61" s="39"/>
      <c r="D61" s="39"/>
      <c r="E61" s="39"/>
      <c r="F61" s="39"/>
    </row>
    <row r="62" spans="1:6" ht="15.75" thickBot="1" x14ac:dyDescent="0.3">
      <c r="A62" s="98" t="s">
        <v>126</v>
      </c>
      <c r="B62" s="67" t="s">
        <v>127</v>
      </c>
      <c r="C62" s="49">
        <v>45279796</v>
      </c>
      <c r="D62" s="49">
        <v>32432394</v>
      </c>
      <c r="E62" s="49">
        <v>14716747</v>
      </c>
      <c r="F62" s="49">
        <v>34499451</v>
      </c>
    </row>
    <row r="63" spans="1:6" x14ac:dyDescent="0.25">
      <c r="B63" s="142"/>
      <c r="C63" s="142"/>
      <c r="D63" s="142"/>
      <c r="E63" s="142"/>
      <c r="F63" s="142"/>
    </row>
    <row r="64" spans="1:6" x14ac:dyDescent="0.25">
      <c r="B64" s="143"/>
      <c r="C64" s="143"/>
      <c r="D64" s="143"/>
      <c r="E64" s="143"/>
      <c r="F64" s="143"/>
    </row>
  </sheetData>
  <printOptions horizontalCentered="1" verticalCentered="1"/>
  <pageMargins left="0.31496062992125984" right="0.31496062992125984" top="1.5748031496062993" bottom="0.78740157480314965" header="0.31496062992125984" footer="0.31496062992125984"/>
  <pageSetup paperSize="9" scale="73" orientation="portrait" r:id="rId1"/>
  <headerFooter>
    <oddHeader>&amp;C&amp;G
&amp;"-,Negrito"DFR - Superintendência de Relação com Investidores 
  Informe aos Investidores - Anexo I -  4T22
  Informações Financeiras das Empresas Controladas</oddHeader>
    <oddFooter>&amp;C_x000D_&amp;1#&amp;"Calibri"&amp;10&amp;K008000 Classificação: Pública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85"/>
  <sheetViews>
    <sheetView showGridLines="0" tabSelected="1" topLeftCell="A56" zoomScale="80" zoomScaleNormal="80" zoomScaleSheetLayoutView="100" zoomScalePageLayoutView="80" workbookViewId="0">
      <selection activeCell="C2" sqref="B2:F50"/>
    </sheetView>
  </sheetViews>
  <sheetFormatPr defaultRowHeight="15" x14ac:dyDescent="0.25"/>
  <cols>
    <col min="1" max="1" width="8.85546875" style="68" customWidth="1"/>
    <col min="2" max="2" width="56.7109375" customWidth="1"/>
    <col min="3" max="3" width="14.28515625" bestFit="1" customWidth="1"/>
    <col min="4" max="4" width="14" customWidth="1"/>
    <col min="5" max="5" width="15.28515625" customWidth="1"/>
    <col min="6" max="6" width="14.28515625" bestFit="1" customWidth="1"/>
    <col min="7" max="7" width="10.5703125" bestFit="1" customWidth="1"/>
    <col min="252" max="252" width="5" customWidth="1"/>
    <col min="253" max="253" width="60.85546875" customWidth="1"/>
    <col min="254" max="254" width="14.28515625" bestFit="1" customWidth="1"/>
    <col min="255" max="255" width="14" customWidth="1"/>
    <col min="256" max="256" width="15.28515625" customWidth="1"/>
    <col min="257" max="258" width="14.28515625" bestFit="1" customWidth="1"/>
    <col min="259" max="259" width="15.42578125" customWidth="1"/>
    <col min="260" max="260" width="14.85546875" bestFit="1" customWidth="1"/>
    <col min="261" max="261" width="11.5703125" customWidth="1"/>
    <col min="262" max="262" width="11.7109375" bestFit="1" customWidth="1"/>
    <col min="263" max="263" width="10.5703125" bestFit="1" customWidth="1"/>
    <col min="508" max="508" width="5" customWidth="1"/>
    <col min="509" max="509" width="60.85546875" customWidth="1"/>
    <col min="510" max="510" width="14.28515625" bestFit="1" customWidth="1"/>
    <col min="511" max="511" width="14" customWidth="1"/>
    <col min="512" max="512" width="15.28515625" customWidth="1"/>
    <col min="513" max="514" width="14.28515625" bestFit="1" customWidth="1"/>
    <col min="515" max="515" width="15.42578125" customWidth="1"/>
    <col min="516" max="516" width="14.85546875" bestFit="1" customWidth="1"/>
    <col min="517" max="517" width="11.5703125" customWidth="1"/>
    <col min="518" max="518" width="11.7109375" bestFit="1" customWidth="1"/>
    <col min="519" max="519" width="10.5703125" bestFit="1" customWidth="1"/>
    <col min="764" max="764" width="5" customWidth="1"/>
    <col min="765" max="765" width="60.85546875" customWidth="1"/>
    <col min="766" max="766" width="14.28515625" bestFit="1" customWidth="1"/>
    <col min="767" max="767" width="14" customWidth="1"/>
    <col min="768" max="768" width="15.28515625" customWidth="1"/>
    <col min="769" max="770" width="14.28515625" bestFit="1" customWidth="1"/>
    <col min="771" max="771" width="15.42578125" customWidth="1"/>
    <col min="772" max="772" width="14.85546875" bestFit="1" customWidth="1"/>
    <col min="773" max="773" width="11.5703125" customWidth="1"/>
    <col min="774" max="774" width="11.7109375" bestFit="1" customWidth="1"/>
    <col min="775" max="775" width="10.5703125" bestFit="1" customWidth="1"/>
    <col min="1020" max="1020" width="5" customWidth="1"/>
    <col min="1021" max="1021" width="60.85546875" customWidth="1"/>
    <col min="1022" max="1022" width="14.28515625" bestFit="1" customWidth="1"/>
    <col min="1023" max="1023" width="14" customWidth="1"/>
    <col min="1024" max="1024" width="15.28515625" customWidth="1"/>
    <col min="1025" max="1026" width="14.28515625" bestFit="1" customWidth="1"/>
    <col min="1027" max="1027" width="15.42578125" customWidth="1"/>
    <col min="1028" max="1028" width="14.85546875" bestFit="1" customWidth="1"/>
    <col min="1029" max="1029" width="11.5703125" customWidth="1"/>
    <col min="1030" max="1030" width="11.7109375" bestFit="1" customWidth="1"/>
    <col min="1031" max="1031" width="10.5703125" bestFit="1" customWidth="1"/>
    <col min="1276" max="1276" width="5" customWidth="1"/>
    <col min="1277" max="1277" width="60.85546875" customWidth="1"/>
    <col min="1278" max="1278" width="14.28515625" bestFit="1" customWidth="1"/>
    <col min="1279" max="1279" width="14" customWidth="1"/>
    <col min="1280" max="1280" width="15.28515625" customWidth="1"/>
    <col min="1281" max="1282" width="14.28515625" bestFit="1" customWidth="1"/>
    <col min="1283" max="1283" width="15.42578125" customWidth="1"/>
    <col min="1284" max="1284" width="14.85546875" bestFit="1" customWidth="1"/>
    <col min="1285" max="1285" width="11.5703125" customWidth="1"/>
    <col min="1286" max="1286" width="11.7109375" bestFit="1" customWidth="1"/>
    <col min="1287" max="1287" width="10.5703125" bestFit="1" customWidth="1"/>
    <col min="1532" max="1532" width="5" customWidth="1"/>
    <col min="1533" max="1533" width="60.85546875" customWidth="1"/>
    <col min="1534" max="1534" width="14.28515625" bestFit="1" customWidth="1"/>
    <col min="1535" max="1535" width="14" customWidth="1"/>
    <col min="1536" max="1536" width="15.28515625" customWidth="1"/>
    <col min="1537" max="1538" width="14.28515625" bestFit="1" customWidth="1"/>
    <col min="1539" max="1539" width="15.42578125" customWidth="1"/>
    <col min="1540" max="1540" width="14.85546875" bestFit="1" customWidth="1"/>
    <col min="1541" max="1541" width="11.5703125" customWidth="1"/>
    <col min="1542" max="1542" width="11.7109375" bestFit="1" customWidth="1"/>
    <col min="1543" max="1543" width="10.5703125" bestFit="1" customWidth="1"/>
    <col min="1788" max="1788" width="5" customWidth="1"/>
    <col min="1789" max="1789" width="60.85546875" customWidth="1"/>
    <col min="1790" max="1790" width="14.28515625" bestFit="1" customWidth="1"/>
    <col min="1791" max="1791" width="14" customWidth="1"/>
    <col min="1792" max="1792" width="15.28515625" customWidth="1"/>
    <col min="1793" max="1794" width="14.28515625" bestFit="1" customWidth="1"/>
    <col min="1795" max="1795" width="15.42578125" customWidth="1"/>
    <col min="1796" max="1796" width="14.85546875" bestFit="1" customWidth="1"/>
    <col min="1797" max="1797" width="11.5703125" customWidth="1"/>
    <col min="1798" max="1798" width="11.7109375" bestFit="1" customWidth="1"/>
    <col min="1799" max="1799" width="10.5703125" bestFit="1" customWidth="1"/>
    <col min="2044" max="2044" width="5" customWidth="1"/>
    <col min="2045" max="2045" width="60.85546875" customWidth="1"/>
    <col min="2046" max="2046" width="14.28515625" bestFit="1" customWidth="1"/>
    <col min="2047" max="2047" width="14" customWidth="1"/>
    <col min="2048" max="2048" width="15.28515625" customWidth="1"/>
    <col min="2049" max="2050" width="14.28515625" bestFit="1" customWidth="1"/>
    <col min="2051" max="2051" width="15.42578125" customWidth="1"/>
    <col min="2052" max="2052" width="14.85546875" bestFit="1" customWidth="1"/>
    <col min="2053" max="2053" width="11.5703125" customWidth="1"/>
    <col min="2054" max="2054" width="11.7109375" bestFit="1" customWidth="1"/>
    <col min="2055" max="2055" width="10.5703125" bestFit="1" customWidth="1"/>
    <col min="2300" max="2300" width="5" customWidth="1"/>
    <col min="2301" max="2301" width="60.85546875" customWidth="1"/>
    <col min="2302" max="2302" width="14.28515625" bestFit="1" customWidth="1"/>
    <col min="2303" max="2303" width="14" customWidth="1"/>
    <col min="2304" max="2304" width="15.28515625" customWidth="1"/>
    <col min="2305" max="2306" width="14.28515625" bestFit="1" customWidth="1"/>
    <col min="2307" max="2307" width="15.42578125" customWidth="1"/>
    <col min="2308" max="2308" width="14.85546875" bestFit="1" customWidth="1"/>
    <col min="2309" max="2309" width="11.5703125" customWidth="1"/>
    <col min="2310" max="2310" width="11.7109375" bestFit="1" customWidth="1"/>
    <col min="2311" max="2311" width="10.5703125" bestFit="1" customWidth="1"/>
    <col min="2556" max="2556" width="5" customWidth="1"/>
    <col min="2557" max="2557" width="60.85546875" customWidth="1"/>
    <col min="2558" max="2558" width="14.28515625" bestFit="1" customWidth="1"/>
    <col min="2559" max="2559" width="14" customWidth="1"/>
    <col min="2560" max="2560" width="15.28515625" customWidth="1"/>
    <col min="2561" max="2562" width="14.28515625" bestFit="1" customWidth="1"/>
    <col min="2563" max="2563" width="15.42578125" customWidth="1"/>
    <col min="2564" max="2564" width="14.85546875" bestFit="1" customWidth="1"/>
    <col min="2565" max="2565" width="11.5703125" customWidth="1"/>
    <col min="2566" max="2566" width="11.7109375" bestFit="1" customWidth="1"/>
    <col min="2567" max="2567" width="10.5703125" bestFit="1" customWidth="1"/>
    <col min="2812" max="2812" width="5" customWidth="1"/>
    <col min="2813" max="2813" width="60.85546875" customWidth="1"/>
    <col min="2814" max="2814" width="14.28515625" bestFit="1" customWidth="1"/>
    <col min="2815" max="2815" width="14" customWidth="1"/>
    <col min="2816" max="2816" width="15.28515625" customWidth="1"/>
    <col min="2817" max="2818" width="14.28515625" bestFit="1" customWidth="1"/>
    <col min="2819" max="2819" width="15.42578125" customWidth="1"/>
    <col min="2820" max="2820" width="14.85546875" bestFit="1" customWidth="1"/>
    <col min="2821" max="2821" width="11.5703125" customWidth="1"/>
    <col min="2822" max="2822" width="11.7109375" bestFit="1" customWidth="1"/>
    <col min="2823" max="2823" width="10.5703125" bestFit="1" customWidth="1"/>
    <col min="3068" max="3068" width="5" customWidth="1"/>
    <col min="3069" max="3069" width="60.85546875" customWidth="1"/>
    <col min="3070" max="3070" width="14.28515625" bestFit="1" customWidth="1"/>
    <col min="3071" max="3071" width="14" customWidth="1"/>
    <col min="3072" max="3072" width="15.28515625" customWidth="1"/>
    <col min="3073" max="3074" width="14.28515625" bestFit="1" customWidth="1"/>
    <col min="3075" max="3075" width="15.42578125" customWidth="1"/>
    <col min="3076" max="3076" width="14.85546875" bestFit="1" customWidth="1"/>
    <col min="3077" max="3077" width="11.5703125" customWidth="1"/>
    <col min="3078" max="3078" width="11.7109375" bestFit="1" customWidth="1"/>
    <col min="3079" max="3079" width="10.5703125" bestFit="1" customWidth="1"/>
    <col min="3324" max="3324" width="5" customWidth="1"/>
    <col min="3325" max="3325" width="60.85546875" customWidth="1"/>
    <col min="3326" max="3326" width="14.28515625" bestFit="1" customWidth="1"/>
    <col min="3327" max="3327" width="14" customWidth="1"/>
    <col min="3328" max="3328" width="15.28515625" customWidth="1"/>
    <col min="3329" max="3330" width="14.28515625" bestFit="1" customWidth="1"/>
    <col min="3331" max="3331" width="15.42578125" customWidth="1"/>
    <col min="3332" max="3332" width="14.85546875" bestFit="1" customWidth="1"/>
    <col min="3333" max="3333" width="11.5703125" customWidth="1"/>
    <col min="3334" max="3334" width="11.7109375" bestFit="1" customWidth="1"/>
    <col min="3335" max="3335" width="10.5703125" bestFit="1" customWidth="1"/>
    <col min="3580" max="3580" width="5" customWidth="1"/>
    <col min="3581" max="3581" width="60.85546875" customWidth="1"/>
    <col min="3582" max="3582" width="14.28515625" bestFit="1" customWidth="1"/>
    <col min="3583" max="3583" width="14" customWidth="1"/>
    <col min="3584" max="3584" width="15.28515625" customWidth="1"/>
    <col min="3585" max="3586" width="14.28515625" bestFit="1" customWidth="1"/>
    <col min="3587" max="3587" width="15.42578125" customWidth="1"/>
    <col min="3588" max="3588" width="14.85546875" bestFit="1" customWidth="1"/>
    <col min="3589" max="3589" width="11.5703125" customWidth="1"/>
    <col min="3590" max="3590" width="11.7109375" bestFit="1" customWidth="1"/>
    <col min="3591" max="3591" width="10.5703125" bestFit="1" customWidth="1"/>
    <col min="3836" max="3836" width="5" customWidth="1"/>
    <col min="3837" max="3837" width="60.85546875" customWidth="1"/>
    <col min="3838" max="3838" width="14.28515625" bestFit="1" customWidth="1"/>
    <col min="3839" max="3839" width="14" customWidth="1"/>
    <col min="3840" max="3840" width="15.28515625" customWidth="1"/>
    <col min="3841" max="3842" width="14.28515625" bestFit="1" customWidth="1"/>
    <col min="3843" max="3843" width="15.42578125" customWidth="1"/>
    <col min="3844" max="3844" width="14.85546875" bestFit="1" customWidth="1"/>
    <col min="3845" max="3845" width="11.5703125" customWidth="1"/>
    <col min="3846" max="3846" width="11.7109375" bestFit="1" customWidth="1"/>
    <col min="3847" max="3847" width="10.5703125" bestFit="1" customWidth="1"/>
    <col min="4092" max="4092" width="5" customWidth="1"/>
    <col min="4093" max="4093" width="60.85546875" customWidth="1"/>
    <col min="4094" max="4094" width="14.28515625" bestFit="1" customWidth="1"/>
    <col min="4095" max="4095" width="14" customWidth="1"/>
    <col min="4096" max="4096" width="15.28515625" customWidth="1"/>
    <col min="4097" max="4098" width="14.28515625" bestFit="1" customWidth="1"/>
    <col min="4099" max="4099" width="15.42578125" customWidth="1"/>
    <col min="4100" max="4100" width="14.85546875" bestFit="1" customWidth="1"/>
    <col min="4101" max="4101" width="11.5703125" customWidth="1"/>
    <col min="4102" max="4102" width="11.7109375" bestFit="1" customWidth="1"/>
    <col min="4103" max="4103" width="10.5703125" bestFit="1" customWidth="1"/>
    <col min="4348" max="4348" width="5" customWidth="1"/>
    <col min="4349" max="4349" width="60.85546875" customWidth="1"/>
    <col min="4350" max="4350" width="14.28515625" bestFit="1" customWidth="1"/>
    <col min="4351" max="4351" width="14" customWidth="1"/>
    <col min="4352" max="4352" width="15.28515625" customWidth="1"/>
    <col min="4353" max="4354" width="14.28515625" bestFit="1" customWidth="1"/>
    <col min="4355" max="4355" width="15.42578125" customWidth="1"/>
    <col min="4356" max="4356" width="14.85546875" bestFit="1" customWidth="1"/>
    <col min="4357" max="4357" width="11.5703125" customWidth="1"/>
    <col min="4358" max="4358" width="11.7109375" bestFit="1" customWidth="1"/>
    <col min="4359" max="4359" width="10.5703125" bestFit="1" customWidth="1"/>
    <col min="4604" max="4604" width="5" customWidth="1"/>
    <col min="4605" max="4605" width="60.85546875" customWidth="1"/>
    <col min="4606" max="4606" width="14.28515625" bestFit="1" customWidth="1"/>
    <col min="4607" max="4607" width="14" customWidth="1"/>
    <col min="4608" max="4608" width="15.28515625" customWidth="1"/>
    <col min="4609" max="4610" width="14.28515625" bestFit="1" customWidth="1"/>
    <col min="4611" max="4611" width="15.42578125" customWidth="1"/>
    <col min="4612" max="4612" width="14.85546875" bestFit="1" customWidth="1"/>
    <col min="4613" max="4613" width="11.5703125" customWidth="1"/>
    <col min="4614" max="4614" width="11.7109375" bestFit="1" customWidth="1"/>
    <col min="4615" max="4615" width="10.5703125" bestFit="1" customWidth="1"/>
    <col min="4860" max="4860" width="5" customWidth="1"/>
    <col min="4861" max="4861" width="60.85546875" customWidth="1"/>
    <col min="4862" max="4862" width="14.28515625" bestFit="1" customWidth="1"/>
    <col min="4863" max="4863" width="14" customWidth="1"/>
    <col min="4864" max="4864" width="15.28515625" customWidth="1"/>
    <col min="4865" max="4866" width="14.28515625" bestFit="1" customWidth="1"/>
    <col min="4867" max="4867" width="15.42578125" customWidth="1"/>
    <col min="4868" max="4868" width="14.85546875" bestFit="1" customWidth="1"/>
    <col min="4869" max="4869" width="11.5703125" customWidth="1"/>
    <col min="4870" max="4870" width="11.7109375" bestFit="1" customWidth="1"/>
    <col min="4871" max="4871" width="10.5703125" bestFit="1" customWidth="1"/>
    <col min="5116" max="5116" width="5" customWidth="1"/>
    <col min="5117" max="5117" width="60.85546875" customWidth="1"/>
    <col min="5118" max="5118" width="14.28515625" bestFit="1" customWidth="1"/>
    <col min="5119" max="5119" width="14" customWidth="1"/>
    <col min="5120" max="5120" width="15.28515625" customWidth="1"/>
    <col min="5121" max="5122" width="14.28515625" bestFit="1" customWidth="1"/>
    <col min="5123" max="5123" width="15.42578125" customWidth="1"/>
    <col min="5124" max="5124" width="14.85546875" bestFit="1" customWidth="1"/>
    <col min="5125" max="5125" width="11.5703125" customWidth="1"/>
    <col min="5126" max="5126" width="11.7109375" bestFit="1" customWidth="1"/>
    <col min="5127" max="5127" width="10.5703125" bestFit="1" customWidth="1"/>
    <col min="5372" max="5372" width="5" customWidth="1"/>
    <col min="5373" max="5373" width="60.85546875" customWidth="1"/>
    <col min="5374" max="5374" width="14.28515625" bestFit="1" customWidth="1"/>
    <col min="5375" max="5375" width="14" customWidth="1"/>
    <col min="5376" max="5376" width="15.28515625" customWidth="1"/>
    <col min="5377" max="5378" width="14.28515625" bestFit="1" customWidth="1"/>
    <col min="5379" max="5379" width="15.42578125" customWidth="1"/>
    <col min="5380" max="5380" width="14.85546875" bestFit="1" customWidth="1"/>
    <col min="5381" max="5381" width="11.5703125" customWidth="1"/>
    <col min="5382" max="5382" width="11.7109375" bestFit="1" customWidth="1"/>
    <col min="5383" max="5383" width="10.5703125" bestFit="1" customWidth="1"/>
    <col min="5628" max="5628" width="5" customWidth="1"/>
    <col min="5629" max="5629" width="60.85546875" customWidth="1"/>
    <col min="5630" max="5630" width="14.28515625" bestFit="1" customWidth="1"/>
    <col min="5631" max="5631" width="14" customWidth="1"/>
    <col min="5632" max="5632" width="15.28515625" customWidth="1"/>
    <col min="5633" max="5634" width="14.28515625" bestFit="1" customWidth="1"/>
    <col min="5635" max="5635" width="15.42578125" customWidth="1"/>
    <col min="5636" max="5636" width="14.85546875" bestFit="1" customWidth="1"/>
    <col min="5637" max="5637" width="11.5703125" customWidth="1"/>
    <col min="5638" max="5638" width="11.7109375" bestFit="1" customWidth="1"/>
    <col min="5639" max="5639" width="10.5703125" bestFit="1" customWidth="1"/>
    <col min="5884" max="5884" width="5" customWidth="1"/>
    <col min="5885" max="5885" width="60.85546875" customWidth="1"/>
    <col min="5886" max="5886" width="14.28515625" bestFit="1" customWidth="1"/>
    <col min="5887" max="5887" width="14" customWidth="1"/>
    <col min="5888" max="5888" width="15.28515625" customWidth="1"/>
    <col min="5889" max="5890" width="14.28515625" bestFit="1" customWidth="1"/>
    <col min="5891" max="5891" width="15.42578125" customWidth="1"/>
    <col min="5892" max="5892" width="14.85546875" bestFit="1" customWidth="1"/>
    <col min="5893" max="5893" width="11.5703125" customWidth="1"/>
    <col min="5894" max="5894" width="11.7109375" bestFit="1" customWidth="1"/>
    <col min="5895" max="5895" width="10.5703125" bestFit="1" customWidth="1"/>
    <col min="6140" max="6140" width="5" customWidth="1"/>
    <col min="6141" max="6141" width="60.85546875" customWidth="1"/>
    <col min="6142" max="6142" width="14.28515625" bestFit="1" customWidth="1"/>
    <col min="6143" max="6143" width="14" customWidth="1"/>
    <col min="6144" max="6144" width="15.28515625" customWidth="1"/>
    <col min="6145" max="6146" width="14.28515625" bestFit="1" customWidth="1"/>
    <col min="6147" max="6147" width="15.42578125" customWidth="1"/>
    <col min="6148" max="6148" width="14.85546875" bestFit="1" customWidth="1"/>
    <col min="6149" max="6149" width="11.5703125" customWidth="1"/>
    <col min="6150" max="6150" width="11.7109375" bestFit="1" customWidth="1"/>
    <col min="6151" max="6151" width="10.5703125" bestFit="1" customWidth="1"/>
    <col min="6396" max="6396" width="5" customWidth="1"/>
    <col min="6397" max="6397" width="60.85546875" customWidth="1"/>
    <col min="6398" max="6398" width="14.28515625" bestFit="1" customWidth="1"/>
    <col min="6399" max="6399" width="14" customWidth="1"/>
    <col min="6400" max="6400" width="15.28515625" customWidth="1"/>
    <col min="6401" max="6402" width="14.28515625" bestFit="1" customWidth="1"/>
    <col min="6403" max="6403" width="15.42578125" customWidth="1"/>
    <col min="6404" max="6404" width="14.85546875" bestFit="1" customWidth="1"/>
    <col min="6405" max="6405" width="11.5703125" customWidth="1"/>
    <col min="6406" max="6406" width="11.7109375" bestFit="1" customWidth="1"/>
    <col min="6407" max="6407" width="10.5703125" bestFit="1" customWidth="1"/>
    <col min="6652" max="6652" width="5" customWidth="1"/>
    <col min="6653" max="6653" width="60.85546875" customWidth="1"/>
    <col min="6654" max="6654" width="14.28515625" bestFit="1" customWidth="1"/>
    <col min="6655" max="6655" width="14" customWidth="1"/>
    <col min="6656" max="6656" width="15.28515625" customWidth="1"/>
    <col min="6657" max="6658" width="14.28515625" bestFit="1" customWidth="1"/>
    <col min="6659" max="6659" width="15.42578125" customWidth="1"/>
    <col min="6660" max="6660" width="14.85546875" bestFit="1" customWidth="1"/>
    <col min="6661" max="6661" width="11.5703125" customWidth="1"/>
    <col min="6662" max="6662" width="11.7109375" bestFit="1" customWidth="1"/>
    <col min="6663" max="6663" width="10.5703125" bestFit="1" customWidth="1"/>
    <col min="6908" max="6908" width="5" customWidth="1"/>
    <col min="6909" max="6909" width="60.85546875" customWidth="1"/>
    <col min="6910" max="6910" width="14.28515625" bestFit="1" customWidth="1"/>
    <col min="6911" max="6911" width="14" customWidth="1"/>
    <col min="6912" max="6912" width="15.28515625" customWidth="1"/>
    <col min="6913" max="6914" width="14.28515625" bestFit="1" customWidth="1"/>
    <col min="6915" max="6915" width="15.42578125" customWidth="1"/>
    <col min="6916" max="6916" width="14.85546875" bestFit="1" customWidth="1"/>
    <col min="6917" max="6917" width="11.5703125" customWidth="1"/>
    <col min="6918" max="6918" width="11.7109375" bestFit="1" customWidth="1"/>
    <col min="6919" max="6919" width="10.5703125" bestFit="1" customWidth="1"/>
    <col min="7164" max="7164" width="5" customWidth="1"/>
    <col min="7165" max="7165" width="60.85546875" customWidth="1"/>
    <col min="7166" max="7166" width="14.28515625" bestFit="1" customWidth="1"/>
    <col min="7167" max="7167" width="14" customWidth="1"/>
    <col min="7168" max="7168" width="15.28515625" customWidth="1"/>
    <col min="7169" max="7170" width="14.28515625" bestFit="1" customWidth="1"/>
    <col min="7171" max="7171" width="15.42578125" customWidth="1"/>
    <col min="7172" max="7172" width="14.85546875" bestFit="1" customWidth="1"/>
    <col min="7173" max="7173" width="11.5703125" customWidth="1"/>
    <col min="7174" max="7174" width="11.7109375" bestFit="1" customWidth="1"/>
    <col min="7175" max="7175" width="10.5703125" bestFit="1" customWidth="1"/>
    <col min="7420" max="7420" width="5" customWidth="1"/>
    <col min="7421" max="7421" width="60.85546875" customWidth="1"/>
    <col min="7422" max="7422" width="14.28515625" bestFit="1" customWidth="1"/>
    <col min="7423" max="7423" width="14" customWidth="1"/>
    <col min="7424" max="7424" width="15.28515625" customWidth="1"/>
    <col min="7425" max="7426" width="14.28515625" bestFit="1" customWidth="1"/>
    <col min="7427" max="7427" width="15.42578125" customWidth="1"/>
    <col min="7428" max="7428" width="14.85546875" bestFit="1" customWidth="1"/>
    <col min="7429" max="7429" width="11.5703125" customWidth="1"/>
    <col min="7430" max="7430" width="11.7109375" bestFit="1" customWidth="1"/>
    <col min="7431" max="7431" width="10.5703125" bestFit="1" customWidth="1"/>
    <col min="7676" max="7676" width="5" customWidth="1"/>
    <col min="7677" max="7677" width="60.85546875" customWidth="1"/>
    <col min="7678" max="7678" width="14.28515625" bestFit="1" customWidth="1"/>
    <col min="7679" max="7679" width="14" customWidth="1"/>
    <col min="7680" max="7680" width="15.28515625" customWidth="1"/>
    <col min="7681" max="7682" width="14.28515625" bestFit="1" customWidth="1"/>
    <col min="7683" max="7683" width="15.42578125" customWidth="1"/>
    <col min="7684" max="7684" width="14.85546875" bestFit="1" customWidth="1"/>
    <col min="7685" max="7685" width="11.5703125" customWidth="1"/>
    <col min="7686" max="7686" width="11.7109375" bestFit="1" customWidth="1"/>
    <col min="7687" max="7687" width="10.5703125" bestFit="1" customWidth="1"/>
    <col min="7932" max="7932" width="5" customWidth="1"/>
    <col min="7933" max="7933" width="60.85546875" customWidth="1"/>
    <col min="7934" max="7934" width="14.28515625" bestFit="1" customWidth="1"/>
    <col min="7935" max="7935" width="14" customWidth="1"/>
    <col min="7936" max="7936" width="15.28515625" customWidth="1"/>
    <col min="7937" max="7938" width="14.28515625" bestFit="1" customWidth="1"/>
    <col min="7939" max="7939" width="15.42578125" customWidth="1"/>
    <col min="7940" max="7940" width="14.85546875" bestFit="1" customWidth="1"/>
    <col min="7941" max="7941" width="11.5703125" customWidth="1"/>
    <col min="7942" max="7942" width="11.7109375" bestFit="1" customWidth="1"/>
    <col min="7943" max="7943" width="10.5703125" bestFit="1" customWidth="1"/>
    <col min="8188" max="8188" width="5" customWidth="1"/>
    <col min="8189" max="8189" width="60.85546875" customWidth="1"/>
    <col min="8190" max="8190" width="14.28515625" bestFit="1" customWidth="1"/>
    <col min="8191" max="8191" width="14" customWidth="1"/>
    <col min="8192" max="8192" width="15.28515625" customWidth="1"/>
    <col min="8193" max="8194" width="14.28515625" bestFit="1" customWidth="1"/>
    <col min="8195" max="8195" width="15.42578125" customWidth="1"/>
    <col min="8196" max="8196" width="14.85546875" bestFit="1" customWidth="1"/>
    <col min="8197" max="8197" width="11.5703125" customWidth="1"/>
    <col min="8198" max="8198" width="11.7109375" bestFit="1" customWidth="1"/>
    <col min="8199" max="8199" width="10.5703125" bestFit="1" customWidth="1"/>
    <col min="8444" max="8444" width="5" customWidth="1"/>
    <col min="8445" max="8445" width="60.85546875" customWidth="1"/>
    <col min="8446" max="8446" width="14.28515625" bestFit="1" customWidth="1"/>
    <col min="8447" max="8447" width="14" customWidth="1"/>
    <col min="8448" max="8448" width="15.28515625" customWidth="1"/>
    <col min="8449" max="8450" width="14.28515625" bestFit="1" customWidth="1"/>
    <col min="8451" max="8451" width="15.42578125" customWidth="1"/>
    <col min="8452" max="8452" width="14.85546875" bestFit="1" customWidth="1"/>
    <col min="8453" max="8453" width="11.5703125" customWidth="1"/>
    <col min="8454" max="8454" width="11.7109375" bestFit="1" customWidth="1"/>
    <col min="8455" max="8455" width="10.5703125" bestFit="1" customWidth="1"/>
    <col min="8700" max="8700" width="5" customWidth="1"/>
    <col min="8701" max="8701" width="60.85546875" customWidth="1"/>
    <col min="8702" max="8702" width="14.28515625" bestFit="1" customWidth="1"/>
    <col min="8703" max="8703" width="14" customWidth="1"/>
    <col min="8704" max="8704" width="15.28515625" customWidth="1"/>
    <col min="8705" max="8706" width="14.28515625" bestFit="1" customWidth="1"/>
    <col min="8707" max="8707" width="15.42578125" customWidth="1"/>
    <col min="8708" max="8708" width="14.85546875" bestFit="1" customWidth="1"/>
    <col min="8709" max="8709" width="11.5703125" customWidth="1"/>
    <col min="8710" max="8710" width="11.7109375" bestFit="1" customWidth="1"/>
    <col min="8711" max="8711" width="10.5703125" bestFit="1" customWidth="1"/>
    <col min="8956" max="8956" width="5" customWidth="1"/>
    <col min="8957" max="8957" width="60.85546875" customWidth="1"/>
    <col min="8958" max="8958" width="14.28515625" bestFit="1" customWidth="1"/>
    <col min="8959" max="8959" width="14" customWidth="1"/>
    <col min="8960" max="8960" width="15.28515625" customWidth="1"/>
    <col min="8961" max="8962" width="14.28515625" bestFit="1" customWidth="1"/>
    <col min="8963" max="8963" width="15.42578125" customWidth="1"/>
    <col min="8964" max="8964" width="14.85546875" bestFit="1" customWidth="1"/>
    <col min="8965" max="8965" width="11.5703125" customWidth="1"/>
    <col min="8966" max="8966" width="11.7109375" bestFit="1" customWidth="1"/>
    <col min="8967" max="8967" width="10.5703125" bestFit="1" customWidth="1"/>
    <col min="9212" max="9212" width="5" customWidth="1"/>
    <col min="9213" max="9213" width="60.85546875" customWidth="1"/>
    <col min="9214" max="9214" width="14.28515625" bestFit="1" customWidth="1"/>
    <col min="9215" max="9215" width="14" customWidth="1"/>
    <col min="9216" max="9216" width="15.28515625" customWidth="1"/>
    <col min="9217" max="9218" width="14.28515625" bestFit="1" customWidth="1"/>
    <col min="9219" max="9219" width="15.42578125" customWidth="1"/>
    <col min="9220" max="9220" width="14.85546875" bestFit="1" customWidth="1"/>
    <col min="9221" max="9221" width="11.5703125" customWidth="1"/>
    <col min="9222" max="9222" width="11.7109375" bestFit="1" customWidth="1"/>
    <col min="9223" max="9223" width="10.5703125" bestFit="1" customWidth="1"/>
    <col min="9468" max="9468" width="5" customWidth="1"/>
    <col min="9469" max="9469" width="60.85546875" customWidth="1"/>
    <col min="9470" max="9470" width="14.28515625" bestFit="1" customWidth="1"/>
    <col min="9471" max="9471" width="14" customWidth="1"/>
    <col min="9472" max="9472" width="15.28515625" customWidth="1"/>
    <col min="9473" max="9474" width="14.28515625" bestFit="1" customWidth="1"/>
    <col min="9475" max="9475" width="15.42578125" customWidth="1"/>
    <col min="9476" max="9476" width="14.85546875" bestFit="1" customWidth="1"/>
    <col min="9477" max="9477" width="11.5703125" customWidth="1"/>
    <col min="9478" max="9478" width="11.7109375" bestFit="1" customWidth="1"/>
    <col min="9479" max="9479" width="10.5703125" bestFit="1" customWidth="1"/>
    <col min="9724" max="9724" width="5" customWidth="1"/>
    <col min="9725" max="9725" width="60.85546875" customWidth="1"/>
    <col min="9726" max="9726" width="14.28515625" bestFit="1" customWidth="1"/>
    <col min="9727" max="9727" width="14" customWidth="1"/>
    <col min="9728" max="9728" width="15.28515625" customWidth="1"/>
    <col min="9729" max="9730" width="14.28515625" bestFit="1" customWidth="1"/>
    <col min="9731" max="9731" width="15.42578125" customWidth="1"/>
    <col min="9732" max="9732" width="14.85546875" bestFit="1" customWidth="1"/>
    <col min="9733" max="9733" width="11.5703125" customWidth="1"/>
    <col min="9734" max="9734" width="11.7109375" bestFit="1" customWidth="1"/>
    <col min="9735" max="9735" width="10.5703125" bestFit="1" customWidth="1"/>
    <col min="9980" max="9980" width="5" customWidth="1"/>
    <col min="9981" max="9981" width="60.85546875" customWidth="1"/>
    <col min="9982" max="9982" width="14.28515625" bestFit="1" customWidth="1"/>
    <col min="9983" max="9983" width="14" customWidth="1"/>
    <col min="9984" max="9984" width="15.28515625" customWidth="1"/>
    <col min="9985" max="9986" width="14.28515625" bestFit="1" customWidth="1"/>
    <col min="9987" max="9987" width="15.42578125" customWidth="1"/>
    <col min="9988" max="9988" width="14.85546875" bestFit="1" customWidth="1"/>
    <col min="9989" max="9989" width="11.5703125" customWidth="1"/>
    <col min="9990" max="9990" width="11.7109375" bestFit="1" customWidth="1"/>
    <col min="9991" max="9991" width="10.5703125" bestFit="1" customWidth="1"/>
    <col min="10236" max="10236" width="5" customWidth="1"/>
    <col min="10237" max="10237" width="60.85546875" customWidth="1"/>
    <col min="10238" max="10238" width="14.28515625" bestFit="1" customWidth="1"/>
    <col min="10239" max="10239" width="14" customWidth="1"/>
    <col min="10240" max="10240" width="15.28515625" customWidth="1"/>
    <col min="10241" max="10242" width="14.28515625" bestFit="1" customWidth="1"/>
    <col min="10243" max="10243" width="15.42578125" customWidth="1"/>
    <col min="10244" max="10244" width="14.85546875" bestFit="1" customWidth="1"/>
    <col min="10245" max="10245" width="11.5703125" customWidth="1"/>
    <col min="10246" max="10246" width="11.7109375" bestFit="1" customWidth="1"/>
    <col min="10247" max="10247" width="10.5703125" bestFit="1" customWidth="1"/>
    <col min="10492" max="10492" width="5" customWidth="1"/>
    <col min="10493" max="10493" width="60.85546875" customWidth="1"/>
    <col min="10494" max="10494" width="14.28515625" bestFit="1" customWidth="1"/>
    <col min="10495" max="10495" width="14" customWidth="1"/>
    <col min="10496" max="10496" width="15.28515625" customWidth="1"/>
    <col min="10497" max="10498" width="14.28515625" bestFit="1" customWidth="1"/>
    <col min="10499" max="10499" width="15.42578125" customWidth="1"/>
    <col min="10500" max="10500" width="14.85546875" bestFit="1" customWidth="1"/>
    <col min="10501" max="10501" width="11.5703125" customWidth="1"/>
    <col min="10502" max="10502" width="11.7109375" bestFit="1" customWidth="1"/>
    <col min="10503" max="10503" width="10.5703125" bestFit="1" customWidth="1"/>
    <col min="10748" max="10748" width="5" customWidth="1"/>
    <col min="10749" max="10749" width="60.85546875" customWidth="1"/>
    <col min="10750" max="10750" width="14.28515625" bestFit="1" customWidth="1"/>
    <col min="10751" max="10751" width="14" customWidth="1"/>
    <col min="10752" max="10752" width="15.28515625" customWidth="1"/>
    <col min="10753" max="10754" width="14.28515625" bestFit="1" customWidth="1"/>
    <col min="10755" max="10755" width="15.42578125" customWidth="1"/>
    <col min="10756" max="10756" width="14.85546875" bestFit="1" customWidth="1"/>
    <col min="10757" max="10757" width="11.5703125" customWidth="1"/>
    <col min="10758" max="10758" width="11.7109375" bestFit="1" customWidth="1"/>
    <col min="10759" max="10759" width="10.5703125" bestFit="1" customWidth="1"/>
    <col min="11004" max="11004" width="5" customWidth="1"/>
    <col min="11005" max="11005" width="60.85546875" customWidth="1"/>
    <col min="11006" max="11006" width="14.28515625" bestFit="1" customWidth="1"/>
    <col min="11007" max="11007" width="14" customWidth="1"/>
    <col min="11008" max="11008" width="15.28515625" customWidth="1"/>
    <col min="11009" max="11010" width="14.28515625" bestFit="1" customWidth="1"/>
    <col min="11011" max="11011" width="15.42578125" customWidth="1"/>
    <col min="11012" max="11012" width="14.85546875" bestFit="1" customWidth="1"/>
    <col min="11013" max="11013" width="11.5703125" customWidth="1"/>
    <col min="11014" max="11014" width="11.7109375" bestFit="1" customWidth="1"/>
    <col min="11015" max="11015" width="10.5703125" bestFit="1" customWidth="1"/>
    <col min="11260" max="11260" width="5" customWidth="1"/>
    <col min="11261" max="11261" width="60.85546875" customWidth="1"/>
    <col min="11262" max="11262" width="14.28515625" bestFit="1" customWidth="1"/>
    <col min="11263" max="11263" width="14" customWidth="1"/>
    <col min="11264" max="11264" width="15.28515625" customWidth="1"/>
    <col min="11265" max="11266" width="14.28515625" bestFit="1" customWidth="1"/>
    <col min="11267" max="11267" width="15.42578125" customWidth="1"/>
    <col min="11268" max="11268" width="14.85546875" bestFit="1" customWidth="1"/>
    <col min="11269" max="11269" width="11.5703125" customWidth="1"/>
    <col min="11270" max="11270" width="11.7109375" bestFit="1" customWidth="1"/>
    <col min="11271" max="11271" width="10.5703125" bestFit="1" customWidth="1"/>
    <col min="11516" max="11516" width="5" customWidth="1"/>
    <col min="11517" max="11517" width="60.85546875" customWidth="1"/>
    <col min="11518" max="11518" width="14.28515625" bestFit="1" customWidth="1"/>
    <col min="11519" max="11519" width="14" customWidth="1"/>
    <col min="11520" max="11520" width="15.28515625" customWidth="1"/>
    <col min="11521" max="11522" width="14.28515625" bestFit="1" customWidth="1"/>
    <col min="11523" max="11523" width="15.42578125" customWidth="1"/>
    <col min="11524" max="11524" width="14.85546875" bestFit="1" customWidth="1"/>
    <col min="11525" max="11525" width="11.5703125" customWidth="1"/>
    <col min="11526" max="11526" width="11.7109375" bestFit="1" customWidth="1"/>
    <col min="11527" max="11527" width="10.5703125" bestFit="1" customWidth="1"/>
    <col min="11772" max="11772" width="5" customWidth="1"/>
    <col min="11773" max="11773" width="60.85546875" customWidth="1"/>
    <col min="11774" max="11774" width="14.28515625" bestFit="1" customWidth="1"/>
    <col min="11775" max="11775" width="14" customWidth="1"/>
    <col min="11776" max="11776" width="15.28515625" customWidth="1"/>
    <col min="11777" max="11778" width="14.28515625" bestFit="1" customWidth="1"/>
    <col min="11779" max="11779" width="15.42578125" customWidth="1"/>
    <col min="11780" max="11780" width="14.85546875" bestFit="1" customWidth="1"/>
    <col min="11781" max="11781" width="11.5703125" customWidth="1"/>
    <col min="11782" max="11782" width="11.7109375" bestFit="1" customWidth="1"/>
    <col min="11783" max="11783" width="10.5703125" bestFit="1" customWidth="1"/>
    <col min="12028" max="12028" width="5" customWidth="1"/>
    <col min="12029" max="12029" width="60.85546875" customWidth="1"/>
    <col min="12030" max="12030" width="14.28515625" bestFit="1" customWidth="1"/>
    <col min="12031" max="12031" width="14" customWidth="1"/>
    <col min="12032" max="12032" width="15.28515625" customWidth="1"/>
    <col min="12033" max="12034" width="14.28515625" bestFit="1" customWidth="1"/>
    <col min="12035" max="12035" width="15.42578125" customWidth="1"/>
    <col min="12036" max="12036" width="14.85546875" bestFit="1" customWidth="1"/>
    <col min="12037" max="12037" width="11.5703125" customWidth="1"/>
    <col min="12038" max="12038" width="11.7109375" bestFit="1" customWidth="1"/>
    <col min="12039" max="12039" width="10.5703125" bestFit="1" customWidth="1"/>
    <col min="12284" max="12284" width="5" customWidth="1"/>
    <col min="12285" max="12285" width="60.85546875" customWidth="1"/>
    <col min="12286" max="12286" width="14.28515625" bestFit="1" customWidth="1"/>
    <col min="12287" max="12287" width="14" customWidth="1"/>
    <col min="12288" max="12288" width="15.28515625" customWidth="1"/>
    <col min="12289" max="12290" width="14.28515625" bestFit="1" customWidth="1"/>
    <col min="12291" max="12291" width="15.42578125" customWidth="1"/>
    <col min="12292" max="12292" width="14.85546875" bestFit="1" customWidth="1"/>
    <col min="12293" max="12293" width="11.5703125" customWidth="1"/>
    <col min="12294" max="12294" width="11.7109375" bestFit="1" customWidth="1"/>
    <col min="12295" max="12295" width="10.5703125" bestFit="1" customWidth="1"/>
    <col min="12540" max="12540" width="5" customWidth="1"/>
    <col min="12541" max="12541" width="60.85546875" customWidth="1"/>
    <col min="12542" max="12542" width="14.28515625" bestFit="1" customWidth="1"/>
    <col min="12543" max="12543" width="14" customWidth="1"/>
    <col min="12544" max="12544" width="15.28515625" customWidth="1"/>
    <col min="12545" max="12546" width="14.28515625" bestFit="1" customWidth="1"/>
    <col min="12547" max="12547" width="15.42578125" customWidth="1"/>
    <col min="12548" max="12548" width="14.85546875" bestFit="1" customWidth="1"/>
    <col min="12549" max="12549" width="11.5703125" customWidth="1"/>
    <col min="12550" max="12550" width="11.7109375" bestFit="1" customWidth="1"/>
    <col min="12551" max="12551" width="10.5703125" bestFit="1" customWidth="1"/>
    <col min="12796" max="12796" width="5" customWidth="1"/>
    <col min="12797" max="12797" width="60.85546875" customWidth="1"/>
    <col min="12798" max="12798" width="14.28515625" bestFit="1" customWidth="1"/>
    <col min="12799" max="12799" width="14" customWidth="1"/>
    <col min="12800" max="12800" width="15.28515625" customWidth="1"/>
    <col min="12801" max="12802" width="14.28515625" bestFit="1" customWidth="1"/>
    <col min="12803" max="12803" width="15.42578125" customWidth="1"/>
    <col min="12804" max="12804" width="14.85546875" bestFit="1" customWidth="1"/>
    <col min="12805" max="12805" width="11.5703125" customWidth="1"/>
    <col min="12806" max="12806" width="11.7109375" bestFit="1" customWidth="1"/>
    <col min="12807" max="12807" width="10.5703125" bestFit="1" customWidth="1"/>
    <col min="13052" max="13052" width="5" customWidth="1"/>
    <col min="13053" max="13053" width="60.85546875" customWidth="1"/>
    <col min="13054" max="13054" width="14.28515625" bestFit="1" customWidth="1"/>
    <col min="13055" max="13055" width="14" customWidth="1"/>
    <col min="13056" max="13056" width="15.28515625" customWidth="1"/>
    <col min="13057" max="13058" width="14.28515625" bestFit="1" customWidth="1"/>
    <col min="13059" max="13059" width="15.42578125" customWidth="1"/>
    <col min="13060" max="13060" width="14.85546875" bestFit="1" customWidth="1"/>
    <col min="13061" max="13061" width="11.5703125" customWidth="1"/>
    <col min="13062" max="13062" width="11.7109375" bestFit="1" customWidth="1"/>
    <col min="13063" max="13063" width="10.5703125" bestFit="1" customWidth="1"/>
    <col min="13308" max="13308" width="5" customWidth="1"/>
    <col min="13309" max="13309" width="60.85546875" customWidth="1"/>
    <col min="13310" max="13310" width="14.28515625" bestFit="1" customWidth="1"/>
    <col min="13311" max="13311" width="14" customWidth="1"/>
    <col min="13312" max="13312" width="15.28515625" customWidth="1"/>
    <col min="13313" max="13314" width="14.28515625" bestFit="1" customWidth="1"/>
    <col min="13315" max="13315" width="15.42578125" customWidth="1"/>
    <col min="13316" max="13316" width="14.85546875" bestFit="1" customWidth="1"/>
    <col min="13317" max="13317" width="11.5703125" customWidth="1"/>
    <col min="13318" max="13318" width="11.7109375" bestFit="1" customWidth="1"/>
    <col min="13319" max="13319" width="10.5703125" bestFit="1" customWidth="1"/>
    <col min="13564" max="13564" width="5" customWidth="1"/>
    <col min="13565" max="13565" width="60.85546875" customWidth="1"/>
    <col min="13566" max="13566" width="14.28515625" bestFit="1" customWidth="1"/>
    <col min="13567" max="13567" width="14" customWidth="1"/>
    <col min="13568" max="13568" width="15.28515625" customWidth="1"/>
    <col min="13569" max="13570" width="14.28515625" bestFit="1" customWidth="1"/>
    <col min="13571" max="13571" width="15.42578125" customWidth="1"/>
    <col min="13572" max="13572" width="14.85546875" bestFit="1" customWidth="1"/>
    <col min="13573" max="13573" width="11.5703125" customWidth="1"/>
    <col min="13574" max="13574" width="11.7109375" bestFit="1" customWidth="1"/>
    <col min="13575" max="13575" width="10.5703125" bestFit="1" customWidth="1"/>
    <col min="13820" max="13820" width="5" customWidth="1"/>
    <col min="13821" max="13821" width="60.85546875" customWidth="1"/>
    <col min="13822" max="13822" width="14.28515625" bestFit="1" customWidth="1"/>
    <col min="13823" max="13823" width="14" customWidth="1"/>
    <col min="13824" max="13824" width="15.28515625" customWidth="1"/>
    <col min="13825" max="13826" width="14.28515625" bestFit="1" customWidth="1"/>
    <col min="13827" max="13827" width="15.42578125" customWidth="1"/>
    <col min="13828" max="13828" width="14.85546875" bestFit="1" customWidth="1"/>
    <col min="13829" max="13829" width="11.5703125" customWidth="1"/>
    <col min="13830" max="13830" width="11.7109375" bestFit="1" customWidth="1"/>
    <col min="13831" max="13831" width="10.5703125" bestFit="1" customWidth="1"/>
    <col min="14076" max="14076" width="5" customWidth="1"/>
    <col min="14077" max="14077" width="60.85546875" customWidth="1"/>
    <col min="14078" max="14078" width="14.28515625" bestFit="1" customWidth="1"/>
    <col min="14079" max="14079" width="14" customWidth="1"/>
    <col min="14080" max="14080" width="15.28515625" customWidth="1"/>
    <col min="14081" max="14082" width="14.28515625" bestFit="1" customWidth="1"/>
    <col min="14083" max="14083" width="15.42578125" customWidth="1"/>
    <col min="14084" max="14084" width="14.85546875" bestFit="1" customWidth="1"/>
    <col min="14085" max="14085" width="11.5703125" customWidth="1"/>
    <col min="14086" max="14086" width="11.7109375" bestFit="1" customWidth="1"/>
    <col min="14087" max="14087" width="10.5703125" bestFit="1" customWidth="1"/>
    <col min="14332" max="14332" width="5" customWidth="1"/>
    <col min="14333" max="14333" width="60.85546875" customWidth="1"/>
    <col min="14334" max="14334" width="14.28515625" bestFit="1" customWidth="1"/>
    <col min="14335" max="14335" width="14" customWidth="1"/>
    <col min="14336" max="14336" width="15.28515625" customWidth="1"/>
    <col min="14337" max="14338" width="14.28515625" bestFit="1" customWidth="1"/>
    <col min="14339" max="14339" width="15.42578125" customWidth="1"/>
    <col min="14340" max="14340" width="14.85546875" bestFit="1" customWidth="1"/>
    <col min="14341" max="14341" width="11.5703125" customWidth="1"/>
    <col min="14342" max="14342" width="11.7109375" bestFit="1" customWidth="1"/>
    <col min="14343" max="14343" width="10.5703125" bestFit="1" customWidth="1"/>
    <col min="14588" max="14588" width="5" customWidth="1"/>
    <col min="14589" max="14589" width="60.85546875" customWidth="1"/>
    <col min="14590" max="14590" width="14.28515625" bestFit="1" customWidth="1"/>
    <col min="14591" max="14591" width="14" customWidth="1"/>
    <col min="14592" max="14592" width="15.28515625" customWidth="1"/>
    <col min="14593" max="14594" width="14.28515625" bestFit="1" customWidth="1"/>
    <col min="14595" max="14595" width="15.42578125" customWidth="1"/>
    <col min="14596" max="14596" width="14.85546875" bestFit="1" customWidth="1"/>
    <col min="14597" max="14597" width="11.5703125" customWidth="1"/>
    <col min="14598" max="14598" width="11.7109375" bestFit="1" customWidth="1"/>
    <col min="14599" max="14599" width="10.5703125" bestFit="1" customWidth="1"/>
    <col min="14844" max="14844" width="5" customWidth="1"/>
    <col min="14845" max="14845" width="60.85546875" customWidth="1"/>
    <col min="14846" max="14846" width="14.28515625" bestFit="1" customWidth="1"/>
    <col min="14847" max="14847" width="14" customWidth="1"/>
    <col min="14848" max="14848" width="15.28515625" customWidth="1"/>
    <col min="14849" max="14850" width="14.28515625" bestFit="1" customWidth="1"/>
    <col min="14851" max="14851" width="15.42578125" customWidth="1"/>
    <col min="14852" max="14852" width="14.85546875" bestFit="1" customWidth="1"/>
    <col min="14853" max="14853" width="11.5703125" customWidth="1"/>
    <col min="14854" max="14854" width="11.7109375" bestFit="1" customWidth="1"/>
    <col min="14855" max="14855" width="10.5703125" bestFit="1" customWidth="1"/>
    <col min="15100" max="15100" width="5" customWidth="1"/>
    <col min="15101" max="15101" width="60.85546875" customWidth="1"/>
    <col min="15102" max="15102" width="14.28515625" bestFit="1" customWidth="1"/>
    <col min="15103" max="15103" width="14" customWidth="1"/>
    <col min="15104" max="15104" width="15.28515625" customWidth="1"/>
    <col min="15105" max="15106" width="14.28515625" bestFit="1" customWidth="1"/>
    <col min="15107" max="15107" width="15.42578125" customWidth="1"/>
    <col min="15108" max="15108" width="14.85546875" bestFit="1" customWidth="1"/>
    <col min="15109" max="15109" width="11.5703125" customWidth="1"/>
    <col min="15110" max="15110" width="11.7109375" bestFit="1" customWidth="1"/>
    <col min="15111" max="15111" width="10.5703125" bestFit="1" customWidth="1"/>
    <col min="15356" max="15356" width="5" customWidth="1"/>
    <col min="15357" max="15357" width="60.85546875" customWidth="1"/>
    <col min="15358" max="15358" width="14.28515625" bestFit="1" customWidth="1"/>
    <col min="15359" max="15359" width="14" customWidth="1"/>
    <col min="15360" max="15360" width="15.28515625" customWidth="1"/>
    <col min="15361" max="15362" width="14.28515625" bestFit="1" customWidth="1"/>
    <col min="15363" max="15363" width="15.42578125" customWidth="1"/>
    <col min="15364" max="15364" width="14.85546875" bestFit="1" customWidth="1"/>
    <col min="15365" max="15365" width="11.5703125" customWidth="1"/>
    <col min="15366" max="15366" width="11.7109375" bestFit="1" customWidth="1"/>
    <col min="15367" max="15367" width="10.5703125" bestFit="1" customWidth="1"/>
    <col min="15612" max="15612" width="5" customWidth="1"/>
    <col min="15613" max="15613" width="60.85546875" customWidth="1"/>
    <col min="15614" max="15614" width="14.28515625" bestFit="1" customWidth="1"/>
    <col min="15615" max="15615" width="14" customWidth="1"/>
    <col min="15616" max="15616" width="15.28515625" customWidth="1"/>
    <col min="15617" max="15618" width="14.28515625" bestFit="1" customWidth="1"/>
    <col min="15619" max="15619" width="15.42578125" customWidth="1"/>
    <col min="15620" max="15620" width="14.85546875" bestFit="1" customWidth="1"/>
    <col min="15621" max="15621" width="11.5703125" customWidth="1"/>
    <col min="15622" max="15622" width="11.7109375" bestFit="1" customWidth="1"/>
    <col min="15623" max="15623" width="10.5703125" bestFit="1" customWidth="1"/>
    <col min="15868" max="15868" width="5" customWidth="1"/>
    <col min="15869" max="15869" width="60.85546875" customWidth="1"/>
    <col min="15870" max="15870" width="14.28515625" bestFit="1" customWidth="1"/>
    <col min="15871" max="15871" width="14" customWidth="1"/>
    <col min="15872" max="15872" width="15.28515625" customWidth="1"/>
    <col min="15873" max="15874" width="14.28515625" bestFit="1" customWidth="1"/>
    <col min="15875" max="15875" width="15.42578125" customWidth="1"/>
    <col min="15876" max="15876" width="14.85546875" bestFit="1" customWidth="1"/>
    <col min="15877" max="15877" width="11.5703125" customWidth="1"/>
    <col min="15878" max="15878" width="11.7109375" bestFit="1" customWidth="1"/>
    <col min="15879" max="15879" width="10.5703125" bestFit="1" customWidth="1"/>
    <col min="16124" max="16124" width="5" customWidth="1"/>
    <col min="16125" max="16125" width="60.85546875" customWidth="1"/>
    <col min="16126" max="16126" width="14.28515625" bestFit="1" customWidth="1"/>
    <col min="16127" max="16127" width="14" customWidth="1"/>
    <col min="16128" max="16128" width="15.28515625" customWidth="1"/>
    <col min="16129" max="16130" width="14.28515625" bestFit="1" customWidth="1"/>
    <col min="16131" max="16131" width="15.42578125" customWidth="1"/>
    <col min="16132" max="16132" width="14.85546875" bestFit="1" customWidth="1"/>
    <col min="16133" max="16133" width="11.5703125" customWidth="1"/>
    <col min="16134" max="16134" width="11.7109375" bestFit="1" customWidth="1"/>
    <col min="16135" max="16135" width="10.5703125" bestFit="1" customWidth="1"/>
  </cols>
  <sheetData>
    <row r="1" spans="1:10" hidden="1" x14ac:dyDescent="0.25"/>
    <row r="2" spans="1:10" hidden="1" x14ac:dyDescent="0.25"/>
    <row r="3" spans="1:10" ht="15" customHeight="1" thickBot="1" x14ac:dyDescent="0.3">
      <c r="B3" s="76"/>
      <c r="C3" s="77"/>
      <c r="D3" s="78"/>
      <c r="E3" s="79"/>
      <c r="F3" s="78"/>
    </row>
    <row r="4" spans="1:10" ht="28.5" customHeight="1" thickBot="1" x14ac:dyDescent="0.3">
      <c r="B4" s="41" t="s">
        <v>0</v>
      </c>
      <c r="C4" s="80" t="s">
        <v>1</v>
      </c>
      <c r="D4" s="80" t="s">
        <v>2</v>
      </c>
      <c r="E4" s="80" t="s">
        <v>74</v>
      </c>
      <c r="F4" s="80" t="s">
        <v>4</v>
      </c>
    </row>
    <row r="5" spans="1:10" ht="15.75" thickBot="1" x14ac:dyDescent="0.3">
      <c r="A5" s="81" t="s">
        <v>130</v>
      </c>
      <c r="B5" s="192" t="s">
        <v>323</v>
      </c>
      <c r="C5" s="82"/>
      <c r="D5" s="82"/>
      <c r="E5" s="82"/>
      <c r="F5" s="82"/>
    </row>
    <row r="6" spans="1:10" ht="15.75" thickBot="1" x14ac:dyDescent="0.3">
      <c r="A6" s="81" t="s">
        <v>131</v>
      </c>
      <c r="B6" s="48" t="s">
        <v>132</v>
      </c>
      <c r="C6" s="83">
        <v>12539301</v>
      </c>
      <c r="D6" s="83">
        <v>7870267</v>
      </c>
      <c r="E6" s="83">
        <v>3651938</v>
      </c>
      <c r="F6" s="83">
        <v>10191886</v>
      </c>
    </row>
    <row r="7" spans="1:10" x14ac:dyDescent="0.25">
      <c r="A7" s="81"/>
      <c r="B7" s="86"/>
      <c r="C7" s="86"/>
      <c r="D7" s="86"/>
      <c r="E7" s="86"/>
      <c r="F7" s="86"/>
    </row>
    <row r="8" spans="1:10" x14ac:dyDescent="0.25">
      <c r="A8" s="81" t="s">
        <v>133</v>
      </c>
      <c r="B8" s="88" t="s">
        <v>134</v>
      </c>
      <c r="C8" s="89">
        <v>5071720</v>
      </c>
      <c r="D8" s="89">
        <v>91415</v>
      </c>
      <c r="E8" s="89">
        <v>2023535</v>
      </c>
      <c r="F8" s="89">
        <v>7162714</v>
      </c>
    </row>
    <row r="9" spans="1:10" x14ac:dyDescent="0.25">
      <c r="A9" s="81" t="s">
        <v>135</v>
      </c>
      <c r="B9" s="91" t="s">
        <v>136</v>
      </c>
      <c r="C9" s="90">
        <v>1404179</v>
      </c>
      <c r="D9" s="90">
        <v>863486</v>
      </c>
      <c r="E9" s="90">
        <v>0</v>
      </c>
      <c r="F9" s="90">
        <v>1657845</v>
      </c>
    </row>
    <row r="10" spans="1:10" x14ac:dyDescent="0.25">
      <c r="A10" s="81" t="s">
        <v>137</v>
      </c>
      <c r="B10" s="88" t="s">
        <v>138</v>
      </c>
      <c r="C10" s="89">
        <v>486045</v>
      </c>
      <c r="D10" s="89">
        <v>110777</v>
      </c>
      <c r="E10" s="89">
        <v>24005</v>
      </c>
      <c r="F10" s="89">
        <v>520623</v>
      </c>
    </row>
    <row r="11" spans="1:10" x14ac:dyDescent="0.25">
      <c r="A11" s="81" t="s">
        <v>317</v>
      </c>
      <c r="B11" s="91" t="s">
        <v>139</v>
      </c>
      <c r="C11" s="90">
        <v>1621669</v>
      </c>
      <c r="D11" s="90">
        <v>3015175</v>
      </c>
      <c r="E11" s="90">
        <v>0</v>
      </c>
      <c r="F11" s="90">
        <v>39786</v>
      </c>
    </row>
    <row r="12" spans="1:10" x14ac:dyDescent="0.25">
      <c r="A12" s="81" t="s">
        <v>140</v>
      </c>
      <c r="B12" s="88" t="s">
        <v>141</v>
      </c>
      <c r="C12" s="89">
        <v>7324</v>
      </c>
      <c r="D12" s="89">
        <v>0</v>
      </c>
      <c r="E12" s="89">
        <v>0</v>
      </c>
      <c r="F12" s="89">
        <v>0</v>
      </c>
    </row>
    <row r="13" spans="1:10" x14ac:dyDescent="0.25">
      <c r="A13" s="81" t="s">
        <v>142</v>
      </c>
      <c r="B13" s="88" t="s">
        <v>318</v>
      </c>
      <c r="C13" s="89">
        <v>2205586</v>
      </c>
      <c r="D13" s="89">
        <v>2268251</v>
      </c>
      <c r="E13" s="89">
        <v>915176</v>
      </c>
      <c r="F13" s="89">
        <v>1267029</v>
      </c>
      <c r="G13" s="187"/>
      <c r="H13" s="187"/>
      <c r="I13" s="187"/>
      <c r="J13" s="187"/>
    </row>
    <row r="14" spans="1:10" x14ac:dyDescent="0.25">
      <c r="A14" s="81" t="s">
        <v>285</v>
      </c>
      <c r="B14" s="88" t="s">
        <v>279</v>
      </c>
      <c r="C14" s="89">
        <v>3252503</v>
      </c>
      <c r="D14" s="89">
        <v>2403532</v>
      </c>
      <c r="E14" s="89">
        <v>845839</v>
      </c>
      <c r="F14" s="89">
        <v>1399382</v>
      </c>
    </row>
    <row r="15" spans="1:10" x14ac:dyDescent="0.25">
      <c r="A15" s="81" t="s">
        <v>145</v>
      </c>
      <c r="B15" s="91" t="s">
        <v>146</v>
      </c>
      <c r="C15" s="90">
        <v>480112</v>
      </c>
      <c r="D15" s="90">
        <v>605344</v>
      </c>
      <c r="E15" s="90">
        <v>265116</v>
      </c>
      <c r="F15" s="90">
        <v>143735</v>
      </c>
    </row>
    <row r="16" spans="1:10" ht="16.5" customHeight="1" x14ac:dyDescent="0.25">
      <c r="A16" s="81" t="s">
        <v>286</v>
      </c>
      <c r="B16" s="88"/>
      <c r="C16" s="89"/>
      <c r="D16" s="89"/>
      <c r="E16" s="89"/>
      <c r="F16" s="89"/>
    </row>
    <row r="17" spans="1:7" x14ac:dyDescent="0.25">
      <c r="A17" s="81" t="s">
        <v>147</v>
      </c>
      <c r="B17" s="88" t="s">
        <v>148</v>
      </c>
      <c r="C17" s="89">
        <v>118703</v>
      </c>
      <c r="D17" s="89">
        <v>80840</v>
      </c>
      <c r="E17" s="89">
        <v>67406</v>
      </c>
      <c r="F17" s="89">
        <v>650496</v>
      </c>
    </row>
    <row r="18" spans="1:7" x14ac:dyDescent="0.25">
      <c r="A18" s="81"/>
      <c r="B18" s="91"/>
      <c r="C18" s="90"/>
      <c r="D18" s="90"/>
      <c r="E18" s="90"/>
      <c r="F18" s="90"/>
    </row>
    <row r="19" spans="1:7" x14ac:dyDescent="0.25">
      <c r="A19" s="81" t="s">
        <v>149</v>
      </c>
      <c r="B19" s="88" t="s">
        <v>150</v>
      </c>
      <c r="C19" s="89">
        <v>-2108540</v>
      </c>
      <c r="D19" s="89">
        <v>-1568553</v>
      </c>
      <c r="E19" s="89">
        <v>-489139</v>
      </c>
      <c r="F19" s="89">
        <v>-2649724</v>
      </c>
    </row>
    <row r="20" spans="1:7" ht="15.75" thickBot="1" x14ac:dyDescent="0.3">
      <c r="A20" s="81"/>
      <c r="B20" s="91"/>
      <c r="C20" s="90"/>
      <c r="D20" s="90"/>
      <c r="E20" s="90"/>
      <c r="F20" s="90"/>
    </row>
    <row r="21" spans="1:7" ht="15.75" thickBot="1" x14ac:dyDescent="0.3">
      <c r="A21" s="81" t="s">
        <v>151</v>
      </c>
      <c r="B21" s="48" t="s">
        <v>152</v>
      </c>
      <c r="C21" s="83">
        <v>-6521383</v>
      </c>
      <c r="D21" s="83">
        <v>-3113788</v>
      </c>
      <c r="E21" s="83">
        <v>-2044999</v>
      </c>
      <c r="F21" s="83">
        <v>-4685553</v>
      </c>
      <c r="G21" s="19"/>
    </row>
    <row r="22" spans="1:7" x14ac:dyDescent="0.25">
      <c r="A22" s="81"/>
      <c r="B22" s="86"/>
      <c r="C22" s="86"/>
      <c r="D22" s="86"/>
      <c r="E22" s="86"/>
      <c r="F22" s="86"/>
    </row>
    <row r="23" spans="1:7" x14ac:dyDescent="0.25">
      <c r="A23" s="81" t="s">
        <v>153</v>
      </c>
      <c r="B23" s="88" t="s">
        <v>154</v>
      </c>
      <c r="C23" s="89">
        <v>-1346004</v>
      </c>
      <c r="D23" s="89">
        <v>-795060</v>
      </c>
      <c r="E23" s="89">
        <v>-568800</v>
      </c>
      <c r="F23" s="89">
        <v>-879787</v>
      </c>
    </row>
    <row r="24" spans="1:7" x14ac:dyDescent="0.25">
      <c r="A24" s="81" t="s">
        <v>155</v>
      </c>
      <c r="B24" s="91" t="s">
        <v>156</v>
      </c>
      <c r="C24" s="90">
        <v>0</v>
      </c>
      <c r="D24" s="90">
        <v>0</v>
      </c>
      <c r="E24" s="90">
        <v>0</v>
      </c>
      <c r="F24" s="90">
        <v>0</v>
      </c>
    </row>
    <row r="25" spans="1:7" x14ac:dyDescent="0.25">
      <c r="A25" s="81" t="s">
        <v>157</v>
      </c>
      <c r="B25" s="88" t="s">
        <v>158</v>
      </c>
      <c r="C25" s="89">
        <v>-2197557</v>
      </c>
      <c r="D25" s="89">
        <v>-235667</v>
      </c>
      <c r="E25" s="89">
        <v>-668244</v>
      </c>
      <c r="F25" s="89">
        <v>-244263</v>
      </c>
    </row>
    <row r="26" spans="1:7" x14ac:dyDescent="0.25">
      <c r="A26" s="81" t="s">
        <v>159</v>
      </c>
      <c r="B26" s="91" t="s">
        <v>160</v>
      </c>
      <c r="C26" s="90">
        <v>-1177689</v>
      </c>
      <c r="D26" s="90">
        <v>-948925</v>
      </c>
      <c r="E26" s="90">
        <v>-63362</v>
      </c>
      <c r="F26" s="90">
        <v>-832877</v>
      </c>
    </row>
    <row r="27" spans="1:7" x14ac:dyDescent="0.25">
      <c r="A27" s="81" t="s">
        <v>161</v>
      </c>
      <c r="B27" s="88" t="s">
        <v>162</v>
      </c>
      <c r="C27" s="89">
        <v>-319545</v>
      </c>
      <c r="D27" s="89">
        <v>-968419</v>
      </c>
      <c r="E27" s="89">
        <v>-324328</v>
      </c>
      <c r="F27" s="89">
        <v>-116659</v>
      </c>
    </row>
    <row r="28" spans="1:7" x14ac:dyDescent="0.25">
      <c r="A28" s="95" t="s">
        <v>163</v>
      </c>
      <c r="B28" s="91" t="s">
        <v>164</v>
      </c>
      <c r="C28" s="90">
        <v>-611060</v>
      </c>
      <c r="D28" s="90">
        <v>0</v>
      </c>
      <c r="E28" s="90">
        <v>-195023</v>
      </c>
      <c r="F28" s="90">
        <v>-1279913</v>
      </c>
    </row>
    <row r="29" spans="1:7" x14ac:dyDescent="0.25">
      <c r="A29" s="81" t="s">
        <v>165</v>
      </c>
      <c r="B29" s="88" t="s">
        <v>166</v>
      </c>
      <c r="C29" s="89">
        <v>-869528</v>
      </c>
      <c r="D29" s="89">
        <v>-134139</v>
      </c>
      <c r="E29" s="89">
        <v>-210984</v>
      </c>
      <c r="F29" s="89">
        <v>-1266041</v>
      </c>
    </row>
    <row r="30" spans="1:7" x14ac:dyDescent="0.25">
      <c r="A30" s="81" t="s">
        <v>167</v>
      </c>
      <c r="B30" s="91" t="s">
        <v>168</v>
      </c>
      <c r="C30" s="90">
        <v>0</v>
      </c>
      <c r="D30" s="90">
        <v>0</v>
      </c>
      <c r="E30" s="90">
        <v>0</v>
      </c>
      <c r="F30" s="90">
        <v>0</v>
      </c>
    </row>
    <row r="31" spans="1:7" x14ac:dyDescent="0.25">
      <c r="A31" s="81" t="s">
        <v>169</v>
      </c>
      <c r="B31" s="88" t="s">
        <v>170</v>
      </c>
      <c r="C31" s="89">
        <v>0</v>
      </c>
      <c r="D31" s="89">
        <v>-31578</v>
      </c>
      <c r="E31" s="89">
        <v>-14258</v>
      </c>
      <c r="F31" s="89">
        <v>-66013</v>
      </c>
    </row>
    <row r="32" spans="1:7" ht="15.75" thickBot="1" x14ac:dyDescent="0.3">
      <c r="A32" s="81"/>
      <c r="B32" s="91"/>
      <c r="C32" s="90"/>
      <c r="D32" s="90"/>
      <c r="E32" s="90"/>
      <c r="F32" s="90"/>
    </row>
    <row r="33" spans="1:6" ht="15.75" thickBot="1" x14ac:dyDescent="0.3">
      <c r="A33" s="81" t="s">
        <v>171</v>
      </c>
      <c r="B33" s="48" t="s">
        <v>172</v>
      </c>
      <c r="C33" s="83">
        <v>-1949702</v>
      </c>
      <c r="D33" s="83">
        <v>-2363212</v>
      </c>
      <c r="E33" s="83">
        <v>-985731</v>
      </c>
      <c r="F33" s="83">
        <v>-3564908</v>
      </c>
    </row>
    <row r="34" spans="1:6" x14ac:dyDescent="0.25">
      <c r="A34" s="81"/>
      <c r="B34" s="86"/>
      <c r="C34" s="86"/>
      <c r="D34" s="86"/>
      <c r="E34" s="86"/>
      <c r="F34" s="86"/>
    </row>
    <row r="35" spans="1:6" x14ac:dyDescent="0.25">
      <c r="A35" s="81" t="s">
        <v>173</v>
      </c>
      <c r="B35" s="88" t="s">
        <v>154</v>
      </c>
      <c r="C35" s="89">
        <v>-685367</v>
      </c>
      <c r="D35" s="89">
        <v>-728588</v>
      </c>
      <c r="E35" s="89">
        <v>-332681</v>
      </c>
      <c r="F35" s="89">
        <v>-963981</v>
      </c>
    </row>
    <row r="36" spans="1:6" x14ac:dyDescent="0.25">
      <c r="A36" s="81" t="s">
        <v>174</v>
      </c>
      <c r="B36" s="91" t="s">
        <v>156</v>
      </c>
      <c r="C36" s="90">
        <v>-254042</v>
      </c>
      <c r="D36" s="90">
        <v>-391591</v>
      </c>
      <c r="E36" s="90">
        <v>-148550</v>
      </c>
      <c r="F36" s="90">
        <v>-423188</v>
      </c>
    </row>
    <row r="37" spans="1:6" x14ac:dyDescent="0.25">
      <c r="A37" s="81" t="s">
        <v>175</v>
      </c>
      <c r="B37" s="88" t="s">
        <v>176</v>
      </c>
      <c r="C37" s="89">
        <v>-49984</v>
      </c>
      <c r="D37" s="89">
        <v>-12235</v>
      </c>
      <c r="E37" s="89">
        <v>-1975</v>
      </c>
      <c r="F37" s="89">
        <v>-15905</v>
      </c>
    </row>
    <row r="38" spans="1:6" x14ac:dyDescent="0.25">
      <c r="A38" s="81" t="s">
        <v>165</v>
      </c>
      <c r="B38" s="91" t="s">
        <v>166</v>
      </c>
      <c r="C38" s="90">
        <v>-57899</v>
      </c>
      <c r="D38" s="90">
        <v>-31900</v>
      </c>
      <c r="E38" s="90">
        <v>-27955</v>
      </c>
      <c r="F38" s="90">
        <v>-80625</v>
      </c>
    </row>
    <row r="39" spans="1:6" x14ac:dyDescent="0.25">
      <c r="A39" s="81" t="s">
        <v>177</v>
      </c>
      <c r="B39" s="88" t="s">
        <v>168</v>
      </c>
      <c r="C39" s="89">
        <v>-353934</v>
      </c>
      <c r="D39" s="89">
        <v>-791283</v>
      </c>
      <c r="E39" s="89">
        <v>-466842</v>
      </c>
      <c r="F39" s="89">
        <v>-1870576</v>
      </c>
    </row>
    <row r="40" spans="1:6" x14ac:dyDescent="0.25">
      <c r="A40" s="81" t="s">
        <v>178</v>
      </c>
      <c r="B40" s="91" t="s">
        <v>170</v>
      </c>
      <c r="C40" s="90">
        <v>-548476</v>
      </c>
      <c r="D40" s="90">
        <v>-407615</v>
      </c>
      <c r="E40" s="90">
        <v>-7728</v>
      </c>
      <c r="F40" s="90">
        <v>-210633</v>
      </c>
    </row>
    <row r="41" spans="1:6" x14ac:dyDescent="0.25">
      <c r="A41" s="81"/>
      <c r="B41" s="88"/>
      <c r="C41" s="89"/>
      <c r="D41" s="89"/>
      <c r="E41" s="89"/>
      <c r="F41" s="89"/>
    </row>
    <row r="42" spans="1:6" x14ac:dyDescent="0.25">
      <c r="A42" s="81"/>
      <c r="B42" s="156" t="s">
        <v>303</v>
      </c>
      <c r="C42" s="157">
        <v>19874</v>
      </c>
      <c r="D42" s="157">
        <v>228155</v>
      </c>
      <c r="E42" s="157">
        <v>95259</v>
      </c>
      <c r="F42" s="157">
        <v>21890</v>
      </c>
    </row>
    <row r="43" spans="1:6" ht="15.75" thickBot="1" x14ac:dyDescent="0.3">
      <c r="A43" s="81"/>
      <c r="B43" s="88"/>
      <c r="C43" s="89"/>
      <c r="D43" s="89"/>
      <c r="E43" s="89"/>
      <c r="F43" s="89"/>
    </row>
    <row r="44" spans="1:6" ht="15.75" thickBot="1" x14ac:dyDescent="0.3">
      <c r="A44" s="81" t="s">
        <v>179</v>
      </c>
      <c r="B44" s="48" t="s">
        <v>180</v>
      </c>
      <c r="C44" s="83">
        <v>4088090</v>
      </c>
      <c r="D44" s="83">
        <v>2621422</v>
      </c>
      <c r="E44" s="83">
        <v>716467</v>
      </c>
      <c r="F44" s="83">
        <v>1963315</v>
      </c>
    </row>
    <row r="45" spans="1:6" x14ac:dyDescent="0.25">
      <c r="A45" s="81"/>
      <c r="B45" s="101"/>
      <c r="C45" s="86"/>
      <c r="D45" s="86"/>
      <c r="E45" s="86"/>
      <c r="F45" s="86"/>
    </row>
    <row r="46" spans="1:6" x14ac:dyDescent="0.25">
      <c r="A46" s="81"/>
      <c r="B46" s="97" t="s">
        <v>181</v>
      </c>
      <c r="C46" s="92"/>
      <c r="D46" s="92"/>
      <c r="E46" s="92"/>
      <c r="F46" s="92"/>
    </row>
    <row r="47" spans="1:6" x14ac:dyDescent="0.25">
      <c r="A47" s="81"/>
      <c r="B47" s="86"/>
      <c r="C47" s="86"/>
      <c r="D47" s="86"/>
      <c r="E47" s="86"/>
      <c r="F47" s="86"/>
    </row>
    <row r="48" spans="1:6" x14ac:dyDescent="0.25">
      <c r="A48" s="81" t="s">
        <v>182</v>
      </c>
      <c r="B48" s="88" t="s">
        <v>183</v>
      </c>
      <c r="C48" s="89">
        <v>418682</v>
      </c>
      <c r="D48" s="89">
        <v>251597</v>
      </c>
      <c r="E48" s="89">
        <v>183951</v>
      </c>
      <c r="F48" s="89">
        <v>284823</v>
      </c>
    </row>
    <row r="49" spans="1:6" x14ac:dyDescent="0.25">
      <c r="A49" s="81" t="s">
        <v>184</v>
      </c>
      <c r="B49" s="91" t="s">
        <v>185</v>
      </c>
      <c r="C49" s="90">
        <v>28973</v>
      </c>
      <c r="D49" s="90">
        <v>0</v>
      </c>
      <c r="E49" s="90">
        <v>0</v>
      </c>
      <c r="F49" s="90">
        <v>0</v>
      </c>
    </row>
    <row r="50" spans="1:6" x14ac:dyDescent="0.25">
      <c r="A50" s="81" t="s">
        <v>186</v>
      </c>
      <c r="B50" s="88" t="s">
        <v>187</v>
      </c>
      <c r="C50" s="89">
        <v>1649</v>
      </c>
      <c r="D50" s="89">
        <v>7827</v>
      </c>
      <c r="E50" s="89">
        <v>0</v>
      </c>
      <c r="F50" s="89">
        <v>243161</v>
      </c>
    </row>
    <row r="51" spans="1:6" x14ac:dyDescent="0.25">
      <c r="A51" s="81" t="s">
        <v>188</v>
      </c>
      <c r="B51" s="91" t="s">
        <v>189</v>
      </c>
      <c r="C51" s="90">
        <v>219551</v>
      </c>
      <c r="D51" s="90">
        <v>112493</v>
      </c>
      <c r="E51" s="90">
        <v>37447</v>
      </c>
      <c r="F51" s="90">
        <v>0</v>
      </c>
    </row>
    <row r="52" spans="1:6" x14ac:dyDescent="0.25">
      <c r="A52" s="99" t="s">
        <v>190</v>
      </c>
      <c r="B52" s="88" t="s">
        <v>191</v>
      </c>
      <c r="C52" s="89">
        <v>24095</v>
      </c>
      <c r="D52" s="89">
        <v>0</v>
      </c>
      <c r="E52" s="89">
        <v>55973</v>
      </c>
      <c r="F52" s="89">
        <v>39749</v>
      </c>
    </row>
    <row r="53" spans="1:6" x14ac:dyDescent="0.25">
      <c r="A53" s="81" t="s">
        <v>192</v>
      </c>
      <c r="B53" s="154" t="s">
        <v>193</v>
      </c>
      <c r="C53" s="155">
        <v>26976</v>
      </c>
      <c r="D53" s="155">
        <v>14299</v>
      </c>
      <c r="E53" s="155">
        <v>52610</v>
      </c>
      <c r="F53" s="155">
        <v>205705</v>
      </c>
    </row>
    <row r="54" spans="1:6" x14ac:dyDescent="0.25">
      <c r="A54" s="81" t="s">
        <v>304</v>
      </c>
      <c r="B54" s="88" t="s">
        <v>304</v>
      </c>
      <c r="C54" s="89">
        <v>-32529</v>
      </c>
      <c r="D54" s="89">
        <v>0</v>
      </c>
      <c r="E54" s="89">
        <v>-13195</v>
      </c>
      <c r="F54" s="89">
        <v>-53760</v>
      </c>
    </row>
    <row r="55" spans="1:6" x14ac:dyDescent="0.25">
      <c r="A55" s="81" t="s">
        <v>194</v>
      </c>
      <c r="B55" s="88" t="s">
        <v>195</v>
      </c>
      <c r="C55" s="89">
        <v>-1696065</v>
      </c>
      <c r="D55" s="89">
        <v>-92790</v>
      </c>
      <c r="E55" s="89">
        <v>-250690</v>
      </c>
      <c r="F55" s="89">
        <v>-473897</v>
      </c>
    </row>
    <row r="56" spans="1:6" x14ac:dyDescent="0.25">
      <c r="A56" s="81" t="s">
        <v>196</v>
      </c>
      <c r="B56" s="91" t="s">
        <v>197</v>
      </c>
      <c r="C56" s="90">
        <v>0</v>
      </c>
      <c r="D56" s="90">
        <v>0</v>
      </c>
      <c r="E56" s="90">
        <v>-8957</v>
      </c>
      <c r="F56" s="90">
        <v>0</v>
      </c>
    </row>
    <row r="57" spans="1:6" x14ac:dyDescent="0.25">
      <c r="A57" s="81" t="s">
        <v>198</v>
      </c>
      <c r="B57" s="88" t="s">
        <v>199</v>
      </c>
      <c r="C57" s="89">
        <v>-10682</v>
      </c>
      <c r="D57" s="89">
        <v>-220</v>
      </c>
      <c r="E57" s="89">
        <v>-3795</v>
      </c>
      <c r="F57" s="89">
        <v>-527746</v>
      </c>
    </row>
    <row r="58" spans="1:6" x14ac:dyDescent="0.25">
      <c r="A58" s="81" t="s">
        <v>305</v>
      </c>
      <c r="B58" s="186" t="s">
        <v>312</v>
      </c>
      <c r="C58" s="184">
        <v>-315629</v>
      </c>
      <c r="D58" s="184">
        <v>-457323</v>
      </c>
      <c r="E58" s="184">
        <v>0</v>
      </c>
      <c r="F58" s="184">
        <v>-324086</v>
      </c>
    </row>
    <row r="59" spans="1:6" x14ac:dyDescent="0.25">
      <c r="A59" s="81" t="s">
        <v>306</v>
      </c>
      <c r="B59" s="183" t="s">
        <v>313</v>
      </c>
      <c r="C59" s="185">
        <v>-49160</v>
      </c>
      <c r="D59" s="185">
        <v>-74809</v>
      </c>
      <c r="E59" s="185">
        <v>0</v>
      </c>
      <c r="F59" s="185">
        <v>-63054</v>
      </c>
    </row>
    <row r="60" spans="1:6" x14ac:dyDescent="0.25">
      <c r="A60" s="81" t="s">
        <v>200</v>
      </c>
      <c r="B60" s="91" t="s">
        <v>201</v>
      </c>
      <c r="C60" s="90">
        <v>-42295</v>
      </c>
      <c r="D60" s="90">
        <v>-96027</v>
      </c>
      <c r="E60" s="90">
        <v>-6745</v>
      </c>
      <c r="F60" s="90">
        <v>-207176</v>
      </c>
    </row>
    <row r="61" spans="1:6" x14ac:dyDescent="0.25">
      <c r="A61" s="81" t="s">
        <v>202</v>
      </c>
      <c r="B61" s="88" t="s">
        <v>203</v>
      </c>
      <c r="C61" s="89">
        <v>-30858</v>
      </c>
      <c r="D61" s="89">
        <v>-26486</v>
      </c>
      <c r="E61" s="89">
        <v>-81055</v>
      </c>
      <c r="F61" s="89">
        <v>-166996</v>
      </c>
    </row>
    <row r="62" spans="1:6" x14ac:dyDescent="0.25">
      <c r="A62" s="81" t="s">
        <v>298</v>
      </c>
      <c r="B62" s="91" t="s">
        <v>300</v>
      </c>
      <c r="C62" s="90">
        <v>-56885</v>
      </c>
      <c r="D62" s="90">
        <v>-81966</v>
      </c>
      <c r="E62" s="90">
        <v>0</v>
      </c>
      <c r="F62" s="90">
        <v>-58729</v>
      </c>
    </row>
    <row r="63" spans="1:6" x14ac:dyDescent="0.25">
      <c r="A63" s="81" t="s">
        <v>299</v>
      </c>
      <c r="B63" s="88" t="s">
        <v>301</v>
      </c>
      <c r="C63" s="89">
        <v>-6050</v>
      </c>
      <c r="D63" s="89">
        <v>-9207</v>
      </c>
      <c r="E63" s="89">
        <v>0</v>
      </c>
      <c r="F63" s="89">
        <v>-7760</v>
      </c>
    </row>
    <row r="64" spans="1:6" x14ac:dyDescent="0.25">
      <c r="A64" s="81" t="s">
        <v>204</v>
      </c>
      <c r="B64" s="91" t="s">
        <v>205</v>
      </c>
      <c r="C64" s="90">
        <v>-22</v>
      </c>
      <c r="D64" s="90">
        <v>0</v>
      </c>
      <c r="E64" s="90">
        <v>0</v>
      </c>
      <c r="F64" s="90">
        <v>0</v>
      </c>
    </row>
    <row r="65" spans="1:16" x14ac:dyDescent="0.25">
      <c r="A65" s="81" t="s">
        <v>206</v>
      </c>
      <c r="B65" s="88" t="s">
        <v>207</v>
      </c>
      <c r="C65" s="89">
        <v>0</v>
      </c>
      <c r="D65" s="89">
        <v>0</v>
      </c>
      <c r="E65" s="89">
        <v>0</v>
      </c>
      <c r="F65" s="89">
        <v>-356494</v>
      </c>
    </row>
    <row r="66" spans="1:16" x14ac:dyDescent="0.25">
      <c r="A66" s="81" t="s">
        <v>208</v>
      </c>
      <c r="B66" s="154" t="s">
        <v>209</v>
      </c>
      <c r="C66" s="155">
        <v>-199664</v>
      </c>
      <c r="D66" s="155">
        <v>-30669</v>
      </c>
      <c r="E66" s="155">
        <v>-24203</v>
      </c>
      <c r="F66" s="155">
        <v>-376416</v>
      </c>
    </row>
    <row r="67" spans="1:16" ht="15.75" thickBot="1" x14ac:dyDescent="0.3">
      <c r="A67" s="81"/>
      <c r="B67" s="93"/>
      <c r="C67" s="93"/>
      <c r="D67" s="93"/>
      <c r="E67" s="93"/>
      <c r="F67" s="93"/>
    </row>
    <row r="68" spans="1:16" ht="15.75" thickBot="1" x14ac:dyDescent="0.3">
      <c r="A68" s="81" t="s">
        <v>210</v>
      </c>
      <c r="B68" s="48" t="s">
        <v>210</v>
      </c>
      <c r="C68" s="83">
        <v>-1719913</v>
      </c>
      <c r="D68" s="83">
        <v>-483281</v>
      </c>
      <c r="E68" s="83">
        <v>-58659</v>
      </c>
      <c r="F68" s="83">
        <v>-1842676</v>
      </c>
      <c r="G68" s="19"/>
      <c r="H68" s="19"/>
      <c r="I68" s="19"/>
      <c r="J68" s="19"/>
      <c r="K68" s="19"/>
      <c r="L68" s="19"/>
      <c r="M68" s="19"/>
      <c r="N68" s="19"/>
      <c r="O68" s="19"/>
      <c r="P68" s="19"/>
    </row>
    <row r="69" spans="1:16" ht="15.75" thickBot="1" x14ac:dyDescent="0.3">
      <c r="A69" s="81"/>
      <c r="B69" s="96"/>
      <c r="C69" s="96"/>
      <c r="D69" s="96"/>
      <c r="E69" s="96"/>
      <c r="F69" s="96"/>
    </row>
    <row r="70" spans="1:16" ht="15.75" thickBot="1" x14ac:dyDescent="0.3">
      <c r="A70" s="81" t="s">
        <v>211</v>
      </c>
      <c r="B70" s="48" t="s">
        <v>211</v>
      </c>
      <c r="C70" s="83">
        <v>638397</v>
      </c>
      <c r="D70" s="83">
        <v>167233</v>
      </c>
      <c r="E70" s="83">
        <v>-47080</v>
      </c>
      <c r="F70" s="83">
        <v>-56571</v>
      </c>
    </row>
    <row r="71" spans="1:16" ht="15.75" thickBot="1" x14ac:dyDescent="0.3">
      <c r="A71" s="81"/>
      <c r="B71" s="93"/>
      <c r="C71" s="93"/>
      <c r="D71" s="93"/>
      <c r="E71" s="93"/>
      <c r="F71" s="93"/>
    </row>
    <row r="72" spans="1:16" ht="15.75" thickBot="1" x14ac:dyDescent="0.3">
      <c r="A72" s="81" t="s">
        <v>212</v>
      </c>
      <c r="B72" s="48" t="s">
        <v>212</v>
      </c>
      <c r="C72" s="83">
        <v>19282</v>
      </c>
      <c r="D72" s="83">
        <v>0</v>
      </c>
      <c r="E72" s="83">
        <v>0</v>
      </c>
      <c r="F72" s="83">
        <v>319004</v>
      </c>
    </row>
    <row r="73" spans="1:16" ht="15.75" thickBot="1" x14ac:dyDescent="0.3">
      <c r="A73" s="81"/>
      <c r="B73" s="180"/>
      <c r="C73" s="181"/>
      <c r="D73" s="181"/>
      <c r="E73" s="181"/>
      <c r="F73" s="181"/>
    </row>
    <row r="74" spans="1:16" ht="15.75" thickBot="1" x14ac:dyDescent="0.3">
      <c r="A74" s="81" t="s">
        <v>319</v>
      </c>
      <c r="B74" s="48" t="s">
        <v>319</v>
      </c>
      <c r="C74" s="83">
        <v>-1338982</v>
      </c>
      <c r="D74" s="83">
        <v>-619230</v>
      </c>
      <c r="E74" s="83">
        <v>0</v>
      </c>
      <c r="F74" s="83">
        <v>1603150</v>
      </c>
      <c r="G74" s="68"/>
      <c r="H74" s="68"/>
      <c r="I74" s="68"/>
    </row>
    <row r="75" spans="1:16" ht="15.75" thickBot="1" x14ac:dyDescent="0.3">
      <c r="A75" s="81"/>
      <c r="B75" s="93"/>
      <c r="C75" s="93"/>
      <c r="D75" s="93"/>
      <c r="E75" s="93"/>
      <c r="F75" s="93"/>
    </row>
    <row r="76" spans="1:16" ht="15.75" thickBot="1" x14ac:dyDescent="0.3">
      <c r="A76" s="81" t="s">
        <v>213</v>
      </c>
      <c r="B76" s="48" t="s">
        <v>214</v>
      </c>
      <c r="C76" s="83">
        <v>1686874</v>
      </c>
      <c r="D76" s="83">
        <v>1686144</v>
      </c>
      <c r="E76" s="83">
        <v>610728</v>
      </c>
      <c r="F76" s="83">
        <v>1986222</v>
      </c>
    </row>
    <row r="77" spans="1:16" ht="15.75" thickBot="1" x14ac:dyDescent="0.3">
      <c r="A77" s="81"/>
      <c r="B77" s="93"/>
      <c r="C77" s="93"/>
      <c r="D77" s="93"/>
      <c r="E77" s="93"/>
      <c r="F77" s="93"/>
    </row>
    <row r="78" spans="1:16" ht="15.75" thickBot="1" x14ac:dyDescent="0.3">
      <c r="A78" s="95" t="s">
        <v>215</v>
      </c>
      <c r="B78" s="100" t="s">
        <v>216</v>
      </c>
      <c r="C78" s="83">
        <v>-40284</v>
      </c>
      <c r="D78" s="83">
        <v>21283</v>
      </c>
      <c r="E78" s="83">
        <v>-213568</v>
      </c>
      <c r="F78" s="83">
        <v>100425</v>
      </c>
    </row>
    <row r="79" spans="1:16" ht="15.75" thickBot="1" x14ac:dyDescent="0.3">
      <c r="A79" s="81"/>
      <c r="B79" s="93"/>
      <c r="C79" s="93"/>
      <c r="D79" s="93"/>
      <c r="E79" s="93"/>
      <c r="F79" s="93"/>
    </row>
    <row r="80" spans="1:16" ht="15.75" thickBot="1" x14ac:dyDescent="0.3">
      <c r="A80" s="81" t="s">
        <v>217</v>
      </c>
      <c r="B80" s="48" t="s">
        <v>218</v>
      </c>
      <c r="C80" s="83">
        <v>1646590</v>
      </c>
      <c r="D80" s="83">
        <v>1707427</v>
      </c>
      <c r="E80" s="83">
        <v>397160</v>
      </c>
      <c r="F80" s="83">
        <v>2086647</v>
      </c>
    </row>
    <row r="81" spans="1:6" x14ac:dyDescent="0.25">
      <c r="A81" s="81"/>
      <c r="B81" s="93"/>
      <c r="C81" s="93"/>
      <c r="D81" s="93"/>
      <c r="E81" s="93"/>
      <c r="F81" s="93"/>
    </row>
    <row r="82" spans="1:6" ht="15.75" thickBot="1" x14ac:dyDescent="0.3">
      <c r="A82" s="182" t="s">
        <v>219</v>
      </c>
      <c r="B82" s="88" t="s">
        <v>220</v>
      </c>
      <c r="C82" s="89">
        <v>-11653</v>
      </c>
      <c r="D82" s="89">
        <v>0</v>
      </c>
      <c r="E82" s="89">
        <v>-9901</v>
      </c>
      <c r="F82" s="89">
        <v>0</v>
      </c>
    </row>
    <row r="83" spans="1:6" ht="15.75" thickBot="1" x14ac:dyDescent="0.3">
      <c r="A83" s="81" t="s">
        <v>221</v>
      </c>
      <c r="B83" s="48" t="s">
        <v>222</v>
      </c>
      <c r="C83" s="83">
        <v>1658243</v>
      </c>
      <c r="D83" s="83">
        <v>1707427</v>
      </c>
      <c r="E83" s="83">
        <v>407061</v>
      </c>
      <c r="F83" s="83">
        <v>2086647</v>
      </c>
    </row>
    <row r="84" spans="1:6" x14ac:dyDescent="0.25">
      <c r="A84" s="81"/>
      <c r="B84" s="133"/>
      <c r="C84" s="133"/>
      <c r="D84" s="133"/>
      <c r="E84" s="133"/>
      <c r="F84" s="133"/>
    </row>
    <row r="85" spans="1:6" x14ac:dyDescent="0.25">
      <c r="A85" s="81"/>
      <c r="B85" s="134"/>
      <c r="C85" s="134"/>
      <c r="D85" s="134"/>
      <c r="E85" s="134"/>
      <c r="F85" s="134"/>
    </row>
  </sheetData>
  <printOptions horizontalCentered="1"/>
  <pageMargins left="0.31496062992125984" right="0.31496062992125984" top="1.5748031496062993" bottom="0.78740157480314965" header="0.31496062992125984" footer="0.31496062992125984"/>
  <pageSetup paperSize="9" scale="69" orientation="portrait" r:id="rId1"/>
  <headerFooter>
    <oddHeader>&amp;C&amp;G
&amp;"-,Negrito"DFR - Superintendência de Relação com Investidores 
  Informe aos Investidores - Anexo I -  4T22
  Informações Financeiras das Empresas Controladas</oddHeader>
    <oddFooter>&amp;C_x000D_&amp;1#&amp;"Calibri"&amp;10&amp;K008000 Classificação: Pública</oddFooter>
  </headerFooter>
  <rowBreaks count="1" manualBreakCount="1">
    <brk id="68" min="1" max="6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91351-D738-4252-9D1B-BC392B8F3072}">
  <dimension ref="A1:R84"/>
  <sheetViews>
    <sheetView showGridLines="0" tabSelected="1" topLeftCell="A67" zoomScale="80" zoomScaleNormal="80" zoomScaleSheetLayoutView="100" zoomScalePageLayoutView="80" workbookViewId="0">
      <selection activeCell="C2" sqref="B2:F50"/>
    </sheetView>
  </sheetViews>
  <sheetFormatPr defaultRowHeight="15" x14ac:dyDescent="0.25"/>
  <cols>
    <col min="1" max="1" width="8.85546875" style="68" customWidth="1"/>
    <col min="2" max="2" width="57.42578125" customWidth="1"/>
    <col min="3" max="3" width="14.28515625" bestFit="1" customWidth="1"/>
    <col min="4" max="4" width="14" customWidth="1"/>
    <col min="5" max="5" width="15.28515625" customWidth="1"/>
    <col min="6" max="6" width="14.28515625" bestFit="1" customWidth="1"/>
    <col min="7" max="7" width="11.5703125" style="1" customWidth="1"/>
    <col min="8" max="8" width="11.7109375" bestFit="1" customWidth="1"/>
    <col min="9" max="9" width="10.5703125" bestFit="1" customWidth="1"/>
    <col min="254" max="254" width="5" customWidth="1"/>
    <col min="255" max="255" width="60.85546875" customWidth="1"/>
    <col min="256" max="256" width="14.28515625" bestFit="1" customWidth="1"/>
    <col min="257" max="257" width="14" customWidth="1"/>
    <col min="258" max="258" width="15.28515625" customWidth="1"/>
    <col min="259" max="260" width="14.28515625" bestFit="1" customWidth="1"/>
    <col min="261" max="261" width="15.42578125" customWidth="1"/>
    <col min="262" max="262" width="14.85546875" bestFit="1" customWidth="1"/>
    <col min="263" max="263" width="11.5703125" customWidth="1"/>
    <col min="264" max="264" width="11.7109375" bestFit="1" customWidth="1"/>
    <col min="265" max="265" width="10.5703125" bestFit="1" customWidth="1"/>
    <col min="510" max="510" width="5" customWidth="1"/>
    <col min="511" max="511" width="60.85546875" customWidth="1"/>
    <col min="512" max="512" width="14.28515625" bestFit="1" customWidth="1"/>
    <col min="513" max="513" width="14" customWidth="1"/>
    <col min="514" max="514" width="15.28515625" customWidth="1"/>
    <col min="515" max="516" width="14.28515625" bestFit="1" customWidth="1"/>
    <col min="517" max="517" width="15.42578125" customWidth="1"/>
    <col min="518" max="518" width="14.85546875" bestFit="1" customWidth="1"/>
    <col min="519" max="519" width="11.5703125" customWidth="1"/>
    <col min="520" max="520" width="11.7109375" bestFit="1" customWidth="1"/>
    <col min="521" max="521" width="10.5703125" bestFit="1" customWidth="1"/>
    <col min="766" max="766" width="5" customWidth="1"/>
    <col min="767" max="767" width="60.85546875" customWidth="1"/>
    <col min="768" max="768" width="14.28515625" bestFit="1" customWidth="1"/>
    <col min="769" max="769" width="14" customWidth="1"/>
    <col min="770" max="770" width="15.28515625" customWidth="1"/>
    <col min="771" max="772" width="14.28515625" bestFit="1" customWidth="1"/>
    <col min="773" max="773" width="15.42578125" customWidth="1"/>
    <col min="774" max="774" width="14.85546875" bestFit="1" customWidth="1"/>
    <col min="775" max="775" width="11.5703125" customWidth="1"/>
    <col min="776" max="776" width="11.7109375" bestFit="1" customWidth="1"/>
    <col min="777" max="777" width="10.5703125" bestFit="1" customWidth="1"/>
    <col min="1022" max="1022" width="5" customWidth="1"/>
    <col min="1023" max="1023" width="60.85546875" customWidth="1"/>
    <col min="1024" max="1024" width="14.28515625" bestFit="1" customWidth="1"/>
    <col min="1025" max="1025" width="14" customWidth="1"/>
    <col min="1026" max="1026" width="15.28515625" customWidth="1"/>
    <col min="1027" max="1028" width="14.28515625" bestFit="1" customWidth="1"/>
    <col min="1029" max="1029" width="15.42578125" customWidth="1"/>
    <col min="1030" max="1030" width="14.85546875" bestFit="1" customWidth="1"/>
    <col min="1031" max="1031" width="11.5703125" customWidth="1"/>
    <col min="1032" max="1032" width="11.7109375" bestFit="1" customWidth="1"/>
    <col min="1033" max="1033" width="10.5703125" bestFit="1" customWidth="1"/>
    <col min="1278" max="1278" width="5" customWidth="1"/>
    <col min="1279" max="1279" width="60.85546875" customWidth="1"/>
    <col min="1280" max="1280" width="14.28515625" bestFit="1" customWidth="1"/>
    <col min="1281" max="1281" width="14" customWidth="1"/>
    <col min="1282" max="1282" width="15.28515625" customWidth="1"/>
    <col min="1283" max="1284" width="14.28515625" bestFit="1" customWidth="1"/>
    <col min="1285" max="1285" width="15.42578125" customWidth="1"/>
    <col min="1286" max="1286" width="14.85546875" bestFit="1" customWidth="1"/>
    <col min="1287" max="1287" width="11.5703125" customWidth="1"/>
    <col min="1288" max="1288" width="11.7109375" bestFit="1" customWidth="1"/>
    <col min="1289" max="1289" width="10.5703125" bestFit="1" customWidth="1"/>
    <col min="1534" max="1534" width="5" customWidth="1"/>
    <col min="1535" max="1535" width="60.85546875" customWidth="1"/>
    <col min="1536" max="1536" width="14.28515625" bestFit="1" customWidth="1"/>
    <col min="1537" max="1537" width="14" customWidth="1"/>
    <col min="1538" max="1538" width="15.28515625" customWidth="1"/>
    <col min="1539" max="1540" width="14.28515625" bestFit="1" customWidth="1"/>
    <col min="1541" max="1541" width="15.42578125" customWidth="1"/>
    <col min="1542" max="1542" width="14.85546875" bestFit="1" customWidth="1"/>
    <col min="1543" max="1543" width="11.5703125" customWidth="1"/>
    <col min="1544" max="1544" width="11.7109375" bestFit="1" customWidth="1"/>
    <col min="1545" max="1545" width="10.5703125" bestFit="1" customWidth="1"/>
    <col min="1790" max="1790" width="5" customWidth="1"/>
    <col min="1791" max="1791" width="60.85546875" customWidth="1"/>
    <col min="1792" max="1792" width="14.28515625" bestFit="1" customWidth="1"/>
    <col min="1793" max="1793" width="14" customWidth="1"/>
    <col min="1794" max="1794" width="15.28515625" customWidth="1"/>
    <col min="1795" max="1796" width="14.28515625" bestFit="1" customWidth="1"/>
    <col min="1797" max="1797" width="15.42578125" customWidth="1"/>
    <col min="1798" max="1798" width="14.85546875" bestFit="1" customWidth="1"/>
    <col min="1799" max="1799" width="11.5703125" customWidth="1"/>
    <col min="1800" max="1800" width="11.7109375" bestFit="1" customWidth="1"/>
    <col min="1801" max="1801" width="10.5703125" bestFit="1" customWidth="1"/>
    <col min="2046" max="2046" width="5" customWidth="1"/>
    <col min="2047" max="2047" width="60.85546875" customWidth="1"/>
    <col min="2048" max="2048" width="14.28515625" bestFit="1" customWidth="1"/>
    <col min="2049" max="2049" width="14" customWidth="1"/>
    <col min="2050" max="2050" width="15.28515625" customWidth="1"/>
    <col min="2051" max="2052" width="14.28515625" bestFit="1" customWidth="1"/>
    <col min="2053" max="2053" width="15.42578125" customWidth="1"/>
    <col min="2054" max="2054" width="14.85546875" bestFit="1" customWidth="1"/>
    <col min="2055" max="2055" width="11.5703125" customWidth="1"/>
    <col min="2056" max="2056" width="11.7109375" bestFit="1" customWidth="1"/>
    <col min="2057" max="2057" width="10.5703125" bestFit="1" customWidth="1"/>
    <col min="2302" max="2302" width="5" customWidth="1"/>
    <col min="2303" max="2303" width="60.85546875" customWidth="1"/>
    <col min="2304" max="2304" width="14.28515625" bestFit="1" customWidth="1"/>
    <col min="2305" max="2305" width="14" customWidth="1"/>
    <col min="2306" max="2306" width="15.28515625" customWidth="1"/>
    <col min="2307" max="2308" width="14.28515625" bestFit="1" customWidth="1"/>
    <col min="2309" max="2309" width="15.42578125" customWidth="1"/>
    <col min="2310" max="2310" width="14.85546875" bestFit="1" customWidth="1"/>
    <col min="2311" max="2311" width="11.5703125" customWidth="1"/>
    <col min="2312" max="2312" width="11.7109375" bestFit="1" customWidth="1"/>
    <col min="2313" max="2313" width="10.5703125" bestFit="1" customWidth="1"/>
    <col min="2558" max="2558" width="5" customWidth="1"/>
    <col min="2559" max="2559" width="60.85546875" customWidth="1"/>
    <col min="2560" max="2560" width="14.28515625" bestFit="1" customWidth="1"/>
    <col min="2561" max="2561" width="14" customWidth="1"/>
    <col min="2562" max="2562" width="15.28515625" customWidth="1"/>
    <col min="2563" max="2564" width="14.28515625" bestFit="1" customWidth="1"/>
    <col min="2565" max="2565" width="15.42578125" customWidth="1"/>
    <col min="2566" max="2566" width="14.85546875" bestFit="1" customWidth="1"/>
    <col min="2567" max="2567" width="11.5703125" customWidth="1"/>
    <col min="2568" max="2568" width="11.7109375" bestFit="1" customWidth="1"/>
    <col min="2569" max="2569" width="10.5703125" bestFit="1" customWidth="1"/>
    <col min="2814" max="2814" width="5" customWidth="1"/>
    <col min="2815" max="2815" width="60.85546875" customWidth="1"/>
    <col min="2816" max="2816" width="14.28515625" bestFit="1" customWidth="1"/>
    <col min="2817" max="2817" width="14" customWidth="1"/>
    <col min="2818" max="2818" width="15.28515625" customWidth="1"/>
    <col min="2819" max="2820" width="14.28515625" bestFit="1" customWidth="1"/>
    <col min="2821" max="2821" width="15.42578125" customWidth="1"/>
    <col min="2822" max="2822" width="14.85546875" bestFit="1" customWidth="1"/>
    <col min="2823" max="2823" width="11.5703125" customWidth="1"/>
    <col min="2824" max="2824" width="11.7109375" bestFit="1" customWidth="1"/>
    <col min="2825" max="2825" width="10.5703125" bestFit="1" customWidth="1"/>
    <col min="3070" max="3070" width="5" customWidth="1"/>
    <col min="3071" max="3071" width="60.85546875" customWidth="1"/>
    <col min="3072" max="3072" width="14.28515625" bestFit="1" customWidth="1"/>
    <col min="3073" max="3073" width="14" customWidth="1"/>
    <col min="3074" max="3074" width="15.28515625" customWidth="1"/>
    <col min="3075" max="3076" width="14.28515625" bestFit="1" customWidth="1"/>
    <col min="3077" max="3077" width="15.42578125" customWidth="1"/>
    <col min="3078" max="3078" width="14.85546875" bestFit="1" customWidth="1"/>
    <col min="3079" max="3079" width="11.5703125" customWidth="1"/>
    <col min="3080" max="3080" width="11.7109375" bestFit="1" customWidth="1"/>
    <col min="3081" max="3081" width="10.5703125" bestFit="1" customWidth="1"/>
    <col min="3326" max="3326" width="5" customWidth="1"/>
    <col min="3327" max="3327" width="60.85546875" customWidth="1"/>
    <col min="3328" max="3328" width="14.28515625" bestFit="1" customWidth="1"/>
    <col min="3329" max="3329" width="14" customWidth="1"/>
    <col min="3330" max="3330" width="15.28515625" customWidth="1"/>
    <col min="3331" max="3332" width="14.28515625" bestFit="1" customWidth="1"/>
    <col min="3333" max="3333" width="15.42578125" customWidth="1"/>
    <col min="3334" max="3334" width="14.85546875" bestFit="1" customWidth="1"/>
    <col min="3335" max="3335" width="11.5703125" customWidth="1"/>
    <col min="3336" max="3336" width="11.7109375" bestFit="1" customWidth="1"/>
    <col min="3337" max="3337" width="10.5703125" bestFit="1" customWidth="1"/>
    <col min="3582" max="3582" width="5" customWidth="1"/>
    <col min="3583" max="3583" width="60.85546875" customWidth="1"/>
    <col min="3584" max="3584" width="14.28515625" bestFit="1" customWidth="1"/>
    <col min="3585" max="3585" width="14" customWidth="1"/>
    <col min="3586" max="3586" width="15.28515625" customWidth="1"/>
    <col min="3587" max="3588" width="14.28515625" bestFit="1" customWidth="1"/>
    <col min="3589" max="3589" width="15.42578125" customWidth="1"/>
    <col min="3590" max="3590" width="14.85546875" bestFit="1" customWidth="1"/>
    <col min="3591" max="3591" width="11.5703125" customWidth="1"/>
    <col min="3592" max="3592" width="11.7109375" bestFit="1" customWidth="1"/>
    <col min="3593" max="3593" width="10.5703125" bestFit="1" customWidth="1"/>
    <col min="3838" max="3838" width="5" customWidth="1"/>
    <col min="3839" max="3839" width="60.85546875" customWidth="1"/>
    <col min="3840" max="3840" width="14.28515625" bestFit="1" customWidth="1"/>
    <col min="3841" max="3841" width="14" customWidth="1"/>
    <col min="3842" max="3842" width="15.28515625" customWidth="1"/>
    <col min="3843" max="3844" width="14.28515625" bestFit="1" customWidth="1"/>
    <col min="3845" max="3845" width="15.42578125" customWidth="1"/>
    <col min="3846" max="3846" width="14.85546875" bestFit="1" customWidth="1"/>
    <col min="3847" max="3847" width="11.5703125" customWidth="1"/>
    <col min="3848" max="3848" width="11.7109375" bestFit="1" customWidth="1"/>
    <col min="3849" max="3849" width="10.5703125" bestFit="1" customWidth="1"/>
    <col min="4094" max="4094" width="5" customWidth="1"/>
    <col min="4095" max="4095" width="60.85546875" customWidth="1"/>
    <col min="4096" max="4096" width="14.28515625" bestFit="1" customWidth="1"/>
    <col min="4097" max="4097" width="14" customWidth="1"/>
    <col min="4098" max="4098" width="15.28515625" customWidth="1"/>
    <col min="4099" max="4100" width="14.28515625" bestFit="1" customWidth="1"/>
    <col min="4101" max="4101" width="15.42578125" customWidth="1"/>
    <col min="4102" max="4102" width="14.85546875" bestFit="1" customWidth="1"/>
    <col min="4103" max="4103" width="11.5703125" customWidth="1"/>
    <col min="4104" max="4104" width="11.7109375" bestFit="1" customWidth="1"/>
    <col min="4105" max="4105" width="10.5703125" bestFit="1" customWidth="1"/>
    <col min="4350" max="4350" width="5" customWidth="1"/>
    <col min="4351" max="4351" width="60.85546875" customWidth="1"/>
    <col min="4352" max="4352" width="14.28515625" bestFit="1" customWidth="1"/>
    <col min="4353" max="4353" width="14" customWidth="1"/>
    <col min="4354" max="4354" width="15.28515625" customWidth="1"/>
    <col min="4355" max="4356" width="14.28515625" bestFit="1" customWidth="1"/>
    <col min="4357" max="4357" width="15.42578125" customWidth="1"/>
    <col min="4358" max="4358" width="14.85546875" bestFit="1" customWidth="1"/>
    <col min="4359" max="4359" width="11.5703125" customWidth="1"/>
    <col min="4360" max="4360" width="11.7109375" bestFit="1" customWidth="1"/>
    <col min="4361" max="4361" width="10.5703125" bestFit="1" customWidth="1"/>
    <col min="4606" max="4606" width="5" customWidth="1"/>
    <col min="4607" max="4607" width="60.85546875" customWidth="1"/>
    <col min="4608" max="4608" width="14.28515625" bestFit="1" customWidth="1"/>
    <col min="4609" max="4609" width="14" customWidth="1"/>
    <col min="4610" max="4610" width="15.28515625" customWidth="1"/>
    <col min="4611" max="4612" width="14.28515625" bestFit="1" customWidth="1"/>
    <col min="4613" max="4613" width="15.42578125" customWidth="1"/>
    <col min="4614" max="4614" width="14.85546875" bestFit="1" customWidth="1"/>
    <col min="4615" max="4615" width="11.5703125" customWidth="1"/>
    <col min="4616" max="4616" width="11.7109375" bestFit="1" customWidth="1"/>
    <col min="4617" max="4617" width="10.5703125" bestFit="1" customWidth="1"/>
    <col min="4862" max="4862" width="5" customWidth="1"/>
    <col min="4863" max="4863" width="60.85546875" customWidth="1"/>
    <col min="4864" max="4864" width="14.28515625" bestFit="1" customWidth="1"/>
    <col min="4865" max="4865" width="14" customWidth="1"/>
    <col min="4866" max="4866" width="15.28515625" customWidth="1"/>
    <col min="4867" max="4868" width="14.28515625" bestFit="1" customWidth="1"/>
    <col min="4869" max="4869" width="15.42578125" customWidth="1"/>
    <col min="4870" max="4870" width="14.85546875" bestFit="1" customWidth="1"/>
    <col min="4871" max="4871" width="11.5703125" customWidth="1"/>
    <col min="4872" max="4872" width="11.7109375" bestFit="1" customWidth="1"/>
    <col min="4873" max="4873" width="10.5703125" bestFit="1" customWidth="1"/>
    <col min="5118" max="5118" width="5" customWidth="1"/>
    <col min="5119" max="5119" width="60.85546875" customWidth="1"/>
    <col min="5120" max="5120" width="14.28515625" bestFit="1" customWidth="1"/>
    <col min="5121" max="5121" width="14" customWidth="1"/>
    <col min="5122" max="5122" width="15.28515625" customWidth="1"/>
    <col min="5123" max="5124" width="14.28515625" bestFit="1" customWidth="1"/>
    <col min="5125" max="5125" width="15.42578125" customWidth="1"/>
    <col min="5126" max="5126" width="14.85546875" bestFit="1" customWidth="1"/>
    <col min="5127" max="5127" width="11.5703125" customWidth="1"/>
    <col min="5128" max="5128" width="11.7109375" bestFit="1" customWidth="1"/>
    <col min="5129" max="5129" width="10.5703125" bestFit="1" customWidth="1"/>
    <col min="5374" max="5374" width="5" customWidth="1"/>
    <col min="5375" max="5375" width="60.85546875" customWidth="1"/>
    <col min="5376" max="5376" width="14.28515625" bestFit="1" customWidth="1"/>
    <col min="5377" max="5377" width="14" customWidth="1"/>
    <col min="5378" max="5378" width="15.28515625" customWidth="1"/>
    <col min="5379" max="5380" width="14.28515625" bestFit="1" customWidth="1"/>
    <col min="5381" max="5381" width="15.42578125" customWidth="1"/>
    <col min="5382" max="5382" width="14.85546875" bestFit="1" customWidth="1"/>
    <col min="5383" max="5383" width="11.5703125" customWidth="1"/>
    <col min="5384" max="5384" width="11.7109375" bestFit="1" customWidth="1"/>
    <col min="5385" max="5385" width="10.5703125" bestFit="1" customWidth="1"/>
    <col min="5630" max="5630" width="5" customWidth="1"/>
    <col min="5631" max="5631" width="60.85546875" customWidth="1"/>
    <col min="5632" max="5632" width="14.28515625" bestFit="1" customWidth="1"/>
    <col min="5633" max="5633" width="14" customWidth="1"/>
    <col min="5634" max="5634" width="15.28515625" customWidth="1"/>
    <col min="5635" max="5636" width="14.28515625" bestFit="1" customWidth="1"/>
    <col min="5637" max="5637" width="15.42578125" customWidth="1"/>
    <col min="5638" max="5638" width="14.85546875" bestFit="1" customWidth="1"/>
    <col min="5639" max="5639" width="11.5703125" customWidth="1"/>
    <col min="5640" max="5640" width="11.7109375" bestFit="1" customWidth="1"/>
    <col min="5641" max="5641" width="10.5703125" bestFit="1" customWidth="1"/>
    <col min="5886" max="5886" width="5" customWidth="1"/>
    <col min="5887" max="5887" width="60.85546875" customWidth="1"/>
    <col min="5888" max="5888" width="14.28515625" bestFit="1" customWidth="1"/>
    <col min="5889" max="5889" width="14" customWidth="1"/>
    <col min="5890" max="5890" width="15.28515625" customWidth="1"/>
    <col min="5891" max="5892" width="14.28515625" bestFit="1" customWidth="1"/>
    <col min="5893" max="5893" width="15.42578125" customWidth="1"/>
    <col min="5894" max="5894" width="14.85546875" bestFit="1" customWidth="1"/>
    <col min="5895" max="5895" width="11.5703125" customWidth="1"/>
    <col min="5896" max="5896" width="11.7109375" bestFit="1" customWidth="1"/>
    <col min="5897" max="5897" width="10.5703125" bestFit="1" customWidth="1"/>
    <col min="6142" max="6142" width="5" customWidth="1"/>
    <col min="6143" max="6143" width="60.85546875" customWidth="1"/>
    <col min="6144" max="6144" width="14.28515625" bestFit="1" customWidth="1"/>
    <col min="6145" max="6145" width="14" customWidth="1"/>
    <col min="6146" max="6146" width="15.28515625" customWidth="1"/>
    <col min="6147" max="6148" width="14.28515625" bestFit="1" customWidth="1"/>
    <col min="6149" max="6149" width="15.42578125" customWidth="1"/>
    <col min="6150" max="6150" width="14.85546875" bestFit="1" customWidth="1"/>
    <col min="6151" max="6151" width="11.5703125" customWidth="1"/>
    <col min="6152" max="6152" width="11.7109375" bestFit="1" customWidth="1"/>
    <col min="6153" max="6153" width="10.5703125" bestFit="1" customWidth="1"/>
    <col min="6398" max="6398" width="5" customWidth="1"/>
    <col min="6399" max="6399" width="60.85546875" customWidth="1"/>
    <col min="6400" max="6400" width="14.28515625" bestFit="1" customWidth="1"/>
    <col min="6401" max="6401" width="14" customWidth="1"/>
    <col min="6402" max="6402" width="15.28515625" customWidth="1"/>
    <col min="6403" max="6404" width="14.28515625" bestFit="1" customWidth="1"/>
    <col min="6405" max="6405" width="15.42578125" customWidth="1"/>
    <col min="6406" max="6406" width="14.85546875" bestFit="1" customWidth="1"/>
    <col min="6407" max="6407" width="11.5703125" customWidth="1"/>
    <col min="6408" max="6408" width="11.7109375" bestFit="1" customWidth="1"/>
    <col min="6409" max="6409" width="10.5703125" bestFit="1" customWidth="1"/>
    <col min="6654" max="6654" width="5" customWidth="1"/>
    <col min="6655" max="6655" width="60.85546875" customWidth="1"/>
    <col min="6656" max="6656" width="14.28515625" bestFit="1" customWidth="1"/>
    <col min="6657" max="6657" width="14" customWidth="1"/>
    <col min="6658" max="6658" width="15.28515625" customWidth="1"/>
    <col min="6659" max="6660" width="14.28515625" bestFit="1" customWidth="1"/>
    <col min="6661" max="6661" width="15.42578125" customWidth="1"/>
    <col min="6662" max="6662" width="14.85546875" bestFit="1" customWidth="1"/>
    <col min="6663" max="6663" width="11.5703125" customWidth="1"/>
    <col min="6664" max="6664" width="11.7109375" bestFit="1" customWidth="1"/>
    <col min="6665" max="6665" width="10.5703125" bestFit="1" customWidth="1"/>
    <col min="6910" max="6910" width="5" customWidth="1"/>
    <col min="6911" max="6911" width="60.85546875" customWidth="1"/>
    <col min="6912" max="6912" width="14.28515625" bestFit="1" customWidth="1"/>
    <col min="6913" max="6913" width="14" customWidth="1"/>
    <col min="6914" max="6914" width="15.28515625" customWidth="1"/>
    <col min="6915" max="6916" width="14.28515625" bestFit="1" customWidth="1"/>
    <col min="6917" max="6917" width="15.42578125" customWidth="1"/>
    <col min="6918" max="6918" width="14.85546875" bestFit="1" customWidth="1"/>
    <col min="6919" max="6919" width="11.5703125" customWidth="1"/>
    <col min="6920" max="6920" width="11.7109375" bestFit="1" customWidth="1"/>
    <col min="6921" max="6921" width="10.5703125" bestFit="1" customWidth="1"/>
    <col min="7166" max="7166" width="5" customWidth="1"/>
    <col min="7167" max="7167" width="60.85546875" customWidth="1"/>
    <col min="7168" max="7168" width="14.28515625" bestFit="1" customWidth="1"/>
    <col min="7169" max="7169" width="14" customWidth="1"/>
    <col min="7170" max="7170" width="15.28515625" customWidth="1"/>
    <col min="7171" max="7172" width="14.28515625" bestFit="1" customWidth="1"/>
    <col min="7173" max="7173" width="15.42578125" customWidth="1"/>
    <col min="7174" max="7174" width="14.85546875" bestFit="1" customWidth="1"/>
    <col min="7175" max="7175" width="11.5703125" customWidth="1"/>
    <col min="7176" max="7176" width="11.7109375" bestFit="1" customWidth="1"/>
    <col min="7177" max="7177" width="10.5703125" bestFit="1" customWidth="1"/>
    <col min="7422" max="7422" width="5" customWidth="1"/>
    <col min="7423" max="7423" width="60.85546875" customWidth="1"/>
    <col min="7424" max="7424" width="14.28515625" bestFit="1" customWidth="1"/>
    <col min="7425" max="7425" width="14" customWidth="1"/>
    <col min="7426" max="7426" width="15.28515625" customWidth="1"/>
    <col min="7427" max="7428" width="14.28515625" bestFit="1" customWidth="1"/>
    <col min="7429" max="7429" width="15.42578125" customWidth="1"/>
    <col min="7430" max="7430" width="14.85546875" bestFit="1" customWidth="1"/>
    <col min="7431" max="7431" width="11.5703125" customWidth="1"/>
    <col min="7432" max="7432" width="11.7109375" bestFit="1" customWidth="1"/>
    <col min="7433" max="7433" width="10.5703125" bestFit="1" customWidth="1"/>
    <col min="7678" max="7678" width="5" customWidth="1"/>
    <col min="7679" max="7679" width="60.85546875" customWidth="1"/>
    <col min="7680" max="7680" width="14.28515625" bestFit="1" customWidth="1"/>
    <col min="7681" max="7681" width="14" customWidth="1"/>
    <col min="7682" max="7682" width="15.28515625" customWidth="1"/>
    <col min="7683" max="7684" width="14.28515625" bestFit="1" customWidth="1"/>
    <col min="7685" max="7685" width="15.42578125" customWidth="1"/>
    <col min="7686" max="7686" width="14.85546875" bestFit="1" customWidth="1"/>
    <col min="7687" max="7687" width="11.5703125" customWidth="1"/>
    <col min="7688" max="7688" width="11.7109375" bestFit="1" customWidth="1"/>
    <col min="7689" max="7689" width="10.5703125" bestFit="1" customWidth="1"/>
    <col min="7934" max="7934" width="5" customWidth="1"/>
    <col min="7935" max="7935" width="60.85546875" customWidth="1"/>
    <col min="7936" max="7936" width="14.28515625" bestFit="1" customWidth="1"/>
    <col min="7937" max="7937" width="14" customWidth="1"/>
    <col min="7938" max="7938" width="15.28515625" customWidth="1"/>
    <col min="7939" max="7940" width="14.28515625" bestFit="1" customWidth="1"/>
    <col min="7941" max="7941" width="15.42578125" customWidth="1"/>
    <col min="7942" max="7942" width="14.85546875" bestFit="1" customWidth="1"/>
    <col min="7943" max="7943" width="11.5703125" customWidth="1"/>
    <col min="7944" max="7944" width="11.7109375" bestFit="1" customWidth="1"/>
    <col min="7945" max="7945" width="10.5703125" bestFit="1" customWidth="1"/>
    <col min="8190" max="8190" width="5" customWidth="1"/>
    <col min="8191" max="8191" width="60.85546875" customWidth="1"/>
    <col min="8192" max="8192" width="14.28515625" bestFit="1" customWidth="1"/>
    <col min="8193" max="8193" width="14" customWidth="1"/>
    <col min="8194" max="8194" width="15.28515625" customWidth="1"/>
    <col min="8195" max="8196" width="14.28515625" bestFit="1" customWidth="1"/>
    <col min="8197" max="8197" width="15.42578125" customWidth="1"/>
    <col min="8198" max="8198" width="14.85546875" bestFit="1" customWidth="1"/>
    <col min="8199" max="8199" width="11.5703125" customWidth="1"/>
    <col min="8200" max="8200" width="11.7109375" bestFit="1" customWidth="1"/>
    <col min="8201" max="8201" width="10.5703125" bestFit="1" customWidth="1"/>
    <col min="8446" max="8446" width="5" customWidth="1"/>
    <col min="8447" max="8447" width="60.85546875" customWidth="1"/>
    <col min="8448" max="8448" width="14.28515625" bestFit="1" customWidth="1"/>
    <col min="8449" max="8449" width="14" customWidth="1"/>
    <col min="8450" max="8450" width="15.28515625" customWidth="1"/>
    <col min="8451" max="8452" width="14.28515625" bestFit="1" customWidth="1"/>
    <col min="8453" max="8453" width="15.42578125" customWidth="1"/>
    <col min="8454" max="8454" width="14.85546875" bestFit="1" customWidth="1"/>
    <col min="8455" max="8455" width="11.5703125" customWidth="1"/>
    <col min="8456" max="8456" width="11.7109375" bestFit="1" customWidth="1"/>
    <col min="8457" max="8457" width="10.5703125" bestFit="1" customWidth="1"/>
    <col min="8702" max="8702" width="5" customWidth="1"/>
    <col min="8703" max="8703" width="60.85546875" customWidth="1"/>
    <col min="8704" max="8704" width="14.28515625" bestFit="1" customWidth="1"/>
    <col min="8705" max="8705" width="14" customWidth="1"/>
    <col min="8706" max="8706" width="15.28515625" customWidth="1"/>
    <col min="8707" max="8708" width="14.28515625" bestFit="1" customWidth="1"/>
    <col min="8709" max="8709" width="15.42578125" customWidth="1"/>
    <col min="8710" max="8710" width="14.85546875" bestFit="1" customWidth="1"/>
    <col min="8711" max="8711" width="11.5703125" customWidth="1"/>
    <col min="8712" max="8712" width="11.7109375" bestFit="1" customWidth="1"/>
    <col min="8713" max="8713" width="10.5703125" bestFit="1" customWidth="1"/>
    <col min="8958" max="8958" width="5" customWidth="1"/>
    <col min="8959" max="8959" width="60.85546875" customWidth="1"/>
    <col min="8960" max="8960" width="14.28515625" bestFit="1" customWidth="1"/>
    <col min="8961" max="8961" width="14" customWidth="1"/>
    <col min="8962" max="8962" width="15.28515625" customWidth="1"/>
    <col min="8963" max="8964" width="14.28515625" bestFit="1" customWidth="1"/>
    <col min="8965" max="8965" width="15.42578125" customWidth="1"/>
    <col min="8966" max="8966" width="14.85546875" bestFit="1" customWidth="1"/>
    <col min="8967" max="8967" width="11.5703125" customWidth="1"/>
    <col min="8968" max="8968" width="11.7109375" bestFit="1" customWidth="1"/>
    <col min="8969" max="8969" width="10.5703125" bestFit="1" customWidth="1"/>
    <col min="9214" max="9214" width="5" customWidth="1"/>
    <col min="9215" max="9215" width="60.85546875" customWidth="1"/>
    <col min="9216" max="9216" width="14.28515625" bestFit="1" customWidth="1"/>
    <col min="9217" max="9217" width="14" customWidth="1"/>
    <col min="9218" max="9218" width="15.28515625" customWidth="1"/>
    <col min="9219" max="9220" width="14.28515625" bestFit="1" customWidth="1"/>
    <col min="9221" max="9221" width="15.42578125" customWidth="1"/>
    <col min="9222" max="9222" width="14.85546875" bestFit="1" customWidth="1"/>
    <col min="9223" max="9223" width="11.5703125" customWidth="1"/>
    <col min="9224" max="9224" width="11.7109375" bestFit="1" customWidth="1"/>
    <col min="9225" max="9225" width="10.5703125" bestFit="1" customWidth="1"/>
    <col min="9470" max="9470" width="5" customWidth="1"/>
    <col min="9471" max="9471" width="60.85546875" customWidth="1"/>
    <col min="9472" max="9472" width="14.28515625" bestFit="1" customWidth="1"/>
    <col min="9473" max="9473" width="14" customWidth="1"/>
    <col min="9474" max="9474" width="15.28515625" customWidth="1"/>
    <col min="9475" max="9476" width="14.28515625" bestFit="1" customWidth="1"/>
    <col min="9477" max="9477" width="15.42578125" customWidth="1"/>
    <col min="9478" max="9478" width="14.85546875" bestFit="1" customWidth="1"/>
    <col min="9479" max="9479" width="11.5703125" customWidth="1"/>
    <col min="9480" max="9480" width="11.7109375" bestFit="1" customWidth="1"/>
    <col min="9481" max="9481" width="10.5703125" bestFit="1" customWidth="1"/>
    <col min="9726" max="9726" width="5" customWidth="1"/>
    <col min="9727" max="9727" width="60.85546875" customWidth="1"/>
    <col min="9728" max="9728" width="14.28515625" bestFit="1" customWidth="1"/>
    <col min="9729" max="9729" width="14" customWidth="1"/>
    <col min="9730" max="9730" width="15.28515625" customWidth="1"/>
    <col min="9731" max="9732" width="14.28515625" bestFit="1" customWidth="1"/>
    <col min="9733" max="9733" width="15.42578125" customWidth="1"/>
    <col min="9734" max="9734" width="14.85546875" bestFit="1" customWidth="1"/>
    <col min="9735" max="9735" width="11.5703125" customWidth="1"/>
    <col min="9736" max="9736" width="11.7109375" bestFit="1" customWidth="1"/>
    <col min="9737" max="9737" width="10.5703125" bestFit="1" customWidth="1"/>
    <col min="9982" max="9982" width="5" customWidth="1"/>
    <col min="9983" max="9983" width="60.85546875" customWidth="1"/>
    <col min="9984" max="9984" width="14.28515625" bestFit="1" customWidth="1"/>
    <col min="9985" max="9985" width="14" customWidth="1"/>
    <col min="9986" max="9986" width="15.28515625" customWidth="1"/>
    <col min="9987" max="9988" width="14.28515625" bestFit="1" customWidth="1"/>
    <col min="9989" max="9989" width="15.42578125" customWidth="1"/>
    <col min="9990" max="9990" width="14.85546875" bestFit="1" customWidth="1"/>
    <col min="9991" max="9991" width="11.5703125" customWidth="1"/>
    <col min="9992" max="9992" width="11.7109375" bestFit="1" customWidth="1"/>
    <col min="9993" max="9993" width="10.5703125" bestFit="1" customWidth="1"/>
    <col min="10238" max="10238" width="5" customWidth="1"/>
    <col min="10239" max="10239" width="60.85546875" customWidth="1"/>
    <col min="10240" max="10240" width="14.28515625" bestFit="1" customWidth="1"/>
    <col min="10241" max="10241" width="14" customWidth="1"/>
    <col min="10242" max="10242" width="15.28515625" customWidth="1"/>
    <col min="10243" max="10244" width="14.28515625" bestFit="1" customWidth="1"/>
    <col min="10245" max="10245" width="15.42578125" customWidth="1"/>
    <col min="10246" max="10246" width="14.85546875" bestFit="1" customWidth="1"/>
    <col min="10247" max="10247" width="11.5703125" customWidth="1"/>
    <col min="10248" max="10248" width="11.7109375" bestFit="1" customWidth="1"/>
    <col min="10249" max="10249" width="10.5703125" bestFit="1" customWidth="1"/>
    <col min="10494" max="10494" width="5" customWidth="1"/>
    <col min="10495" max="10495" width="60.85546875" customWidth="1"/>
    <col min="10496" max="10496" width="14.28515625" bestFit="1" customWidth="1"/>
    <col min="10497" max="10497" width="14" customWidth="1"/>
    <col min="10498" max="10498" width="15.28515625" customWidth="1"/>
    <col min="10499" max="10500" width="14.28515625" bestFit="1" customWidth="1"/>
    <col min="10501" max="10501" width="15.42578125" customWidth="1"/>
    <col min="10502" max="10502" width="14.85546875" bestFit="1" customWidth="1"/>
    <col min="10503" max="10503" width="11.5703125" customWidth="1"/>
    <col min="10504" max="10504" width="11.7109375" bestFit="1" customWidth="1"/>
    <col min="10505" max="10505" width="10.5703125" bestFit="1" customWidth="1"/>
    <col min="10750" max="10750" width="5" customWidth="1"/>
    <col min="10751" max="10751" width="60.85546875" customWidth="1"/>
    <col min="10752" max="10752" width="14.28515625" bestFit="1" customWidth="1"/>
    <col min="10753" max="10753" width="14" customWidth="1"/>
    <col min="10754" max="10754" width="15.28515625" customWidth="1"/>
    <col min="10755" max="10756" width="14.28515625" bestFit="1" customWidth="1"/>
    <col min="10757" max="10757" width="15.42578125" customWidth="1"/>
    <col min="10758" max="10758" width="14.85546875" bestFit="1" customWidth="1"/>
    <col min="10759" max="10759" width="11.5703125" customWidth="1"/>
    <col min="10760" max="10760" width="11.7109375" bestFit="1" customWidth="1"/>
    <col min="10761" max="10761" width="10.5703125" bestFit="1" customWidth="1"/>
    <col min="11006" max="11006" width="5" customWidth="1"/>
    <col min="11007" max="11007" width="60.85546875" customWidth="1"/>
    <col min="11008" max="11008" width="14.28515625" bestFit="1" customWidth="1"/>
    <col min="11009" max="11009" width="14" customWidth="1"/>
    <col min="11010" max="11010" width="15.28515625" customWidth="1"/>
    <col min="11011" max="11012" width="14.28515625" bestFit="1" customWidth="1"/>
    <col min="11013" max="11013" width="15.42578125" customWidth="1"/>
    <col min="11014" max="11014" width="14.85546875" bestFit="1" customWidth="1"/>
    <col min="11015" max="11015" width="11.5703125" customWidth="1"/>
    <col min="11016" max="11016" width="11.7109375" bestFit="1" customWidth="1"/>
    <col min="11017" max="11017" width="10.5703125" bestFit="1" customWidth="1"/>
    <col min="11262" max="11262" width="5" customWidth="1"/>
    <col min="11263" max="11263" width="60.85546875" customWidth="1"/>
    <col min="11264" max="11264" width="14.28515625" bestFit="1" customWidth="1"/>
    <col min="11265" max="11265" width="14" customWidth="1"/>
    <col min="11266" max="11266" width="15.28515625" customWidth="1"/>
    <col min="11267" max="11268" width="14.28515625" bestFit="1" customWidth="1"/>
    <col min="11269" max="11269" width="15.42578125" customWidth="1"/>
    <col min="11270" max="11270" width="14.85546875" bestFit="1" customWidth="1"/>
    <col min="11271" max="11271" width="11.5703125" customWidth="1"/>
    <col min="11272" max="11272" width="11.7109375" bestFit="1" customWidth="1"/>
    <col min="11273" max="11273" width="10.5703125" bestFit="1" customWidth="1"/>
    <col min="11518" max="11518" width="5" customWidth="1"/>
    <col min="11519" max="11519" width="60.85546875" customWidth="1"/>
    <col min="11520" max="11520" width="14.28515625" bestFit="1" customWidth="1"/>
    <col min="11521" max="11521" width="14" customWidth="1"/>
    <col min="11522" max="11522" width="15.28515625" customWidth="1"/>
    <col min="11523" max="11524" width="14.28515625" bestFit="1" customWidth="1"/>
    <col min="11525" max="11525" width="15.42578125" customWidth="1"/>
    <col min="11526" max="11526" width="14.85546875" bestFit="1" customWidth="1"/>
    <col min="11527" max="11527" width="11.5703125" customWidth="1"/>
    <col min="11528" max="11528" width="11.7109375" bestFit="1" customWidth="1"/>
    <col min="11529" max="11529" width="10.5703125" bestFit="1" customWidth="1"/>
    <col min="11774" max="11774" width="5" customWidth="1"/>
    <col min="11775" max="11775" width="60.85546875" customWidth="1"/>
    <col min="11776" max="11776" width="14.28515625" bestFit="1" customWidth="1"/>
    <col min="11777" max="11777" width="14" customWidth="1"/>
    <col min="11778" max="11778" width="15.28515625" customWidth="1"/>
    <col min="11779" max="11780" width="14.28515625" bestFit="1" customWidth="1"/>
    <col min="11781" max="11781" width="15.42578125" customWidth="1"/>
    <col min="11782" max="11782" width="14.85546875" bestFit="1" customWidth="1"/>
    <col min="11783" max="11783" width="11.5703125" customWidth="1"/>
    <col min="11784" max="11784" width="11.7109375" bestFit="1" customWidth="1"/>
    <col min="11785" max="11785" width="10.5703125" bestFit="1" customWidth="1"/>
    <col min="12030" max="12030" width="5" customWidth="1"/>
    <col min="12031" max="12031" width="60.85546875" customWidth="1"/>
    <col min="12032" max="12032" width="14.28515625" bestFit="1" customWidth="1"/>
    <col min="12033" max="12033" width="14" customWidth="1"/>
    <col min="12034" max="12034" width="15.28515625" customWidth="1"/>
    <col min="12035" max="12036" width="14.28515625" bestFit="1" customWidth="1"/>
    <col min="12037" max="12037" width="15.42578125" customWidth="1"/>
    <col min="12038" max="12038" width="14.85546875" bestFit="1" customWidth="1"/>
    <col min="12039" max="12039" width="11.5703125" customWidth="1"/>
    <col min="12040" max="12040" width="11.7109375" bestFit="1" customWidth="1"/>
    <col min="12041" max="12041" width="10.5703125" bestFit="1" customWidth="1"/>
    <col min="12286" max="12286" width="5" customWidth="1"/>
    <col min="12287" max="12287" width="60.85546875" customWidth="1"/>
    <col min="12288" max="12288" width="14.28515625" bestFit="1" customWidth="1"/>
    <col min="12289" max="12289" width="14" customWidth="1"/>
    <col min="12290" max="12290" width="15.28515625" customWidth="1"/>
    <col min="12291" max="12292" width="14.28515625" bestFit="1" customWidth="1"/>
    <col min="12293" max="12293" width="15.42578125" customWidth="1"/>
    <col min="12294" max="12294" width="14.85546875" bestFit="1" customWidth="1"/>
    <col min="12295" max="12295" width="11.5703125" customWidth="1"/>
    <col min="12296" max="12296" width="11.7109375" bestFit="1" customWidth="1"/>
    <col min="12297" max="12297" width="10.5703125" bestFit="1" customWidth="1"/>
    <col min="12542" max="12542" width="5" customWidth="1"/>
    <col min="12543" max="12543" width="60.85546875" customWidth="1"/>
    <col min="12544" max="12544" width="14.28515625" bestFit="1" customWidth="1"/>
    <col min="12545" max="12545" width="14" customWidth="1"/>
    <col min="12546" max="12546" width="15.28515625" customWidth="1"/>
    <col min="12547" max="12548" width="14.28515625" bestFit="1" customWidth="1"/>
    <col min="12549" max="12549" width="15.42578125" customWidth="1"/>
    <col min="12550" max="12550" width="14.85546875" bestFit="1" customWidth="1"/>
    <col min="12551" max="12551" width="11.5703125" customWidth="1"/>
    <col min="12552" max="12552" width="11.7109375" bestFit="1" customWidth="1"/>
    <col min="12553" max="12553" width="10.5703125" bestFit="1" customWidth="1"/>
    <col min="12798" max="12798" width="5" customWidth="1"/>
    <col min="12799" max="12799" width="60.85546875" customWidth="1"/>
    <col min="12800" max="12800" width="14.28515625" bestFit="1" customWidth="1"/>
    <col min="12801" max="12801" width="14" customWidth="1"/>
    <col min="12802" max="12802" width="15.28515625" customWidth="1"/>
    <col min="12803" max="12804" width="14.28515625" bestFit="1" customWidth="1"/>
    <col min="12805" max="12805" width="15.42578125" customWidth="1"/>
    <col min="12806" max="12806" width="14.85546875" bestFit="1" customWidth="1"/>
    <col min="12807" max="12807" width="11.5703125" customWidth="1"/>
    <col min="12808" max="12808" width="11.7109375" bestFit="1" customWidth="1"/>
    <col min="12809" max="12809" width="10.5703125" bestFit="1" customWidth="1"/>
    <col min="13054" max="13054" width="5" customWidth="1"/>
    <col min="13055" max="13055" width="60.85546875" customWidth="1"/>
    <col min="13056" max="13056" width="14.28515625" bestFit="1" customWidth="1"/>
    <col min="13057" max="13057" width="14" customWidth="1"/>
    <col min="13058" max="13058" width="15.28515625" customWidth="1"/>
    <col min="13059" max="13060" width="14.28515625" bestFit="1" customWidth="1"/>
    <col min="13061" max="13061" width="15.42578125" customWidth="1"/>
    <col min="13062" max="13062" width="14.85546875" bestFit="1" customWidth="1"/>
    <col min="13063" max="13063" width="11.5703125" customWidth="1"/>
    <col min="13064" max="13064" width="11.7109375" bestFit="1" customWidth="1"/>
    <col min="13065" max="13065" width="10.5703125" bestFit="1" customWidth="1"/>
    <col min="13310" max="13310" width="5" customWidth="1"/>
    <col min="13311" max="13311" width="60.85546875" customWidth="1"/>
    <col min="13312" max="13312" width="14.28515625" bestFit="1" customWidth="1"/>
    <col min="13313" max="13313" width="14" customWidth="1"/>
    <col min="13314" max="13314" width="15.28515625" customWidth="1"/>
    <col min="13315" max="13316" width="14.28515625" bestFit="1" customWidth="1"/>
    <col min="13317" max="13317" width="15.42578125" customWidth="1"/>
    <col min="13318" max="13318" width="14.85546875" bestFit="1" customWidth="1"/>
    <col min="13319" max="13319" width="11.5703125" customWidth="1"/>
    <col min="13320" max="13320" width="11.7109375" bestFit="1" customWidth="1"/>
    <col min="13321" max="13321" width="10.5703125" bestFit="1" customWidth="1"/>
    <col min="13566" max="13566" width="5" customWidth="1"/>
    <col min="13567" max="13567" width="60.85546875" customWidth="1"/>
    <col min="13568" max="13568" width="14.28515625" bestFit="1" customWidth="1"/>
    <col min="13569" max="13569" width="14" customWidth="1"/>
    <col min="13570" max="13570" width="15.28515625" customWidth="1"/>
    <col min="13571" max="13572" width="14.28515625" bestFit="1" customWidth="1"/>
    <col min="13573" max="13573" width="15.42578125" customWidth="1"/>
    <col min="13574" max="13574" width="14.85546875" bestFit="1" customWidth="1"/>
    <col min="13575" max="13575" width="11.5703125" customWidth="1"/>
    <col min="13576" max="13576" width="11.7109375" bestFit="1" customWidth="1"/>
    <col min="13577" max="13577" width="10.5703125" bestFit="1" customWidth="1"/>
    <col min="13822" max="13822" width="5" customWidth="1"/>
    <col min="13823" max="13823" width="60.85546875" customWidth="1"/>
    <col min="13824" max="13824" width="14.28515625" bestFit="1" customWidth="1"/>
    <col min="13825" max="13825" width="14" customWidth="1"/>
    <col min="13826" max="13826" width="15.28515625" customWidth="1"/>
    <col min="13827" max="13828" width="14.28515625" bestFit="1" customWidth="1"/>
    <col min="13829" max="13829" width="15.42578125" customWidth="1"/>
    <col min="13830" max="13830" width="14.85546875" bestFit="1" customWidth="1"/>
    <col min="13831" max="13831" width="11.5703125" customWidth="1"/>
    <col min="13832" max="13832" width="11.7109375" bestFit="1" customWidth="1"/>
    <col min="13833" max="13833" width="10.5703125" bestFit="1" customWidth="1"/>
    <col min="14078" max="14078" width="5" customWidth="1"/>
    <col min="14079" max="14079" width="60.85546875" customWidth="1"/>
    <col min="14080" max="14080" width="14.28515625" bestFit="1" customWidth="1"/>
    <col min="14081" max="14081" width="14" customWidth="1"/>
    <col min="14082" max="14082" width="15.28515625" customWidth="1"/>
    <col min="14083" max="14084" width="14.28515625" bestFit="1" customWidth="1"/>
    <col min="14085" max="14085" width="15.42578125" customWidth="1"/>
    <col min="14086" max="14086" width="14.85546875" bestFit="1" customWidth="1"/>
    <col min="14087" max="14087" width="11.5703125" customWidth="1"/>
    <col min="14088" max="14088" width="11.7109375" bestFit="1" customWidth="1"/>
    <col min="14089" max="14089" width="10.5703125" bestFit="1" customWidth="1"/>
    <col min="14334" max="14334" width="5" customWidth="1"/>
    <col min="14335" max="14335" width="60.85546875" customWidth="1"/>
    <col min="14336" max="14336" width="14.28515625" bestFit="1" customWidth="1"/>
    <col min="14337" max="14337" width="14" customWidth="1"/>
    <col min="14338" max="14338" width="15.28515625" customWidth="1"/>
    <col min="14339" max="14340" width="14.28515625" bestFit="1" customWidth="1"/>
    <col min="14341" max="14341" width="15.42578125" customWidth="1"/>
    <col min="14342" max="14342" width="14.85546875" bestFit="1" customWidth="1"/>
    <col min="14343" max="14343" width="11.5703125" customWidth="1"/>
    <col min="14344" max="14344" width="11.7109375" bestFit="1" customWidth="1"/>
    <col min="14345" max="14345" width="10.5703125" bestFit="1" customWidth="1"/>
    <col min="14590" max="14590" width="5" customWidth="1"/>
    <col min="14591" max="14591" width="60.85546875" customWidth="1"/>
    <col min="14592" max="14592" width="14.28515625" bestFit="1" customWidth="1"/>
    <col min="14593" max="14593" width="14" customWidth="1"/>
    <col min="14594" max="14594" width="15.28515625" customWidth="1"/>
    <col min="14595" max="14596" width="14.28515625" bestFit="1" customWidth="1"/>
    <col min="14597" max="14597" width="15.42578125" customWidth="1"/>
    <col min="14598" max="14598" width="14.85546875" bestFit="1" customWidth="1"/>
    <col min="14599" max="14599" width="11.5703125" customWidth="1"/>
    <col min="14600" max="14600" width="11.7109375" bestFit="1" customWidth="1"/>
    <col min="14601" max="14601" width="10.5703125" bestFit="1" customWidth="1"/>
    <col min="14846" max="14846" width="5" customWidth="1"/>
    <col min="14847" max="14847" width="60.85546875" customWidth="1"/>
    <col min="14848" max="14848" width="14.28515625" bestFit="1" customWidth="1"/>
    <col min="14849" max="14849" width="14" customWidth="1"/>
    <col min="14850" max="14850" width="15.28515625" customWidth="1"/>
    <col min="14851" max="14852" width="14.28515625" bestFit="1" customWidth="1"/>
    <col min="14853" max="14853" width="15.42578125" customWidth="1"/>
    <col min="14854" max="14854" width="14.85546875" bestFit="1" customWidth="1"/>
    <col min="14855" max="14855" width="11.5703125" customWidth="1"/>
    <col min="14856" max="14856" width="11.7109375" bestFit="1" customWidth="1"/>
    <col min="14857" max="14857" width="10.5703125" bestFit="1" customWidth="1"/>
    <col min="15102" max="15102" width="5" customWidth="1"/>
    <col min="15103" max="15103" width="60.85546875" customWidth="1"/>
    <col min="15104" max="15104" width="14.28515625" bestFit="1" customWidth="1"/>
    <col min="15105" max="15105" width="14" customWidth="1"/>
    <col min="15106" max="15106" width="15.28515625" customWidth="1"/>
    <col min="15107" max="15108" width="14.28515625" bestFit="1" customWidth="1"/>
    <col min="15109" max="15109" width="15.42578125" customWidth="1"/>
    <col min="15110" max="15110" width="14.85546875" bestFit="1" customWidth="1"/>
    <col min="15111" max="15111" width="11.5703125" customWidth="1"/>
    <col min="15112" max="15112" width="11.7109375" bestFit="1" customWidth="1"/>
    <col min="15113" max="15113" width="10.5703125" bestFit="1" customWidth="1"/>
    <col min="15358" max="15358" width="5" customWidth="1"/>
    <col min="15359" max="15359" width="60.85546875" customWidth="1"/>
    <col min="15360" max="15360" width="14.28515625" bestFit="1" customWidth="1"/>
    <col min="15361" max="15361" width="14" customWidth="1"/>
    <col min="15362" max="15362" width="15.28515625" customWidth="1"/>
    <col min="15363" max="15364" width="14.28515625" bestFit="1" customWidth="1"/>
    <col min="15365" max="15365" width="15.42578125" customWidth="1"/>
    <col min="15366" max="15366" width="14.85546875" bestFit="1" customWidth="1"/>
    <col min="15367" max="15367" width="11.5703125" customWidth="1"/>
    <col min="15368" max="15368" width="11.7109375" bestFit="1" customWidth="1"/>
    <col min="15369" max="15369" width="10.5703125" bestFit="1" customWidth="1"/>
    <col min="15614" max="15614" width="5" customWidth="1"/>
    <col min="15615" max="15615" width="60.85546875" customWidth="1"/>
    <col min="15616" max="15616" width="14.28515625" bestFit="1" customWidth="1"/>
    <col min="15617" max="15617" width="14" customWidth="1"/>
    <col min="15618" max="15618" width="15.28515625" customWidth="1"/>
    <col min="15619" max="15620" width="14.28515625" bestFit="1" customWidth="1"/>
    <col min="15621" max="15621" width="15.42578125" customWidth="1"/>
    <col min="15622" max="15622" width="14.85546875" bestFit="1" customWidth="1"/>
    <col min="15623" max="15623" width="11.5703125" customWidth="1"/>
    <col min="15624" max="15624" width="11.7109375" bestFit="1" customWidth="1"/>
    <col min="15625" max="15625" width="10.5703125" bestFit="1" customWidth="1"/>
    <col min="15870" max="15870" width="5" customWidth="1"/>
    <col min="15871" max="15871" width="60.85546875" customWidth="1"/>
    <col min="15872" max="15872" width="14.28515625" bestFit="1" customWidth="1"/>
    <col min="15873" max="15873" width="14" customWidth="1"/>
    <col min="15874" max="15874" width="15.28515625" customWidth="1"/>
    <col min="15875" max="15876" width="14.28515625" bestFit="1" customWidth="1"/>
    <col min="15877" max="15877" width="15.42578125" customWidth="1"/>
    <col min="15878" max="15878" width="14.85546875" bestFit="1" customWidth="1"/>
    <col min="15879" max="15879" width="11.5703125" customWidth="1"/>
    <col min="15880" max="15880" width="11.7109375" bestFit="1" customWidth="1"/>
    <col min="15881" max="15881" width="10.5703125" bestFit="1" customWidth="1"/>
    <col min="16126" max="16126" width="5" customWidth="1"/>
    <col min="16127" max="16127" width="60.85546875" customWidth="1"/>
    <col min="16128" max="16128" width="14.28515625" bestFit="1" customWidth="1"/>
    <col min="16129" max="16129" width="14" customWidth="1"/>
    <col min="16130" max="16130" width="15.28515625" customWidth="1"/>
    <col min="16131" max="16132" width="14.28515625" bestFit="1" customWidth="1"/>
    <col min="16133" max="16133" width="15.42578125" customWidth="1"/>
    <col min="16134" max="16134" width="14.85546875" bestFit="1" customWidth="1"/>
    <col min="16135" max="16135" width="11.5703125" customWidth="1"/>
    <col min="16136" max="16136" width="11.7109375" bestFit="1" customWidth="1"/>
    <col min="16137" max="16137" width="10.5703125" bestFit="1" customWidth="1"/>
  </cols>
  <sheetData>
    <row r="1" spans="1:8" hidden="1" x14ac:dyDescent="0.25"/>
    <row r="2" spans="1:8" hidden="1" x14ac:dyDescent="0.25"/>
    <row r="3" spans="1:8" ht="15" customHeight="1" thickBot="1" x14ac:dyDescent="0.3">
      <c r="B3" s="76"/>
      <c r="C3" s="77"/>
      <c r="D3" s="78"/>
      <c r="E3" s="79"/>
      <c r="F3" s="78"/>
    </row>
    <row r="4" spans="1:8" ht="28.5" customHeight="1" thickBot="1" x14ac:dyDescent="0.3">
      <c r="B4" s="41" t="s">
        <v>0</v>
      </c>
      <c r="C4" s="80" t="s">
        <v>1</v>
      </c>
      <c r="D4" s="80" t="s">
        <v>2</v>
      </c>
      <c r="E4" s="80" t="s">
        <v>74</v>
      </c>
      <c r="F4" s="80" t="s">
        <v>4</v>
      </c>
      <c r="G4"/>
    </row>
    <row r="5" spans="1:8" ht="15.75" thickBot="1" x14ac:dyDescent="0.3">
      <c r="A5" s="81" t="s">
        <v>130</v>
      </c>
      <c r="B5" s="192" t="s">
        <v>326</v>
      </c>
      <c r="C5" s="82"/>
      <c r="D5" s="82"/>
      <c r="E5" s="82"/>
      <c r="F5" s="82"/>
    </row>
    <row r="6" spans="1:8" ht="15.75" thickBot="1" x14ac:dyDescent="0.3">
      <c r="A6" s="81" t="s">
        <v>131</v>
      </c>
      <c r="B6" s="48" t="s">
        <v>132</v>
      </c>
      <c r="C6" s="83">
        <v>11593951</v>
      </c>
      <c r="D6" s="83">
        <v>8142961</v>
      </c>
      <c r="E6" s="83">
        <v>3353642</v>
      </c>
      <c r="F6" s="83">
        <v>10618341</v>
      </c>
      <c r="G6" s="84"/>
      <c r="H6" s="85"/>
    </row>
    <row r="7" spans="1:8" x14ac:dyDescent="0.25">
      <c r="A7" s="81"/>
      <c r="B7" s="86"/>
      <c r="C7" s="86"/>
      <c r="D7" s="86"/>
      <c r="E7" s="86"/>
      <c r="F7" s="86"/>
      <c r="G7" s="87"/>
    </row>
    <row r="8" spans="1:8" x14ac:dyDescent="0.25">
      <c r="A8" s="81" t="s">
        <v>133</v>
      </c>
      <c r="B8" s="88" t="s">
        <v>134</v>
      </c>
      <c r="C8" s="89">
        <v>3028153</v>
      </c>
      <c r="D8" s="89">
        <v>275176</v>
      </c>
      <c r="E8" s="89">
        <v>1600737</v>
      </c>
      <c r="F8" s="89">
        <v>7154919</v>
      </c>
      <c r="G8" s="90"/>
    </row>
    <row r="9" spans="1:8" x14ac:dyDescent="0.25">
      <c r="A9" s="81" t="s">
        <v>135</v>
      </c>
      <c r="B9" s="91" t="s">
        <v>136</v>
      </c>
      <c r="C9" s="90">
        <v>1249779</v>
      </c>
      <c r="D9" s="90">
        <v>658343</v>
      </c>
      <c r="E9" s="90">
        <v>0</v>
      </c>
      <c r="F9" s="90">
        <v>1426405</v>
      </c>
      <c r="G9" s="90"/>
    </row>
    <row r="10" spans="1:8" x14ac:dyDescent="0.25">
      <c r="A10" s="81" t="s">
        <v>137</v>
      </c>
      <c r="B10" s="88" t="s">
        <v>138</v>
      </c>
      <c r="C10" s="89">
        <v>280147</v>
      </c>
      <c r="D10" s="89">
        <v>388431</v>
      </c>
      <c r="E10" s="89">
        <v>78539</v>
      </c>
      <c r="F10" s="89">
        <v>916921</v>
      </c>
      <c r="G10" s="90"/>
    </row>
    <row r="11" spans="1:8" x14ac:dyDescent="0.25">
      <c r="A11" s="81" t="s">
        <v>317</v>
      </c>
      <c r="B11" s="91" t="s">
        <v>139</v>
      </c>
      <c r="C11" s="90">
        <v>1490181</v>
      </c>
      <c r="D11" s="90">
        <v>2694367</v>
      </c>
      <c r="E11" s="90">
        <v>0</v>
      </c>
      <c r="F11" s="90">
        <v>35926</v>
      </c>
      <c r="G11" s="90"/>
    </row>
    <row r="12" spans="1:8" x14ac:dyDescent="0.25">
      <c r="A12" s="81" t="s">
        <v>140</v>
      </c>
      <c r="B12" s="88" t="s">
        <v>141</v>
      </c>
      <c r="C12" s="89">
        <v>82205</v>
      </c>
      <c r="D12" s="89">
        <v>0</v>
      </c>
      <c r="E12" s="89">
        <v>0</v>
      </c>
      <c r="F12" s="89">
        <v>0</v>
      </c>
      <c r="G12" s="90"/>
    </row>
    <row r="13" spans="1:8" x14ac:dyDescent="0.25">
      <c r="A13" s="81" t="s">
        <v>142</v>
      </c>
      <c r="B13" s="91" t="s">
        <v>143</v>
      </c>
      <c r="C13" s="90">
        <v>2116614</v>
      </c>
      <c r="D13" s="90">
        <v>2034269</v>
      </c>
      <c r="E13" s="155">
        <v>877671</v>
      </c>
      <c r="F13" s="155">
        <v>1146737</v>
      </c>
      <c r="G13" s="90"/>
      <c r="H13" s="68"/>
    </row>
    <row r="14" spans="1:8" x14ac:dyDescent="0.25">
      <c r="A14" s="81" t="s">
        <v>285</v>
      </c>
      <c r="B14" s="88" t="s">
        <v>279</v>
      </c>
      <c r="C14" s="89">
        <v>4238573</v>
      </c>
      <c r="D14" s="89">
        <v>2922291</v>
      </c>
      <c r="E14" s="89">
        <v>949287</v>
      </c>
      <c r="F14" s="89">
        <v>1836476</v>
      </c>
      <c r="G14" s="90"/>
    </row>
    <row r="15" spans="1:8" x14ac:dyDescent="0.25">
      <c r="A15" s="81" t="s">
        <v>145</v>
      </c>
      <c r="B15" s="91" t="s">
        <v>146</v>
      </c>
      <c r="C15" s="90">
        <v>764804</v>
      </c>
      <c r="D15" s="90">
        <v>519125</v>
      </c>
      <c r="E15" s="90">
        <v>135125</v>
      </c>
      <c r="F15" s="90">
        <v>116786</v>
      </c>
      <c r="G15" s="90"/>
    </row>
    <row r="16" spans="1:8" ht="16.5" hidden="1" customHeight="1" x14ac:dyDescent="0.25">
      <c r="A16" s="81" t="s">
        <v>286</v>
      </c>
      <c r="B16" s="131"/>
      <c r="C16" s="132"/>
      <c r="D16" s="132"/>
      <c r="E16" s="89"/>
      <c r="F16" s="89"/>
      <c r="G16" s="90"/>
    </row>
    <row r="17" spans="1:9" x14ac:dyDescent="0.25">
      <c r="A17" s="81" t="s">
        <v>147</v>
      </c>
      <c r="B17" s="88" t="s">
        <v>148</v>
      </c>
      <c r="C17" s="89">
        <v>148719</v>
      </c>
      <c r="D17" s="89">
        <v>33271</v>
      </c>
      <c r="E17" s="89">
        <v>68675</v>
      </c>
      <c r="F17" s="89">
        <v>547467</v>
      </c>
      <c r="G17" s="90"/>
    </row>
    <row r="18" spans="1:9" x14ac:dyDescent="0.25">
      <c r="A18" s="81"/>
      <c r="B18" s="91"/>
      <c r="C18" s="90"/>
      <c r="D18" s="90"/>
      <c r="E18" s="90"/>
      <c r="F18" s="90"/>
      <c r="G18" s="90"/>
    </row>
    <row r="19" spans="1:9" x14ac:dyDescent="0.25">
      <c r="A19" s="81" t="s">
        <v>149</v>
      </c>
      <c r="B19" s="88" t="s">
        <v>150</v>
      </c>
      <c r="C19" s="89">
        <v>-1805224</v>
      </c>
      <c r="D19" s="89">
        <v>-1382312</v>
      </c>
      <c r="E19" s="89">
        <v>-356392</v>
      </c>
      <c r="F19" s="89">
        <v>-2563296</v>
      </c>
      <c r="G19" s="90"/>
    </row>
    <row r="20" spans="1:9" ht="15.75" thickBot="1" x14ac:dyDescent="0.3">
      <c r="A20" s="81"/>
      <c r="B20" s="91"/>
      <c r="C20" s="90"/>
      <c r="D20" s="90"/>
      <c r="E20" s="90"/>
      <c r="F20" s="90"/>
      <c r="G20" s="93"/>
    </row>
    <row r="21" spans="1:9" ht="15.75" thickBot="1" x14ac:dyDescent="0.3">
      <c r="A21" s="81" t="s">
        <v>151</v>
      </c>
      <c r="B21" s="48" t="s">
        <v>152</v>
      </c>
      <c r="C21" s="83">
        <v>-3985802</v>
      </c>
      <c r="D21" s="83">
        <v>-2910004</v>
      </c>
      <c r="E21" s="83">
        <v>-1674636</v>
      </c>
      <c r="F21" s="83">
        <v>-508947</v>
      </c>
      <c r="G21" s="94"/>
      <c r="I21" s="19"/>
    </row>
    <row r="22" spans="1:9" x14ac:dyDescent="0.25">
      <c r="A22" s="81"/>
      <c r="B22" s="86"/>
      <c r="C22" s="86"/>
      <c r="D22" s="86"/>
      <c r="E22" s="86"/>
      <c r="F22" s="86"/>
      <c r="G22" s="93"/>
    </row>
    <row r="23" spans="1:9" x14ac:dyDescent="0.25">
      <c r="A23" s="81" t="s">
        <v>153</v>
      </c>
      <c r="B23" s="88" t="s">
        <v>154</v>
      </c>
      <c r="C23" s="89">
        <v>-1005729</v>
      </c>
      <c r="D23" s="89">
        <v>-579210</v>
      </c>
      <c r="E23" s="89">
        <v>-465010</v>
      </c>
      <c r="F23" s="89">
        <v>-727051</v>
      </c>
      <c r="G23" s="90"/>
    </row>
    <row r="24" spans="1:9" x14ac:dyDescent="0.25">
      <c r="A24" s="81" t="s">
        <v>155</v>
      </c>
      <c r="B24" s="91" t="s">
        <v>156</v>
      </c>
      <c r="C24" s="90">
        <v>0</v>
      </c>
      <c r="D24" s="90">
        <v>0</v>
      </c>
      <c r="E24" s="90">
        <v>0</v>
      </c>
      <c r="F24" s="90">
        <v>0</v>
      </c>
      <c r="G24" s="90"/>
    </row>
    <row r="25" spans="1:9" x14ac:dyDescent="0.25">
      <c r="A25" s="81" t="s">
        <v>157</v>
      </c>
      <c r="B25" s="88" t="s">
        <v>158</v>
      </c>
      <c r="C25" s="89">
        <v>-646174</v>
      </c>
      <c r="D25" s="89">
        <v>-475601</v>
      </c>
      <c r="E25" s="89">
        <v>-536105</v>
      </c>
      <c r="F25" s="89">
        <v>2714958</v>
      </c>
      <c r="G25" s="90"/>
    </row>
    <row r="26" spans="1:9" x14ac:dyDescent="0.25">
      <c r="A26" s="81" t="s">
        <v>159</v>
      </c>
      <c r="B26" s="91" t="s">
        <v>160</v>
      </c>
      <c r="C26" s="90">
        <v>-764175</v>
      </c>
      <c r="D26" s="90">
        <v>-868871</v>
      </c>
      <c r="E26" s="90">
        <v>-56896</v>
      </c>
      <c r="F26" s="90">
        <v>-793737</v>
      </c>
      <c r="G26" s="90"/>
    </row>
    <row r="27" spans="1:9" x14ac:dyDescent="0.25">
      <c r="A27" s="81" t="s">
        <v>161</v>
      </c>
      <c r="B27" s="88" t="s">
        <v>162</v>
      </c>
      <c r="C27" s="89">
        <v>-339617</v>
      </c>
      <c r="D27" s="89">
        <v>-798008</v>
      </c>
      <c r="E27" s="89">
        <v>-209939</v>
      </c>
      <c r="F27" s="89">
        <v>-166390</v>
      </c>
      <c r="G27" s="90"/>
    </row>
    <row r="28" spans="1:9" x14ac:dyDescent="0.25">
      <c r="A28" s="95" t="s">
        <v>163</v>
      </c>
      <c r="B28" s="91" t="s">
        <v>164</v>
      </c>
      <c r="C28" s="90">
        <v>-937447</v>
      </c>
      <c r="D28" s="90">
        <v>0</v>
      </c>
      <c r="E28" s="90">
        <v>-186087</v>
      </c>
      <c r="F28" s="90">
        <v>-766188</v>
      </c>
      <c r="G28" s="90"/>
    </row>
    <row r="29" spans="1:9" x14ac:dyDescent="0.25">
      <c r="A29" s="81" t="s">
        <v>165</v>
      </c>
      <c r="B29" s="88" t="s">
        <v>166</v>
      </c>
      <c r="C29" s="89">
        <v>-292660</v>
      </c>
      <c r="D29" s="89">
        <v>-67156</v>
      </c>
      <c r="E29" s="89">
        <v>-210730</v>
      </c>
      <c r="F29" s="89">
        <v>-678869</v>
      </c>
      <c r="G29" s="90"/>
      <c r="H29" s="19"/>
    </row>
    <row r="30" spans="1:9" x14ac:dyDescent="0.25">
      <c r="A30" s="81" t="s">
        <v>167</v>
      </c>
      <c r="B30" s="91" t="s">
        <v>168</v>
      </c>
      <c r="C30" s="90">
        <v>0</v>
      </c>
      <c r="D30" s="90">
        <v>0</v>
      </c>
      <c r="E30" s="90">
        <v>-10308</v>
      </c>
      <c r="F30" s="90">
        <v>0</v>
      </c>
      <c r="G30" s="90"/>
    </row>
    <row r="31" spans="1:9" x14ac:dyDescent="0.25">
      <c r="A31" s="81" t="s">
        <v>169</v>
      </c>
      <c r="B31" s="88" t="s">
        <v>170</v>
      </c>
      <c r="C31" s="89">
        <v>0</v>
      </c>
      <c r="D31" s="89">
        <v>-121158</v>
      </c>
      <c r="E31" s="89">
        <v>439</v>
      </c>
      <c r="F31" s="89">
        <v>-91670</v>
      </c>
      <c r="G31" s="90"/>
    </row>
    <row r="32" spans="1:9" ht="15.75" thickBot="1" x14ac:dyDescent="0.3">
      <c r="A32" s="81"/>
      <c r="B32" s="91"/>
      <c r="C32" s="90"/>
      <c r="D32" s="90"/>
      <c r="E32" s="90"/>
      <c r="F32" s="90"/>
      <c r="G32" s="90"/>
    </row>
    <row r="33" spans="1:7" ht="15.75" thickBot="1" x14ac:dyDescent="0.3">
      <c r="A33" s="81" t="s">
        <v>171</v>
      </c>
      <c r="B33" s="48" t="s">
        <v>172</v>
      </c>
      <c r="C33" s="83">
        <v>-2224709</v>
      </c>
      <c r="D33" s="83">
        <v>-2316766</v>
      </c>
      <c r="E33" s="83">
        <v>-1166354</v>
      </c>
      <c r="F33" s="83">
        <v>-763513</v>
      </c>
      <c r="G33" s="90"/>
    </row>
    <row r="34" spans="1:7" x14ac:dyDescent="0.25">
      <c r="A34" s="81"/>
      <c r="B34" s="86"/>
      <c r="C34" s="86"/>
      <c r="D34" s="86"/>
      <c r="E34" s="86"/>
      <c r="F34" s="86"/>
      <c r="G34" s="90"/>
    </row>
    <row r="35" spans="1:7" x14ac:dyDescent="0.25">
      <c r="A35" s="81" t="s">
        <v>173</v>
      </c>
      <c r="B35" s="88" t="s">
        <v>154</v>
      </c>
      <c r="C35" s="89">
        <v>-788175</v>
      </c>
      <c r="D35" s="89">
        <v>-735609</v>
      </c>
      <c r="E35" s="89">
        <v>-300202</v>
      </c>
      <c r="F35" s="89">
        <v>-971379</v>
      </c>
      <c r="G35" s="90"/>
    </row>
    <row r="36" spans="1:7" x14ac:dyDescent="0.25">
      <c r="A36" s="81" t="s">
        <v>174</v>
      </c>
      <c r="B36" s="91" t="s">
        <v>156</v>
      </c>
      <c r="C36" s="90">
        <v>0</v>
      </c>
      <c r="D36" s="90">
        <v>0</v>
      </c>
      <c r="E36" s="90">
        <v>0</v>
      </c>
      <c r="F36" s="90">
        <v>0</v>
      </c>
      <c r="G36" s="90"/>
    </row>
    <row r="37" spans="1:7" x14ac:dyDescent="0.25">
      <c r="A37" s="81" t="s">
        <v>175</v>
      </c>
      <c r="B37" s="88" t="s">
        <v>176</v>
      </c>
      <c r="C37" s="89">
        <v>-55856</v>
      </c>
      <c r="D37" s="89">
        <v>-12018</v>
      </c>
      <c r="E37" s="89">
        <v>-3341</v>
      </c>
      <c r="F37" s="89">
        <v>-6082</v>
      </c>
      <c r="G37" s="90"/>
    </row>
    <row r="38" spans="1:7" x14ac:dyDescent="0.25">
      <c r="A38" s="81" t="s">
        <v>165</v>
      </c>
      <c r="B38" s="91" t="s">
        <v>166</v>
      </c>
      <c r="C38" s="90">
        <v>-52266</v>
      </c>
      <c r="D38" s="90">
        <v>-54904</v>
      </c>
      <c r="E38" s="90">
        <v>-30650</v>
      </c>
      <c r="F38" s="90">
        <v>-44190</v>
      </c>
      <c r="G38" s="90"/>
    </row>
    <row r="39" spans="1:7" x14ac:dyDescent="0.25">
      <c r="A39" s="81" t="s">
        <v>177</v>
      </c>
      <c r="B39" s="88" t="s">
        <v>168</v>
      </c>
      <c r="C39" s="89">
        <v>-895501</v>
      </c>
      <c r="D39" s="89">
        <v>-452346</v>
      </c>
      <c r="E39" s="89">
        <v>-831934</v>
      </c>
      <c r="F39" s="89">
        <v>510706</v>
      </c>
      <c r="G39" s="90"/>
    </row>
    <row r="40" spans="1:7" x14ac:dyDescent="0.25">
      <c r="A40" s="81" t="s">
        <v>178</v>
      </c>
      <c r="B40" s="91" t="s">
        <v>170</v>
      </c>
      <c r="C40" s="90">
        <v>-432911</v>
      </c>
      <c r="D40" s="90">
        <v>-1061889</v>
      </c>
      <c r="E40" s="90">
        <v>-227</v>
      </c>
      <c r="F40" s="90">
        <v>-252568</v>
      </c>
      <c r="G40" s="90"/>
    </row>
    <row r="41" spans="1:7" x14ac:dyDescent="0.25">
      <c r="A41" s="81"/>
      <c r="B41" s="88"/>
      <c r="C41" s="89"/>
      <c r="D41" s="89"/>
      <c r="E41" s="89"/>
      <c r="F41" s="89"/>
      <c r="G41" s="90"/>
    </row>
    <row r="42" spans="1:7" x14ac:dyDescent="0.25">
      <c r="A42" s="81"/>
      <c r="B42" s="156" t="s">
        <v>303</v>
      </c>
      <c r="C42" s="157">
        <v>1364564</v>
      </c>
      <c r="D42" s="157">
        <v>2942521</v>
      </c>
      <c r="E42" s="157">
        <v>238840</v>
      </c>
      <c r="F42" s="157">
        <v>312819</v>
      </c>
      <c r="G42" s="90"/>
    </row>
    <row r="43" spans="1:7" ht="15.75" thickBot="1" x14ac:dyDescent="0.3">
      <c r="A43" s="81"/>
      <c r="B43" s="88"/>
      <c r="C43" s="89"/>
      <c r="D43" s="89"/>
      <c r="E43" s="89"/>
      <c r="F43" s="89"/>
      <c r="G43" s="93"/>
    </row>
    <row r="44" spans="1:7" ht="15.75" thickBot="1" x14ac:dyDescent="0.3">
      <c r="A44" s="81" t="s">
        <v>179</v>
      </c>
      <c r="B44" s="48" t="s">
        <v>180</v>
      </c>
      <c r="C44" s="83">
        <v>6748004</v>
      </c>
      <c r="D44" s="83">
        <v>5858712</v>
      </c>
      <c r="E44" s="83">
        <v>751492</v>
      </c>
      <c r="F44" s="83">
        <v>9658700</v>
      </c>
      <c r="G44" s="94"/>
    </row>
    <row r="45" spans="1:7" x14ac:dyDescent="0.25">
      <c r="A45" s="81"/>
      <c r="B45" s="101"/>
      <c r="C45" s="86"/>
      <c r="D45" s="86"/>
      <c r="E45" s="86"/>
      <c r="F45" s="86"/>
      <c r="G45" s="93"/>
    </row>
    <row r="46" spans="1:7" x14ac:dyDescent="0.25">
      <c r="A46" s="81"/>
      <c r="B46" s="97" t="s">
        <v>181</v>
      </c>
      <c r="C46" s="92"/>
      <c r="D46" s="92"/>
      <c r="E46" s="92"/>
      <c r="F46" s="92"/>
      <c r="G46" s="93"/>
    </row>
    <row r="47" spans="1:7" x14ac:dyDescent="0.25">
      <c r="A47" s="81"/>
      <c r="B47" s="86"/>
      <c r="C47" s="86"/>
      <c r="D47" s="86"/>
      <c r="E47" s="86"/>
      <c r="F47" s="86"/>
      <c r="G47" s="93"/>
    </row>
    <row r="48" spans="1:7" x14ac:dyDescent="0.25">
      <c r="A48" s="81" t="s">
        <v>182</v>
      </c>
      <c r="B48" s="88" t="s">
        <v>183</v>
      </c>
      <c r="C48" s="89">
        <v>70810</v>
      </c>
      <c r="D48" s="89">
        <v>59561</v>
      </c>
      <c r="E48" s="89">
        <v>43745</v>
      </c>
      <c r="F48" s="89">
        <v>151414</v>
      </c>
      <c r="G48" s="90"/>
    </row>
    <row r="49" spans="1:7" x14ac:dyDescent="0.25">
      <c r="A49" s="81" t="s">
        <v>184</v>
      </c>
      <c r="B49" s="91" t="s">
        <v>185</v>
      </c>
      <c r="C49" s="90">
        <v>32096</v>
      </c>
      <c r="D49" s="90">
        <v>0</v>
      </c>
      <c r="E49" s="90">
        <v>0</v>
      </c>
      <c r="F49" s="90">
        <v>0</v>
      </c>
      <c r="G49" s="90"/>
    </row>
    <row r="50" spans="1:7" x14ac:dyDescent="0.25">
      <c r="A50" s="81" t="s">
        <v>186</v>
      </c>
      <c r="B50" s="88" t="s">
        <v>187</v>
      </c>
      <c r="C50" s="89">
        <v>1800</v>
      </c>
      <c r="D50" s="89">
        <v>100544</v>
      </c>
      <c r="E50" s="89">
        <v>0</v>
      </c>
      <c r="F50" s="89">
        <v>154326</v>
      </c>
      <c r="G50" s="90"/>
    </row>
    <row r="51" spans="1:7" x14ac:dyDescent="0.25">
      <c r="A51" s="81" t="s">
        <v>188</v>
      </c>
      <c r="B51" s="91" t="s">
        <v>189</v>
      </c>
      <c r="C51" s="90">
        <v>189731</v>
      </c>
      <c r="D51" s="90">
        <v>295667</v>
      </c>
      <c r="E51" s="90">
        <v>24698</v>
      </c>
      <c r="F51" s="90">
        <v>0</v>
      </c>
      <c r="G51" s="90"/>
    </row>
    <row r="52" spans="1:7" x14ac:dyDescent="0.25">
      <c r="A52" s="99" t="s">
        <v>190</v>
      </c>
      <c r="B52" s="88" t="s">
        <v>191</v>
      </c>
      <c r="C52" s="89">
        <v>14774</v>
      </c>
      <c r="D52" s="89">
        <v>0</v>
      </c>
      <c r="E52" s="89">
        <v>54</v>
      </c>
      <c r="F52" s="89">
        <v>0</v>
      </c>
      <c r="G52" s="90"/>
    </row>
    <row r="53" spans="1:7" x14ac:dyDescent="0.25">
      <c r="A53" s="81" t="s">
        <v>192</v>
      </c>
      <c r="B53" s="154" t="s">
        <v>193</v>
      </c>
      <c r="C53" s="155">
        <v>30877</v>
      </c>
      <c r="D53" s="155">
        <v>55216</v>
      </c>
      <c r="E53" s="155">
        <v>13972</v>
      </c>
      <c r="F53" s="155">
        <v>520288</v>
      </c>
      <c r="G53" s="90"/>
    </row>
    <row r="54" spans="1:7" x14ac:dyDescent="0.25">
      <c r="A54" s="81" t="s">
        <v>304</v>
      </c>
      <c r="B54" s="88" t="s">
        <v>304</v>
      </c>
      <c r="C54" s="89">
        <v>-15540</v>
      </c>
      <c r="D54" s="89">
        <v>0</v>
      </c>
      <c r="E54" s="89">
        <v>-3751</v>
      </c>
      <c r="F54" s="89">
        <v>-46998</v>
      </c>
      <c r="G54" s="90"/>
    </row>
    <row r="55" spans="1:7" x14ac:dyDescent="0.25">
      <c r="A55" s="81" t="s">
        <v>194</v>
      </c>
      <c r="B55" s="88" t="s">
        <v>195</v>
      </c>
      <c r="C55" s="89">
        <v>-461493</v>
      </c>
      <c r="D55" s="89">
        <v>-87639</v>
      </c>
      <c r="E55" s="89">
        <v>-172554</v>
      </c>
      <c r="F55" s="89">
        <v>-364509</v>
      </c>
      <c r="G55" s="90"/>
    </row>
    <row r="56" spans="1:7" x14ac:dyDescent="0.25">
      <c r="A56" s="81" t="s">
        <v>196</v>
      </c>
      <c r="B56" s="91" t="s">
        <v>197</v>
      </c>
      <c r="C56" s="90">
        <v>0</v>
      </c>
      <c r="D56" s="90">
        <v>0</v>
      </c>
      <c r="E56" s="90">
        <v>-7007</v>
      </c>
      <c r="F56" s="90">
        <v>0</v>
      </c>
      <c r="G56" s="90"/>
    </row>
    <row r="57" spans="1:7" x14ac:dyDescent="0.25">
      <c r="A57" s="81" t="s">
        <v>198</v>
      </c>
      <c r="B57" s="88" t="s">
        <v>199</v>
      </c>
      <c r="C57" s="185">
        <v>-10586</v>
      </c>
      <c r="D57" s="185">
        <v>-220</v>
      </c>
      <c r="E57" s="185">
        <v>-4291</v>
      </c>
      <c r="F57" s="185">
        <v>-427599</v>
      </c>
      <c r="G57" s="90"/>
    </row>
    <row r="58" spans="1:7" x14ac:dyDescent="0.25">
      <c r="A58" s="81" t="s">
        <v>310</v>
      </c>
      <c r="B58" s="154" t="s">
        <v>311</v>
      </c>
      <c r="C58" s="184">
        <v>0</v>
      </c>
      <c r="D58" s="184">
        <v>0</v>
      </c>
      <c r="E58" s="184">
        <v>0</v>
      </c>
      <c r="F58" s="184">
        <v>725826</v>
      </c>
      <c r="G58" s="90"/>
    </row>
    <row r="59" spans="1:7" x14ac:dyDescent="0.25">
      <c r="A59" s="81" t="s">
        <v>306</v>
      </c>
      <c r="B59" s="88"/>
      <c r="C59" s="185"/>
      <c r="D59" s="185"/>
      <c r="E59" s="185">
        <v>0</v>
      </c>
      <c r="F59" s="185">
        <v>0</v>
      </c>
      <c r="G59" s="90"/>
    </row>
    <row r="60" spans="1:7" x14ac:dyDescent="0.25">
      <c r="A60" s="81" t="s">
        <v>200</v>
      </c>
      <c r="B60" s="91" t="s">
        <v>201</v>
      </c>
      <c r="C60" s="90">
        <v>-42609</v>
      </c>
      <c r="D60" s="90">
        <v>-142218</v>
      </c>
      <c r="E60" s="90">
        <v>-11058</v>
      </c>
      <c r="F60" s="90">
        <v>-44275</v>
      </c>
      <c r="G60" s="90"/>
    </row>
    <row r="61" spans="1:7" x14ac:dyDescent="0.25">
      <c r="A61" s="81" t="s">
        <v>202</v>
      </c>
      <c r="B61" s="88" t="s">
        <v>203</v>
      </c>
      <c r="C61" s="89">
        <v>-165958</v>
      </c>
      <c r="D61" s="89">
        <v>-17048</v>
      </c>
      <c r="E61" s="89">
        <v>-125734</v>
      </c>
      <c r="F61" s="89">
        <v>-136727</v>
      </c>
      <c r="G61" s="90"/>
    </row>
    <row r="62" spans="1:7" x14ac:dyDescent="0.25">
      <c r="A62" s="81" t="s">
        <v>298</v>
      </c>
      <c r="B62" s="91" t="s">
        <v>300</v>
      </c>
      <c r="C62" s="90">
        <v>0</v>
      </c>
      <c r="D62" s="90">
        <v>0</v>
      </c>
      <c r="E62" s="90">
        <v>0</v>
      </c>
      <c r="F62" s="90">
        <v>0</v>
      </c>
      <c r="G62" s="90"/>
    </row>
    <row r="63" spans="1:7" x14ac:dyDescent="0.25">
      <c r="A63" s="81" t="s">
        <v>299</v>
      </c>
      <c r="B63" s="88" t="s">
        <v>301</v>
      </c>
      <c r="C63" s="89">
        <v>0</v>
      </c>
      <c r="D63" s="89">
        <v>0</v>
      </c>
      <c r="E63" s="89">
        <v>0</v>
      </c>
      <c r="F63" s="89">
        <v>0</v>
      </c>
      <c r="G63" s="90"/>
    </row>
    <row r="64" spans="1:7" x14ac:dyDescent="0.25">
      <c r="A64" s="81" t="s">
        <v>204</v>
      </c>
      <c r="B64" s="91" t="s">
        <v>205</v>
      </c>
      <c r="C64" s="90">
        <v>-47242</v>
      </c>
      <c r="D64" s="90">
        <v>0</v>
      </c>
      <c r="E64" s="90">
        <v>-20262</v>
      </c>
      <c r="F64" s="90">
        <v>-25934</v>
      </c>
      <c r="G64" s="90"/>
    </row>
    <row r="65" spans="1:18" x14ac:dyDescent="0.25">
      <c r="A65" s="81" t="s">
        <v>206</v>
      </c>
      <c r="B65" s="88" t="s">
        <v>207</v>
      </c>
      <c r="C65" s="89">
        <v>0</v>
      </c>
      <c r="D65" s="89">
        <v>0</v>
      </c>
      <c r="E65" s="89">
        <v>0</v>
      </c>
      <c r="F65" s="89">
        <v>0</v>
      </c>
      <c r="G65" s="90"/>
    </row>
    <row r="66" spans="1:18" x14ac:dyDescent="0.25">
      <c r="A66" s="81" t="s">
        <v>208</v>
      </c>
      <c r="B66" s="154" t="s">
        <v>209</v>
      </c>
      <c r="C66" s="155">
        <v>-99132</v>
      </c>
      <c r="D66" s="155">
        <v>-25617</v>
      </c>
      <c r="E66" s="155">
        <v>-40432</v>
      </c>
      <c r="F66" s="155">
        <v>-162060</v>
      </c>
      <c r="G66" s="90"/>
    </row>
    <row r="67" spans="1:18" ht="15.75" thickBot="1" x14ac:dyDescent="0.3">
      <c r="A67" s="81"/>
      <c r="B67" s="93"/>
      <c r="C67" s="93"/>
      <c r="D67" s="93"/>
      <c r="E67" s="93"/>
      <c r="F67" s="93"/>
      <c r="G67" s="93"/>
      <c r="H67" s="19"/>
    </row>
    <row r="68" spans="1:18" ht="15.75" thickBot="1" x14ac:dyDescent="0.3">
      <c r="A68" s="81" t="s">
        <v>210</v>
      </c>
      <c r="B68" s="48" t="s">
        <v>210</v>
      </c>
      <c r="C68" s="83">
        <v>-502472</v>
      </c>
      <c r="D68" s="83">
        <v>238246</v>
      </c>
      <c r="E68" s="83">
        <v>-302620</v>
      </c>
      <c r="F68" s="83">
        <v>343752</v>
      </c>
      <c r="G68" s="94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</row>
    <row r="69" spans="1:18" ht="15.75" thickBot="1" x14ac:dyDescent="0.3">
      <c r="A69" s="81"/>
      <c r="B69" s="96"/>
      <c r="C69" s="96"/>
      <c r="D69" s="96"/>
      <c r="E69" s="96"/>
      <c r="F69" s="96"/>
      <c r="G69" s="96"/>
    </row>
    <row r="70" spans="1:18" ht="15.75" thickBot="1" x14ac:dyDescent="0.3">
      <c r="A70" s="81" t="s">
        <v>211</v>
      </c>
      <c r="B70" s="48" t="s">
        <v>211</v>
      </c>
      <c r="C70" s="83">
        <v>-321945</v>
      </c>
      <c r="D70" s="83">
        <v>160966</v>
      </c>
      <c r="E70" s="83">
        <v>-9590</v>
      </c>
      <c r="F70" s="83">
        <v>28335</v>
      </c>
      <c r="G70" s="94"/>
    </row>
    <row r="71" spans="1:18" ht="15.75" thickBot="1" x14ac:dyDescent="0.3">
      <c r="A71" s="81"/>
      <c r="B71" s="93"/>
      <c r="C71" s="93"/>
      <c r="D71" s="93"/>
      <c r="E71" s="93"/>
      <c r="F71" s="93"/>
      <c r="G71" s="93"/>
    </row>
    <row r="72" spans="1:18" ht="15.75" thickBot="1" x14ac:dyDescent="0.3">
      <c r="A72" s="81" t="s">
        <v>212</v>
      </c>
      <c r="B72" s="48" t="s">
        <v>212</v>
      </c>
      <c r="C72" s="83">
        <v>0</v>
      </c>
      <c r="D72" s="83">
        <v>0</v>
      </c>
      <c r="E72" s="83">
        <v>0</v>
      </c>
      <c r="F72" s="83">
        <v>0</v>
      </c>
      <c r="G72" s="94"/>
    </row>
    <row r="73" spans="1:18" ht="15.75" thickBot="1" x14ac:dyDescent="0.3">
      <c r="A73" s="81"/>
      <c r="B73" s="93"/>
      <c r="C73" s="93"/>
      <c r="D73" s="93"/>
      <c r="E73" s="93"/>
      <c r="F73" s="93"/>
      <c r="G73" s="93"/>
    </row>
    <row r="74" spans="1:18" ht="15.75" thickBot="1" x14ac:dyDescent="0.3">
      <c r="A74" s="81" t="s">
        <v>213</v>
      </c>
      <c r="B74" s="48" t="s">
        <v>214</v>
      </c>
      <c r="C74" s="83">
        <v>5923587</v>
      </c>
      <c r="D74" s="83">
        <v>6257924</v>
      </c>
      <c r="E74" s="83">
        <v>439282</v>
      </c>
      <c r="F74" s="83">
        <v>10030787</v>
      </c>
      <c r="G74" s="94"/>
      <c r="H74" s="19"/>
    </row>
    <row r="75" spans="1:18" ht="15.75" thickBot="1" x14ac:dyDescent="0.3">
      <c r="A75" s="81"/>
      <c r="B75" s="93"/>
      <c r="C75" s="93"/>
      <c r="D75" s="93"/>
      <c r="E75" s="93"/>
      <c r="F75" s="93"/>
      <c r="G75" s="93"/>
    </row>
    <row r="76" spans="1:18" ht="15.75" thickBot="1" x14ac:dyDescent="0.3">
      <c r="A76" s="95" t="s">
        <v>215</v>
      </c>
      <c r="B76" s="100" t="s">
        <v>216</v>
      </c>
      <c r="C76" s="83">
        <v>-1890795</v>
      </c>
      <c r="D76" s="83">
        <v>-789520</v>
      </c>
      <c r="E76" s="83">
        <v>-150018</v>
      </c>
      <c r="F76" s="83">
        <v>-2430253</v>
      </c>
      <c r="G76" s="94"/>
    </row>
    <row r="77" spans="1:18" ht="15.75" thickBot="1" x14ac:dyDescent="0.3">
      <c r="A77" s="81"/>
      <c r="B77" s="93"/>
      <c r="C77" s="93"/>
      <c r="D77" s="93"/>
      <c r="E77" s="93"/>
      <c r="F77" s="93"/>
      <c r="G77" s="93"/>
    </row>
    <row r="78" spans="1:18" ht="15.75" thickBot="1" x14ac:dyDescent="0.3">
      <c r="A78" s="81" t="s">
        <v>217</v>
      </c>
      <c r="B78" s="48" t="s">
        <v>218</v>
      </c>
      <c r="C78" s="83">
        <v>4032792</v>
      </c>
      <c r="D78" s="83">
        <v>5468404</v>
      </c>
      <c r="E78" s="83">
        <v>289264</v>
      </c>
      <c r="F78" s="83">
        <v>7600534</v>
      </c>
      <c r="G78" s="94"/>
    </row>
    <row r="79" spans="1:18" x14ac:dyDescent="0.25">
      <c r="A79" s="81"/>
      <c r="B79" s="93"/>
      <c r="C79" s="93"/>
      <c r="D79" s="93"/>
      <c r="E79" s="93"/>
      <c r="F79" s="93"/>
      <c r="G79" s="93"/>
    </row>
    <row r="80" spans="1:18" ht="15.75" thickBot="1" x14ac:dyDescent="0.3">
      <c r="A80" s="182" t="s">
        <v>219</v>
      </c>
      <c r="B80" s="88" t="s">
        <v>220</v>
      </c>
      <c r="C80" s="89">
        <v>-145</v>
      </c>
      <c r="D80" s="89">
        <v>0</v>
      </c>
      <c r="E80" s="89">
        <v>-2178</v>
      </c>
      <c r="F80" s="89">
        <v>0</v>
      </c>
      <c r="G80" s="90"/>
    </row>
    <row r="81" spans="1:7" ht="15.75" thickBot="1" x14ac:dyDescent="0.3">
      <c r="A81" s="81" t="s">
        <v>221</v>
      </c>
      <c r="B81" s="48" t="s">
        <v>222</v>
      </c>
      <c r="C81" s="83">
        <v>4032937</v>
      </c>
      <c r="D81" s="83">
        <v>5468404</v>
      </c>
      <c r="E81" s="83">
        <v>291442</v>
      </c>
      <c r="F81" s="83">
        <v>7600534</v>
      </c>
      <c r="G81" s="94"/>
    </row>
    <row r="82" spans="1:7" x14ac:dyDescent="0.25">
      <c r="A82" s="81"/>
      <c r="B82" s="133"/>
      <c r="C82" s="133"/>
      <c r="D82" s="133"/>
      <c r="E82" s="133"/>
      <c r="F82" s="133"/>
      <c r="G82" s="94"/>
    </row>
    <row r="83" spans="1:7" x14ac:dyDescent="0.25">
      <c r="A83" s="81"/>
      <c r="B83" s="134"/>
      <c r="C83" s="134"/>
      <c r="D83" s="134"/>
      <c r="E83" s="134"/>
      <c r="F83" s="134"/>
      <c r="G83" s="94"/>
    </row>
    <row r="84" spans="1:7" x14ac:dyDescent="0.25">
      <c r="A84" s="81"/>
      <c r="B84" s="134"/>
      <c r="C84" s="134"/>
      <c r="D84" s="134"/>
      <c r="E84" s="134"/>
      <c r="F84" s="134"/>
      <c r="G84" s="94"/>
    </row>
  </sheetData>
  <printOptions horizontalCentered="1"/>
  <pageMargins left="0.31496062992125984" right="0.31496062992125984" top="1.5748031496062993" bottom="0.78740157480314965" header="0.31496062992125984" footer="0.31496062992125984"/>
  <pageSetup paperSize="9" scale="58" orientation="portrait" r:id="rId1"/>
  <headerFooter>
    <oddHeader>&amp;C&amp;G
&amp;"-,Negrito"DFR - Superintendência de Relação com Investidores 
  Informe aos Investidores - Anexo I -  4T22
  Informações Financeiras das Empresas Controladas</oddHeader>
    <oddFooter>&amp;C_x000D_&amp;1#&amp;"Calibri"&amp;10&amp;K008000 Classificação: Pública</oddFooter>
  </headerFooter>
  <rowBreaks count="1" manualBreakCount="1">
    <brk id="81" min="1" max="6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8"/>
  <sheetViews>
    <sheetView showGridLines="0" tabSelected="1" topLeftCell="A45" zoomScale="110" zoomScaleNormal="110" zoomScalePageLayoutView="120" workbookViewId="0">
      <selection activeCell="C2" sqref="B2:F50"/>
    </sheetView>
  </sheetViews>
  <sheetFormatPr defaultRowHeight="15" x14ac:dyDescent="0.25"/>
  <cols>
    <col min="1" max="1" width="6.5703125" style="68" customWidth="1"/>
    <col min="2" max="2" width="47.42578125" customWidth="1"/>
    <col min="3" max="3" width="9.85546875" style="126" bestFit="1" customWidth="1"/>
    <col min="4" max="4" width="8.5703125" style="126" bestFit="1" customWidth="1"/>
    <col min="5" max="5" width="12.42578125" style="126" bestFit="1" customWidth="1"/>
    <col min="6" max="6" width="11.28515625" style="126" bestFit="1" customWidth="1"/>
    <col min="7" max="7" width="8.7109375" style="68"/>
    <col min="8" max="8" width="10.85546875" style="68" bestFit="1" customWidth="1"/>
  </cols>
  <sheetData>
    <row r="1" spans="1:11" ht="15.75" thickBot="1" x14ac:dyDescent="0.3">
      <c r="A1" s="99"/>
      <c r="B1" s="75"/>
      <c r="C1" s="102"/>
      <c r="D1" s="102"/>
      <c r="E1" s="102"/>
      <c r="F1" s="102"/>
      <c r="G1" s="112"/>
      <c r="H1" s="112"/>
    </row>
    <row r="2" spans="1:11" ht="15.75" thickBot="1" x14ac:dyDescent="0.3">
      <c r="A2" s="99"/>
      <c r="B2" s="41" t="s">
        <v>0</v>
      </c>
      <c r="C2" s="103" t="s">
        <v>223</v>
      </c>
      <c r="D2" s="103" t="s">
        <v>224</v>
      </c>
      <c r="E2" s="103" t="s">
        <v>225</v>
      </c>
      <c r="F2" s="137" t="s">
        <v>291</v>
      </c>
      <c r="G2" s="112"/>
      <c r="H2" s="112"/>
    </row>
    <row r="3" spans="1:11" x14ac:dyDescent="0.25">
      <c r="A3" s="99"/>
      <c r="B3" s="191" t="s">
        <v>324</v>
      </c>
      <c r="C3" s="104"/>
      <c r="D3" s="104"/>
      <c r="E3" s="104"/>
      <c r="F3" s="104"/>
      <c r="G3" s="112"/>
      <c r="H3" s="112"/>
    </row>
    <row r="4" spans="1:11" x14ac:dyDescent="0.25">
      <c r="A4" s="99"/>
      <c r="B4" s="105" t="s">
        <v>226</v>
      </c>
      <c r="C4" s="106"/>
      <c r="D4" s="106"/>
      <c r="E4" s="106"/>
      <c r="F4" s="106"/>
      <c r="G4" s="112"/>
      <c r="H4" s="112"/>
    </row>
    <row r="5" spans="1:11" x14ac:dyDescent="0.25">
      <c r="A5" s="99" t="s">
        <v>227</v>
      </c>
      <c r="B5" s="107" t="s">
        <v>228</v>
      </c>
      <c r="C5" s="108">
        <v>1686874</v>
      </c>
      <c r="D5" s="108">
        <v>1686144</v>
      </c>
      <c r="E5" s="108">
        <v>610728</v>
      </c>
      <c r="F5" s="108">
        <v>1986222</v>
      </c>
      <c r="G5" s="112"/>
      <c r="H5" s="112"/>
    </row>
    <row r="6" spans="1:11" x14ac:dyDescent="0.25">
      <c r="A6" s="99"/>
      <c r="B6" s="109"/>
      <c r="C6" s="106"/>
      <c r="D6" s="106"/>
      <c r="E6" s="106"/>
      <c r="F6" s="106"/>
      <c r="G6" s="112"/>
      <c r="H6" s="112"/>
    </row>
    <row r="7" spans="1:11" x14ac:dyDescent="0.25">
      <c r="A7" s="99" t="s">
        <v>229</v>
      </c>
      <c r="B7" s="107" t="s">
        <v>229</v>
      </c>
      <c r="C7" s="108">
        <v>927427</v>
      </c>
      <c r="D7" s="108">
        <v>166039</v>
      </c>
      <c r="E7" s="108">
        <v>238939</v>
      </c>
      <c r="F7" s="108">
        <v>1346666</v>
      </c>
      <c r="G7" s="112"/>
      <c r="H7" s="112"/>
    </row>
    <row r="8" spans="1:11" x14ac:dyDescent="0.25">
      <c r="A8" s="99" t="s">
        <v>230</v>
      </c>
      <c r="B8" s="109" t="s">
        <v>230</v>
      </c>
      <c r="C8" s="106">
        <v>-125758</v>
      </c>
      <c r="D8" s="106">
        <v>5166</v>
      </c>
      <c r="E8" s="106">
        <v>43608</v>
      </c>
      <c r="F8" s="106">
        <v>233485</v>
      </c>
      <c r="G8" s="112"/>
      <c r="H8" s="112"/>
    </row>
    <row r="9" spans="1:11" x14ac:dyDescent="0.25">
      <c r="A9" s="99" t="s">
        <v>231</v>
      </c>
      <c r="B9" s="107" t="s">
        <v>231</v>
      </c>
      <c r="C9" s="108">
        <v>-24073</v>
      </c>
      <c r="D9" s="108">
        <v>0</v>
      </c>
      <c r="E9" s="108">
        <v>-55973</v>
      </c>
      <c r="F9" s="108">
        <v>-39749</v>
      </c>
      <c r="G9" s="112"/>
      <c r="H9" s="112"/>
      <c r="K9" s="135"/>
    </row>
    <row r="10" spans="1:11" x14ac:dyDescent="0.25">
      <c r="A10" s="99" t="s">
        <v>232</v>
      </c>
      <c r="B10" s="109" t="s">
        <v>232</v>
      </c>
      <c r="C10" s="106">
        <v>2084858</v>
      </c>
      <c r="D10" s="106">
        <v>721169</v>
      </c>
      <c r="E10" s="106">
        <v>270187</v>
      </c>
      <c r="F10" s="106">
        <v>1595959</v>
      </c>
      <c r="G10" s="112"/>
      <c r="H10" s="112"/>
      <c r="K10" s="135"/>
    </row>
    <row r="11" spans="1:11" x14ac:dyDescent="0.25">
      <c r="A11" s="99" t="s">
        <v>287</v>
      </c>
      <c r="B11" s="107" t="s">
        <v>287</v>
      </c>
      <c r="C11" s="108">
        <v>-5938201</v>
      </c>
      <c r="D11" s="108">
        <v>-5277127</v>
      </c>
      <c r="E11" s="108">
        <v>-2026131</v>
      </c>
      <c r="F11" s="108">
        <v>-2810146</v>
      </c>
      <c r="G11" s="112"/>
      <c r="H11" s="112"/>
      <c r="K11" s="135"/>
    </row>
    <row r="12" spans="1:11" x14ac:dyDescent="0.25">
      <c r="A12" s="99" t="s">
        <v>288</v>
      </c>
      <c r="B12" s="109" t="s">
        <v>288</v>
      </c>
      <c r="C12" s="106">
        <v>312221</v>
      </c>
      <c r="D12" s="106">
        <v>918099</v>
      </c>
      <c r="E12" s="106">
        <v>324328</v>
      </c>
      <c r="F12" s="106">
        <v>116659</v>
      </c>
      <c r="G12" s="112"/>
      <c r="H12" s="112"/>
      <c r="K12" s="135"/>
    </row>
    <row r="13" spans="1:11" x14ac:dyDescent="0.25">
      <c r="A13" s="99" t="s">
        <v>289</v>
      </c>
      <c r="B13" s="107" t="s">
        <v>289</v>
      </c>
      <c r="C13" s="108">
        <v>-19874</v>
      </c>
      <c r="D13" s="108">
        <v>-228155</v>
      </c>
      <c r="E13" s="108">
        <v>-95259</v>
      </c>
      <c r="F13" s="108">
        <v>-21890</v>
      </c>
      <c r="G13" s="112"/>
      <c r="H13" s="112"/>
    </row>
    <row r="14" spans="1:11" x14ac:dyDescent="0.25">
      <c r="A14" s="99" t="s">
        <v>235</v>
      </c>
      <c r="B14" s="109" t="s">
        <v>235</v>
      </c>
      <c r="C14" s="106">
        <v>-638397</v>
      </c>
      <c r="D14" s="106">
        <v>-167233</v>
      </c>
      <c r="E14" s="106">
        <v>47080</v>
      </c>
      <c r="F14" s="106">
        <v>56571</v>
      </c>
      <c r="G14" s="112"/>
      <c r="H14" s="112"/>
    </row>
    <row r="15" spans="1:11" x14ac:dyDescent="0.25">
      <c r="A15" s="99" t="s">
        <v>236</v>
      </c>
      <c r="B15" s="110" t="s">
        <v>236</v>
      </c>
      <c r="C15" s="111">
        <v>353934</v>
      </c>
      <c r="D15" s="111">
        <v>791283</v>
      </c>
      <c r="E15" s="111">
        <v>466842</v>
      </c>
      <c r="F15" s="111">
        <v>1870576</v>
      </c>
      <c r="G15" s="112"/>
      <c r="H15" s="112"/>
    </row>
    <row r="16" spans="1:11" x14ac:dyDescent="0.25">
      <c r="A16" s="99" t="s">
        <v>123</v>
      </c>
      <c r="B16" s="109" t="s">
        <v>123</v>
      </c>
      <c r="C16" s="106">
        <v>11653</v>
      </c>
      <c r="D16" s="106">
        <v>0</v>
      </c>
      <c r="E16" s="106">
        <v>0</v>
      </c>
      <c r="F16" s="106">
        <v>0</v>
      </c>
      <c r="G16" s="112"/>
      <c r="H16" s="112"/>
    </row>
    <row r="17" spans="1:8" x14ac:dyDescent="0.25">
      <c r="A17" s="99" t="s">
        <v>237</v>
      </c>
      <c r="B17" s="107" t="s">
        <v>237</v>
      </c>
      <c r="C17" s="108">
        <v>0</v>
      </c>
      <c r="D17" s="108">
        <v>0</v>
      </c>
      <c r="E17" s="108">
        <v>0</v>
      </c>
      <c r="F17" s="108">
        <v>0</v>
      </c>
      <c r="G17" s="112"/>
      <c r="H17" s="112"/>
    </row>
    <row r="18" spans="1:8" x14ac:dyDescent="0.25">
      <c r="A18" s="99" t="s">
        <v>238</v>
      </c>
      <c r="B18" s="109" t="s">
        <v>238</v>
      </c>
      <c r="C18" s="106">
        <v>0</v>
      </c>
      <c r="D18" s="106">
        <v>0</v>
      </c>
      <c r="E18" s="106">
        <v>0</v>
      </c>
      <c r="F18" s="106">
        <v>356494</v>
      </c>
      <c r="G18" s="112"/>
      <c r="H18" s="112"/>
    </row>
    <row r="19" spans="1:8" x14ac:dyDescent="0.25">
      <c r="A19" s="99" t="s">
        <v>239</v>
      </c>
      <c r="B19" s="107" t="s">
        <v>239</v>
      </c>
      <c r="C19" s="108">
        <v>1046841</v>
      </c>
      <c r="D19" s="108">
        <v>-884852</v>
      </c>
      <c r="E19" s="108">
        <v>186768</v>
      </c>
      <c r="F19" s="108">
        <v>-1111086</v>
      </c>
      <c r="G19" s="112"/>
      <c r="H19" s="112"/>
    </row>
    <row r="20" spans="1:8" x14ac:dyDescent="0.25">
      <c r="A20" s="99" t="s">
        <v>240</v>
      </c>
      <c r="B20" s="138" t="s">
        <v>240</v>
      </c>
      <c r="C20" s="139">
        <v>-944367</v>
      </c>
      <c r="D20" s="139">
        <v>2005315</v>
      </c>
      <c r="E20" s="139">
        <v>-11096</v>
      </c>
      <c r="F20" s="139">
        <v>3067001</v>
      </c>
      <c r="G20" s="112"/>
      <c r="H20" s="112"/>
    </row>
    <row r="21" spans="1:8" ht="15.75" thickBot="1" x14ac:dyDescent="0.3">
      <c r="B21" s="113"/>
      <c r="C21" s="114"/>
      <c r="D21" s="114"/>
      <c r="E21" s="114"/>
      <c r="F21" s="114"/>
      <c r="G21" s="112"/>
      <c r="H21" s="112"/>
    </row>
    <row r="22" spans="1:8" ht="15.75" thickBot="1" x14ac:dyDescent="0.3">
      <c r="A22" s="188" t="s">
        <v>309</v>
      </c>
      <c r="B22" s="67" t="s">
        <v>241</v>
      </c>
      <c r="C22" s="115">
        <v>-1266862</v>
      </c>
      <c r="D22" s="115">
        <v>-264152</v>
      </c>
      <c r="E22" s="115">
        <v>21</v>
      </c>
      <c r="F22" s="115">
        <v>6646762</v>
      </c>
      <c r="G22" s="112"/>
      <c r="H22" s="112"/>
    </row>
    <row r="23" spans="1:8" x14ac:dyDescent="0.25">
      <c r="A23" s="99"/>
      <c r="B23" s="116"/>
      <c r="C23" s="117"/>
      <c r="D23" s="117"/>
      <c r="E23" s="117"/>
      <c r="F23" s="117"/>
      <c r="G23" s="112"/>
      <c r="H23" s="112"/>
    </row>
    <row r="24" spans="1:8" x14ac:dyDescent="0.25">
      <c r="A24" s="99" t="s">
        <v>242</v>
      </c>
      <c r="B24" s="109" t="s">
        <v>242</v>
      </c>
      <c r="C24" s="106">
        <v>-1284502</v>
      </c>
      <c r="D24" s="106">
        <v>-93378</v>
      </c>
      <c r="E24" s="106">
        <v>-180221</v>
      </c>
      <c r="F24" s="106">
        <v>-499276</v>
      </c>
      <c r="G24" s="112"/>
      <c r="H24" s="112"/>
    </row>
    <row r="25" spans="1:8" x14ac:dyDescent="0.25">
      <c r="A25" s="99" t="s">
        <v>320</v>
      </c>
      <c r="B25" s="110" t="s">
        <v>320</v>
      </c>
      <c r="C25" s="111">
        <v>5688876</v>
      </c>
      <c r="D25" s="111">
        <v>4772639</v>
      </c>
      <c r="E25" s="111">
        <v>1687433</v>
      </c>
      <c r="F25" s="111">
        <v>2666107</v>
      </c>
      <c r="G25" s="112"/>
      <c r="H25" s="189"/>
    </row>
    <row r="26" spans="1:8" x14ac:dyDescent="0.25">
      <c r="A26" s="99" t="s">
        <v>244</v>
      </c>
      <c r="B26" s="109" t="s">
        <v>244</v>
      </c>
      <c r="C26" s="106">
        <v>0</v>
      </c>
      <c r="D26" s="106">
        <v>0</v>
      </c>
      <c r="E26" s="106">
        <v>0</v>
      </c>
      <c r="F26" s="106">
        <v>0</v>
      </c>
      <c r="G26" s="112"/>
      <c r="H26" s="112"/>
    </row>
    <row r="27" spans="1:8" x14ac:dyDescent="0.25">
      <c r="A27" s="99" t="s">
        <v>245</v>
      </c>
      <c r="B27" s="110" t="s">
        <v>245</v>
      </c>
      <c r="C27" s="111">
        <v>-508883</v>
      </c>
      <c r="D27" s="111">
        <v>-384754</v>
      </c>
      <c r="E27" s="111">
        <v>-113362</v>
      </c>
      <c r="F27" s="111">
        <v>-979760</v>
      </c>
      <c r="G27" s="112"/>
      <c r="H27" s="112"/>
    </row>
    <row r="28" spans="1:8" x14ac:dyDescent="0.25">
      <c r="A28" s="99" t="s">
        <v>246</v>
      </c>
      <c r="B28" s="109" t="s">
        <v>247</v>
      </c>
      <c r="C28" s="106">
        <v>-28818</v>
      </c>
      <c r="D28" s="106">
        <v>0</v>
      </c>
      <c r="E28" s="106">
        <v>0</v>
      </c>
      <c r="F28" s="106">
        <v>-355750</v>
      </c>
      <c r="G28" s="112"/>
      <c r="H28" s="112"/>
    </row>
    <row r="29" spans="1:8" x14ac:dyDescent="0.25">
      <c r="A29" s="99" t="s">
        <v>248</v>
      </c>
      <c r="B29" s="110" t="s">
        <v>248</v>
      </c>
      <c r="C29" s="111">
        <v>682859</v>
      </c>
      <c r="D29" s="111">
        <v>182993</v>
      </c>
      <c r="E29" s="111">
        <v>0</v>
      </c>
      <c r="F29" s="111">
        <v>106693</v>
      </c>
      <c r="G29" s="112"/>
      <c r="H29" s="112"/>
    </row>
    <row r="30" spans="1:8" x14ac:dyDescent="0.25">
      <c r="A30" s="99" t="s">
        <v>249</v>
      </c>
      <c r="B30" s="109" t="s">
        <v>249</v>
      </c>
      <c r="C30" s="106">
        <v>-96813</v>
      </c>
      <c r="D30" s="106">
        <v>-245525</v>
      </c>
      <c r="E30" s="106">
        <v>-61947</v>
      </c>
      <c r="F30" s="106">
        <v>-31764</v>
      </c>
      <c r="G30" s="112"/>
      <c r="H30" s="112"/>
    </row>
    <row r="31" spans="1:8" x14ac:dyDescent="0.25">
      <c r="A31" s="99" t="s">
        <v>321</v>
      </c>
      <c r="B31" s="107" t="s">
        <v>321</v>
      </c>
      <c r="C31" s="111">
        <v>0</v>
      </c>
      <c r="D31" s="111">
        <v>0</v>
      </c>
      <c r="E31" s="111">
        <v>-172637</v>
      </c>
      <c r="F31" s="111">
        <v>-518547</v>
      </c>
      <c r="G31" s="112"/>
      <c r="H31" s="112"/>
    </row>
    <row r="32" spans="1:8" x14ac:dyDescent="0.25">
      <c r="A32" s="99" t="s">
        <v>251</v>
      </c>
      <c r="B32" s="109" t="s">
        <v>252</v>
      </c>
      <c r="C32" s="106">
        <v>-219331</v>
      </c>
      <c r="D32" s="106">
        <v>-9883</v>
      </c>
      <c r="E32" s="106">
        <v>-305659</v>
      </c>
      <c r="F32" s="106">
        <v>-53987</v>
      </c>
      <c r="G32" s="112"/>
      <c r="H32" s="112"/>
    </row>
    <row r="33" spans="1:8" ht="15.75" thickBot="1" x14ac:dyDescent="0.3">
      <c r="A33" s="99"/>
      <c r="B33" s="129"/>
      <c r="C33" s="130"/>
      <c r="D33" s="130"/>
      <c r="E33" s="130"/>
      <c r="F33" s="130"/>
      <c r="G33" s="112"/>
      <c r="H33" s="112"/>
    </row>
    <row r="34" spans="1:8" ht="15.75" thickBot="1" x14ac:dyDescent="0.3">
      <c r="A34" s="99" t="s">
        <v>253</v>
      </c>
      <c r="B34" s="67" t="s">
        <v>254</v>
      </c>
      <c r="C34" s="115">
        <v>2966526</v>
      </c>
      <c r="D34" s="115">
        <v>3957940</v>
      </c>
      <c r="E34" s="115">
        <v>853628</v>
      </c>
      <c r="F34" s="115">
        <v>6980478</v>
      </c>
      <c r="G34" s="112"/>
      <c r="H34" s="112"/>
    </row>
    <row r="35" spans="1:8" x14ac:dyDescent="0.25">
      <c r="A35" s="99"/>
      <c r="B35" s="116"/>
      <c r="C35" s="117"/>
      <c r="D35" s="117"/>
      <c r="E35" s="117"/>
      <c r="F35" s="117"/>
      <c r="G35" s="190"/>
      <c r="H35" s="112"/>
    </row>
    <row r="36" spans="1:8" x14ac:dyDescent="0.25">
      <c r="A36" s="99"/>
      <c r="B36" s="120" t="s">
        <v>255</v>
      </c>
      <c r="C36" s="119"/>
      <c r="D36" s="119"/>
      <c r="E36" s="119"/>
      <c r="F36" s="119"/>
      <c r="G36" s="112"/>
      <c r="H36" s="112"/>
    </row>
    <row r="37" spans="1:8" x14ac:dyDescent="0.25">
      <c r="A37" s="99" t="s">
        <v>256</v>
      </c>
      <c r="B37" s="110" t="s">
        <v>257</v>
      </c>
      <c r="C37" s="111">
        <v>2500000</v>
      </c>
      <c r="D37" s="111">
        <v>0</v>
      </c>
      <c r="E37" s="111">
        <v>0</v>
      </c>
      <c r="F37" s="111">
        <v>0</v>
      </c>
      <c r="G37" s="112"/>
      <c r="H37" s="112"/>
    </row>
    <row r="38" spans="1:8" x14ac:dyDescent="0.25">
      <c r="A38" s="99" t="s">
        <v>258</v>
      </c>
      <c r="B38" s="109" t="s">
        <v>258</v>
      </c>
      <c r="C38" s="106">
        <v>-1796604</v>
      </c>
      <c r="D38" s="106">
        <v>-164793</v>
      </c>
      <c r="E38" s="106">
        <v>-298100</v>
      </c>
      <c r="F38" s="106">
        <v>-1465867</v>
      </c>
      <c r="G38" s="112"/>
      <c r="H38" s="112"/>
    </row>
    <row r="39" spans="1:8" x14ac:dyDescent="0.25">
      <c r="A39" s="99" t="s">
        <v>259</v>
      </c>
      <c r="B39" s="107" t="s">
        <v>259</v>
      </c>
      <c r="C39" s="108">
        <v>-599151</v>
      </c>
      <c r="D39" s="108">
        <v>-1394720</v>
      </c>
      <c r="E39" s="108">
        <v>-120951</v>
      </c>
      <c r="F39" s="108">
        <v>-1947645</v>
      </c>
      <c r="G39" s="112"/>
      <c r="H39" s="112"/>
    </row>
    <row r="40" spans="1:8" x14ac:dyDescent="0.25">
      <c r="A40" s="99" t="s">
        <v>260</v>
      </c>
      <c r="B40" s="109" t="s">
        <v>260</v>
      </c>
      <c r="C40" s="106">
        <v>8400000</v>
      </c>
      <c r="D40" s="106">
        <v>10607118</v>
      </c>
      <c r="E40" s="106">
        <v>0</v>
      </c>
      <c r="F40" s="106">
        <v>7959972</v>
      </c>
      <c r="G40" s="112"/>
      <c r="H40" s="112"/>
    </row>
    <row r="41" spans="1:8" x14ac:dyDescent="0.25">
      <c r="A41" s="99" t="s">
        <v>261</v>
      </c>
      <c r="B41" s="110" t="s">
        <v>261</v>
      </c>
      <c r="C41" s="111">
        <v>-30063</v>
      </c>
      <c r="D41" s="111">
        <v>0</v>
      </c>
      <c r="E41" s="111">
        <v>-4774</v>
      </c>
      <c r="F41" s="111">
        <v>-686237</v>
      </c>
      <c r="G41" s="112"/>
      <c r="H41" s="112"/>
    </row>
    <row r="42" spans="1:8" ht="15.75" thickBot="1" x14ac:dyDescent="0.3">
      <c r="A42" s="99" t="s">
        <v>307</v>
      </c>
      <c r="B42" s="109" t="s">
        <v>325</v>
      </c>
      <c r="C42" s="106">
        <v>7948858</v>
      </c>
      <c r="D42" s="106">
        <v>0</v>
      </c>
      <c r="E42" s="106">
        <v>0</v>
      </c>
      <c r="F42" s="106">
        <v>-294121</v>
      </c>
      <c r="G42" s="112"/>
      <c r="H42" s="112"/>
    </row>
    <row r="43" spans="1:8" ht="15.75" thickBot="1" x14ac:dyDescent="0.3">
      <c r="A43" s="99" t="s">
        <v>262</v>
      </c>
      <c r="B43" s="67" t="s">
        <v>290</v>
      </c>
      <c r="C43" s="115">
        <v>16423040</v>
      </c>
      <c r="D43" s="115">
        <v>9047605</v>
      </c>
      <c r="E43" s="115">
        <v>-423825</v>
      </c>
      <c r="F43" s="115">
        <v>3566102</v>
      </c>
      <c r="G43" s="112"/>
      <c r="H43" s="112"/>
    </row>
    <row r="44" spans="1:8" x14ac:dyDescent="0.25">
      <c r="A44" s="99"/>
      <c r="B44" s="121"/>
      <c r="C44" s="117"/>
      <c r="D44" s="117"/>
      <c r="E44" s="117"/>
      <c r="F44" s="117"/>
      <c r="G44" s="112"/>
      <c r="H44" s="112"/>
    </row>
    <row r="45" spans="1:8" x14ac:dyDescent="0.25">
      <c r="A45" s="99"/>
      <c r="B45" s="120" t="s">
        <v>264</v>
      </c>
      <c r="C45" s="119"/>
      <c r="D45" s="119"/>
      <c r="E45" s="119"/>
      <c r="F45" s="119"/>
      <c r="G45" s="112"/>
      <c r="H45" s="112"/>
    </row>
    <row r="46" spans="1:8" x14ac:dyDescent="0.25">
      <c r="A46" s="99"/>
      <c r="B46" s="122"/>
      <c r="C46" s="117"/>
      <c r="D46" s="117"/>
      <c r="E46" s="117"/>
      <c r="F46" s="117"/>
      <c r="G46" s="112"/>
      <c r="H46" s="112"/>
    </row>
    <row r="47" spans="1:8" x14ac:dyDescent="0.25">
      <c r="A47" s="99" t="s">
        <v>265</v>
      </c>
      <c r="B47" s="109" t="s">
        <v>265</v>
      </c>
      <c r="C47" s="106">
        <v>0</v>
      </c>
      <c r="D47" s="106">
        <v>0</v>
      </c>
      <c r="E47" s="106">
        <v>0</v>
      </c>
      <c r="F47" s="106">
        <v>0</v>
      </c>
      <c r="G47" s="112"/>
      <c r="H47" s="112"/>
    </row>
    <row r="48" spans="1:8" x14ac:dyDescent="0.25">
      <c r="A48" s="99" t="s">
        <v>266</v>
      </c>
      <c r="B48" s="107" t="s">
        <v>267</v>
      </c>
      <c r="C48" s="108">
        <v>0</v>
      </c>
      <c r="D48" s="108">
        <v>0</v>
      </c>
      <c r="E48" s="108">
        <v>0</v>
      </c>
      <c r="F48" s="108">
        <v>0</v>
      </c>
      <c r="G48" s="112"/>
      <c r="H48" s="112"/>
    </row>
    <row r="49" spans="1:8" x14ac:dyDescent="0.25">
      <c r="A49" s="99" t="s">
        <v>268</v>
      </c>
      <c r="B49" s="109" t="s">
        <v>268</v>
      </c>
      <c r="C49" s="106">
        <v>-397041</v>
      </c>
      <c r="D49" s="106">
        <v>-557990</v>
      </c>
      <c r="E49" s="106">
        <v>-80207</v>
      </c>
      <c r="F49" s="106">
        <v>-542704</v>
      </c>
      <c r="G49" s="112"/>
      <c r="H49" s="112"/>
    </row>
    <row r="50" spans="1:8" x14ac:dyDescent="0.25">
      <c r="A50" s="99" t="s">
        <v>269</v>
      </c>
      <c r="B50" s="107" t="s">
        <v>269</v>
      </c>
      <c r="C50" s="108">
        <v>-9594457</v>
      </c>
      <c r="D50" s="108">
        <v>-10665045</v>
      </c>
      <c r="E50" s="108">
        <v>-19180</v>
      </c>
      <c r="F50" s="108">
        <v>-9760997</v>
      </c>
      <c r="G50" s="112"/>
      <c r="H50" s="112"/>
    </row>
    <row r="51" spans="1:8" x14ac:dyDescent="0.25">
      <c r="A51" s="99" t="s">
        <v>270</v>
      </c>
      <c r="B51" s="109" t="s">
        <v>270</v>
      </c>
      <c r="C51" s="106">
        <v>-23854</v>
      </c>
      <c r="D51" s="106">
        <v>0</v>
      </c>
      <c r="E51" s="106">
        <v>-23167</v>
      </c>
      <c r="F51" s="106">
        <v>-19110</v>
      </c>
      <c r="G51" s="112"/>
      <c r="H51" s="112"/>
    </row>
    <row r="52" spans="1:8" x14ac:dyDescent="0.25">
      <c r="A52" s="99" t="s">
        <v>292</v>
      </c>
      <c r="B52" s="110" t="s">
        <v>292</v>
      </c>
      <c r="C52" s="108">
        <v>-312222</v>
      </c>
      <c r="D52" s="108">
        <v>-918099</v>
      </c>
      <c r="E52" s="108">
        <v>-306012</v>
      </c>
      <c r="F52" s="108">
        <v>-116659</v>
      </c>
      <c r="G52" s="112"/>
      <c r="H52" s="112"/>
    </row>
    <row r="53" spans="1:8" x14ac:dyDescent="0.25">
      <c r="A53" s="99" t="s">
        <v>271</v>
      </c>
      <c r="B53" s="109" t="s">
        <v>271</v>
      </c>
      <c r="C53" s="106">
        <v>0</v>
      </c>
      <c r="D53" s="106">
        <v>0</v>
      </c>
      <c r="E53" s="106">
        <v>0</v>
      </c>
      <c r="F53" s="106">
        <v>21879</v>
      </c>
      <c r="G53" s="112"/>
      <c r="H53" s="112"/>
    </row>
    <row r="54" spans="1:8" ht="15.75" thickBot="1" x14ac:dyDescent="0.3">
      <c r="A54" s="99" t="s">
        <v>308</v>
      </c>
      <c r="B54" s="110" t="s">
        <v>325</v>
      </c>
      <c r="C54" s="111">
        <v>-4414489</v>
      </c>
      <c r="D54" s="111">
        <v>0</v>
      </c>
      <c r="E54" s="111">
        <v>-2102</v>
      </c>
      <c r="F54" s="111">
        <v>0</v>
      </c>
      <c r="G54" s="112"/>
      <c r="H54" s="112"/>
    </row>
    <row r="55" spans="1:8" ht="15.75" thickBot="1" x14ac:dyDescent="0.3">
      <c r="A55" s="99" t="s">
        <v>272</v>
      </c>
      <c r="B55" s="67" t="s">
        <v>273</v>
      </c>
      <c r="C55" s="115">
        <v>-14742063</v>
      </c>
      <c r="D55" s="115">
        <v>-12141134</v>
      </c>
      <c r="E55" s="115">
        <v>-430668</v>
      </c>
      <c r="F55" s="115">
        <v>-10417591</v>
      </c>
      <c r="G55" s="112"/>
      <c r="H55" s="112"/>
    </row>
    <row r="56" spans="1:8" ht="15.75" thickBot="1" x14ac:dyDescent="0.3">
      <c r="A56" s="99"/>
      <c r="B56" s="121"/>
      <c r="C56" s="114"/>
      <c r="D56" s="114"/>
      <c r="E56" s="114"/>
      <c r="F56" s="114"/>
      <c r="G56" s="112"/>
      <c r="H56" s="112"/>
    </row>
    <row r="57" spans="1:8" ht="15.75" thickBot="1" x14ac:dyDescent="0.3">
      <c r="A57" s="99" t="s">
        <v>274</v>
      </c>
      <c r="B57" s="120" t="s">
        <v>275</v>
      </c>
      <c r="C57" s="115">
        <v>4647503</v>
      </c>
      <c r="D57" s="115">
        <v>864411</v>
      </c>
      <c r="E57" s="115">
        <v>-865</v>
      </c>
      <c r="F57" s="115">
        <v>128989</v>
      </c>
      <c r="G57" s="112"/>
      <c r="H57" s="112"/>
    </row>
    <row r="58" spans="1:8" x14ac:dyDescent="0.25">
      <c r="A58" s="99" t="s">
        <v>276</v>
      </c>
      <c r="B58" s="123" t="s">
        <v>276</v>
      </c>
      <c r="C58" s="124">
        <v>116800</v>
      </c>
      <c r="D58" s="124">
        <v>9762</v>
      </c>
      <c r="E58" s="124">
        <v>10859</v>
      </c>
      <c r="F58" s="124">
        <v>33529</v>
      </c>
      <c r="G58" s="112"/>
      <c r="H58" s="112"/>
    </row>
    <row r="59" spans="1:8" ht="15.75" thickBot="1" x14ac:dyDescent="0.3">
      <c r="A59" s="99" t="s">
        <v>277</v>
      </c>
      <c r="B59" s="123" t="s">
        <v>277</v>
      </c>
      <c r="C59" s="124">
        <v>4764303</v>
      </c>
      <c r="D59" s="124">
        <v>874173</v>
      </c>
      <c r="E59" s="124">
        <v>9994</v>
      </c>
      <c r="F59" s="124">
        <v>162518</v>
      </c>
    </row>
    <row r="60" spans="1:8" ht="15.75" thickBot="1" x14ac:dyDescent="0.3">
      <c r="A60" s="68" t="s">
        <v>278</v>
      </c>
      <c r="B60" s="125"/>
      <c r="C60" s="115">
        <v>4647503</v>
      </c>
      <c r="D60" s="115">
        <v>864411</v>
      </c>
      <c r="E60" s="115">
        <v>-865</v>
      </c>
      <c r="F60" s="115">
        <v>128989</v>
      </c>
      <c r="G60" s="112"/>
      <c r="H60" s="112"/>
    </row>
    <row r="61" spans="1:8" x14ac:dyDescent="0.25">
      <c r="B61" s="136"/>
      <c r="C61" s="136"/>
      <c r="D61" s="136"/>
      <c r="E61" s="136"/>
      <c r="F61" s="136"/>
      <c r="G61" s="112"/>
      <c r="H61" s="112"/>
    </row>
    <row r="65" spans="2:6" x14ac:dyDescent="0.25">
      <c r="B65" s="127"/>
      <c r="D65" s="128"/>
      <c r="E65" s="128"/>
      <c r="F65" s="128"/>
    </row>
    <row r="66" spans="2:6" x14ac:dyDescent="0.25">
      <c r="B66" s="127"/>
      <c r="D66" s="128"/>
      <c r="E66" s="128"/>
      <c r="F66" s="128"/>
    </row>
    <row r="67" spans="2:6" x14ac:dyDescent="0.25">
      <c r="B67" s="127"/>
      <c r="D67" s="128"/>
      <c r="E67" s="128"/>
      <c r="F67" s="128"/>
    </row>
    <row r="68" spans="2:6" x14ac:dyDescent="0.25">
      <c r="B68" s="127"/>
    </row>
  </sheetData>
  <printOptions horizontalCentered="1" verticalCentered="1"/>
  <pageMargins left="0.31496062992125984" right="0.31496062992125984" top="1.5748031496062993" bottom="0.78740157480314965" header="0.31496062992125984" footer="0.31496062992125984"/>
  <pageSetup paperSize="9" scale="75" orientation="portrait" r:id="rId1"/>
  <headerFooter>
    <oddHeader>&amp;C&amp;G
&amp;"-,Negrito"DFR - Superintendência de Relação com Investidores 
  Informe aos Investidores - Anexo I -  4T22
  Informações Financeiras das Empresas Controladas</oddHeader>
    <oddFooter>&amp;C_x000D_&amp;1#&amp;"Calibri"&amp;10&amp;K008000 Classificação: Pública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AC5E2-6668-4A4D-B7DF-F13A422F913F}">
  <dimension ref="A1:H60"/>
  <sheetViews>
    <sheetView showGridLines="0" tabSelected="1" topLeftCell="A30" zoomScaleNormal="100" zoomScaleSheetLayoutView="110" workbookViewId="0">
      <selection activeCell="C2" sqref="B2:F50"/>
    </sheetView>
  </sheetViews>
  <sheetFormatPr defaultRowHeight="15" x14ac:dyDescent="0.25"/>
  <cols>
    <col min="1" max="1" width="6" customWidth="1"/>
    <col min="2" max="2" width="50.42578125" customWidth="1"/>
    <col min="3" max="3" width="9.85546875" bestFit="1" customWidth="1"/>
    <col min="4" max="4" width="8.5703125" bestFit="1" customWidth="1"/>
    <col min="5" max="5" width="11.42578125" bestFit="1" customWidth="1"/>
    <col min="6" max="6" width="9.85546875" bestFit="1" customWidth="1"/>
    <col min="7" max="7" width="8.140625" customWidth="1"/>
  </cols>
  <sheetData>
    <row r="1" spans="1:8" ht="15.75" thickBot="1" x14ac:dyDescent="0.3">
      <c r="A1" s="98"/>
      <c r="B1" s="75"/>
      <c r="C1" s="75"/>
      <c r="D1" s="75"/>
      <c r="E1" s="75"/>
      <c r="F1" s="75"/>
      <c r="G1" s="75"/>
      <c r="H1" s="75"/>
    </row>
    <row r="2" spans="1:8" ht="17.25" thickBot="1" x14ac:dyDescent="0.3">
      <c r="A2" s="98"/>
      <c r="B2" s="158">
        <v>2021</v>
      </c>
      <c r="C2" s="103" t="s">
        <v>223</v>
      </c>
      <c r="D2" s="103" t="s">
        <v>224</v>
      </c>
      <c r="E2" s="103" t="s">
        <v>225</v>
      </c>
      <c r="F2" s="103" t="s">
        <v>315</v>
      </c>
      <c r="G2" s="75"/>
      <c r="H2" s="75"/>
    </row>
    <row r="3" spans="1:8" x14ac:dyDescent="0.25">
      <c r="A3" s="98"/>
      <c r="B3" s="159" t="s">
        <v>316</v>
      </c>
      <c r="C3" s="104"/>
      <c r="D3" s="104"/>
      <c r="E3" s="104"/>
      <c r="F3" s="104"/>
      <c r="G3" s="75"/>
      <c r="H3" s="75"/>
    </row>
    <row r="4" spans="1:8" x14ac:dyDescent="0.25">
      <c r="A4" s="98"/>
      <c r="B4" s="105" t="s">
        <v>226</v>
      </c>
      <c r="C4" s="160"/>
      <c r="D4" s="160"/>
      <c r="E4" s="160"/>
      <c r="F4" s="160"/>
      <c r="G4" s="75"/>
      <c r="H4" s="75"/>
    </row>
    <row r="5" spans="1:8" x14ac:dyDescent="0.25">
      <c r="A5" s="98"/>
      <c r="B5" s="161" t="s">
        <v>228</v>
      </c>
      <c r="C5" s="168">
        <v>5923587</v>
      </c>
      <c r="D5" s="168">
        <v>6257924</v>
      </c>
      <c r="E5" s="168">
        <v>439282</v>
      </c>
      <c r="F5" s="168">
        <v>10030787</v>
      </c>
      <c r="G5" s="75"/>
      <c r="H5" s="75"/>
    </row>
    <row r="6" spans="1:8" x14ac:dyDescent="0.25">
      <c r="A6" s="98"/>
      <c r="B6" s="162"/>
      <c r="C6" s="169"/>
      <c r="D6" s="169"/>
      <c r="E6" s="169"/>
      <c r="F6" s="169"/>
      <c r="G6" s="75"/>
      <c r="H6" s="75"/>
    </row>
    <row r="7" spans="1:8" x14ac:dyDescent="0.25">
      <c r="A7" s="163"/>
      <c r="B7" s="161" t="s">
        <v>229</v>
      </c>
      <c r="C7" s="168">
        <v>344926</v>
      </c>
      <c r="D7" s="168">
        <v>122060</v>
      </c>
      <c r="E7" s="168">
        <v>241380</v>
      </c>
      <c r="F7" s="168">
        <v>723059</v>
      </c>
      <c r="G7" s="75"/>
      <c r="H7" s="75"/>
    </row>
    <row r="8" spans="1:8" x14ac:dyDescent="0.25">
      <c r="A8" s="163"/>
      <c r="B8" s="162" t="s">
        <v>230</v>
      </c>
      <c r="C8" s="169">
        <v>-23773</v>
      </c>
      <c r="D8" s="169">
        <v>-278619</v>
      </c>
      <c r="E8" s="169">
        <v>101036</v>
      </c>
      <c r="F8" s="169">
        <v>183725</v>
      </c>
      <c r="G8" s="75"/>
      <c r="H8" s="75"/>
    </row>
    <row r="9" spans="1:8" x14ac:dyDescent="0.25">
      <c r="A9" s="163"/>
      <c r="B9" s="161" t="s">
        <v>231</v>
      </c>
      <c r="C9" s="168">
        <v>32468</v>
      </c>
      <c r="D9" s="168">
        <v>0</v>
      </c>
      <c r="E9" s="168">
        <v>20208</v>
      </c>
      <c r="F9" s="168">
        <v>25934</v>
      </c>
      <c r="G9" s="75"/>
      <c r="H9" s="75"/>
    </row>
    <row r="10" spans="1:8" x14ac:dyDescent="0.25">
      <c r="A10" s="163"/>
      <c r="B10" s="162" t="s">
        <v>232</v>
      </c>
      <c r="C10" s="169">
        <v>482592</v>
      </c>
      <c r="D10" s="169">
        <v>87859</v>
      </c>
      <c r="E10" s="169">
        <v>194910</v>
      </c>
      <c r="F10" s="169">
        <v>836383</v>
      </c>
      <c r="G10" s="75"/>
      <c r="H10" s="75"/>
    </row>
    <row r="11" spans="1:8" x14ac:dyDescent="0.25">
      <c r="A11" s="163"/>
      <c r="B11" s="164" t="s">
        <v>233</v>
      </c>
      <c r="C11" s="170">
        <v>-7119991</v>
      </c>
      <c r="D11" s="170">
        <v>-5475685</v>
      </c>
      <c r="E11" s="170">
        <v>-1962083</v>
      </c>
      <c r="F11" s="170">
        <v>-3099999</v>
      </c>
      <c r="G11" s="75"/>
      <c r="H11" s="75"/>
    </row>
    <row r="12" spans="1:8" x14ac:dyDescent="0.25">
      <c r="A12" s="163"/>
      <c r="B12" s="162" t="s">
        <v>234</v>
      </c>
      <c r="C12" s="169">
        <v>-82205</v>
      </c>
      <c r="D12" s="169">
        <v>0</v>
      </c>
      <c r="E12" s="169">
        <v>0</v>
      </c>
      <c r="F12" s="169">
        <v>0</v>
      </c>
      <c r="G12" s="75"/>
      <c r="H12" s="75"/>
    </row>
    <row r="13" spans="1:8" x14ac:dyDescent="0.25">
      <c r="A13" s="163"/>
      <c r="B13" s="164" t="s">
        <v>144</v>
      </c>
      <c r="C13" s="170">
        <v>-1364564</v>
      </c>
      <c r="D13" s="170">
        <v>-2942521</v>
      </c>
      <c r="E13" s="170">
        <v>-238840</v>
      </c>
      <c r="F13" s="170">
        <v>-312819</v>
      </c>
      <c r="G13" s="75"/>
      <c r="H13" s="75"/>
    </row>
    <row r="14" spans="1:8" x14ac:dyDescent="0.25">
      <c r="A14" s="163"/>
      <c r="B14" s="162" t="s">
        <v>235</v>
      </c>
      <c r="C14" s="169">
        <v>321945</v>
      </c>
      <c r="D14" s="169">
        <v>-160966</v>
      </c>
      <c r="E14" s="169">
        <v>9590</v>
      </c>
      <c r="F14" s="169">
        <v>-28335</v>
      </c>
      <c r="G14" s="75"/>
      <c r="H14" s="75"/>
    </row>
    <row r="15" spans="1:8" x14ac:dyDescent="0.25">
      <c r="A15" s="163"/>
      <c r="B15" s="164" t="s">
        <v>236</v>
      </c>
      <c r="C15" s="170">
        <v>894870</v>
      </c>
      <c r="D15" s="170">
        <v>1360131</v>
      </c>
      <c r="E15" s="170">
        <v>842242</v>
      </c>
      <c r="F15" s="170">
        <v>-510706</v>
      </c>
      <c r="G15" s="75"/>
      <c r="H15" s="75"/>
    </row>
    <row r="16" spans="1:8" x14ac:dyDescent="0.25">
      <c r="A16" s="163"/>
      <c r="B16" s="162" t="s">
        <v>123</v>
      </c>
      <c r="C16" s="169">
        <v>145</v>
      </c>
      <c r="D16" s="169">
        <v>0</v>
      </c>
      <c r="E16" s="169">
        <v>0</v>
      </c>
      <c r="F16" s="169">
        <v>25455.551520000212</v>
      </c>
      <c r="G16" s="75"/>
      <c r="H16" s="75"/>
    </row>
    <row r="17" spans="1:8" x14ac:dyDescent="0.25">
      <c r="A17" s="163"/>
      <c r="B17" s="161" t="s">
        <v>238</v>
      </c>
      <c r="C17" s="168">
        <v>0</v>
      </c>
      <c r="D17" s="168">
        <v>0</v>
      </c>
      <c r="E17" s="168">
        <v>0</v>
      </c>
      <c r="F17" s="168">
        <v>-725826</v>
      </c>
      <c r="G17" s="75"/>
      <c r="H17" s="75"/>
    </row>
    <row r="18" spans="1:8" x14ac:dyDescent="0.25">
      <c r="A18" s="163"/>
      <c r="B18" s="162" t="s">
        <v>239</v>
      </c>
      <c r="C18" s="169">
        <v>-826301</v>
      </c>
      <c r="D18" s="169">
        <v>307341.56210488826</v>
      </c>
      <c r="E18" s="169">
        <v>133236</v>
      </c>
      <c r="F18" s="169">
        <v>-1625869.0799799999</v>
      </c>
      <c r="G18" s="75"/>
      <c r="H18" s="75"/>
    </row>
    <row r="19" spans="1:8" x14ac:dyDescent="0.25">
      <c r="A19" s="163"/>
      <c r="B19" s="171" t="s">
        <v>240</v>
      </c>
      <c r="C19" s="172">
        <v>676971</v>
      </c>
      <c r="D19" s="172">
        <v>778738</v>
      </c>
      <c r="E19" s="172">
        <v>110686</v>
      </c>
      <c r="F19" s="172">
        <v>475300</v>
      </c>
      <c r="G19" s="75"/>
      <c r="H19" s="75"/>
    </row>
    <row r="20" spans="1:8" ht="15.75" thickBot="1" x14ac:dyDescent="0.3">
      <c r="A20" s="163"/>
      <c r="B20" s="113"/>
      <c r="C20" s="173"/>
      <c r="D20" s="173"/>
      <c r="E20" s="173"/>
      <c r="F20" s="173"/>
      <c r="G20" s="75"/>
      <c r="H20" s="75"/>
    </row>
    <row r="21" spans="1:8" ht="15.75" thickBot="1" x14ac:dyDescent="0.3">
      <c r="A21" s="165"/>
      <c r="B21" s="67" t="s">
        <v>241</v>
      </c>
      <c r="C21" s="174">
        <v>-739330</v>
      </c>
      <c r="D21" s="174">
        <v>56262.56210488826</v>
      </c>
      <c r="E21" s="174">
        <v>-108353</v>
      </c>
      <c r="F21" s="174">
        <v>5997089.4715400003</v>
      </c>
      <c r="G21" s="75"/>
      <c r="H21" s="75"/>
    </row>
    <row r="22" spans="1:8" x14ac:dyDescent="0.25">
      <c r="A22" s="163"/>
      <c r="B22" s="166"/>
      <c r="C22" s="175"/>
      <c r="D22" s="175"/>
      <c r="E22" s="175"/>
      <c r="F22" s="175"/>
      <c r="G22" s="75"/>
      <c r="H22" s="75"/>
    </row>
    <row r="23" spans="1:8" x14ac:dyDescent="0.25">
      <c r="A23" s="98"/>
      <c r="B23" s="162" t="s">
        <v>242</v>
      </c>
      <c r="C23" s="169">
        <v>-425695</v>
      </c>
      <c r="D23" s="169">
        <v>-84632</v>
      </c>
      <c r="E23" s="169">
        <v>-146638</v>
      </c>
      <c r="F23" s="169">
        <v>-374874</v>
      </c>
      <c r="G23" s="75"/>
      <c r="H23" s="75"/>
    </row>
    <row r="24" spans="1:8" x14ac:dyDescent="0.25">
      <c r="A24" s="98"/>
      <c r="B24" s="164" t="s">
        <v>243</v>
      </c>
      <c r="C24" s="168">
        <v>6034506</v>
      </c>
      <c r="D24" s="168">
        <v>4767174.4378951117</v>
      </c>
      <c r="E24" s="168">
        <v>1581333</v>
      </c>
      <c r="F24" s="168">
        <v>2657113</v>
      </c>
      <c r="G24" s="75"/>
      <c r="H24" s="75"/>
    </row>
    <row r="25" spans="1:8" x14ac:dyDescent="0.25">
      <c r="A25" s="98"/>
      <c r="B25" s="162" t="s">
        <v>245</v>
      </c>
      <c r="C25" s="169">
        <v>-1340758</v>
      </c>
      <c r="D25" s="169">
        <v>-402171</v>
      </c>
      <c r="E25" s="169">
        <v>-80425</v>
      </c>
      <c r="F25" s="169">
        <v>-195674</v>
      </c>
      <c r="G25" s="75"/>
      <c r="H25" s="75"/>
    </row>
    <row r="26" spans="1:8" x14ac:dyDescent="0.25">
      <c r="A26" s="98"/>
      <c r="B26" s="164" t="s">
        <v>247</v>
      </c>
      <c r="C26" s="170">
        <v>-29324</v>
      </c>
      <c r="D26" s="170">
        <v>0</v>
      </c>
      <c r="E26" s="170">
        <v>0</v>
      </c>
      <c r="F26" s="170">
        <v>-242193</v>
      </c>
      <c r="G26" s="75"/>
      <c r="H26" s="75"/>
    </row>
    <row r="27" spans="1:8" x14ac:dyDescent="0.25">
      <c r="A27" s="98"/>
      <c r="B27" s="162" t="s">
        <v>248</v>
      </c>
      <c r="C27" s="169">
        <v>361580</v>
      </c>
      <c r="D27" s="169">
        <v>0</v>
      </c>
      <c r="E27" s="169">
        <v>0</v>
      </c>
      <c r="F27" s="169">
        <v>14422</v>
      </c>
      <c r="G27" s="75"/>
      <c r="H27" s="75"/>
    </row>
    <row r="28" spans="1:8" x14ac:dyDescent="0.25">
      <c r="A28" s="98"/>
      <c r="B28" s="161" t="s">
        <v>249</v>
      </c>
      <c r="C28" s="168">
        <v>-105765</v>
      </c>
      <c r="D28" s="168">
        <v>-217981</v>
      </c>
      <c r="E28" s="168">
        <v>-3888</v>
      </c>
      <c r="F28" s="168">
        <v>-34195</v>
      </c>
      <c r="G28" s="75"/>
      <c r="H28" s="75"/>
    </row>
    <row r="29" spans="1:8" x14ac:dyDescent="0.25">
      <c r="A29" s="98"/>
      <c r="B29" s="162" t="s">
        <v>250</v>
      </c>
      <c r="C29" s="169">
        <v>0</v>
      </c>
      <c r="D29" s="169">
        <v>-1527268</v>
      </c>
      <c r="E29" s="169">
        <v>-117238</v>
      </c>
      <c r="F29" s="169">
        <v>-1204582.23211</v>
      </c>
      <c r="G29" s="75"/>
      <c r="H29" s="75"/>
    </row>
    <row r="30" spans="1:8" x14ac:dyDescent="0.25">
      <c r="A30" s="98"/>
      <c r="B30" s="161" t="s">
        <v>252</v>
      </c>
      <c r="C30" s="168">
        <v>-27543</v>
      </c>
      <c r="D30" s="168">
        <v>14764</v>
      </c>
      <c r="E30" s="168">
        <v>82389</v>
      </c>
      <c r="F30" s="168">
        <v>-118608</v>
      </c>
      <c r="G30" s="75"/>
      <c r="H30" s="75"/>
    </row>
    <row r="31" spans="1:8" ht="15.75" thickBot="1" x14ac:dyDescent="0.3">
      <c r="A31" s="98"/>
      <c r="B31" s="118"/>
      <c r="C31" s="176"/>
      <c r="D31" s="176"/>
      <c r="E31" s="176"/>
      <c r="F31" s="176"/>
      <c r="G31" s="75"/>
      <c r="H31" s="75"/>
    </row>
    <row r="32" spans="1:8" ht="15.75" thickBot="1" x14ac:dyDescent="0.3">
      <c r="A32" s="98"/>
      <c r="B32" s="177" t="s">
        <v>254</v>
      </c>
      <c r="C32" s="178">
        <v>3727671</v>
      </c>
      <c r="D32" s="178">
        <v>2606149</v>
      </c>
      <c r="E32" s="178">
        <v>1207180</v>
      </c>
      <c r="F32" s="178">
        <v>6498498.2394300001</v>
      </c>
      <c r="G32" s="75"/>
      <c r="H32" s="75"/>
    </row>
    <row r="33" spans="1:8" x14ac:dyDescent="0.25">
      <c r="A33" s="98"/>
      <c r="B33" s="166"/>
      <c r="C33" s="175"/>
      <c r="D33" s="175"/>
      <c r="E33" s="175"/>
      <c r="F33" s="175"/>
      <c r="G33" s="75"/>
      <c r="H33" s="75"/>
    </row>
    <row r="34" spans="1:8" x14ac:dyDescent="0.25">
      <c r="A34" s="98"/>
      <c r="B34" s="120" t="s">
        <v>255</v>
      </c>
      <c r="C34" s="176"/>
      <c r="D34" s="176"/>
      <c r="E34" s="176"/>
      <c r="F34" s="176"/>
      <c r="G34" s="75"/>
      <c r="H34" s="75"/>
    </row>
    <row r="35" spans="1:8" x14ac:dyDescent="0.25">
      <c r="A35" s="98"/>
      <c r="B35" s="164" t="s">
        <v>257</v>
      </c>
      <c r="C35" s="168">
        <v>1606057</v>
      </c>
      <c r="D35" s="168">
        <v>122640</v>
      </c>
      <c r="E35" s="168">
        <v>400000</v>
      </c>
      <c r="F35" s="168">
        <v>0</v>
      </c>
      <c r="G35" s="75"/>
      <c r="H35" s="75"/>
    </row>
    <row r="36" spans="1:8" x14ac:dyDescent="0.25">
      <c r="A36" s="98"/>
      <c r="B36" s="162" t="s">
        <v>258</v>
      </c>
      <c r="C36" s="169">
        <v>-2098272</v>
      </c>
      <c r="D36" s="169">
        <v>-205265</v>
      </c>
      <c r="E36" s="169">
        <v>-546250</v>
      </c>
      <c r="F36" s="169">
        <v>-828025</v>
      </c>
      <c r="G36" s="75"/>
      <c r="H36" s="75"/>
    </row>
    <row r="37" spans="1:8" x14ac:dyDescent="0.25">
      <c r="A37" s="98"/>
      <c r="B37" s="161" t="s">
        <v>259</v>
      </c>
      <c r="C37" s="168">
        <v>-1163859</v>
      </c>
      <c r="D37" s="168">
        <v>-1949037</v>
      </c>
      <c r="E37" s="168">
        <v>-482471</v>
      </c>
      <c r="F37" s="168">
        <v>-1950948</v>
      </c>
      <c r="G37" s="75"/>
      <c r="H37" s="75"/>
    </row>
    <row r="38" spans="1:8" x14ac:dyDescent="0.25">
      <c r="A38" s="98"/>
      <c r="B38" s="162" t="s">
        <v>260</v>
      </c>
      <c r="C38" s="169">
        <v>0</v>
      </c>
      <c r="D38" s="169">
        <v>0</v>
      </c>
      <c r="E38" s="169">
        <v>209218</v>
      </c>
      <c r="F38" s="169">
        <v>0</v>
      </c>
      <c r="G38" s="75"/>
      <c r="H38" s="75"/>
    </row>
    <row r="39" spans="1:8" x14ac:dyDescent="0.25">
      <c r="A39" s="98"/>
      <c r="B39" s="164" t="s">
        <v>261</v>
      </c>
      <c r="C39" s="168">
        <v>-21526</v>
      </c>
      <c r="D39" s="170">
        <v>0</v>
      </c>
      <c r="E39" s="170">
        <v>-11449</v>
      </c>
      <c r="F39" s="170">
        <v>-411453.50656999997</v>
      </c>
      <c r="G39" s="75"/>
      <c r="H39" s="75"/>
    </row>
    <row r="40" spans="1:8" ht="15.75" thickBot="1" x14ac:dyDescent="0.3">
      <c r="A40" s="98"/>
      <c r="B40" s="162" t="s">
        <v>32</v>
      </c>
      <c r="C40" s="169">
        <v>266</v>
      </c>
      <c r="D40" s="169">
        <v>0</v>
      </c>
      <c r="E40" s="169">
        <v>0</v>
      </c>
      <c r="F40" s="169">
        <v>-1222647</v>
      </c>
      <c r="G40" s="75"/>
      <c r="H40" s="75"/>
    </row>
    <row r="41" spans="1:8" ht="15.75" thickBot="1" x14ac:dyDescent="0.3">
      <c r="A41" s="98"/>
      <c r="B41" s="67" t="s">
        <v>263</v>
      </c>
      <c r="C41" s="174">
        <v>-1677334</v>
      </c>
      <c r="D41" s="174">
        <v>-2031662</v>
      </c>
      <c r="E41" s="174">
        <v>-430952</v>
      </c>
      <c r="F41" s="174">
        <v>-4413073.5065700002</v>
      </c>
      <c r="G41" s="75"/>
      <c r="H41" s="75"/>
    </row>
    <row r="42" spans="1:8" x14ac:dyDescent="0.25">
      <c r="A42" s="98"/>
      <c r="B42" s="121"/>
      <c r="C42" s="175"/>
      <c r="D42" s="175"/>
      <c r="E42" s="175"/>
      <c r="F42" s="175"/>
      <c r="G42" s="75"/>
      <c r="H42" s="75"/>
    </row>
    <row r="43" spans="1:8" x14ac:dyDescent="0.25">
      <c r="A43" s="98"/>
      <c r="B43" s="120" t="s">
        <v>264</v>
      </c>
      <c r="C43" s="176"/>
      <c r="D43" s="176"/>
      <c r="E43" s="176"/>
      <c r="F43" s="176"/>
      <c r="G43" s="75"/>
      <c r="H43" s="75"/>
    </row>
    <row r="44" spans="1:8" x14ac:dyDescent="0.25">
      <c r="A44" s="98"/>
      <c r="B44" s="167"/>
      <c r="C44" s="175"/>
      <c r="D44" s="175"/>
      <c r="E44" s="175"/>
      <c r="F44" s="175"/>
      <c r="G44" s="75"/>
      <c r="H44" s="75"/>
    </row>
    <row r="45" spans="1:8" x14ac:dyDescent="0.25">
      <c r="A45" s="98"/>
      <c r="B45" s="162" t="s">
        <v>268</v>
      </c>
      <c r="C45" s="169">
        <v>-407430</v>
      </c>
      <c r="D45" s="169">
        <v>-194898</v>
      </c>
      <c r="E45" s="169">
        <v>-84815</v>
      </c>
      <c r="F45" s="169">
        <v>-395325.65183999896</v>
      </c>
      <c r="G45" s="75"/>
      <c r="H45" s="75"/>
    </row>
    <row r="46" spans="1:8" x14ac:dyDescent="0.25">
      <c r="A46" s="98"/>
      <c r="B46" s="161" t="s">
        <v>269</v>
      </c>
      <c r="C46" s="168">
        <v>-9379</v>
      </c>
      <c r="D46" s="168">
        <v>-55080</v>
      </c>
      <c r="E46" s="168">
        <v>-4637</v>
      </c>
      <c r="F46" s="168">
        <v>-15973.752980000001</v>
      </c>
      <c r="G46" s="75"/>
      <c r="H46" s="75"/>
    </row>
    <row r="47" spans="1:8" x14ac:dyDescent="0.25">
      <c r="A47" s="98"/>
      <c r="B47" s="162" t="s">
        <v>270</v>
      </c>
      <c r="C47" s="169">
        <v>-54933</v>
      </c>
      <c r="D47" s="169">
        <v>0</v>
      </c>
      <c r="E47" s="169">
        <v>-215677</v>
      </c>
      <c r="F47" s="169">
        <v>0</v>
      </c>
      <c r="G47" s="75"/>
      <c r="H47" s="75"/>
    </row>
    <row r="48" spans="1:8" ht="15.75" thickBot="1" x14ac:dyDescent="0.3">
      <c r="A48" s="98"/>
      <c r="B48" s="164" t="s">
        <v>32</v>
      </c>
      <c r="C48" s="170">
        <v>-1739243</v>
      </c>
      <c r="D48" s="170">
        <v>-373295</v>
      </c>
      <c r="E48" s="170">
        <v>-470914</v>
      </c>
      <c r="F48" s="170">
        <v>-1710740</v>
      </c>
      <c r="G48" s="75"/>
      <c r="H48" s="75"/>
    </row>
    <row r="49" spans="1:8" ht="15.75" thickBot="1" x14ac:dyDescent="0.3">
      <c r="A49" s="98"/>
      <c r="B49" s="67" t="s">
        <v>273</v>
      </c>
      <c r="C49" s="174">
        <v>-2210985</v>
      </c>
      <c r="D49" s="174">
        <v>-623273</v>
      </c>
      <c r="E49" s="174">
        <v>-776043</v>
      </c>
      <c r="F49" s="174">
        <v>-2122039.4048199989</v>
      </c>
      <c r="G49" s="75"/>
      <c r="H49" s="75"/>
    </row>
    <row r="50" spans="1:8" ht="15.75" thickBot="1" x14ac:dyDescent="0.3">
      <c r="A50" s="98"/>
      <c r="B50" s="121"/>
      <c r="C50" s="173"/>
      <c r="D50" s="173"/>
      <c r="E50" s="173"/>
      <c r="F50" s="173"/>
      <c r="G50" s="75"/>
      <c r="H50" s="75"/>
    </row>
    <row r="51" spans="1:8" ht="15.75" thickBot="1" x14ac:dyDescent="0.3">
      <c r="A51" s="98"/>
      <c r="B51" s="120" t="s">
        <v>275</v>
      </c>
      <c r="C51" s="174">
        <v>-160648</v>
      </c>
      <c r="D51" s="174">
        <v>-48786</v>
      </c>
      <c r="E51" s="174">
        <v>185</v>
      </c>
      <c r="F51" s="174">
        <v>-36614.671959999017</v>
      </c>
      <c r="G51" s="75"/>
      <c r="H51" s="75"/>
    </row>
    <row r="52" spans="1:8" x14ac:dyDescent="0.25">
      <c r="A52" s="98"/>
      <c r="B52" s="123" t="s">
        <v>276</v>
      </c>
      <c r="C52" s="179">
        <v>277448</v>
      </c>
      <c r="D52" s="179">
        <v>58548</v>
      </c>
      <c r="E52" s="179">
        <v>10674</v>
      </c>
      <c r="F52" s="179">
        <v>70143.991689999995</v>
      </c>
      <c r="G52" s="75"/>
      <c r="H52" s="75"/>
    </row>
    <row r="53" spans="1:8" ht="15.75" thickBot="1" x14ac:dyDescent="0.3">
      <c r="A53" s="98"/>
      <c r="B53" s="123" t="s">
        <v>277</v>
      </c>
      <c r="C53" s="179">
        <v>116800</v>
      </c>
      <c r="D53" s="179">
        <v>9762</v>
      </c>
      <c r="E53" s="179">
        <v>10859</v>
      </c>
      <c r="F53" s="179">
        <v>33529</v>
      </c>
    </row>
    <row r="54" spans="1:8" ht="15.75" thickBot="1" x14ac:dyDescent="0.3">
      <c r="B54" s="125"/>
      <c r="C54" s="174">
        <v>-160648</v>
      </c>
      <c r="D54" s="174">
        <v>-48786</v>
      </c>
      <c r="E54" s="174">
        <v>185</v>
      </c>
      <c r="F54" s="174">
        <v>-36614.991689999995</v>
      </c>
      <c r="G54" s="75"/>
      <c r="H54" s="75"/>
    </row>
    <row r="55" spans="1:8" x14ac:dyDescent="0.25">
      <c r="B55" s="193"/>
      <c r="C55" s="193"/>
      <c r="D55" s="193"/>
      <c r="E55" s="193"/>
      <c r="F55" s="193"/>
      <c r="G55" s="75"/>
      <c r="H55" s="75"/>
    </row>
    <row r="56" spans="1:8" x14ac:dyDescent="0.25">
      <c r="B56" s="193"/>
      <c r="C56" s="193"/>
      <c r="D56" s="193"/>
      <c r="E56" s="193"/>
      <c r="F56" s="193"/>
      <c r="G56" s="75"/>
      <c r="H56" s="75"/>
    </row>
    <row r="57" spans="1:8" x14ac:dyDescent="0.25">
      <c r="B57" s="127"/>
      <c r="D57" s="128"/>
      <c r="E57" s="128"/>
    </row>
    <row r="58" spans="1:8" x14ac:dyDescent="0.25">
      <c r="B58" s="127"/>
      <c r="D58" s="128"/>
      <c r="E58" s="128"/>
    </row>
    <row r="59" spans="1:8" x14ac:dyDescent="0.25">
      <c r="B59" s="127"/>
      <c r="D59" s="128"/>
      <c r="E59" s="128"/>
    </row>
    <row r="60" spans="1:8" x14ac:dyDescent="0.25">
      <c r="B60" s="127"/>
    </row>
  </sheetData>
  <mergeCells count="1">
    <mergeCell ref="B55:F56"/>
  </mergeCells>
  <printOptions horizontalCentered="1" verticalCentered="1"/>
  <pageMargins left="0.31496062992125984" right="0.31496062992125984" top="1.5748031496062993" bottom="0.78740157480314965" header="0.31496062992125984" footer="0.31496062992125984"/>
  <pageSetup paperSize="9" scale="75" orientation="portrait" r:id="rId1"/>
  <headerFooter>
    <oddHeader>&amp;C&amp;G
&amp;"-,Negrito"DFR - Superintendência de Relação com Investidores 
  Informe aos Investidores - Anexo I -  4T22
  Informações Financeiras das Empresas Controladas</oddHeader>
    <oddFooter>&amp;C_x000D_&amp;1#&amp;"Calibri"&amp;10&amp;K008000 Classificação: Pública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80"/>
  <sheetViews>
    <sheetView showGridLines="0" topLeftCell="A67" zoomScaleNormal="100" zoomScaleSheetLayoutView="90" workbookViewId="0">
      <selection activeCell="E38" sqref="E38"/>
    </sheetView>
  </sheetViews>
  <sheetFormatPr defaultRowHeight="15" x14ac:dyDescent="0.25"/>
  <cols>
    <col min="1" max="1" width="5.7109375" customWidth="1"/>
    <col min="2" max="2" width="44.28515625" bestFit="1" customWidth="1"/>
    <col min="3" max="4" width="10.7109375" customWidth="1"/>
    <col min="5" max="5" width="10.85546875" customWidth="1"/>
    <col min="6" max="6" width="10.7109375" customWidth="1"/>
    <col min="7" max="7" width="9.5703125" customWidth="1"/>
    <col min="8" max="8" width="11.28515625" customWidth="1"/>
    <col min="9" max="9" width="9.42578125" customWidth="1"/>
    <col min="10" max="10" width="11.28515625" style="1" customWidth="1"/>
  </cols>
  <sheetData>
    <row r="1" spans="1:20" ht="15.75" thickBot="1" x14ac:dyDescent="0.3">
      <c r="B1" s="2"/>
      <c r="C1" s="2"/>
      <c r="D1" s="2"/>
      <c r="E1" s="2"/>
      <c r="F1" s="2"/>
      <c r="G1" s="2"/>
      <c r="H1" s="2"/>
      <c r="I1" s="2"/>
    </row>
    <row r="2" spans="1:20" ht="15.75" thickBot="1" x14ac:dyDescent="0.3">
      <c r="B2" s="41" t="s">
        <v>0</v>
      </c>
      <c r="C2" s="42" t="s">
        <v>1</v>
      </c>
      <c r="D2" s="42" t="s">
        <v>2</v>
      </c>
      <c r="E2" s="42" t="s">
        <v>3</v>
      </c>
      <c r="F2" s="42" t="s">
        <v>4</v>
      </c>
      <c r="G2" s="42" t="s">
        <v>5</v>
      </c>
      <c r="H2" s="42" t="s">
        <v>6</v>
      </c>
      <c r="I2" s="42" t="s">
        <v>7</v>
      </c>
      <c r="J2" s="42" t="s">
        <v>36</v>
      </c>
    </row>
    <row r="3" spans="1:20" x14ac:dyDescent="0.25">
      <c r="B3" s="3" t="s">
        <v>72</v>
      </c>
      <c r="C3" s="4"/>
      <c r="D3" s="4"/>
      <c r="E3" s="4"/>
      <c r="F3" s="4"/>
      <c r="G3" s="4"/>
      <c r="H3" s="4"/>
      <c r="I3" s="4"/>
      <c r="J3" s="4"/>
    </row>
    <row r="4" spans="1:20" x14ac:dyDescent="0.25">
      <c r="B4" s="5"/>
      <c r="C4" s="6"/>
      <c r="D4" s="6"/>
      <c r="E4" s="6"/>
      <c r="F4" s="6"/>
      <c r="G4" s="6"/>
      <c r="H4" s="6"/>
      <c r="I4" s="6"/>
      <c r="J4" s="6"/>
    </row>
    <row r="5" spans="1:20" x14ac:dyDescent="0.25">
      <c r="B5" s="43" t="s">
        <v>13</v>
      </c>
      <c r="C5" s="30"/>
      <c r="D5" s="30"/>
      <c r="E5" s="30"/>
      <c r="F5" s="30"/>
      <c r="G5" s="30"/>
      <c r="H5" s="30"/>
      <c r="I5" s="30"/>
      <c r="J5" s="30"/>
    </row>
    <row r="6" spans="1:20" x14ac:dyDescent="0.25">
      <c r="B6" s="44" t="s">
        <v>22</v>
      </c>
      <c r="C6" s="45">
        <v>38239</v>
      </c>
      <c r="D6" s="45">
        <v>498447</v>
      </c>
      <c r="E6" s="45">
        <v>27255</v>
      </c>
      <c r="F6" s="45">
        <v>18768</v>
      </c>
      <c r="G6" s="45">
        <v>6245</v>
      </c>
      <c r="H6" s="45">
        <v>10512</v>
      </c>
      <c r="I6" s="45">
        <v>79684</v>
      </c>
      <c r="J6" s="45">
        <v>61332</v>
      </c>
      <c r="L6" s="59"/>
      <c r="M6" s="59"/>
      <c r="N6" s="59"/>
      <c r="O6" s="59"/>
      <c r="P6" s="59"/>
      <c r="Q6" s="59"/>
      <c r="R6" s="59"/>
      <c r="S6" s="59"/>
      <c r="T6" s="59"/>
    </row>
    <row r="7" spans="1:20" x14ac:dyDescent="0.25">
      <c r="B7" s="46" t="s">
        <v>23</v>
      </c>
      <c r="C7" s="47">
        <v>1186521</v>
      </c>
      <c r="D7" s="47">
        <v>801055</v>
      </c>
      <c r="E7" s="47">
        <v>254889</v>
      </c>
      <c r="F7" s="47">
        <v>1540901</v>
      </c>
      <c r="G7" s="47">
        <v>0</v>
      </c>
      <c r="H7" s="47">
        <v>390807</v>
      </c>
      <c r="I7" s="47">
        <v>102921</v>
      </c>
      <c r="J7" s="47">
        <v>779406</v>
      </c>
      <c r="L7" s="59"/>
      <c r="M7" s="59"/>
      <c r="N7" s="59"/>
      <c r="O7" s="59"/>
      <c r="P7" s="59"/>
      <c r="Q7" s="59"/>
      <c r="R7" s="59"/>
      <c r="S7" s="59"/>
      <c r="T7" s="59"/>
    </row>
    <row r="8" spans="1:20" x14ac:dyDescent="0.25">
      <c r="B8" s="44" t="s">
        <v>16</v>
      </c>
      <c r="C8" s="45">
        <f t="shared" ref="C8:J8" si="0">+C66+C65</f>
        <v>338</v>
      </c>
      <c r="D8" s="45">
        <f t="shared" si="0"/>
        <v>32</v>
      </c>
      <c r="E8" s="45">
        <f t="shared" si="0"/>
        <v>0</v>
      </c>
      <c r="F8" s="45">
        <f t="shared" si="0"/>
        <v>0</v>
      </c>
      <c r="G8" s="45">
        <f t="shared" si="0"/>
        <v>0</v>
      </c>
      <c r="H8" s="45">
        <f t="shared" si="0"/>
        <v>0</v>
      </c>
      <c r="I8" s="45">
        <f t="shared" si="0"/>
        <v>0</v>
      </c>
      <c r="J8" s="45">
        <f t="shared" si="0"/>
        <v>0</v>
      </c>
      <c r="L8" s="59"/>
      <c r="M8" s="59"/>
      <c r="N8" s="59"/>
      <c r="O8" s="59"/>
      <c r="P8" s="59"/>
      <c r="Q8" s="59"/>
      <c r="R8" s="59"/>
      <c r="S8" s="59"/>
      <c r="T8" s="59"/>
    </row>
    <row r="9" spans="1:20" x14ac:dyDescent="0.25">
      <c r="B9" s="46" t="s">
        <v>24</v>
      </c>
      <c r="C9" s="47">
        <v>1061312</v>
      </c>
      <c r="D9" s="47">
        <v>65344</v>
      </c>
      <c r="E9" s="47">
        <v>555355</v>
      </c>
      <c r="F9" s="47">
        <v>933975</v>
      </c>
      <c r="G9" s="47">
        <v>98162</v>
      </c>
      <c r="H9" s="47">
        <v>99055</v>
      </c>
      <c r="I9" s="47">
        <v>0</v>
      </c>
      <c r="J9" s="47">
        <v>136264</v>
      </c>
      <c r="L9" s="59"/>
      <c r="M9" s="59"/>
      <c r="N9" s="59"/>
      <c r="O9" s="59"/>
      <c r="P9" s="59"/>
      <c r="Q9" s="59"/>
      <c r="R9" s="59"/>
      <c r="S9" s="59"/>
      <c r="T9" s="59"/>
    </row>
    <row r="10" spans="1:20" x14ac:dyDescent="0.25">
      <c r="B10" s="44" t="s">
        <v>25</v>
      </c>
      <c r="C10" s="45">
        <v>55040</v>
      </c>
      <c r="D10" s="45">
        <v>17076</v>
      </c>
      <c r="E10" s="45">
        <v>26352</v>
      </c>
      <c r="F10" s="45">
        <v>0</v>
      </c>
      <c r="G10" s="45">
        <v>490</v>
      </c>
      <c r="H10" s="45">
        <v>0</v>
      </c>
      <c r="I10" s="45">
        <v>0</v>
      </c>
      <c r="J10" s="45">
        <v>0</v>
      </c>
      <c r="L10" s="59"/>
      <c r="M10" s="59"/>
      <c r="N10" s="59"/>
      <c r="O10" s="59"/>
      <c r="P10" s="59"/>
      <c r="Q10" s="59"/>
      <c r="R10" s="59"/>
      <c r="S10" s="59"/>
      <c r="T10" s="59"/>
    </row>
    <row r="11" spans="1:20" x14ac:dyDescent="0.25">
      <c r="A11" s="19"/>
      <c r="B11" s="46" t="s">
        <v>26</v>
      </c>
      <c r="C11" s="47">
        <v>28538</v>
      </c>
      <c r="D11" s="47">
        <v>8939</v>
      </c>
      <c r="E11" s="47">
        <v>6095</v>
      </c>
      <c r="F11" s="47">
        <v>564064</v>
      </c>
      <c r="G11" s="47">
        <v>716</v>
      </c>
      <c r="H11" s="47">
        <v>18693</v>
      </c>
      <c r="I11" s="47">
        <v>2467</v>
      </c>
      <c r="J11" s="47">
        <v>52320</v>
      </c>
      <c r="L11" s="59"/>
      <c r="M11" s="59"/>
      <c r="N11" s="59"/>
      <c r="O11" s="59"/>
      <c r="P11" s="59"/>
      <c r="Q11" s="59"/>
      <c r="R11" s="59"/>
      <c r="S11" s="59"/>
      <c r="T11" s="59"/>
    </row>
    <row r="12" spans="1:20" x14ac:dyDescent="0.25">
      <c r="B12" s="44" t="s">
        <v>27</v>
      </c>
      <c r="C12" s="45">
        <v>799944</v>
      </c>
      <c r="D12" s="45">
        <v>429677</v>
      </c>
      <c r="E12" s="45">
        <v>12672</v>
      </c>
      <c r="F12" s="45">
        <v>0</v>
      </c>
      <c r="G12" s="45">
        <v>15759</v>
      </c>
      <c r="H12" s="45">
        <v>6915</v>
      </c>
      <c r="I12" s="45">
        <v>0</v>
      </c>
      <c r="J12" s="45">
        <v>0</v>
      </c>
      <c r="L12" s="59"/>
      <c r="M12" s="59"/>
      <c r="N12" s="59"/>
      <c r="O12" s="59"/>
      <c r="P12" s="59"/>
      <c r="Q12" s="59"/>
      <c r="R12" s="59"/>
      <c r="S12" s="59"/>
      <c r="T12" s="59"/>
    </row>
    <row r="13" spans="1:20" x14ac:dyDescent="0.25">
      <c r="B13" s="46" t="s">
        <v>28</v>
      </c>
      <c r="C13" s="47">
        <v>0</v>
      </c>
      <c r="D13" s="47">
        <v>0</v>
      </c>
      <c r="E13" s="47">
        <v>0</v>
      </c>
      <c r="F13" s="47">
        <v>238145</v>
      </c>
      <c r="G13" s="47">
        <v>0</v>
      </c>
      <c r="H13" s="47">
        <v>0</v>
      </c>
      <c r="I13" s="47">
        <v>0</v>
      </c>
      <c r="J13" s="47">
        <v>0</v>
      </c>
      <c r="L13" s="59"/>
      <c r="M13" s="59"/>
      <c r="N13" s="59"/>
      <c r="O13" s="59"/>
      <c r="P13" s="59"/>
      <c r="Q13" s="59"/>
      <c r="R13" s="59"/>
      <c r="S13" s="59"/>
      <c r="T13" s="59"/>
    </row>
    <row r="14" spans="1:20" x14ac:dyDescent="0.25">
      <c r="B14" s="44" t="s">
        <v>29</v>
      </c>
      <c r="C14" s="45">
        <v>0</v>
      </c>
      <c r="D14" s="45">
        <v>0</v>
      </c>
      <c r="E14" s="45">
        <v>0</v>
      </c>
      <c r="F14" s="45">
        <v>0</v>
      </c>
      <c r="G14" s="45">
        <v>0</v>
      </c>
      <c r="H14" s="45">
        <v>0</v>
      </c>
      <c r="I14" s="45">
        <v>20872</v>
      </c>
      <c r="J14" s="45">
        <v>0</v>
      </c>
      <c r="L14" s="59"/>
      <c r="M14" s="59"/>
      <c r="N14" s="59"/>
      <c r="O14" s="59"/>
      <c r="P14" s="59"/>
      <c r="Q14" s="59"/>
      <c r="R14" s="59"/>
      <c r="S14" s="59"/>
      <c r="T14" s="59"/>
    </row>
    <row r="15" spans="1:20" x14ac:dyDescent="0.25">
      <c r="B15" s="46" t="s">
        <v>69</v>
      </c>
      <c r="C15" s="47">
        <v>0</v>
      </c>
      <c r="D15" s="47">
        <v>34651</v>
      </c>
      <c r="E15" s="47">
        <v>101597</v>
      </c>
      <c r="F15" s="47">
        <v>0</v>
      </c>
      <c r="G15" s="47">
        <v>0</v>
      </c>
      <c r="H15" s="47">
        <v>0</v>
      </c>
      <c r="I15" s="47">
        <v>0</v>
      </c>
      <c r="J15" s="47">
        <v>57916</v>
      </c>
      <c r="L15" s="59"/>
      <c r="M15" s="59"/>
      <c r="N15" s="59"/>
      <c r="O15" s="59"/>
      <c r="P15" s="59"/>
      <c r="Q15" s="59"/>
      <c r="R15" s="59"/>
      <c r="S15" s="59"/>
      <c r="T15" s="59"/>
    </row>
    <row r="16" spans="1:20" x14ac:dyDescent="0.25">
      <c r="B16" s="44" t="s">
        <v>30</v>
      </c>
      <c r="C16" s="45">
        <v>59241</v>
      </c>
      <c r="D16" s="45">
        <v>72359</v>
      </c>
      <c r="E16" s="45">
        <v>33944</v>
      </c>
      <c r="F16" s="45">
        <v>118921</v>
      </c>
      <c r="G16" s="45">
        <v>0</v>
      </c>
      <c r="H16" s="45">
        <v>86786</v>
      </c>
      <c r="I16" s="45">
        <v>17669</v>
      </c>
      <c r="J16" s="45">
        <v>11827</v>
      </c>
      <c r="L16" s="59"/>
      <c r="M16" s="59"/>
      <c r="N16" s="59"/>
      <c r="O16" s="59"/>
      <c r="P16" s="59"/>
      <c r="Q16" s="59"/>
      <c r="R16" s="59"/>
      <c r="S16" s="59"/>
      <c r="T16" s="59"/>
    </row>
    <row r="17" spans="2:20" x14ac:dyDescent="0.25">
      <c r="B17" s="46" t="s">
        <v>43</v>
      </c>
      <c r="C17" s="47">
        <v>0</v>
      </c>
      <c r="D17" s="47">
        <v>0</v>
      </c>
      <c r="E17" s="47">
        <v>0</v>
      </c>
      <c r="F17" s="47">
        <v>0</v>
      </c>
      <c r="G17" s="47">
        <v>0</v>
      </c>
      <c r="H17" s="47">
        <v>486216</v>
      </c>
      <c r="I17" s="47">
        <v>0</v>
      </c>
      <c r="J17" s="47">
        <v>0</v>
      </c>
      <c r="L17" s="59"/>
      <c r="M17" s="59"/>
      <c r="N17" s="59"/>
      <c r="O17" s="59"/>
      <c r="P17" s="59"/>
      <c r="Q17" s="59"/>
      <c r="R17" s="59"/>
      <c r="S17" s="59"/>
      <c r="T17" s="59"/>
    </row>
    <row r="18" spans="2:20" x14ac:dyDescent="0.25">
      <c r="B18" s="44" t="s">
        <v>14</v>
      </c>
      <c r="C18" s="45">
        <f t="shared" ref="C18:J18" si="1">SUM(C68:C71)</f>
        <v>3327878</v>
      </c>
      <c r="D18" s="45">
        <f t="shared" si="1"/>
        <v>1953737</v>
      </c>
      <c r="E18" s="45">
        <f t="shared" si="1"/>
        <v>682405</v>
      </c>
      <c r="F18" s="45">
        <f t="shared" si="1"/>
        <v>1481130</v>
      </c>
      <c r="G18" s="45">
        <f t="shared" si="1"/>
        <v>0</v>
      </c>
      <c r="H18" s="45">
        <f t="shared" si="1"/>
        <v>0</v>
      </c>
      <c r="I18" s="45">
        <f t="shared" si="1"/>
        <v>0</v>
      </c>
      <c r="J18" s="45">
        <f t="shared" si="1"/>
        <v>41543</v>
      </c>
      <c r="L18" s="59"/>
      <c r="M18" s="59"/>
      <c r="N18" s="59"/>
      <c r="O18" s="59"/>
      <c r="P18" s="59"/>
      <c r="Q18" s="59"/>
      <c r="R18" s="59"/>
      <c r="S18" s="59"/>
      <c r="T18" s="59"/>
    </row>
    <row r="19" spans="2:20" x14ac:dyDescent="0.25">
      <c r="B19" s="46" t="s">
        <v>44</v>
      </c>
      <c r="C19" s="47">
        <v>65529</v>
      </c>
      <c r="D19" s="47">
        <v>0</v>
      </c>
      <c r="E19" s="47">
        <v>2007</v>
      </c>
      <c r="F19" s="47">
        <v>12640</v>
      </c>
      <c r="G19" s="47">
        <v>0</v>
      </c>
      <c r="H19" s="47">
        <v>0</v>
      </c>
      <c r="I19" s="47">
        <v>0</v>
      </c>
      <c r="J19" s="47">
        <v>1125</v>
      </c>
      <c r="L19" s="59"/>
      <c r="M19" s="59"/>
      <c r="N19" s="59"/>
      <c r="O19" s="59"/>
      <c r="P19" s="59"/>
      <c r="Q19" s="59"/>
      <c r="R19" s="59"/>
      <c r="S19" s="59"/>
      <c r="T19" s="59"/>
    </row>
    <row r="20" spans="2:20" x14ac:dyDescent="0.25">
      <c r="B20" s="44" t="s">
        <v>73</v>
      </c>
      <c r="C20" s="45">
        <v>0</v>
      </c>
      <c r="D20" s="45">
        <v>392038</v>
      </c>
      <c r="E20" s="45">
        <v>0</v>
      </c>
      <c r="F20" s="45">
        <v>199164</v>
      </c>
      <c r="G20" s="45">
        <v>0</v>
      </c>
      <c r="H20" s="45">
        <v>0</v>
      </c>
      <c r="I20" s="45">
        <v>0</v>
      </c>
      <c r="J20" s="45">
        <v>0</v>
      </c>
      <c r="L20" s="59"/>
      <c r="M20" s="59"/>
      <c r="N20" s="59"/>
      <c r="O20" s="59"/>
      <c r="P20" s="59"/>
      <c r="Q20" s="59"/>
      <c r="R20" s="59"/>
      <c r="S20" s="59"/>
      <c r="T20" s="59"/>
    </row>
    <row r="21" spans="2:20" ht="15.75" thickBot="1" x14ac:dyDescent="0.3">
      <c r="B21" s="46" t="s">
        <v>32</v>
      </c>
      <c r="C21" s="47">
        <v>390150</v>
      </c>
      <c r="D21" s="47">
        <v>499705</v>
      </c>
      <c r="E21" s="47">
        <v>76931</v>
      </c>
      <c r="F21" s="47">
        <v>288098</v>
      </c>
      <c r="G21" s="47">
        <v>1095</v>
      </c>
      <c r="H21" s="47">
        <v>93567</v>
      </c>
      <c r="I21" s="47">
        <v>3764</v>
      </c>
      <c r="J21" s="47">
        <v>10001</v>
      </c>
      <c r="L21" s="59"/>
      <c r="M21" s="59"/>
      <c r="N21" s="59"/>
      <c r="O21" s="59"/>
      <c r="P21" s="59"/>
      <c r="Q21" s="59"/>
      <c r="R21" s="59"/>
      <c r="S21" s="59"/>
      <c r="T21" s="59"/>
    </row>
    <row r="22" spans="2:20" ht="15.75" thickBot="1" x14ac:dyDescent="0.3">
      <c r="B22" s="48" t="s">
        <v>9</v>
      </c>
      <c r="C22" s="49">
        <v>7012730</v>
      </c>
      <c r="D22" s="49">
        <v>4773060</v>
      </c>
      <c r="E22" s="49">
        <v>1779502</v>
      </c>
      <c r="F22" s="49">
        <v>5395806</v>
      </c>
      <c r="G22" s="49">
        <v>122467</v>
      </c>
      <c r="H22" s="49">
        <v>1192551</v>
      </c>
      <c r="I22" s="49">
        <v>227377</v>
      </c>
      <c r="J22" s="49">
        <v>1151734</v>
      </c>
      <c r="L22" s="59"/>
      <c r="M22" s="59"/>
      <c r="N22" s="59"/>
      <c r="O22" s="59"/>
      <c r="P22" s="59"/>
      <c r="Q22" s="59"/>
      <c r="R22" s="59"/>
      <c r="S22" s="59"/>
      <c r="T22" s="59"/>
    </row>
    <row r="23" spans="2:20" x14ac:dyDescent="0.25">
      <c r="B23" s="10"/>
      <c r="C23" s="31"/>
      <c r="D23" s="31"/>
      <c r="E23" s="31"/>
      <c r="F23" s="31"/>
      <c r="G23" s="31"/>
      <c r="H23" s="31"/>
      <c r="I23" s="31"/>
      <c r="J23" s="31"/>
      <c r="L23" s="59"/>
      <c r="M23" s="59"/>
      <c r="N23" s="59"/>
      <c r="O23" s="59"/>
      <c r="P23" s="59"/>
      <c r="Q23" s="59"/>
      <c r="R23" s="59"/>
      <c r="S23" s="59"/>
      <c r="T23" s="59"/>
    </row>
    <row r="24" spans="2:20" x14ac:dyDescent="0.25">
      <c r="B24" s="10"/>
      <c r="C24" s="31"/>
      <c r="D24" s="31"/>
      <c r="E24" s="31"/>
      <c r="F24" s="31"/>
      <c r="G24" s="31"/>
      <c r="H24" s="31"/>
      <c r="I24" s="31"/>
      <c r="J24" s="31"/>
      <c r="L24" s="59"/>
      <c r="M24" s="59"/>
      <c r="N24" s="59"/>
      <c r="O24" s="59"/>
      <c r="P24" s="59"/>
      <c r="Q24" s="59"/>
      <c r="R24" s="59"/>
      <c r="S24" s="59"/>
      <c r="T24" s="59"/>
    </row>
    <row r="25" spans="2:20" x14ac:dyDescent="0.25">
      <c r="B25" s="50" t="s">
        <v>9</v>
      </c>
      <c r="C25" s="32"/>
      <c r="D25" s="32"/>
      <c r="E25" s="32"/>
      <c r="F25" s="32"/>
      <c r="G25" s="32"/>
      <c r="H25" s="32"/>
      <c r="I25" s="32"/>
      <c r="J25" s="32"/>
      <c r="L25" s="59"/>
      <c r="M25" s="59"/>
      <c r="N25" s="59"/>
      <c r="O25" s="59"/>
      <c r="P25" s="59"/>
      <c r="Q25" s="59"/>
      <c r="R25" s="59"/>
      <c r="S25" s="59"/>
      <c r="T25" s="59"/>
    </row>
    <row r="26" spans="2:20" x14ac:dyDescent="0.25">
      <c r="B26" s="46" t="s">
        <v>33</v>
      </c>
      <c r="C26" s="47"/>
      <c r="D26" s="47"/>
      <c r="E26" s="47"/>
      <c r="F26" s="47"/>
      <c r="G26" s="47"/>
      <c r="H26" s="47"/>
      <c r="I26" s="47"/>
      <c r="J26" s="40"/>
      <c r="L26" s="59"/>
      <c r="M26" s="59"/>
      <c r="N26" s="59"/>
      <c r="O26" s="59"/>
      <c r="P26" s="59"/>
      <c r="Q26" s="59"/>
      <c r="R26" s="59"/>
      <c r="S26" s="59"/>
      <c r="T26" s="59"/>
    </row>
    <row r="27" spans="2:20" x14ac:dyDescent="0.25">
      <c r="B27" s="44" t="s">
        <v>23</v>
      </c>
      <c r="C27" s="45">
        <v>0</v>
      </c>
      <c r="D27" s="45">
        <v>8592</v>
      </c>
      <c r="E27" s="45">
        <v>0</v>
      </c>
      <c r="F27" s="45">
        <v>154814</v>
      </c>
      <c r="G27" s="45">
        <v>0</v>
      </c>
      <c r="H27" s="45">
        <v>0</v>
      </c>
      <c r="I27" s="45">
        <v>0</v>
      </c>
      <c r="J27" s="45">
        <v>0</v>
      </c>
      <c r="L27" s="59"/>
      <c r="M27" s="59"/>
      <c r="N27" s="59"/>
      <c r="O27" s="59"/>
      <c r="P27" s="59"/>
      <c r="Q27" s="59"/>
      <c r="R27" s="59"/>
      <c r="S27" s="59"/>
      <c r="T27" s="59"/>
    </row>
    <row r="28" spans="2:20" x14ac:dyDescent="0.25">
      <c r="B28" s="46" t="s">
        <v>34</v>
      </c>
      <c r="C28" s="47">
        <v>169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L28" s="59"/>
      <c r="M28" s="59"/>
      <c r="N28" s="59"/>
      <c r="O28" s="59"/>
      <c r="P28" s="59"/>
      <c r="Q28" s="59"/>
      <c r="R28" s="59"/>
      <c r="S28" s="59"/>
      <c r="T28" s="59"/>
    </row>
    <row r="29" spans="2:20" x14ac:dyDescent="0.25">
      <c r="B29" s="44" t="s">
        <v>24</v>
      </c>
      <c r="C29" s="45">
        <v>0</v>
      </c>
      <c r="D29" s="45">
        <v>191</v>
      </c>
      <c r="E29" s="45">
        <v>39</v>
      </c>
      <c r="F29" s="45">
        <v>91</v>
      </c>
      <c r="G29" s="45">
        <v>0</v>
      </c>
      <c r="H29" s="45">
        <v>0</v>
      </c>
      <c r="I29" s="45">
        <v>0</v>
      </c>
      <c r="J29" s="45">
        <v>0</v>
      </c>
      <c r="L29" s="59"/>
      <c r="M29" s="59"/>
      <c r="N29" s="59"/>
      <c r="O29" s="59"/>
      <c r="P29" s="59"/>
      <c r="Q29" s="59"/>
      <c r="R29" s="59"/>
      <c r="S29" s="59"/>
      <c r="T29" s="59"/>
    </row>
    <row r="30" spans="2:20" x14ac:dyDescent="0.25">
      <c r="B30" s="46" t="s">
        <v>26</v>
      </c>
      <c r="C30" s="47">
        <v>29019</v>
      </c>
      <c r="D30" s="47">
        <v>200846</v>
      </c>
      <c r="E30" s="47">
        <v>1567</v>
      </c>
      <c r="F30" s="47">
        <v>29629</v>
      </c>
      <c r="G30" s="47">
        <v>0</v>
      </c>
      <c r="H30" s="47">
        <v>0</v>
      </c>
      <c r="I30" s="47">
        <v>24122</v>
      </c>
      <c r="J30" s="47">
        <v>0</v>
      </c>
      <c r="L30" s="59"/>
      <c r="M30" s="59"/>
      <c r="N30" s="59"/>
      <c r="O30" s="59"/>
      <c r="P30" s="59"/>
      <c r="Q30" s="59"/>
      <c r="R30" s="59"/>
      <c r="S30" s="59"/>
      <c r="T30" s="59"/>
    </row>
    <row r="31" spans="2:20" x14ac:dyDescent="0.25">
      <c r="B31" s="44" t="s">
        <v>27</v>
      </c>
      <c r="C31" s="45">
        <v>0</v>
      </c>
      <c r="D31" s="45">
        <v>0</v>
      </c>
      <c r="E31" s="45">
        <v>0</v>
      </c>
      <c r="F31" s="45">
        <v>729113</v>
      </c>
      <c r="G31" s="45">
        <v>0</v>
      </c>
      <c r="H31" s="45">
        <v>0</v>
      </c>
      <c r="I31" s="45">
        <v>0</v>
      </c>
      <c r="J31" s="45">
        <v>0</v>
      </c>
      <c r="L31" s="59"/>
      <c r="M31" s="59"/>
      <c r="N31" s="59"/>
      <c r="O31" s="59"/>
      <c r="P31" s="59"/>
      <c r="Q31" s="59"/>
      <c r="R31" s="59"/>
      <c r="S31" s="59"/>
      <c r="T31" s="59"/>
    </row>
    <row r="32" spans="2:20" x14ac:dyDescent="0.25">
      <c r="B32" s="46" t="s">
        <v>28</v>
      </c>
      <c r="C32" s="47">
        <v>0</v>
      </c>
      <c r="D32" s="47">
        <v>0</v>
      </c>
      <c r="E32" s="47">
        <v>0</v>
      </c>
      <c r="F32" s="47">
        <v>249723</v>
      </c>
      <c r="G32" s="47">
        <v>0</v>
      </c>
      <c r="H32" s="47">
        <v>0</v>
      </c>
      <c r="I32" s="47">
        <v>0</v>
      </c>
      <c r="J32" s="47">
        <v>0</v>
      </c>
      <c r="L32" s="59"/>
      <c r="M32" s="59"/>
      <c r="N32" s="59"/>
      <c r="O32" s="59"/>
      <c r="P32" s="59"/>
      <c r="Q32" s="59"/>
      <c r="R32" s="59"/>
      <c r="S32" s="59"/>
      <c r="T32" s="59"/>
    </row>
    <row r="33" spans="2:20" x14ac:dyDescent="0.25">
      <c r="B33" s="44" t="s">
        <v>29</v>
      </c>
      <c r="C33" s="45">
        <v>0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32713</v>
      </c>
      <c r="J33" s="45">
        <v>0</v>
      </c>
      <c r="L33" s="59"/>
      <c r="M33" s="59"/>
      <c r="N33" s="59"/>
      <c r="O33" s="59"/>
      <c r="P33" s="59"/>
      <c r="Q33" s="59"/>
      <c r="R33" s="59"/>
      <c r="S33" s="59"/>
      <c r="T33" s="59"/>
    </row>
    <row r="34" spans="2:20" x14ac:dyDescent="0.25">
      <c r="B34" s="46" t="s">
        <v>69</v>
      </c>
      <c r="C34" s="47">
        <v>815639</v>
      </c>
      <c r="D34" s="47">
        <v>610197</v>
      </c>
      <c r="E34" s="47">
        <v>206853</v>
      </c>
      <c r="F34" s="47">
        <v>493728</v>
      </c>
      <c r="G34" s="47">
        <v>0</v>
      </c>
      <c r="H34" s="47">
        <v>99881</v>
      </c>
      <c r="I34" s="47">
        <v>19856</v>
      </c>
      <c r="J34" s="47">
        <v>106962</v>
      </c>
      <c r="L34" s="59"/>
      <c r="M34" s="59"/>
      <c r="N34" s="59"/>
      <c r="O34" s="59"/>
      <c r="P34" s="59"/>
      <c r="Q34" s="59"/>
      <c r="R34" s="59"/>
      <c r="S34" s="59"/>
      <c r="T34" s="59"/>
    </row>
    <row r="35" spans="2:20" x14ac:dyDescent="0.25">
      <c r="B35" s="44" t="s">
        <v>14</v>
      </c>
      <c r="C35" s="45">
        <f>SUM(C75:C78)</f>
        <v>18487737</v>
      </c>
      <c r="D35" s="45">
        <f t="shared" ref="D35:J35" si="2">SUM(D75:D78)</f>
        <v>11640946</v>
      </c>
      <c r="E35" s="45">
        <f t="shared" si="2"/>
        <v>3180249</v>
      </c>
      <c r="F35" s="45">
        <f t="shared" si="2"/>
        <v>8511655</v>
      </c>
      <c r="G35" s="45">
        <f t="shared" si="2"/>
        <v>0</v>
      </c>
      <c r="H35" s="45">
        <f t="shared" si="2"/>
        <v>800900</v>
      </c>
      <c r="I35" s="45">
        <f t="shared" si="2"/>
        <v>0</v>
      </c>
      <c r="J35" s="45">
        <f t="shared" si="2"/>
        <v>198754</v>
      </c>
      <c r="L35" s="59"/>
      <c r="M35" s="59"/>
      <c r="N35" s="59"/>
      <c r="O35" s="59"/>
      <c r="P35" s="59"/>
      <c r="Q35" s="59"/>
      <c r="R35" s="59"/>
      <c r="S35" s="59"/>
      <c r="T35" s="59"/>
    </row>
    <row r="36" spans="2:20" x14ac:dyDescent="0.25">
      <c r="B36" s="46" t="s">
        <v>38</v>
      </c>
      <c r="C36" s="47">
        <v>0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L36" s="59"/>
      <c r="M36" s="59"/>
      <c r="N36" s="59"/>
      <c r="O36" s="59"/>
      <c r="P36" s="59"/>
      <c r="Q36" s="59"/>
      <c r="R36" s="59"/>
      <c r="S36" s="59"/>
      <c r="T36" s="59"/>
    </row>
    <row r="37" spans="2:20" x14ac:dyDescent="0.25">
      <c r="B37" s="44" t="s">
        <v>40</v>
      </c>
      <c r="C37" s="45">
        <v>1272488</v>
      </c>
      <c r="D37" s="45">
        <v>756440</v>
      </c>
      <c r="E37" s="45">
        <v>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L37" s="59"/>
      <c r="M37" s="59"/>
      <c r="N37" s="59"/>
      <c r="O37" s="59"/>
      <c r="P37" s="59"/>
      <c r="Q37" s="59"/>
      <c r="R37" s="59"/>
      <c r="S37" s="59"/>
      <c r="T37" s="59"/>
    </row>
    <row r="38" spans="2:20" x14ac:dyDescent="0.25">
      <c r="B38" s="46" t="s">
        <v>21</v>
      </c>
      <c r="C38" s="47">
        <v>3158</v>
      </c>
      <c r="D38" s="47">
        <v>245929</v>
      </c>
      <c r="E38" s="47">
        <v>146400</v>
      </c>
      <c r="F38" s="47">
        <v>416</v>
      </c>
      <c r="G38" s="47">
        <v>0</v>
      </c>
      <c r="H38" s="47">
        <v>0</v>
      </c>
      <c r="I38" s="47">
        <v>0</v>
      </c>
      <c r="J38" s="47">
        <v>0</v>
      </c>
      <c r="L38" s="59"/>
      <c r="M38" s="59"/>
      <c r="N38" s="59"/>
      <c r="O38" s="59"/>
      <c r="P38" s="59"/>
      <c r="Q38" s="59"/>
      <c r="R38" s="59"/>
      <c r="S38" s="59"/>
      <c r="T38" s="59"/>
    </row>
    <row r="39" spans="2:20" x14ac:dyDescent="0.25">
      <c r="B39" s="44" t="s">
        <v>35</v>
      </c>
      <c r="C39" s="45">
        <v>0</v>
      </c>
      <c r="D39" s="45">
        <v>0</v>
      </c>
      <c r="E39" s="45">
        <v>0</v>
      </c>
      <c r="F39" s="45">
        <v>0</v>
      </c>
      <c r="G39" s="45">
        <v>0</v>
      </c>
      <c r="H39" s="45">
        <v>0</v>
      </c>
      <c r="I39" s="45">
        <v>0</v>
      </c>
      <c r="J39" s="45">
        <v>0</v>
      </c>
      <c r="L39" s="59"/>
      <c r="M39" s="59"/>
      <c r="N39" s="59"/>
      <c r="O39" s="59"/>
      <c r="P39" s="59"/>
      <c r="Q39" s="59"/>
      <c r="R39" s="59"/>
      <c r="S39" s="59"/>
      <c r="T39" s="59"/>
    </row>
    <row r="40" spans="2:20" x14ac:dyDescent="0.25">
      <c r="B40" s="46" t="s">
        <v>44</v>
      </c>
      <c r="C40" s="47">
        <v>111711</v>
      </c>
      <c r="D40" s="47">
        <v>0</v>
      </c>
      <c r="E40" s="47">
        <v>19067</v>
      </c>
      <c r="F40" s="47">
        <v>125032</v>
      </c>
      <c r="G40" s="47">
        <v>0</v>
      </c>
      <c r="H40" s="47">
        <v>0</v>
      </c>
      <c r="I40" s="47">
        <v>0</v>
      </c>
      <c r="J40" s="47">
        <v>0</v>
      </c>
      <c r="L40" s="59"/>
      <c r="M40" s="59"/>
      <c r="N40" s="59"/>
      <c r="O40" s="59"/>
      <c r="P40" s="59"/>
      <c r="Q40" s="59"/>
      <c r="R40" s="59"/>
      <c r="S40" s="59"/>
      <c r="T40" s="59"/>
    </row>
    <row r="41" spans="2:20" ht="15.75" thickBot="1" x14ac:dyDescent="0.3">
      <c r="B41" s="44" t="s">
        <v>32</v>
      </c>
      <c r="C41" s="45">
        <v>144170</v>
      </c>
      <c r="D41" s="45">
        <v>82694</v>
      </c>
      <c r="E41" s="45">
        <v>156987</v>
      </c>
      <c r="F41" s="45">
        <v>3122197</v>
      </c>
      <c r="G41" s="45">
        <v>0</v>
      </c>
      <c r="H41" s="45">
        <v>879429</v>
      </c>
      <c r="I41" s="45">
        <v>202179</v>
      </c>
      <c r="J41" s="45">
        <v>9072</v>
      </c>
      <c r="L41" s="59"/>
      <c r="M41" s="59"/>
      <c r="N41" s="59"/>
      <c r="O41" s="59"/>
      <c r="P41" s="59"/>
      <c r="Q41" s="59"/>
      <c r="R41" s="59"/>
      <c r="S41" s="59"/>
      <c r="T41" s="59"/>
    </row>
    <row r="42" spans="2:20" ht="15.75" thickBot="1" x14ac:dyDescent="0.3">
      <c r="B42" s="48" t="s">
        <v>10</v>
      </c>
      <c r="C42" s="49">
        <v>20864091</v>
      </c>
      <c r="D42" s="49">
        <v>13545835</v>
      </c>
      <c r="E42" s="49">
        <v>3711162</v>
      </c>
      <c r="F42" s="49">
        <v>13416398</v>
      </c>
      <c r="G42" s="49">
        <v>0</v>
      </c>
      <c r="H42" s="49">
        <v>1780210</v>
      </c>
      <c r="I42" s="49">
        <v>278870</v>
      </c>
      <c r="J42" s="49">
        <v>314788</v>
      </c>
      <c r="L42" s="59"/>
      <c r="M42" s="59"/>
      <c r="N42" s="59"/>
      <c r="O42" s="59"/>
      <c r="P42" s="59"/>
      <c r="Q42" s="59"/>
      <c r="R42" s="59"/>
      <c r="S42" s="59"/>
      <c r="T42" s="59"/>
    </row>
    <row r="43" spans="2:20" ht="15.75" thickBot="1" x14ac:dyDescent="0.3">
      <c r="B43" s="51"/>
      <c r="C43" s="39"/>
      <c r="D43" s="39"/>
      <c r="E43" s="39"/>
      <c r="F43" s="39"/>
      <c r="G43" s="39"/>
      <c r="H43" s="39"/>
      <c r="I43" s="39"/>
      <c r="J43" s="39"/>
      <c r="L43" s="59"/>
      <c r="M43" s="59"/>
      <c r="N43" s="59"/>
      <c r="O43" s="59"/>
      <c r="P43" s="59"/>
      <c r="Q43" s="59"/>
      <c r="R43" s="59"/>
      <c r="S43" s="59"/>
      <c r="T43" s="59"/>
    </row>
    <row r="44" spans="2:20" ht="15.75" thickBot="1" x14ac:dyDescent="0.3">
      <c r="B44" s="48" t="s">
        <v>18</v>
      </c>
      <c r="C44" s="49">
        <v>6009853</v>
      </c>
      <c r="D44" s="49">
        <v>5345255</v>
      </c>
      <c r="E44" s="49">
        <v>2287702</v>
      </c>
      <c r="F44" s="49">
        <v>4698870</v>
      </c>
      <c r="G44" s="49">
        <v>103119</v>
      </c>
      <c r="H44" s="49">
        <v>0</v>
      </c>
      <c r="I44" s="49">
        <v>0</v>
      </c>
      <c r="J44" s="49">
        <v>0</v>
      </c>
      <c r="L44" s="59"/>
      <c r="M44" s="59"/>
      <c r="N44" s="59"/>
      <c r="O44" s="59"/>
      <c r="P44" s="59"/>
      <c r="Q44" s="59"/>
      <c r="R44" s="59"/>
      <c r="S44" s="59"/>
      <c r="T44" s="59"/>
    </row>
    <row r="45" spans="2:20" ht="15.75" thickBot="1" x14ac:dyDescent="0.3">
      <c r="B45" s="52"/>
      <c r="C45" s="39"/>
      <c r="D45" s="39"/>
      <c r="E45" s="39"/>
      <c r="F45" s="39"/>
      <c r="G45" s="39"/>
      <c r="H45" s="39"/>
      <c r="I45" s="39"/>
      <c r="J45" s="39"/>
      <c r="L45" s="59"/>
      <c r="M45" s="59"/>
      <c r="N45" s="59"/>
      <c r="O45" s="59"/>
      <c r="P45" s="59"/>
      <c r="Q45" s="59"/>
      <c r="R45" s="59"/>
      <c r="S45" s="59"/>
      <c r="T45" s="59"/>
    </row>
    <row r="46" spans="2:20" ht="15.75" thickBot="1" x14ac:dyDescent="0.3">
      <c r="B46" s="48" t="s">
        <v>19</v>
      </c>
      <c r="C46" s="49">
        <v>5174124</v>
      </c>
      <c r="D46" s="49">
        <v>1449314</v>
      </c>
      <c r="E46" s="49">
        <v>2534436</v>
      </c>
      <c r="F46" s="49">
        <v>6074509</v>
      </c>
      <c r="G46" s="49">
        <v>21</v>
      </c>
      <c r="H46" s="49">
        <v>5634631</v>
      </c>
      <c r="I46" s="49">
        <v>682276</v>
      </c>
      <c r="J46" s="49">
        <v>1967125</v>
      </c>
      <c r="L46" s="59"/>
      <c r="M46" s="59"/>
      <c r="N46" s="59"/>
      <c r="O46" s="59"/>
      <c r="P46" s="59"/>
      <c r="Q46" s="59"/>
      <c r="R46" s="59"/>
      <c r="S46" s="59"/>
      <c r="T46" s="59"/>
    </row>
    <row r="47" spans="2:20" ht="15.75" thickBot="1" x14ac:dyDescent="0.3">
      <c r="B47" s="53"/>
      <c r="C47" s="40"/>
      <c r="D47" s="40"/>
      <c r="E47" s="40"/>
      <c r="F47" s="40"/>
      <c r="G47" s="40"/>
      <c r="H47" s="40"/>
      <c r="I47" s="40"/>
      <c r="J47" s="40"/>
      <c r="L47" s="59"/>
      <c r="M47" s="59"/>
      <c r="N47" s="59"/>
      <c r="O47" s="59"/>
      <c r="P47" s="59"/>
      <c r="Q47" s="59"/>
      <c r="R47" s="59"/>
      <c r="S47" s="59"/>
      <c r="T47" s="59"/>
    </row>
    <row r="48" spans="2:20" ht="15.75" thickBot="1" x14ac:dyDescent="0.3">
      <c r="B48" s="48" t="s">
        <v>20</v>
      </c>
      <c r="C48" s="49">
        <v>136714</v>
      </c>
      <c r="D48" s="49">
        <v>87635</v>
      </c>
      <c r="E48" s="49">
        <v>136091</v>
      </c>
      <c r="F48" s="49">
        <v>74538</v>
      </c>
      <c r="G48" s="49">
        <v>9</v>
      </c>
      <c r="H48" s="49">
        <v>68958</v>
      </c>
      <c r="I48" s="49">
        <v>1820</v>
      </c>
      <c r="J48" s="49">
        <v>5868</v>
      </c>
      <c r="L48" s="59"/>
      <c r="M48" s="59"/>
      <c r="N48" s="59"/>
      <c r="O48" s="59"/>
      <c r="P48" s="59"/>
      <c r="Q48" s="59"/>
      <c r="R48" s="59"/>
      <c r="S48" s="59"/>
      <c r="T48" s="59"/>
    </row>
    <row r="49" spans="2:20" ht="15.75" thickBot="1" x14ac:dyDescent="0.3">
      <c r="B49" s="54"/>
      <c r="C49" s="40"/>
      <c r="D49" s="40"/>
      <c r="E49" s="40"/>
      <c r="F49" s="40"/>
      <c r="G49" s="40"/>
      <c r="H49" s="40"/>
      <c r="I49" s="40"/>
      <c r="J49" s="40"/>
      <c r="L49" s="59"/>
      <c r="M49" s="59"/>
      <c r="N49" s="59"/>
      <c r="O49" s="59"/>
      <c r="P49" s="59"/>
      <c r="Q49" s="59"/>
      <c r="R49" s="59"/>
      <c r="S49" s="59"/>
      <c r="T49" s="59"/>
    </row>
    <row r="50" spans="2:20" ht="15.75" thickBot="1" x14ac:dyDescent="0.3">
      <c r="B50" s="48" t="s">
        <v>11</v>
      </c>
      <c r="C50" s="49">
        <v>32184782</v>
      </c>
      <c r="D50" s="49">
        <v>20428039</v>
      </c>
      <c r="E50" s="49">
        <v>8669391</v>
      </c>
      <c r="F50" s="49">
        <v>24264315</v>
      </c>
      <c r="G50" s="49">
        <v>103149</v>
      </c>
      <c r="H50" s="49">
        <v>7483799</v>
      </c>
      <c r="I50" s="49">
        <v>962966</v>
      </c>
      <c r="J50" s="49">
        <v>2287781</v>
      </c>
      <c r="L50" s="59"/>
      <c r="M50" s="59"/>
      <c r="N50" s="59"/>
      <c r="O50" s="59"/>
      <c r="P50" s="59"/>
      <c r="Q50" s="59"/>
      <c r="R50" s="59"/>
      <c r="S50" s="59"/>
      <c r="T50" s="59"/>
    </row>
    <row r="51" spans="2:20" ht="15.75" thickBot="1" x14ac:dyDescent="0.3">
      <c r="B51" s="55"/>
      <c r="C51" s="39"/>
      <c r="D51" s="39"/>
      <c r="E51" s="39"/>
      <c r="F51" s="39"/>
      <c r="G51" s="39"/>
      <c r="H51" s="39"/>
      <c r="I51" s="39"/>
      <c r="J51" s="39"/>
      <c r="L51" s="59"/>
      <c r="M51" s="59"/>
      <c r="N51" s="59"/>
      <c r="O51" s="59"/>
      <c r="P51" s="59"/>
      <c r="Q51" s="59"/>
      <c r="R51" s="59"/>
      <c r="S51" s="59"/>
      <c r="T51" s="59"/>
    </row>
    <row r="52" spans="2:20" ht="15.75" thickBot="1" x14ac:dyDescent="0.3">
      <c r="B52" s="48" t="s">
        <v>12</v>
      </c>
      <c r="C52" s="49">
        <v>39197512</v>
      </c>
      <c r="D52" s="49">
        <v>25201099</v>
      </c>
      <c r="E52" s="49">
        <v>10448893</v>
      </c>
      <c r="F52" s="49">
        <v>29660121</v>
      </c>
      <c r="G52" s="49">
        <v>225616</v>
      </c>
      <c r="H52" s="49">
        <v>8676350</v>
      </c>
      <c r="I52" s="49">
        <v>1190343</v>
      </c>
      <c r="J52" s="49">
        <v>3439515</v>
      </c>
      <c r="L52" s="59"/>
      <c r="M52" s="59"/>
      <c r="N52" s="59"/>
      <c r="O52" s="59"/>
      <c r="P52" s="59"/>
      <c r="Q52" s="59"/>
      <c r="R52" s="59"/>
      <c r="S52" s="59"/>
      <c r="T52" s="59"/>
    </row>
    <row r="53" spans="2:20" x14ac:dyDescent="0.25">
      <c r="B53" s="11"/>
      <c r="C53" s="11"/>
      <c r="D53" s="11"/>
      <c r="E53" s="11"/>
      <c r="F53" s="11"/>
      <c r="G53" s="11"/>
      <c r="H53" s="11"/>
      <c r="I53" s="11"/>
      <c r="J53" s="11"/>
      <c r="L53" s="59"/>
      <c r="M53" s="59"/>
      <c r="N53" s="59"/>
      <c r="O53" s="59"/>
      <c r="P53" s="59"/>
      <c r="Q53" s="59"/>
      <c r="R53" s="59"/>
      <c r="S53" s="59"/>
      <c r="T53" s="59"/>
    </row>
    <row r="54" spans="2:20" x14ac:dyDescent="0.25">
      <c r="B54" s="11"/>
      <c r="C54" s="11"/>
      <c r="D54" s="11"/>
      <c r="E54" s="11"/>
      <c r="F54" s="11"/>
      <c r="G54" s="11"/>
      <c r="H54" s="11"/>
      <c r="I54" s="11"/>
      <c r="J54" s="11"/>
      <c r="L54" s="59"/>
      <c r="M54" s="59"/>
      <c r="N54" s="59"/>
      <c r="O54" s="59"/>
      <c r="P54" s="59"/>
      <c r="Q54" s="59"/>
      <c r="R54" s="59"/>
      <c r="S54" s="59"/>
      <c r="T54" s="59"/>
    </row>
    <row r="55" spans="2:20" x14ac:dyDescent="0.25">
      <c r="B55" s="11" t="s">
        <v>8</v>
      </c>
      <c r="C55" s="11"/>
      <c r="D55" s="11"/>
      <c r="E55" s="11"/>
      <c r="F55" s="11"/>
      <c r="G55" s="11"/>
      <c r="H55" s="11"/>
      <c r="I55" s="11"/>
      <c r="J55" s="11"/>
      <c r="L55" s="59"/>
      <c r="M55" s="59"/>
      <c r="N55" s="59"/>
      <c r="O55" s="59"/>
      <c r="P55" s="59"/>
      <c r="Q55" s="59"/>
      <c r="R55" s="59"/>
      <c r="S55" s="59"/>
      <c r="T55" s="59"/>
    </row>
    <row r="56" spans="2:20" x14ac:dyDescent="0.25">
      <c r="B56" s="13" t="s">
        <v>9</v>
      </c>
      <c r="C56" s="14">
        <f t="shared" ref="C56:J56" si="3">SUM(C6:C21)-C22</f>
        <v>0</v>
      </c>
      <c r="D56" s="14">
        <f t="shared" si="3"/>
        <v>0</v>
      </c>
      <c r="E56" s="14">
        <f t="shared" si="3"/>
        <v>0</v>
      </c>
      <c r="F56" s="14">
        <f t="shared" si="3"/>
        <v>0</v>
      </c>
      <c r="G56" s="14">
        <f t="shared" si="3"/>
        <v>0</v>
      </c>
      <c r="H56" s="14">
        <f t="shared" si="3"/>
        <v>0</v>
      </c>
      <c r="I56" s="14">
        <f t="shared" si="3"/>
        <v>0</v>
      </c>
      <c r="J56" s="56">
        <f t="shared" si="3"/>
        <v>0</v>
      </c>
      <c r="L56" s="59"/>
      <c r="M56" s="59"/>
      <c r="N56" s="59"/>
      <c r="O56" s="59"/>
      <c r="P56" s="59"/>
      <c r="Q56" s="59"/>
      <c r="R56" s="59"/>
      <c r="S56" s="59"/>
      <c r="T56" s="59"/>
    </row>
    <row r="57" spans="2:20" x14ac:dyDescent="0.25">
      <c r="B57" s="15" t="s">
        <v>10</v>
      </c>
      <c r="C57" s="16">
        <f t="shared" ref="C57:J57" si="4">SUM(C27:C41)-C42</f>
        <v>0</v>
      </c>
      <c r="D57" s="16">
        <f t="shared" si="4"/>
        <v>0</v>
      </c>
      <c r="E57" s="16">
        <f t="shared" si="4"/>
        <v>0</v>
      </c>
      <c r="F57" s="16">
        <f t="shared" si="4"/>
        <v>0</v>
      </c>
      <c r="G57" s="16">
        <f t="shared" si="4"/>
        <v>0</v>
      </c>
      <c r="H57" s="16">
        <f t="shared" si="4"/>
        <v>0</v>
      </c>
      <c r="I57" s="16">
        <f t="shared" si="4"/>
        <v>0</v>
      </c>
      <c r="J57" s="57">
        <f t="shared" si="4"/>
        <v>0</v>
      </c>
      <c r="L57" s="59"/>
      <c r="M57" s="59"/>
      <c r="N57" s="59"/>
      <c r="O57" s="59"/>
      <c r="P57" s="59"/>
      <c r="Q57" s="59"/>
      <c r="R57" s="59"/>
      <c r="S57" s="59"/>
      <c r="T57" s="59"/>
    </row>
    <row r="58" spans="2:20" x14ac:dyDescent="0.25">
      <c r="B58" s="15" t="s">
        <v>11</v>
      </c>
      <c r="C58" s="16">
        <f>+C42+C44+C46+C48-C50</f>
        <v>0</v>
      </c>
      <c r="D58" s="16">
        <f t="shared" ref="D58:J58" si="5">+D42+D44+D46+D48-D50</f>
        <v>0</v>
      </c>
      <c r="E58" s="16">
        <f t="shared" si="5"/>
        <v>0</v>
      </c>
      <c r="F58" s="16">
        <f t="shared" si="5"/>
        <v>0</v>
      </c>
      <c r="G58" s="16">
        <f t="shared" si="5"/>
        <v>0</v>
      </c>
      <c r="H58" s="16">
        <f t="shared" si="5"/>
        <v>0</v>
      </c>
      <c r="I58" s="16">
        <f t="shared" si="5"/>
        <v>0</v>
      </c>
      <c r="J58" s="57">
        <f t="shared" si="5"/>
        <v>0</v>
      </c>
      <c r="L58" s="59"/>
      <c r="M58" s="59"/>
      <c r="N58" s="59"/>
      <c r="O58" s="59"/>
      <c r="P58" s="59"/>
      <c r="Q58" s="59"/>
      <c r="R58" s="59"/>
      <c r="S58" s="59"/>
      <c r="T58" s="59"/>
    </row>
    <row r="59" spans="2:20" x14ac:dyDescent="0.25">
      <c r="B59" s="15" t="s">
        <v>12</v>
      </c>
      <c r="C59" s="16">
        <f t="shared" ref="C59:J59" si="6">+C22+C50-C52</f>
        <v>0</v>
      </c>
      <c r="D59" s="16">
        <f t="shared" si="6"/>
        <v>0</v>
      </c>
      <c r="E59" s="16">
        <f t="shared" si="6"/>
        <v>0</v>
      </c>
      <c r="F59" s="16">
        <f t="shared" si="6"/>
        <v>0</v>
      </c>
      <c r="G59" s="16">
        <f t="shared" si="6"/>
        <v>0</v>
      </c>
      <c r="H59" s="16">
        <f t="shared" si="6"/>
        <v>0</v>
      </c>
      <c r="I59" s="16">
        <f t="shared" si="6"/>
        <v>0</v>
      </c>
      <c r="J59" s="57">
        <f t="shared" si="6"/>
        <v>0</v>
      </c>
      <c r="L59" s="59"/>
      <c r="M59" s="59"/>
      <c r="N59" s="59"/>
      <c r="O59" s="59"/>
      <c r="P59" s="59"/>
      <c r="Q59" s="59"/>
      <c r="R59" s="59"/>
      <c r="S59" s="59"/>
      <c r="T59" s="59"/>
    </row>
    <row r="60" spans="2:20" x14ac:dyDescent="0.25">
      <c r="B60" s="17" t="s">
        <v>17</v>
      </c>
      <c r="C60" s="18" t="e">
        <f>C52-'[1]Passivo2018 G&amp;T link consolidaç'!$C$59</f>
        <v>#N/A</v>
      </c>
      <c r="D60" s="18" t="e">
        <f>+D52-'[1]Passivo2018 G&amp;T link consolidaç'!$D$59</f>
        <v>#N/A</v>
      </c>
      <c r="E60" s="18" t="e">
        <f>E52-'[1]Passivo2018 G&amp;T link consolidaç'!$E$59</f>
        <v>#N/A</v>
      </c>
      <c r="F60" s="18" t="e">
        <f>F52-'[1]Passivo2018 G&amp;T link consolidaç'!$F$59</f>
        <v>#N/A</v>
      </c>
      <c r="G60" s="18" t="e">
        <f>G52-'[1]Passivo2018 G&amp;T link consolidaç'!$G$59</f>
        <v>#N/A</v>
      </c>
      <c r="H60" s="18" t="e">
        <f>H52-'[1]Passivo2018 G&amp;T link consolidaç'!$H$59</f>
        <v>#N/A</v>
      </c>
      <c r="I60" s="18" t="e">
        <f>I52-'[1]Passivo2018 G&amp;T link consolidaç'!$I$59</f>
        <v>#N/A</v>
      </c>
      <c r="J60" s="58" t="e">
        <f>+J52-'[1]Passivo2018 G&amp;T link consolidaç'!$J$59</f>
        <v>#N/A</v>
      </c>
      <c r="L60" s="59"/>
      <c r="M60" s="59"/>
      <c r="N60" s="59"/>
      <c r="O60" s="59"/>
      <c r="P60" s="59"/>
      <c r="Q60" s="59"/>
      <c r="R60" s="59"/>
      <c r="S60" s="59"/>
      <c r="T60" s="59"/>
    </row>
    <row r="61" spans="2:20" x14ac:dyDescent="0.25">
      <c r="B61" s="12"/>
      <c r="C61" s="29"/>
      <c r="D61" s="29"/>
      <c r="E61" s="29"/>
      <c r="F61" s="29"/>
      <c r="G61" s="29"/>
      <c r="H61" s="29"/>
      <c r="I61" s="29"/>
      <c r="J61" s="29"/>
      <c r="L61" s="59"/>
      <c r="M61" s="59"/>
      <c r="N61" s="59"/>
      <c r="O61" s="59"/>
      <c r="P61" s="59"/>
      <c r="Q61" s="59"/>
      <c r="R61" s="59"/>
      <c r="S61" s="59"/>
      <c r="T61" s="59"/>
    </row>
    <row r="62" spans="2:20" x14ac:dyDescent="0.25">
      <c r="B62" s="12"/>
      <c r="C62" s="29"/>
      <c r="D62" s="29"/>
      <c r="E62" s="29"/>
      <c r="F62" s="29"/>
      <c r="G62" s="29"/>
      <c r="H62" s="29"/>
      <c r="I62" s="29"/>
      <c r="J62" s="29"/>
      <c r="L62" s="59"/>
      <c r="M62" s="59"/>
      <c r="N62" s="59"/>
      <c r="O62" s="59"/>
      <c r="P62" s="59"/>
      <c r="Q62" s="59"/>
      <c r="R62" s="59"/>
      <c r="S62" s="59"/>
      <c r="T62" s="59"/>
    </row>
    <row r="63" spans="2:20" ht="15.75" thickBot="1" x14ac:dyDescent="0.3">
      <c r="J63"/>
      <c r="L63" s="59"/>
      <c r="M63" s="59"/>
      <c r="N63" s="59"/>
      <c r="O63" s="59"/>
      <c r="P63" s="59"/>
      <c r="Q63" s="59"/>
      <c r="R63" s="59"/>
      <c r="S63" s="59"/>
      <c r="T63" s="59"/>
    </row>
    <row r="64" spans="2:20" x14ac:dyDescent="0.25">
      <c r="B64" s="20" t="s">
        <v>13</v>
      </c>
      <c r="C64" s="21"/>
      <c r="D64" s="21"/>
      <c r="E64" s="21"/>
      <c r="F64" s="21"/>
      <c r="G64" s="21"/>
      <c r="H64" s="21"/>
      <c r="I64" s="21"/>
      <c r="J64" s="22"/>
      <c r="L64" s="59"/>
      <c r="M64" s="59"/>
      <c r="N64" s="59"/>
      <c r="O64" s="59"/>
      <c r="P64" s="59"/>
      <c r="Q64" s="59"/>
      <c r="R64" s="59"/>
      <c r="S64" s="59"/>
      <c r="T64" s="59"/>
    </row>
    <row r="65" spans="2:20" x14ac:dyDescent="0.25">
      <c r="B65" s="23" t="s">
        <v>34</v>
      </c>
      <c r="C65" s="33">
        <v>338</v>
      </c>
      <c r="D65" s="33">
        <v>30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4">
        <v>0</v>
      </c>
      <c r="L65" s="59"/>
      <c r="M65" s="59"/>
      <c r="N65" s="59"/>
      <c r="O65" s="59"/>
      <c r="P65" s="59"/>
      <c r="Q65" s="59"/>
      <c r="R65" s="59"/>
      <c r="S65" s="59"/>
      <c r="T65" s="59"/>
    </row>
    <row r="66" spans="2:20" x14ac:dyDescent="0.25">
      <c r="B66" s="23" t="s">
        <v>41</v>
      </c>
      <c r="C66" s="33">
        <v>0</v>
      </c>
      <c r="D66" s="33">
        <v>2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4">
        <v>0</v>
      </c>
      <c r="L66" s="59"/>
      <c r="M66" s="59"/>
      <c r="N66" s="59"/>
      <c r="O66" s="59"/>
      <c r="P66" s="59"/>
      <c r="Q66" s="59"/>
      <c r="R66" s="59"/>
      <c r="S66" s="59"/>
      <c r="T66" s="59"/>
    </row>
    <row r="67" spans="2:20" x14ac:dyDescent="0.25">
      <c r="B67" s="24"/>
      <c r="C67" s="25"/>
      <c r="D67" s="25"/>
      <c r="E67" s="25"/>
      <c r="F67" s="25"/>
      <c r="G67" s="25"/>
      <c r="H67" s="25"/>
      <c r="I67" s="25"/>
      <c r="J67" s="26"/>
      <c r="L67" s="59"/>
      <c r="M67" s="59"/>
      <c r="N67" s="59"/>
      <c r="O67" s="59"/>
      <c r="P67" s="59"/>
      <c r="Q67" s="59"/>
      <c r="R67" s="59"/>
      <c r="S67" s="59"/>
      <c r="T67" s="59"/>
    </row>
    <row r="68" spans="2:20" x14ac:dyDescent="0.25">
      <c r="B68" s="23" t="s">
        <v>42</v>
      </c>
      <c r="C68" s="33">
        <v>3317249</v>
      </c>
      <c r="D68" s="33">
        <v>1953613</v>
      </c>
      <c r="E68" s="33">
        <v>682405</v>
      </c>
      <c r="F68" s="33">
        <v>1481130</v>
      </c>
      <c r="G68" s="33">
        <v>0</v>
      </c>
      <c r="H68" s="33">
        <v>0</v>
      </c>
      <c r="I68" s="33">
        <v>0</v>
      </c>
      <c r="J68" s="34">
        <v>41543</v>
      </c>
      <c r="L68" s="59"/>
      <c r="M68" s="59"/>
      <c r="N68" s="59"/>
      <c r="O68" s="59"/>
      <c r="P68" s="59"/>
      <c r="Q68" s="59"/>
      <c r="R68" s="59"/>
      <c r="S68" s="59"/>
      <c r="T68" s="59"/>
    </row>
    <row r="69" spans="2:20" x14ac:dyDescent="0.25">
      <c r="B69" s="23" t="s">
        <v>37</v>
      </c>
      <c r="C69" s="33">
        <v>10629</v>
      </c>
      <c r="D69" s="33">
        <v>0</v>
      </c>
      <c r="E69" s="33">
        <v>0</v>
      </c>
      <c r="F69" s="33">
        <v>0</v>
      </c>
      <c r="G69" s="33">
        <v>0</v>
      </c>
      <c r="H69" s="33">
        <v>0</v>
      </c>
      <c r="I69" s="33">
        <v>0</v>
      </c>
      <c r="J69" s="34">
        <v>0</v>
      </c>
      <c r="L69" s="59"/>
      <c r="M69" s="59"/>
      <c r="N69" s="59"/>
      <c r="O69" s="59"/>
      <c r="P69" s="59"/>
      <c r="Q69" s="59"/>
      <c r="R69" s="59"/>
      <c r="S69" s="59"/>
      <c r="T69" s="59"/>
    </row>
    <row r="70" spans="2:20" x14ac:dyDescent="0.25">
      <c r="B70" s="23" t="s">
        <v>38</v>
      </c>
      <c r="C70" s="33">
        <v>0</v>
      </c>
      <c r="D70" s="33">
        <v>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4">
        <v>0</v>
      </c>
      <c r="L70" s="59"/>
      <c r="M70" s="59"/>
      <c r="N70" s="59"/>
      <c r="O70" s="59"/>
      <c r="P70" s="59"/>
      <c r="Q70" s="59"/>
      <c r="R70" s="59"/>
      <c r="S70" s="59"/>
      <c r="T70" s="59"/>
    </row>
    <row r="71" spans="2:20" x14ac:dyDescent="0.25">
      <c r="B71" s="23" t="s">
        <v>40</v>
      </c>
      <c r="C71" s="33">
        <v>0</v>
      </c>
      <c r="D71" s="33">
        <v>124</v>
      </c>
      <c r="E71" s="33">
        <v>0</v>
      </c>
      <c r="F71" s="33">
        <v>0</v>
      </c>
      <c r="G71" s="33">
        <v>0</v>
      </c>
      <c r="H71" s="33">
        <v>0</v>
      </c>
      <c r="I71" s="33">
        <v>0</v>
      </c>
      <c r="J71" s="34">
        <v>0</v>
      </c>
      <c r="L71" s="59"/>
      <c r="M71" s="59"/>
      <c r="N71" s="59"/>
      <c r="O71" s="59"/>
      <c r="P71" s="59"/>
      <c r="Q71" s="59"/>
      <c r="R71" s="59"/>
      <c r="S71" s="59"/>
      <c r="T71" s="59"/>
    </row>
    <row r="72" spans="2:20" x14ac:dyDescent="0.25">
      <c r="B72" s="24"/>
      <c r="C72" s="25"/>
      <c r="D72" s="25"/>
      <c r="E72" s="25"/>
      <c r="F72" s="25"/>
      <c r="G72" s="25"/>
      <c r="H72" s="25"/>
      <c r="I72" s="25"/>
      <c r="J72" s="26"/>
      <c r="L72" s="59"/>
      <c r="M72" s="59"/>
      <c r="N72" s="59"/>
      <c r="O72" s="59"/>
      <c r="P72" s="59"/>
      <c r="Q72" s="59"/>
      <c r="R72" s="59"/>
      <c r="S72" s="59"/>
      <c r="T72" s="59"/>
    </row>
    <row r="73" spans="2:20" x14ac:dyDescent="0.25">
      <c r="B73" s="27" t="s">
        <v>15</v>
      </c>
      <c r="C73" s="25"/>
      <c r="D73" s="25"/>
      <c r="E73" s="25"/>
      <c r="F73" s="25"/>
      <c r="G73" s="25"/>
      <c r="H73" s="25"/>
      <c r="I73" s="25"/>
      <c r="J73" s="26"/>
      <c r="L73" s="59"/>
      <c r="M73" s="59"/>
      <c r="N73" s="59"/>
      <c r="O73" s="59"/>
      <c r="P73" s="59"/>
      <c r="Q73" s="59"/>
      <c r="R73" s="59"/>
      <c r="S73" s="59"/>
      <c r="T73" s="59"/>
    </row>
    <row r="74" spans="2:20" x14ac:dyDescent="0.25">
      <c r="B74" s="23" t="s">
        <v>69</v>
      </c>
      <c r="C74" s="33">
        <v>815639</v>
      </c>
      <c r="D74" s="33">
        <v>610197</v>
      </c>
      <c r="E74" s="33">
        <v>206853</v>
      </c>
      <c r="F74" s="33">
        <v>493728</v>
      </c>
      <c r="G74" s="33">
        <v>0</v>
      </c>
      <c r="H74" s="33">
        <v>99881</v>
      </c>
      <c r="I74" s="33">
        <v>19856</v>
      </c>
      <c r="J74" s="34">
        <v>106962</v>
      </c>
      <c r="L74" s="59"/>
      <c r="M74" s="59"/>
      <c r="N74" s="59"/>
      <c r="O74" s="59"/>
      <c r="P74" s="59"/>
      <c r="Q74" s="59"/>
      <c r="R74" s="59"/>
      <c r="S74" s="59"/>
      <c r="T74" s="59"/>
    </row>
    <row r="75" spans="2:20" x14ac:dyDescent="0.25">
      <c r="B75" s="23" t="s">
        <v>31</v>
      </c>
      <c r="C75" s="33">
        <v>0</v>
      </c>
      <c r="D75" s="33">
        <v>0</v>
      </c>
      <c r="E75" s="33">
        <v>0</v>
      </c>
      <c r="F75" s="33">
        <v>0</v>
      </c>
      <c r="G75" s="33">
        <v>0</v>
      </c>
      <c r="H75" s="33">
        <v>0</v>
      </c>
      <c r="I75" s="33">
        <v>0</v>
      </c>
      <c r="J75" s="34">
        <v>0</v>
      </c>
      <c r="L75" s="59"/>
      <c r="M75" s="59"/>
      <c r="N75" s="59"/>
      <c r="O75" s="59"/>
      <c r="P75" s="59"/>
      <c r="Q75" s="59"/>
      <c r="R75" s="59"/>
      <c r="S75" s="59"/>
      <c r="T75" s="59"/>
    </row>
    <row r="76" spans="2:20" x14ac:dyDescent="0.25">
      <c r="B76" s="23" t="s">
        <v>43</v>
      </c>
      <c r="C76" s="33">
        <v>0</v>
      </c>
      <c r="D76" s="33">
        <v>0</v>
      </c>
      <c r="E76" s="33">
        <v>0</v>
      </c>
      <c r="F76" s="33">
        <v>129077</v>
      </c>
      <c r="G76" s="33">
        <v>0</v>
      </c>
      <c r="H76" s="33">
        <v>800900</v>
      </c>
      <c r="I76" s="33">
        <v>0</v>
      </c>
      <c r="J76" s="34">
        <v>0</v>
      </c>
      <c r="L76" s="59"/>
      <c r="M76" s="59"/>
      <c r="N76" s="59"/>
      <c r="O76" s="59"/>
      <c r="P76" s="59"/>
      <c r="Q76" s="59"/>
      <c r="R76" s="59"/>
      <c r="S76" s="59"/>
      <c r="T76" s="59"/>
    </row>
    <row r="77" spans="2:20" x14ac:dyDescent="0.25">
      <c r="B77" s="23" t="s">
        <v>39</v>
      </c>
      <c r="C77" s="33">
        <v>18487737</v>
      </c>
      <c r="D77" s="33">
        <v>10552593</v>
      </c>
      <c r="E77" s="33">
        <v>2733978</v>
      </c>
      <c r="F77" s="33">
        <v>7449196</v>
      </c>
      <c r="G77" s="33">
        <v>0</v>
      </c>
      <c r="H77" s="33">
        <v>0</v>
      </c>
      <c r="I77" s="33">
        <v>0</v>
      </c>
      <c r="J77" s="34">
        <v>198754</v>
      </c>
      <c r="L77" s="59"/>
      <c r="M77" s="59"/>
      <c r="N77" s="59"/>
      <c r="O77" s="59"/>
      <c r="P77" s="59"/>
      <c r="Q77" s="59"/>
      <c r="R77" s="59"/>
      <c r="S77" s="59"/>
      <c r="T77" s="59"/>
    </row>
    <row r="78" spans="2:20" x14ac:dyDescent="0.25">
      <c r="B78" s="23" t="s">
        <v>37</v>
      </c>
      <c r="C78" s="33">
        <v>0</v>
      </c>
      <c r="D78" s="33">
        <v>1088353</v>
      </c>
      <c r="E78" s="33">
        <v>446271</v>
      </c>
      <c r="F78" s="33">
        <v>933382</v>
      </c>
      <c r="G78" s="33">
        <v>0</v>
      </c>
      <c r="H78" s="33">
        <v>0</v>
      </c>
      <c r="I78" s="33">
        <v>0</v>
      </c>
      <c r="J78" s="34">
        <v>0</v>
      </c>
      <c r="L78" s="59"/>
      <c r="M78" s="59"/>
      <c r="N78" s="59"/>
      <c r="O78" s="59"/>
      <c r="P78" s="59"/>
      <c r="Q78" s="59"/>
      <c r="R78" s="59"/>
      <c r="S78" s="59"/>
      <c r="T78" s="59"/>
    </row>
    <row r="79" spans="2:20" ht="15.75" thickBot="1" x14ac:dyDescent="0.3">
      <c r="B79" s="28"/>
      <c r="C79" s="35"/>
      <c r="D79" s="35"/>
      <c r="E79" s="35"/>
      <c r="F79" s="35"/>
      <c r="G79" s="35"/>
      <c r="H79" s="35"/>
      <c r="I79" s="35"/>
      <c r="J79" s="36"/>
      <c r="L79" s="59"/>
      <c r="M79" s="59"/>
      <c r="N79" s="59"/>
      <c r="O79" s="59"/>
      <c r="P79" s="59"/>
      <c r="Q79" s="59"/>
      <c r="R79" s="59"/>
      <c r="S79" s="59"/>
      <c r="T79" s="59"/>
    </row>
    <row r="80" spans="2:20" x14ac:dyDescent="0.25">
      <c r="F80">
        <v>-129077</v>
      </c>
    </row>
  </sheetData>
  <conditionalFormatting sqref="C57:I58 C60:I62 C59:J59 C56">
    <cfRule type="cellIs" dxfId="2" priority="3" operator="notEqual">
      <formula>0</formula>
    </cfRule>
  </conditionalFormatting>
  <conditionalFormatting sqref="J57:J58 J60:J62">
    <cfRule type="cellIs" dxfId="1" priority="2" operator="notEqual">
      <formula>0</formula>
    </cfRule>
  </conditionalFormatting>
  <conditionalFormatting sqref="D56:J56">
    <cfRule type="cellIs" dxfId="0" priority="1" operator="notEqual">
      <formula>0</formula>
    </cfRule>
  </conditionalFormatting>
  <printOptions horizontalCentered="1"/>
  <pageMargins left="0.31496062992125984" right="0.31496062992125984" top="1.5748031496062993" bottom="0.78740157480314965" header="0.31496062992125984" footer="0.31496062992125984"/>
  <pageSetup paperSize="9" scale="75" orientation="portrait" r:id="rId1"/>
  <headerFooter>
    <oddHeader xml:space="preserve">&amp;C&amp;G
&amp;"-,Negrito"DFR - Superintendência de Relação com Investidores 
  Informe aos Investidores - Anexo I -  2T19
  Informações Financeiras das Empresas Controladas </oddHeader>
    <oddFooter>&amp;C_x000D_&amp;1#&amp;"Calibri"&amp;10&amp;K008000 Classificação: Pública</oddFooter>
  </headerFooter>
  <rowBreaks count="1" manualBreakCount="1">
    <brk id="52" min="1" max="18" man="1"/>
  </rowBreaks>
  <ignoredErrors>
    <ignoredError sqref="C18:J18 C8:J8 C35:J35" 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Ativo 2022 G&amp;T</vt:lpstr>
      <vt:lpstr>Ativo 2021 G&amp;T</vt:lpstr>
      <vt:lpstr>Passivo 2022 G&amp;T</vt:lpstr>
      <vt:lpstr>Passivo 2021 G&amp;T</vt:lpstr>
      <vt:lpstr>DRE 2022 G&amp;T</vt:lpstr>
      <vt:lpstr>DRE 2021 G&amp;T</vt:lpstr>
      <vt:lpstr>Fluxo 2022 G&amp;T</vt:lpstr>
      <vt:lpstr>Fluxo 2021 G&amp;T</vt:lpstr>
      <vt:lpstr>Ativo2018 G&amp;T link consolidação</vt:lpstr>
      <vt:lpstr>'Ativo 2021 G&amp;T'!Area_de_impressao</vt:lpstr>
      <vt:lpstr>'Ativo 2022 G&amp;T'!Area_de_impressao</vt:lpstr>
      <vt:lpstr>'Ativo2018 G&amp;T link consolidação'!Area_de_impressao</vt:lpstr>
      <vt:lpstr>'DRE 2021 G&amp;T'!Area_de_impressao</vt:lpstr>
      <vt:lpstr>'DRE 2022 G&amp;T'!Area_de_impressao</vt:lpstr>
      <vt:lpstr>'Fluxo 2021 G&amp;T'!Area_de_impressao</vt:lpstr>
      <vt:lpstr>'Fluxo 2022 G&amp;T'!Area_de_impressao</vt:lpstr>
      <vt:lpstr>'Passivo 2021 G&amp;T'!Area_de_impressao</vt:lpstr>
      <vt:lpstr>'Passivo 2022 G&amp;T'!Area_de_impressao</vt:lpstr>
    </vt:vector>
  </TitlesOfParts>
  <Company>Centrais Elétricas Brasileiras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dangelo</dc:creator>
  <cp:lastModifiedBy>Alexandre Santos Silva</cp:lastModifiedBy>
  <cp:lastPrinted>2023-03-14T02:55:26Z</cp:lastPrinted>
  <dcterms:created xsi:type="dcterms:W3CDTF">2015-05-15T22:22:52Z</dcterms:created>
  <dcterms:modified xsi:type="dcterms:W3CDTF">2023-03-14T02:58:49Z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0a83aed-4ff2-443d-a0cb-a0188107753d_Enabled">
    <vt:lpwstr>true</vt:lpwstr>
  </property>
  <property fmtid="{D5CDD505-2E9C-101B-9397-08002B2CF9AE}" pid="3" name="MSIP_Label_40a83aed-4ff2-443d-a0cb-a0188107753d_SetDate">
    <vt:lpwstr>2023-03-14T02:58:46Z</vt:lpwstr>
  </property>
  <property fmtid="{D5CDD505-2E9C-101B-9397-08002B2CF9AE}" pid="4" name="MSIP_Label_40a83aed-4ff2-443d-a0cb-a0188107753d_Method">
    <vt:lpwstr>Privileged</vt:lpwstr>
  </property>
  <property fmtid="{D5CDD505-2E9C-101B-9397-08002B2CF9AE}" pid="5" name="MSIP_Label_40a83aed-4ff2-443d-a0cb-a0188107753d_Name">
    <vt:lpwstr>Pública</vt:lpwstr>
  </property>
  <property fmtid="{D5CDD505-2E9C-101B-9397-08002B2CF9AE}" pid="6" name="MSIP_Label_40a83aed-4ff2-443d-a0cb-a0188107753d_SiteId">
    <vt:lpwstr>8a0ffb54-9716-4a93-9158-9e3a7206f18e</vt:lpwstr>
  </property>
  <property fmtid="{D5CDD505-2E9C-101B-9397-08002B2CF9AE}" pid="7" name="MSIP_Label_40a83aed-4ff2-443d-a0cb-a0188107753d_ActionId">
    <vt:lpwstr>e4e5d1b9-931c-4aa7-a793-cad372bb3390</vt:lpwstr>
  </property>
  <property fmtid="{D5CDD505-2E9C-101B-9397-08002B2CF9AE}" pid="8" name="MSIP_Label_40a83aed-4ff2-443d-a0cb-a0188107753d_ContentBits">
    <vt:lpwstr>2</vt:lpwstr>
  </property>
</Properties>
</file>