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dministracao_Financas\Controladoria\Relacoes_Investidores\Sustentabilidade\DJSI\Dow Jones 2024\Evidências\Itaúsa\"/>
    </mc:Choice>
  </mc:AlternateContent>
  <xr:revisionPtr revIDLastSave="0" documentId="13_ncr:1_{44FEF4E4-680C-4161-8CBA-7B44BE8DF9BC}" xr6:coauthVersionLast="47" xr6:coauthVersionMax="47" xr10:uidLastSave="{00000000-0000-0000-0000-000000000000}"/>
  <bookViews>
    <workbookView xWindow="28680" yWindow="-120" windowWidth="29040" windowHeight="15840" xr2:uid="{280DD09E-F6E9-45D0-A620-15E99C011312}"/>
  </bookViews>
  <sheets>
    <sheet name="Critérios de Independência" sheetId="3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0</definedName>
    <definedName name="_Order1_1" hidden="1">255</definedName>
    <definedName name="_Order2" hidden="1">255</definedName>
    <definedName name="_Sort" hidden="1">#REF!</definedName>
    <definedName name="BIP_DRA_DATA_ATUAL">'[1]DRA BPC'!$K$11</definedName>
    <definedName name="BIP_DRA_LL_CONS_ANT">#REF!</definedName>
    <definedName name="BIP_DRA_LL_CONS_ATUAL">#REF!</definedName>
    <definedName name="BIP_DRA_LL_CONS_TRIM_ANT">#REF!</definedName>
    <definedName name="BIP_DRA_LL_CONS_TRIM_ATUAL">#REF!</definedName>
    <definedName name="BIP_DRA_LL_CONTROL_ANT">#REF!</definedName>
    <definedName name="BIP_DRA_LL_CONTROL_ATUAL">#REF!</definedName>
    <definedName name="BIP_DRA_LL_CONTROL_TRIM_ANT">#REF!</definedName>
    <definedName name="BIP_DRA_LL_CONTROL_TRIM_ATUAL">#REF!</definedName>
    <definedName name="BIP_DRA_ORA_CONS_ANT">#REF!</definedName>
    <definedName name="BIP_DRA_ORA_CONS_ATUAL">#REF!</definedName>
    <definedName name="BIP_DRA_ORA_CONS_TRIM_ANT">#REF!</definedName>
    <definedName name="BIP_DRA_ORA_CONS_TRIM_ATUAL">#REF!</definedName>
    <definedName name="BIP_DRA_ORA_CONTROL_ANT">#REF!</definedName>
    <definedName name="BIP_DRA_ORA_CONTROL_ATUAL">#REF!</definedName>
    <definedName name="BIP_DRA_ORA_CONTROL_TRIM_ANT">#REF!</definedName>
    <definedName name="BIP_DRA_ORA_CONTROL_TRIM_ATUAL">#REF!</definedName>
    <definedName name="BIP_DRA_TOTAL_RA_CONS_ANT">#REF!</definedName>
    <definedName name="BIP_DRA_TOTAL_RA_CONS_ATUAL">#REF!</definedName>
    <definedName name="BIP_DRA_TOTAL_RA_CONS_TRIM_ANT">#REF!</definedName>
    <definedName name="BIP_DRA_TOTAL_RA_CONS_TRIM_ATUAL">#REF!</definedName>
    <definedName name="BIP_DRA_TOTAL_RA_CONTROL_ANT">#REF!</definedName>
    <definedName name="BIP_DRA_TOTAL_RA_CONTROL_ATUAL">#REF!</definedName>
    <definedName name="BIP_DRA_TOTAL_RA_CONTROL_TRIM_ANT">#REF!</definedName>
    <definedName name="BIP_DRA_TOTAL_RA_CONTROL_TRIM_ATUAL">#REF!</definedName>
    <definedName name="BIPLI_DRA_PT">#REF!</definedName>
    <definedName name="DMPL_DATA_ATUAL">'[2]7. DMPL'!#REF!</definedName>
    <definedName name="EPMWorkbookOptions_1" hidden="1">"3EcAAB+LCAAAAAAABADtXG1vokoU/r7J/gfjdwUErW2sGxa1NVExvu29aTYGYayTReAOWNv99ZdX5WVqoVKl1A9NdebMmXOeeQ5z5kUaP57XcuEJIB2qym2RKpPFAlBEVYLK421xYyxLVK34o/n9W+OXiv4sVPUPrxmmqF4w2yn6zbMu3RZXhqHdEMR2uy1v6bKKHokKSVLEP/3eWFyBtVDcCcO3hUtQ0Q1BEUHR7LVQaHCqogDR6nOichuE"</definedName>
    <definedName name="EPMWorkbookOptions_2" hidden="1">"gGLMINjalYHqlmAIbqlZPhDWwOl216UB1toGQbvPqQ7QEIElMPWJoGy6UWzOO8P+/OeQG/yiyPmD20jQKFITpTI0hI0ulEUVaTcMQ5MVQhc0YqGJxO/5A8cPxnyv22I5lo9+XQqyDnb/G4Rl2t5QVtNkKAo+UGMb7OkIavEVuzg0/QaF+ndAjOAao8qs7IP1AqCpAv/bAFvrAztqs/POdMB1+QHb+11+GJolg8k9ZX6c8BO2N2c7JgSRhhHV"</definedName>
    <definedName name="EPMWorkbookOptions_3" hidden="1">"9xAgAYmrF5+Qp6tB4GojKlpwDRSL1z6hoH0NAicTQoBIDx1zHCZsEJSfw3PCYRt0ahTa/eGoPQ7hQJEkeU4kXKNOjcXdaDrkg0jczbsTdmric0Y0bLNOjUWfb7csVlhRMeq91/0CEc9Fu7fTuzjr9s3BCQ15p9s/52jvrDo1HPyoe9fuY2aJc6LhGHVqKEzDuXZ3FCKGVzo+JyCeESeHpD3q8q0QIhWyQpdJ+qx4OHadGo5ZezRmeef5SL1/"</definedName>
    <definedName name="EPMWorkbookOptions_4" hidden="1">"soz7fHS6O/kDss2Op+ZE7LjpIN3lPnwucHs9ztsDNb6KeyhJQNn1ox8AbCc0gzpcQBkaLx+V5dr4WYY1DbQBVnDYXw64/rZxqbgSO0PNrAcJMsvM+hA7H8ysB7HTvQx7kCBLy6wX8bOrzLqQJB/KrBPxp/fMupBk1k7fiYDwwUnd7+x+Cy8y8Y9X6r5TTpVV5NqKqTjU1PYe0xKXy1gCnKoY4NnoCE8qgoZpl71P6TSO1IXa38PHlWz+GWMg"</definedName>
    <definedName name="EPMWorkbookOptions_5" hidden="1">"A9EAkpeEwb2egzIx7OlApBs+h/D1IUU7r18HPK5UijmWX5UzkCWqViUpuk75FOCG2G7LIwmgJtkgnA9Y7bomCy9DpGoAmYSlqrXqEiyWpWpNYkpMZXldqlcBKJECqDDS4oq5WtBWz8FWGMU9Qd+Nn5OK44B6I993RT5u19jtALcSeNbhjQLl26JFpCJmYfD6UMdre2gV5NTHw9BEUDfUNfwLpGDohgn3mlyE5cTHB0OCLB0XAyTJ1EkyfghQ"</definedName>
    <definedName name="EPMWorkbookOptions_6" hidden="1">"+QsB7NEASX151rvMyhLZEy3oMHSn6WqVYZj4dK/kj+7YM6Br8vMTPm1AKhdA/KeEMTc+vw4glQsgAUDcwlgHJlkG5eiJczdLZWnqTLCPiJk4a1cUWa9fxZ846fxNnEdeGHD15pPyLruyRPgE2874hVGtRtMJVkZM/hif/FqIqyqfJHcZlS2SJzqZSGUXrJpHomMvBzkbYGblhfp7nmWJ/kmOtFLhfi1/3D/qJpirNZ+k99iVJcYnOwFNhfNX"</definedName>
    <definedName name="EPMWorkbookOptions_7" hidden="1">"+eN8Clf+XN35ZP6eZZnifvzbf0Ed76Z+PYfUP/Jqp6s4k7xPG5NKmfqym8CvY3LhCSZ2LjwJYUJdYgcXO7ULJhFMri+YhGPn8ozFYHKJnSgmnz52jl+reKuCLC1VktzxTWWlcp2/lco7fnXl6son0T1OZYnnyS6Cp8J0Koe3cIO/vft30vrsZE8HiCQ/QswyGvFCP1a8xhAKWPOqUEBGXWuG73GiB/xsELhXnARKPd1m19GXwvgLoy+SaYzA"</definedName>
    <definedName name="EPMWorkbookOptions_8" hidden="1">"EgF9xSu8BhTvlwvBQluOk4GALKW8MhaegCcZLrZlvTfmmJ4ZNuaedLQiKL+VXNcbXX0mICgsZNAH6HGvIVL+/dterfuGnub/qq9Jj9xHAAA="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CSLeni" hidden="1">#REF!</definedName>
    <definedName name="werrewrew" hidden="1">#REF!</definedName>
    <definedName name="xxx" hidden="1">"jS8AAB+LCAAAAAAABADtmlFzojoUx993Zr+Dw7sCglY71B0WsXVGxQHt3p3OjhMhVmYRuAFr++1vBFGi0XW5XWelPDja5JyTk39+SSCN9OV14ZReIApsz71j+ArHlKBrepbtPt8xy3BW5uvMl9bnT9I3D/2cet5PzQ+xaVDCfm5w+xrYd8w8DP1bll2tVpWVUPHQM1vlOJ79p98zzDlcgLLtBiFwTchsvaxfezG41VJJUjzXhea6zZGnLBGC"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D15" i="3"/>
  <c r="D14" i="3"/>
  <c r="D13" i="3"/>
  <c r="D12" i="3"/>
  <c r="D11" i="3"/>
  <c r="D10" i="3"/>
  <c r="D9" i="3"/>
  <c r="R16" i="3" l="1"/>
  <c r="R15" i="3"/>
  <c r="R14" i="3"/>
  <c r="R13" i="3"/>
  <c r="R12" i="3"/>
  <c r="R11" i="3"/>
  <c r="R10" i="3"/>
  <c r="R9" i="3"/>
  <c r="F17" i="3"/>
  <c r="H17" i="3"/>
  <c r="G17" i="3"/>
  <c r="E17" i="3" l="1"/>
  <c r="D17" i="3"/>
  <c r="J17" i="3"/>
  <c r="K17" i="3"/>
  <c r="L17" i="3"/>
  <c r="M17" i="3"/>
  <c r="N17" i="3"/>
  <c r="O17" i="3"/>
  <c r="P17" i="3"/>
  <c r="Q17" i="3"/>
  <c r="I17" i="3"/>
</calcChain>
</file>

<file path=xl/sharedStrings.xml><?xml version="1.0" encoding="utf-8"?>
<sst xmlns="http://schemas.openxmlformats.org/spreadsheetml/2006/main" count="150" uniqueCount="51">
  <si>
    <t>Membros do Conselho de Administração</t>
  </si>
  <si>
    <t>Critério 1</t>
  </si>
  <si>
    <t>Critério 2</t>
  </si>
  <si>
    <t>Critério 3</t>
  </si>
  <si>
    <t>Critério 4</t>
  </si>
  <si>
    <t>Critério 5</t>
  </si>
  <si>
    <t>Critério 6</t>
  </si>
  <si>
    <t>Critério 7</t>
  </si>
  <si>
    <t>Critério 8</t>
  </si>
  <si>
    <t>Critério 9</t>
  </si>
  <si>
    <t>Sim</t>
  </si>
  <si>
    <t>Não</t>
  </si>
  <si>
    <t>Roberto Egydio Setubal</t>
  </si>
  <si>
    <t>Alfredo Egydio Setubal</t>
  </si>
  <si>
    <t>Ana Lúcia de Mattos Barretto Villela</t>
  </si>
  <si>
    <t>Critério 2: Não considera a remuneração dos membros do Conselho da Administração e pagamentos para além dos permitidos pela Regra 4200 da SEC.</t>
  </si>
  <si>
    <t>Raul Calfat</t>
  </si>
  <si>
    <t>Rodolfo Vilella Marino</t>
  </si>
  <si>
    <t>Edson Carlos De Marchi</t>
  </si>
  <si>
    <t>Vicente Furletti Assis</t>
  </si>
  <si>
    <t>Patrícia de Moraes</t>
  </si>
  <si>
    <t>8 membros do Conselho de Administração, com média de</t>
  </si>
  <si>
    <t>Critérios 2 e 3: Para o conceito de subsidiária foram consideradas as empresas na qual a Itaúsa detêm o controle (empresas controladas) e realiza a consolidação nas informações financeiras.</t>
  </si>
  <si>
    <t>Critérios 4, 5 e 7: O termo "afiliado" significa pessoa que, direta ou indiretamente, através de um ou mais intermediários, controla ou é controlada por, ou está sob controlo comum com, a pessoa especificada. Exemplos de afiliadas incluem diretores executivos, membros do Conselho de Administração, acionistas controladores, subsidiárias, sociedades sob controle comum.</t>
  </si>
  <si>
    <t>Critérios de Independência dos membros do Conselho e Administração da Itaúsa S.A.</t>
  </si>
  <si>
    <t>Notas:</t>
  </si>
  <si>
    <t>Critério 9: Para saber informações sobre Conflito de Interesses, acesse o nossa Política de Indicação dos Membros ao Conselho de Administração e ao Conselho Fiscal, disponível em: www.itausa.com.br/estatuto-e-politicas.</t>
  </si>
  <si>
    <t>Função</t>
  </si>
  <si>
    <t>Presidente</t>
  </si>
  <si>
    <t>Membro Efetivo</t>
  </si>
  <si>
    <t>Vice-Presidente</t>
  </si>
  <si>
    <t>Critério 1: O membro do Conselho de Administração não deve ter sido contratado pela empresa em capacidade executiva no último ano.</t>
  </si>
  <si>
    <t>Critério 2: O membro do Conselho de Administração não deve aceitar ou ter um “Familiar que aceite qualquer pagamento da empresa ou de qualquer controladora ou subsidiária da empresa superior a US$ 60.000 durante o atual exercício social”, exceto por pagamentos permitidos pelas Definições da Regra 4200 da SEC, incluindo i) pagamentos decorrentes exclusivamente de investimentos em títulos e valores mobiliários da empresa; ou ii) pagamentos feitos no âmbito de programas de contrapartida de contribuições beneficentes não discricionários. Pagamentos que não atendam a esses dois critérios não serão permitidos.</t>
  </si>
  <si>
    <t>Critério 3: O membro do Conselho de Administração não deve ser um “Familiar de uma Pessoa que seja [...] contratada na capacidade de diretor(a) pela empresa ou por qualquer controladora ou subsidiária da empresa.”</t>
  </si>
  <si>
    <t>Critério 4: O membro do Conselho de Administração não deve ser ele próprio (ou ser afiliado a uma empresa que seja) assessor ou consultor da empresa ou membro de sua alta administração.</t>
  </si>
  <si>
    <t>Critério 5: O membro do Conselho de Administração não deve ser afiliado a um cliente ou fornecedor significativo da empresa.</t>
  </si>
  <si>
    <t>Critério 6: O membro do Conselho de Administração não deve possuir um contrato(s) de serviços pessoais com a empresa ou com algum membro da alta administração da empresa.</t>
  </si>
  <si>
    <t>Critério 7: O membro do Conselho de Administração não deve ser afiliado a uma entidade sem fins lucrativos que receba contribuições significativas da empresa.</t>
  </si>
  <si>
    <t>Citério 8: O membro do Conselho de Administração não deve ter sido sócio ou funcionário do auditor externo da empresa durante o ano anterior.</t>
  </si>
  <si>
    <t>Critério 9: O membro do Conselho de Administração não deve ter nenhum outro conflito de interesses de forma que o próprio conselho determine que o membro não possa ser considerado independente.</t>
  </si>
  <si>
    <t>Idade</t>
  </si>
  <si>
    <t>Membro
não-executivo?</t>
  </si>
  <si>
    <t>Eleito em¹</t>
  </si>
  <si>
    <t>Membro independente?²</t>
  </si>
  <si>
    <t>Membro independente
nos critérios CSA S&amp;P³</t>
  </si>
  <si>
    <r>
      <rPr>
        <b/>
        <sz val="8"/>
        <rFont val="Segoe UI"/>
        <family val="2"/>
      </rPr>
      <t>3.</t>
    </r>
    <r>
      <rPr>
        <sz val="8"/>
        <rFont val="Segoe UI"/>
        <family val="2"/>
      </rPr>
      <t xml:space="preserve"> Considerando os critérios estabelecidos no “Corporate Sustainability Assessment” do S&amp;P, 62,5% dos membros efetivos do Conselho de Administração são independentes.</t>
    </r>
  </si>
  <si>
    <r>
      <rPr>
        <b/>
        <sz val="8"/>
        <rFont val="Segoe UI"/>
        <family val="2"/>
      </rPr>
      <t>4.</t>
    </r>
    <r>
      <rPr>
        <sz val="8"/>
        <rFont val="Segoe UI"/>
        <family val="2"/>
      </rPr>
      <t xml:space="preserve"> Conselheiros independentes: aqueles que atendem 4 dos 9 critérios do avaliador (sendo pelo menos 2 dos 3 primeiros critérios), conforme listados abaixo:</t>
    </r>
  </si>
  <si>
    <r>
      <rPr>
        <b/>
        <sz val="8"/>
        <rFont val="Segoe UI"/>
        <family val="2"/>
      </rPr>
      <t>5.</t>
    </r>
    <r>
      <rPr>
        <sz val="8"/>
        <rFont val="Segoe UI"/>
        <family val="2"/>
      </rPr>
      <t xml:space="preserve"> Considerações adicionais:</t>
    </r>
  </si>
  <si>
    <r>
      <rPr>
        <b/>
        <sz val="8"/>
        <rFont val="Segoe UI"/>
        <family val="2"/>
      </rPr>
      <t>1.</t>
    </r>
    <r>
      <rPr>
        <sz val="8"/>
        <rFont val="Segoe UI"/>
        <family val="2"/>
      </rPr>
      <t xml:space="preserve"> Considera a data da primeira eleição como membro efetivo no Conselho de Administração (não considera mandatos como membro suplente).</t>
    </r>
  </si>
  <si>
    <t>Data-base: 30 de junho de 2024.</t>
  </si>
  <si>
    <r>
      <rPr>
        <b/>
        <sz val="8"/>
        <rFont val="Segoe UI"/>
        <family val="2"/>
      </rPr>
      <t>2.</t>
    </r>
    <r>
      <rPr>
        <sz val="8"/>
        <rFont val="Segoe UI"/>
        <family val="2"/>
      </rPr>
      <t xml:space="preserve"> Com base nos critérios estabelecidos em nossa política de governança corporativa e na regulamentação aplicável, nosso Conselho de Administração conta com 4 membros considerados independentes (50%).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</si>
</sst>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Saldo em &quot;dd/mm/yyyy"/>
    <numFmt numFmtId="165" formatCode="_(* #,##0.00_);_(* \(#,##0.00\);_(* &quot;-&quot;??_);_(@_)"/>
    <numFmt numFmtId="166" formatCode="0.0%\ &quot;independentes&quot;"/>
    <numFmt numFmtId="167" formatCode="0.0%\ &quot;não-executivos&quot;"/>
    <numFmt numFmtId="168" formatCode="0\ &quot;anos&quot;"/>
    <numFmt numFmtId="169" formatCode="0\ &quot;anos de mandato&quot;"/>
  </numFmts>
  <fonts count="16" x14ac:knownFonts="1"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2"/>
      <color theme="0"/>
      <name val="Segoe UI"/>
      <family val="2"/>
    </font>
    <font>
      <b/>
      <sz val="10"/>
      <color theme="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FF0000"/>
      <name val="Segoe UI"/>
      <family val="2"/>
    </font>
    <font>
      <sz val="10"/>
      <color rgb="FF00B050"/>
      <name val="Segoe UI"/>
      <family val="2"/>
    </font>
    <font>
      <b/>
      <sz val="10"/>
      <name val="Segoe UI"/>
      <family val="2"/>
    </font>
    <font>
      <sz val="10"/>
      <color rgb="FF0057A7"/>
      <name val="Segoe UI"/>
      <family val="2"/>
    </font>
    <font>
      <sz val="8"/>
      <name val="Aptos Narrow"/>
      <family val="2"/>
      <scheme val="minor"/>
    </font>
    <font>
      <sz val="9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3" tint="9.9978637043366805E-2"/>
        <bgColor rgb="FF000000"/>
      </patternFill>
    </fill>
    <fill>
      <patternFill patternType="solid">
        <fgColor rgb="FF0056A7"/>
        <bgColor indexed="64"/>
      </patternFill>
    </fill>
  </fills>
  <borders count="6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164" fontId="5" fillId="5" borderId="0" xfId="2" applyNumberFormat="1" applyFont="1" applyFill="1" applyAlignment="1">
      <alignment vertical="center"/>
    </xf>
    <xf numFmtId="164" fontId="5" fillId="5" borderId="0" xfId="2" applyNumberFormat="1" applyFont="1" applyFill="1" applyAlignment="1">
      <alignment horizontal="left" vertical="center"/>
    </xf>
    <xf numFmtId="0" fontId="9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5" borderId="0" xfId="1" applyFont="1" applyFill="1"/>
    <xf numFmtId="0" fontId="1" fillId="0" borderId="0" xfId="0" applyFont="1"/>
    <xf numFmtId="0" fontId="8" fillId="4" borderId="0" xfId="0" applyFont="1" applyFill="1" applyAlignment="1">
      <alignment horizontal="left" vertical="center" wrapText="1" indent="1"/>
    </xf>
    <xf numFmtId="9" fontId="12" fillId="3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8" fillId="4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166" fontId="12" fillId="3" borderId="2" xfId="0" applyNumberFormat="1" applyFont="1" applyFill="1" applyBorder="1" applyAlignment="1">
      <alignment horizontal="center" vertical="center"/>
    </xf>
    <xf numFmtId="167" fontId="12" fillId="3" borderId="2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8" fontId="12" fillId="3" borderId="2" xfId="0" applyNumberFormat="1" applyFont="1" applyFill="1" applyBorder="1" applyAlignment="1">
      <alignment horizontal="center" vertical="center"/>
    </xf>
    <xf numFmtId="169" fontId="12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2"/>
    </xf>
    <xf numFmtId="164" fontId="4" fillId="5" borderId="0" xfId="2" applyNumberFormat="1" applyFont="1" applyFill="1" applyAlignment="1">
      <alignment horizontal="left" vertical="center"/>
    </xf>
    <xf numFmtId="164" fontId="15" fillId="5" borderId="0" xfId="2" applyNumberFormat="1" applyFont="1" applyFill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12" fillId="3" borderId="4" xfId="0" applyFont="1" applyFill="1" applyBorder="1" applyAlignment="1">
      <alignment horizontal="left" vertical="center" indent="1"/>
    </xf>
    <xf numFmtId="0" fontId="12" fillId="3" borderId="5" xfId="0" applyFont="1" applyFill="1" applyBorder="1" applyAlignment="1">
      <alignment horizontal="left" vertical="center" indent="1"/>
    </xf>
  </cellXfs>
  <cellStyles count="5">
    <cellStyle name="Normal" xfId="0" builtinId="0"/>
    <cellStyle name="Normal 2" xfId="1" xr:uid="{E43A0E89-4B4E-4A2E-97CB-4D235A87883A}"/>
    <cellStyle name="Normal 3" xfId="2" xr:uid="{760FD0F1-F6A1-4BE9-BB83-FD4293E367BB}"/>
    <cellStyle name="Vírgula 2" xfId="3" xr:uid="{9C39F675-642C-49E2-A3AA-F1A573678BEB}"/>
    <cellStyle name="Vírgula 2 2" xfId="4" xr:uid="{BB651920-FEF9-4D22-9C89-7AAB9DBE8A7A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1060027</xdr:colOff>
      <xdr:row>2</xdr:row>
      <xdr:rowOff>66676</xdr:rowOff>
    </xdr:to>
    <xdr:pic>
      <xdr:nvPicPr>
        <xdr:cNvPr id="6" name="Picture 55">
          <a:extLst>
            <a:ext uri="{FF2B5EF4-FFF2-40B4-BE49-F238E27FC236}">
              <a16:creationId xmlns:a16="http://schemas.microsoft.com/office/drawing/2014/main" id="{EFC48D50-CFA3-470C-B981-62878B921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bright="100000"/>
        </a:blip>
        <a:stretch>
          <a:fillRect/>
        </a:stretch>
      </xdr:blipFill>
      <xdr:spPr>
        <a:xfrm>
          <a:off x="184150" y="203200"/>
          <a:ext cx="1043517" cy="2647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dministracaoFinancas\Controladoria\Contabilidade\Demonstra&#231;&#245;es%20Cont&#225;beis\1000%20ITA&#218;SA%20S.A\2023\2T2023\DFS%20E%20NOTAS%20EXPLICATIVAS\RESULTADO%20ABRANGENTE\RESULTADO%20ABRANGENTE_2023.06.xlsx" TargetMode="External"/><Relationship Id="rId1" Type="http://schemas.openxmlformats.org/officeDocument/2006/relationships/externalLinkPath" Target="file:///Z:\AdministracaoFinancas\Controladoria\Contabilidade\Demonstra&#231;&#245;es%20Cont&#225;beis\1000%20ITA&#218;SA%20S.A\2023\2T2023\DFS%20E%20NOTAS%20EXPLICATIVAS\RESULTADO%20ABRANGENTE\RESULTADO%20ABRANGENTE_2023.0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dministracao_Financas\Controladoria\Relacoes_Investidores\Divulga&#231;&#227;o\2024\1T24\Tabelas%20e%20indicadores%20(site)\Demonstra&#231;&#245;es%20cont&#225;beis_Dados%20hist&#243;ricos.xlsx" TargetMode="External"/><Relationship Id="rId1" Type="http://schemas.openxmlformats.org/officeDocument/2006/relationships/externalLinkPath" Target="/Administracao_Financas/Controladoria/Relacoes_Investidores/Divulga&#231;&#227;o/2024/1T24/Tabelas%20e%20indicadores%20(site)/Demonstra&#231;&#245;es%20cont&#225;beis_Dados%20hist&#243;r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PMFormattingSheet"/>
      <sheetName val="DRA BPC"/>
      <sheetName val="DRA PT"/>
      <sheetName val="DRA EN"/>
      <sheetName val="DF Ind. - Resultado Abrangente"/>
      <sheetName val="DF Cons. - Resultado Abrangente"/>
    </sheetNames>
    <sheetDataSet>
      <sheetData sheetId="0"/>
      <sheetData sheetId="1">
        <row r="11">
          <cell r="K11" t="str">
            <v>30/06/2023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1. BP | Itaúsa"/>
      <sheetName val="2. DRE | Itaúsa"/>
      <sheetName val="3. DFC | Itaúsa"/>
      <sheetName val="4. BP | Consolidado"/>
      <sheetName val="5. DRE | Consolidado"/>
      <sheetName val="6. DFC | Consolidado"/>
      <sheetName val="7. DMPL"/>
      <sheetName val="8. DRA"/>
      <sheetName val="9. 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742D7-9F87-4170-B80A-8BD8DAFB0E10}">
  <dimension ref="A1:S37"/>
  <sheetViews>
    <sheetView showGridLines="0" tabSelected="1" zoomScaleNormal="100" workbookViewId="0">
      <selection activeCell="T1" sqref="T1"/>
    </sheetView>
  </sheetViews>
  <sheetFormatPr defaultRowHeight="16" x14ac:dyDescent="0.45"/>
  <cols>
    <col min="1" max="1" width="2.6328125" style="8" customWidth="1"/>
    <col min="2" max="2" width="38.6328125" style="8" customWidth="1"/>
    <col min="3" max="3" width="15.6328125" style="8" customWidth="1"/>
    <col min="4" max="4" width="10.6328125" style="8" customWidth="1"/>
    <col min="5" max="5" width="17.453125" style="8" bestFit="1" customWidth="1"/>
    <col min="6" max="6" width="19.90625" style="8" bestFit="1" customWidth="1"/>
    <col min="7" max="8" width="20.6328125" style="8" customWidth="1"/>
    <col min="9" max="17" width="9.6328125" style="8" customWidth="1"/>
    <col min="18" max="18" width="2.81640625" style="8" hidden="1" customWidth="1"/>
    <col min="19" max="19" width="2.6328125" style="8" customWidth="1"/>
    <col min="20" max="16384" width="8.7265625" style="8"/>
  </cols>
  <sheetData>
    <row r="1" spans="1:19" x14ac:dyDescent="0.4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7.5" x14ac:dyDescent="0.45">
      <c r="A4" s="1"/>
      <c r="B4" s="22" t="s">
        <v>24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7"/>
    </row>
    <row r="5" spans="1:19" x14ac:dyDescent="0.45">
      <c r="A5" s="1"/>
      <c r="B5" s="23" t="s">
        <v>49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7"/>
    </row>
    <row r="6" spans="1:19" x14ac:dyDescent="0.4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7"/>
    </row>
    <row r="8" spans="1:19" ht="32" x14ac:dyDescent="0.45">
      <c r="B8" s="9" t="s">
        <v>0</v>
      </c>
      <c r="C8" s="12" t="s">
        <v>27</v>
      </c>
      <c r="D8" s="12" t="s">
        <v>40</v>
      </c>
      <c r="E8" s="12" t="s">
        <v>42</v>
      </c>
      <c r="F8" s="12" t="s">
        <v>41</v>
      </c>
      <c r="G8" s="12" t="s">
        <v>43</v>
      </c>
      <c r="H8" s="12" t="s">
        <v>44</v>
      </c>
      <c r="I8" s="13" t="s">
        <v>1</v>
      </c>
      <c r="J8" s="14" t="s">
        <v>2</v>
      </c>
      <c r="K8" s="13" t="s">
        <v>3</v>
      </c>
      <c r="L8" s="13" t="s">
        <v>4</v>
      </c>
      <c r="M8" s="13" t="s">
        <v>5</v>
      </c>
      <c r="N8" s="13" t="s">
        <v>6</v>
      </c>
      <c r="O8" s="13" t="s">
        <v>7</v>
      </c>
      <c r="P8" s="13" t="s">
        <v>8</v>
      </c>
      <c r="Q8" s="13" t="s">
        <v>9</v>
      </c>
      <c r="R8" s="12"/>
    </row>
    <row r="9" spans="1:19" x14ac:dyDescent="0.45">
      <c r="B9" s="3" t="s">
        <v>16</v>
      </c>
      <c r="C9" s="4" t="s">
        <v>28</v>
      </c>
      <c r="D9" s="4">
        <f>INT(("30/06/2024"-"04/12/1952")/365.25)</f>
        <v>71</v>
      </c>
      <c r="E9" s="18">
        <v>45061</v>
      </c>
      <c r="F9" s="4" t="s">
        <v>10</v>
      </c>
      <c r="G9" s="4" t="s">
        <v>10</v>
      </c>
      <c r="H9" s="4" t="s">
        <v>10</v>
      </c>
      <c r="I9" s="6" t="s">
        <v>10</v>
      </c>
      <c r="J9" s="6" t="s">
        <v>10</v>
      </c>
      <c r="K9" s="6" t="s">
        <v>10</v>
      </c>
      <c r="L9" s="6" t="s">
        <v>10</v>
      </c>
      <c r="M9" s="6" t="s">
        <v>10</v>
      </c>
      <c r="N9" s="6" t="s">
        <v>10</v>
      </c>
      <c r="O9" s="6" t="s">
        <v>10</v>
      </c>
      <c r="P9" s="15" t="s">
        <v>10</v>
      </c>
      <c r="Q9" s="15" t="s">
        <v>10</v>
      </c>
      <c r="R9" s="4">
        <f>2024-2023</f>
        <v>1</v>
      </c>
    </row>
    <row r="10" spans="1:19" x14ac:dyDescent="0.45">
      <c r="B10" s="3" t="s">
        <v>14</v>
      </c>
      <c r="C10" s="4" t="s">
        <v>30</v>
      </c>
      <c r="D10" s="4">
        <f>INT(("30/06/2024"-"25/10/1973")/365.25)</f>
        <v>50</v>
      </c>
      <c r="E10" s="18">
        <v>42838</v>
      </c>
      <c r="F10" s="4" t="s">
        <v>10</v>
      </c>
      <c r="G10" s="4" t="s">
        <v>11</v>
      </c>
      <c r="H10" s="4" t="s">
        <v>10</v>
      </c>
      <c r="I10" s="6" t="s">
        <v>10</v>
      </c>
      <c r="J10" s="6" t="s">
        <v>10</v>
      </c>
      <c r="K10" s="5" t="s">
        <v>11</v>
      </c>
      <c r="L10" s="6" t="s">
        <v>10</v>
      </c>
      <c r="M10" s="6" t="s">
        <v>10</v>
      </c>
      <c r="N10" s="6" t="s">
        <v>10</v>
      </c>
      <c r="O10" s="5" t="s">
        <v>11</v>
      </c>
      <c r="P10" s="15" t="s">
        <v>10</v>
      </c>
      <c r="Q10" s="15" t="s">
        <v>10</v>
      </c>
      <c r="R10" s="4">
        <f>2024-2017</f>
        <v>7</v>
      </c>
    </row>
    <row r="11" spans="1:19" x14ac:dyDescent="0.45">
      <c r="B11" s="3" t="s">
        <v>12</v>
      </c>
      <c r="C11" s="4" t="s">
        <v>30</v>
      </c>
      <c r="D11" s="4">
        <f>INT(("30/06/2024"-"13/10/1954")/365.25)</f>
        <v>69</v>
      </c>
      <c r="E11" s="18">
        <v>44319</v>
      </c>
      <c r="F11" s="4" t="s">
        <v>10</v>
      </c>
      <c r="G11" s="4" t="s">
        <v>11</v>
      </c>
      <c r="H11" s="4" t="s">
        <v>11</v>
      </c>
      <c r="I11" s="6" t="s">
        <v>10</v>
      </c>
      <c r="J11" s="5" t="s">
        <v>11</v>
      </c>
      <c r="K11" s="5" t="s">
        <v>11</v>
      </c>
      <c r="L11" s="6" t="s">
        <v>10</v>
      </c>
      <c r="M11" s="6" t="s">
        <v>10</v>
      </c>
      <c r="N11" s="6" t="s">
        <v>10</v>
      </c>
      <c r="O11" s="6" t="s">
        <v>10</v>
      </c>
      <c r="P11" s="15" t="s">
        <v>10</v>
      </c>
      <c r="Q11" s="15" t="s">
        <v>10</v>
      </c>
      <c r="R11" s="4">
        <f>2024-2021</f>
        <v>3</v>
      </c>
    </row>
    <row r="12" spans="1:19" x14ac:dyDescent="0.45">
      <c r="B12" s="3" t="s">
        <v>13</v>
      </c>
      <c r="C12" s="4" t="s">
        <v>29</v>
      </c>
      <c r="D12" s="4">
        <f>INT(("30/06/2024"-"01/09/1958")/365.25)</f>
        <v>65</v>
      </c>
      <c r="E12" s="18">
        <v>39695</v>
      </c>
      <c r="F12" s="4" t="s">
        <v>11</v>
      </c>
      <c r="G12" s="4" t="s">
        <v>11</v>
      </c>
      <c r="H12" s="4" t="s">
        <v>11</v>
      </c>
      <c r="I12" s="5" t="s">
        <v>11</v>
      </c>
      <c r="J12" s="5" t="s">
        <v>11</v>
      </c>
      <c r="K12" s="5" t="s">
        <v>11</v>
      </c>
      <c r="L12" s="15" t="s">
        <v>10</v>
      </c>
      <c r="M12" s="15" t="s">
        <v>10</v>
      </c>
      <c r="N12" s="15" t="s">
        <v>10</v>
      </c>
      <c r="O12" s="15" t="s">
        <v>10</v>
      </c>
      <c r="P12" s="15" t="s">
        <v>10</v>
      </c>
      <c r="Q12" s="15" t="s">
        <v>10</v>
      </c>
      <c r="R12" s="4">
        <f>2024-2008</f>
        <v>16</v>
      </c>
    </row>
    <row r="13" spans="1:19" x14ac:dyDescent="0.45">
      <c r="B13" s="3" t="s">
        <v>17</v>
      </c>
      <c r="C13" s="4" t="s">
        <v>29</v>
      </c>
      <c r="D13" s="4">
        <f>INT(("30/06/2024"-"14/11/1975")/365.25)</f>
        <v>48</v>
      </c>
      <c r="E13" s="18">
        <v>40666</v>
      </c>
      <c r="F13" s="4" t="s">
        <v>11</v>
      </c>
      <c r="G13" s="4" t="s">
        <v>11</v>
      </c>
      <c r="H13" s="4" t="s">
        <v>11</v>
      </c>
      <c r="I13" s="5" t="s">
        <v>11</v>
      </c>
      <c r="J13" s="5" t="s">
        <v>11</v>
      </c>
      <c r="K13" s="6" t="s">
        <v>10</v>
      </c>
      <c r="L13" s="6" t="s">
        <v>10</v>
      </c>
      <c r="M13" s="6" t="s">
        <v>10</v>
      </c>
      <c r="N13" s="6" t="s">
        <v>10</v>
      </c>
      <c r="O13" s="5" t="s">
        <v>11</v>
      </c>
      <c r="P13" s="6" t="s">
        <v>10</v>
      </c>
      <c r="Q13" s="6" t="s">
        <v>10</v>
      </c>
      <c r="R13" s="4">
        <f>2024-2011</f>
        <v>13</v>
      </c>
    </row>
    <row r="14" spans="1:19" x14ac:dyDescent="0.45">
      <c r="B14" s="3" t="s">
        <v>18</v>
      </c>
      <c r="C14" s="4" t="s">
        <v>29</v>
      </c>
      <c r="D14" s="4">
        <f>INT(("30/06/2024"-"26/06/1963")/365.25)</f>
        <v>61</v>
      </c>
      <c r="E14" s="18">
        <v>44319</v>
      </c>
      <c r="F14" s="4" t="s">
        <v>10</v>
      </c>
      <c r="G14" s="4" t="s">
        <v>10</v>
      </c>
      <c r="H14" s="4" t="s">
        <v>10</v>
      </c>
      <c r="I14" s="15" t="s">
        <v>10</v>
      </c>
      <c r="J14" s="15" t="s">
        <v>10</v>
      </c>
      <c r="K14" s="15" t="s">
        <v>10</v>
      </c>
      <c r="L14" s="15" t="s">
        <v>10</v>
      </c>
      <c r="M14" s="15" t="s">
        <v>10</v>
      </c>
      <c r="N14" s="15" t="s">
        <v>10</v>
      </c>
      <c r="O14" s="15" t="s">
        <v>10</v>
      </c>
      <c r="P14" s="15" t="s">
        <v>10</v>
      </c>
      <c r="Q14" s="15" t="s">
        <v>10</v>
      </c>
      <c r="R14" s="4">
        <f>2024-2021</f>
        <v>3</v>
      </c>
    </row>
    <row r="15" spans="1:19" x14ac:dyDescent="0.45">
      <c r="B15" s="3" t="s">
        <v>20</v>
      </c>
      <c r="C15" s="4" t="s">
        <v>29</v>
      </c>
      <c r="D15" s="4">
        <f>INT(("30/06/2024"-"04/08/1968")/365.25)</f>
        <v>55</v>
      </c>
      <c r="E15" s="18">
        <v>44319</v>
      </c>
      <c r="F15" s="4" t="s">
        <v>10</v>
      </c>
      <c r="G15" s="4" t="s">
        <v>10</v>
      </c>
      <c r="H15" s="4" t="s">
        <v>10</v>
      </c>
      <c r="I15" s="6" t="s">
        <v>10</v>
      </c>
      <c r="J15" s="6" t="s">
        <v>10</v>
      </c>
      <c r="K15" s="6" t="s">
        <v>10</v>
      </c>
      <c r="L15" s="6" t="s">
        <v>10</v>
      </c>
      <c r="M15" s="6" t="s">
        <v>10</v>
      </c>
      <c r="N15" s="6" t="s">
        <v>10</v>
      </c>
      <c r="O15" s="6" t="s">
        <v>10</v>
      </c>
      <c r="P15" s="6" t="s">
        <v>10</v>
      </c>
      <c r="Q15" s="6" t="s">
        <v>10</v>
      </c>
      <c r="R15" s="4">
        <f>2024-2021</f>
        <v>3</v>
      </c>
    </row>
    <row r="16" spans="1:19" x14ac:dyDescent="0.45">
      <c r="B16" s="3" t="s">
        <v>19</v>
      </c>
      <c r="C16" s="4" t="s">
        <v>29</v>
      </c>
      <c r="D16" s="4">
        <f>INT(("30/06/2024"-"20/02/1962")/365.25)</f>
        <v>62</v>
      </c>
      <c r="E16" s="18">
        <v>44319</v>
      </c>
      <c r="F16" s="4" t="s">
        <v>10</v>
      </c>
      <c r="G16" s="4" t="s">
        <v>10</v>
      </c>
      <c r="H16" s="4" t="s">
        <v>10</v>
      </c>
      <c r="I16" s="6" t="s">
        <v>10</v>
      </c>
      <c r="J16" s="6" t="s">
        <v>10</v>
      </c>
      <c r="K16" s="6" t="s">
        <v>10</v>
      </c>
      <c r="L16" s="6" t="s">
        <v>10</v>
      </c>
      <c r="M16" s="6" t="s">
        <v>10</v>
      </c>
      <c r="N16" s="6" t="s">
        <v>10</v>
      </c>
      <c r="O16" s="6" t="s">
        <v>10</v>
      </c>
      <c r="P16" s="6" t="s">
        <v>10</v>
      </c>
      <c r="Q16" s="6" t="s">
        <v>10</v>
      </c>
      <c r="R16" s="4">
        <f>2024-2021</f>
        <v>3</v>
      </c>
    </row>
    <row r="17" spans="2:18" x14ac:dyDescent="0.45">
      <c r="B17" s="26" t="s">
        <v>21</v>
      </c>
      <c r="C17" s="27"/>
      <c r="D17" s="19">
        <f>AVERAGE(D9:D16)</f>
        <v>60.125</v>
      </c>
      <c r="E17" s="20">
        <f>AVERAGE(R9:R16)</f>
        <v>6.125</v>
      </c>
      <c r="F17" s="17">
        <f>(COUNTIF(F9:F16,"Sim")/8)</f>
        <v>0.75</v>
      </c>
      <c r="G17" s="16">
        <f>(COUNTIF(G9:G16,"Sim")/8)</f>
        <v>0.5</v>
      </c>
      <c r="H17" s="16">
        <f>(COUNTIF(H9:H16,"Sim")/8)</f>
        <v>0.625</v>
      </c>
      <c r="I17" s="10">
        <f>(COUNTIF(I9:I16,"Sim")/8)</f>
        <v>0.75</v>
      </c>
      <c r="J17" s="10">
        <f t="shared" ref="J17:R17" si="0">(COUNTIF(J9:J16,"Sim")/8)</f>
        <v>0.625</v>
      </c>
      <c r="K17" s="10">
        <f t="shared" si="0"/>
        <v>0.625</v>
      </c>
      <c r="L17" s="10">
        <f t="shared" si="0"/>
        <v>1</v>
      </c>
      <c r="M17" s="10">
        <f t="shared" si="0"/>
        <v>1</v>
      </c>
      <c r="N17" s="10">
        <f t="shared" si="0"/>
        <v>1</v>
      </c>
      <c r="O17" s="10">
        <f t="shared" si="0"/>
        <v>0.75</v>
      </c>
      <c r="P17" s="10">
        <f t="shared" si="0"/>
        <v>1</v>
      </c>
      <c r="Q17" s="10">
        <f>(COUNTIF(Q9:Q16,"Sim")/8)</f>
        <v>1</v>
      </c>
      <c r="R17" s="20"/>
    </row>
    <row r="18" spans="2:18" x14ac:dyDescent="0.45">
      <c r="B18" s="11"/>
      <c r="C18" s="11"/>
      <c r="D18" s="11"/>
      <c r="E18" s="11"/>
      <c r="F18" s="11"/>
      <c r="G18" s="11"/>
      <c r="H18" s="11"/>
      <c r="I18" s="11"/>
      <c r="J18" s="11"/>
      <c r="K18" s="11"/>
      <c r="M18" s="11"/>
      <c r="N18" s="11"/>
      <c r="O18" s="11"/>
      <c r="P18" s="11"/>
      <c r="Q18" s="11"/>
      <c r="R18" s="11"/>
    </row>
    <row r="19" spans="2:18" x14ac:dyDescent="0.45">
      <c r="B19" s="25" t="s">
        <v>25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8" x14ac:dyDescent="0.45">
      <c r="B20" s="24" t="s">
        <v>48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2:18" x14ac:dyDescent="0.45">
      <c r="B21" s="24" t="s">
        <v>50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2:18" x14ac:dyDescent="0.45">
      <c r="B22" s="24" t="s">
        <v>45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2:18" x14ac:dyDescent="0.45">
      <c r="B23" s="24" t="s">
        <v>46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2:18" x14ac:dyDescent="0.45">
      <c r="B24" s="21" t="s">
        <v>31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2:18" ht="27" customHeight="1" x14ac:dyDescent="0.45">
      <c r="B25" s="21" t="s">
        <v>32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2:18" x14ac:dyDescent="0.45">
      <c r="B26" s="21" t="s">
        <v>33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2:18" x14ac:dyDescent="0.45">
      <c r="B27" s="21" t="s">
        <v>34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2:18" x14ac:dyDescent="0.45">
      <c r="B28" s="21" t="s">
        <v>35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2:18" x14ac:dyDescent="0.45">
      <c r="B29" s="21" t="s">
        <v>36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2:18" x14ac:dyDescent="0.45">
      <c r="B30" s="21" t="s">
        <v>37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2:18" x14ac:dyDescent="0.45">
      <c r="B31" s="21" t="s">
        <v>38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2:18" x14ac:dyDescent="0.45">
      <c r="B32" s="21" t="s">
        <v>39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x14ac:dyDescent="0.45">
      <c r="B33" s="24" t="s">
        <v>47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x14ac:dyDescent="0.45">
      <c r="B34" s="21" t="s">
        <v>15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2:18" x14ac:dyDescent="0.45">
      <c r="B35" s="21" t="s">
        <v>22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2:18" ht="27" customHeight="1" x14ac:dyDescent="0.45">
      <c r="B36" s="21" t="s">
        <v>23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2:18" x14ac:dyDescent="0.45">
      <c r="B37" s="21" t="s">
        <v>26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</sheetData>
  <mergeCells count="22">
    <mergeCell ref="B4:R4"/>
    <mergeCell ref="B5:R5"/>
    <mergeCell ref="B32:R32"/>
    <mergeCell ref="B33:R33"/>
    <mergeCell ref="B34:R34"/>
    <mergeCell ref="B19:R19"/>
    <mergeCell ref="B22:R22"/>
    <mergeCell ref="B23:R23"/>
    <mergeCell ref="B24:R24"/>
    <mergeCell ref="B25:R25"/>
    <mergeCell ref="B20:R20"/>
    <mergeCell ref="B21:R21"/>
    <mergeCell ref="B17:C17"/>
    <mergeCell ref="B35:R35"/>
    <mergeCell ref="B36:R36"/>
    <mergeCell ref="B37:R37"/>
    <mergeCell ref="B26:R26"/>
    <mergeCell ref="B27:R27"/>
    <mergeCell ref="B28:R28"/>
    <mergeCell ref="B29:R29"/>
    <mergeCell ref="B30:R30"/>
    <mergeCell ref="B31:R31"/>
  </mergeCells>
  <phoneticPr fontId="14" type="noConversion"/>
  <conditionalFormatting sqref="B4:R6">
    <cfRule type="expression" dxfId="0" priority="1">
      <formula>#REF!&lt;&gt;0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597" r:id="rId1"/>
  <headerFooter>
    <oddFooter>&amp;C_x000D_&amp;1#&amp;"Calibri"&amp;9&amp;K737373 Informação Interna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Critérios de Independência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Rocha Politi</dc:creator>
  <cp:lastModifiedBy>Fernanda Brienza Dos Santos</cp:lastModifiedBy>
  <dcterms:created xsi:type="dcterms:W3CDTF">2024-06-19T18:36:03Z</dcterms:created>
  <dcterms:modified xsi:type="dcterms:W3CDTF">2024-07-30T14:26:14Z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74fe19-b04a-4555-a7db-8e59f52bad00_Enabled">
    <vt:lpwstr>true</vt:lpwstr>
  </property>
  <property fmtid="{D5CDD505-2E9C-101B-9397-08002B2CF9AE}" pid="3" name="MSIP_Label_2974fe19-b04a-4555-a7db-8e59f52bad00_SetDate">
    <vt:lpwstr>2024-06-19T20:43:49Z</vt:lpwstr>
  </property>
  <property fmtid="{D5CDD505-2E9C-101B-9397-08002B2CF9AE}" pid="4" name="MSIP_Label_2974fe19-b04a-4555-a7db-8e59f52bad00_Method">
    <vt:lpwstr>Standard</vt:lpwstr>
  </property>
  <property fmtid="{D5CDD505-2E9C-101B-9397-08002B2CF9AE}" pid="5" name="MSIP_Label_2974fe19-b04a-4555-a7db-8e59f52bad00_Name">
    <vt:lpwstr>Interno</vt:lpwstr>
  </property>
  <property fmtid="{D5CDD505-2E9C-101B-9397-08002B2CF9AE}" pid="6" name="MSIP_Label_2974fe19-b04a-4555-a7db-8e59f52bad00_SiteId">
    <vt:lpwstr>d80478e3-bb54-4556-989b-3ba1b1dc6fff</vt:lpwstr>
  </property>
  <property fmtid="{D5CDD505-2E9C-101B-9397-08002B2CF9AE}" pid="7" name="MSIP_Label_2974fe19-b04a-4555-a7db-8e59f52bad00_ActionId">
    <vt:lpwstr>61f8c6c6-103a-4f40-80b3-f3238949fb75</vt:lpwstr>
  </property>
  <property fmtid="{D5CDD505-2E9C-101B-9397-08002B2CF9AE}" pid="8" name="MSIP_Label_2974fe19-b04a-4555-a7db-8e59f52bad00_ContentBits">
    <vt:lpwstr>2</vt:lpwstr>
  </property>
</Properties>
</file>