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5. Maio/"/>
    </mc:Choice>
  </mc:AlternateContent>
  <xr:revisionPtr revIDLastSave="34" documentId="13_ncr:1_{1F45BFFB-F8A0-4F34-9660-083AC75106B8}" xr6:coauthVersionLast="47" xr6:coauthVersionMax="47" xr10:uidLastSave="{E4806744-18F9-454F-8503-5D7196925A1A}"/>
  <bookViews>
    <workbookView xWindow="-28920" yWindow="-2730" windowWidth="28110" windowHeight="1644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D8" i="1"/>
  <c r="D7" i="1"/>
  <c r="D6" i="1"/>
  <c r="D5" i="1"/>
</calcChain>
</file>

<file path=xl/sharedStrings.xml><?xml version="1.0" encoding="utf-8"?>
<sst xmlns="http://schemas.openxmlformats.org/spreadsheetml/2006/main" count="59" uniqueCount="46">
  <si>
    <t>Estimativas de Analistas</t>
  </si>
  <si>
    <t>Recomendações e Preço Alvo</t>
  </si>
  <si>
    <t>Consenso Recomendações</t>
  </si>
  <si>
    <t>Consenso Preço Alvo</t>
  </si>
  <si>
    <t>Compra</t>
  </si>
  <si>
    <t>Média</t>
  </si>
  <si>
    <t>Neutro</t>
  </si>
  <si>
    <t>Desvio Padrão</t>
  </si>
  <si>
    <t>Venda</t>
  </si>
  <si>
    <t>Maior</t>
  </si>
  <si>
    <t>Em Revisão</t>
  </si>
  <si>
    <t>Menor</t>
  </si>
  <si>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</si>
  <si>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</si>
  <si>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</si>
  <si>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</si>
  <si>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</si>
  <si>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</si>
  <si>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</si>
  <si>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</si>
  <si>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</si>
  <si>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</si>
  <si>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</si>
  <si>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</si>
  <si>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</si>
  <si>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</si>
  <si>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</si>
  <si>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</si>
  <si>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</si>
  <si>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</si>
  <si>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</si>
  <si>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</si>
  <si>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</si>
  <si>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</si>
  <si>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</si>
  <si>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</si>
  <si>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</si>
  <si>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</si>
  <si>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No. de Corretoras: 12</t>
  </si>
  <si>
    <t>Renata Cabral</t>
  </si>
  <si>
    <t>Guilherme Palhares</t>
  </si>
  <si>
    <t>Georgia Jorge</t>
  </si>
  <si>
    <t>Henrique Brustolin</t>
  </si>
  <si>
    <t>Goldman Sachs</t>
  </si>
  <si>
    <t>Thiago Bortoluci</t>
  </si>
  <si>
    <t>Ano Fiscal: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</si>
</sst>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16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5" fontId="8" fillId="0" borderId="13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9F381D54-C3AC-48AB-BE4E-CB93E85C2319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zoomScale="90" zoomScaleNormal="90" workbookViewId="0">
      <selection activeCell="A12" sqref="A12:E24"/>
    </sheetView>
  </sheetViews>
  <sheetFormatPr defaultColWidth="26.7109375" defaultRowHeight="15.75" x14ac:dyDescent="0.25"/>
  <cols>
    <col min="1" max="1" width="40.28515625" style="36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0</v>
      </c>
      <c r="B1" s="2"/>
      <c r="C1" s="3"/>
      <c r="D1" s="3"/>
    </row>
    <row r="2" spans="1:6" x14ac:dyDescent="0.25">
      <c r="A2" s="5" t="s">
        <v>1</v>
      </c>
      <c r="B2" s="6"/>
      <c r="C2" s="7"/>
      <c r="D2" s="8"/>
    </row>
    <row r="3" spans="1:6" x14ac:dyDescent="0.25">
      <c r="A3" s="10" t="s">
        <v>38</v>
      </c>
      <c r="B3" s="11"/>
      <c r="C3" s="11" t="s">
        <v>45</v>
      </c>
      <c r="D3" s="12"/>
    </row>
    <row r="4" spans="1:6" x14ac:dyDescent="0.25">
      <c r="A4" s="13"/>
      <c r="B4" s="14" t="s">
        <v>2</v>
      </c>
      <c r="C4" s="15"/>
      <c r="D4" s="16" t="s">
        <v>3</v>
      </c>
      <c r="F4" s="40"/>
    </row>
    <row r="5" spans="1:6" x14ac:dyDescent="0.25">
      <c r="A5" s="17" t="s">
        <v>4</v>
      </c>
      <c r="B5" s="44">
        <f>(COUNTIFS($C$12:$C$24,"Compra"))/COUNTA($B$12:$B$24)</f>
        <v>0.61538461538461542</v>
      </c>
      <c r="C5" s="18" t="s">
        <v>5</v>
      </c>
      <c r="D5" s="43">
        <f>AVERAGE(D12:D24)</f>
        <v>20.661538461538463</v>
      </c>
      <c r="F5" s="41"/>
    </row>
    <row r="6" spans="1:6" x14ac:dyDescent="0.25">
      <c r="A6" s="17" t="s">
        <v>6</v>
      </c>
      <c r="B6" s="44">
        <f>(COUNTIFS($C$12:$C$24,"Neutro"))/COUNTA($C$12:$C$24)</f>
        <v>0.38461538461538464</v>
      </c>
      <c r="C6" s="18" t="s">
        <v>7</v>
      </c>
      <c r="D6" s="43">
        <f>STDEVA(D12:D24)</f>
        <v>5.1936721853839334</v>
      </c>
    </row>
    <row r="7" spans="1:6" x14ac:dyDescent="0.25">
      <c r="A7" s="17" t="s">
        <v>8</v>
      </c>
      <c r="B7" s="44">
        <f>(COUNTIFS($C$12:$C$24,"Venda"))/COUNTA($C$12:$C$24)</f>
        <v>0</v>
      </c>
      <c r="C7" s="18" t="s">
        <v>9</v>
      </c>
      <c r="D7" s="43">
        <f>LARGE(D12:D24,1)</f>
        <v>30</v>
      </c>
      <c r="E7" s="21"/>
    </row>
    <row r="8" spans="1:6" x14ac:dyDescent="0.25">
      <c r="A8" s="17" t="s">
        <v>10</v>
      </c>
      <c r="B8" s="22">
        <v>0</v>
      </c>
      <c r="C8" s="18" t="s">
        <v>11</v>
      </c>
      <c r="D8" s="43">
        <f>SMALL(D12:D24,1)</f>
        <v>12</v>
      </c>
    </row>
    <row r="9" spans="1:6" ht="12.75" customHeight="1" x14ac:dyDescent="0.25">
      <c r="A9" s="23"/>
      <c r="C9" s="20"/>
      <c r="D9" s="20"/>
      <c r="E9" s="20"/>
      <c r="F9" s="40"/>
    </row>
    <row r="10" spans="1:6" x14ac:dyDescent="0.25">
      <c r="A10" s="37" t="s">
        <v>12</v>
      </c>
      <c r="B10" s="38"/>
      <c r="C10" s="38"/>
      <c r="D10" s="39"/>
      <c r="E10" s="39"/>
    </row>
    <row r="11" spans="1:6" x14ac:dyDescent="0.25">
      <c r="A11" s="24" t="s">
        <v>13</v>
      </c>
      <c r="B11" s="25" t="s">
        <v>14</v>
      </c>
      <c r="C11" s="25" t="s">
        <v>15</v>
      </c>
      <c r="D11" s="25" t="s">
        <v>16</v>
      </c>
      <c r="E11" s="26" t="s">
        <v>17</v>
      </c>
    </row>
    <row r="12" spans="1:6" x14ac:dyDescent="0.25">
      <c r="A12" s="46" t="s">
        <v>36</v>
      </c>
      <c r="B12" s="28" t="s">
        <v>37</v>
      </c>
      <c r="C12" s="28" t="s">
        <v>4</v>
      </c>
      <c r="D12" s="19">
        <v>30</v>
      </c>
      <c r="E12" s="29">
        <v>45796</v>
      </c>
    </row>
    <row r="13" spans="1:6" x14ac:dyDescent="0.25">
      <c r="A13" s="31" t="s">
        <v>43</v>
      </c>
      <c r="B13" s="28" t="s">
        <v>44</v>
      </c>
      <c r="C13" s="30" t="s">
        <v>4</v>
      </c>
      <c r="D13" s="19">
        <v>27.6</v>
      </c>
      <c r="E13" s="29">
        <v>45811</v>
      </c>
    </row>
    <row r="14" spans="1:6" x14ac:dyDescent="0.25">
      <c r="A14" s="27" t="s">
        <v>28</v>
      </c>
      <c r="B14" s="34" t="s">
        <v>29</v>
      </c>
      <c r="C14" s="34" t="s">
        <v>4</v>
      </c>
      <c r="D14" s="30">
        <v>25.5</v>
      </c>
      <c r="E14" s="29">
        <v>45776</v>
      </c>
    </row>
    <row r="15" spans="1:6" x14ac:dyDescent="0.25">
      <c r="A15" s="27" t="s">
        <v>18</v>
      </c>
      <c r="B15" s="28" t="s">
        <v>42</v>
      </c>
      <c r="C15" s="28" t="s">
        <v>6</v>
      </c>
      <c r="D15" s="30">
        <v>23</v>
      </c>
      <c r="E15" s="29">
        <v>45775</v>
      </c>
    </row>
    <row r="16" spans="1:6" x14ac:dyDescent="0.25">
      <c r="A16" s="47" t="s">
        <v>30</v>
      </c>
      <c r="B16" s="34" t="s">
        <v>31</v>
      </c>
      <c r="C16" s="34" t="s">
        <v>4</v>
      </c>
      <c r="D16" s="49">
        <v>23</v>
      </c>
      <c r="E16" s="29">
        <v>45771</v>
      </c>
    </row>
    <row r="17" spans="1:5" x14ac:dyDescent="0.25">
      <c r="A17" s="31" t="s">
        <v>34</v>
      </c>
      <c r="B17" s="28" t="s">
        <v>35</v>
      </c>
      <c r="C17" s="30" t="s">
        <v>6</v>
      </c>
      <c r="D17" s="19">
        <v>21.5</v>
      </c>
      <c r="E17" s="29">
        <v>45776</v>
      </c>
    </row>
    <row r="18" spans="1:5" x14ac:dyDescent="0.25">
      <c r="A18" s="33" t="s">
        <v>20</v>
      </c>
      <c r="B18" s="45" t="s">
        <v>41</v>
      </c>
      <c r="C18" s="45" t="s">
        <v>4</v>
      </c>
      <c r="D18" s="19">
        <v>20.6</v>
      </c>
      <c r="E18" s="29">
        <v>45735</v>
      </c>
    </row>
    <row r="19" spans="1:5" s="35" customFormat="1" x14ac:dyDescent="0.25">
      <c r="A19" s="31" t="s">
        <v>23</v>
      </c>
      <c r="B19" s="48" t="s">
        <v>40</v>
      </c>
      <c r="C19" s="48" t="s">
        <v>4</v>
      </c>
      <c r="D19" s="32">
        <v>19</v>
      </c>
      <c r="E19" s="29">
        <v>45728</v>
      </c>
    </row>
    <row r="20" spans="1:5" s="35" customFormat="1" x14ac:dyDescent="0.25">
      <c r="A20" s="27" t="s">
        <v>21</v>
      </c>
      <c r="B20" s="28" t="s">
        <v>22</v>
      </c>
      <c r="C20" s="28" t="s">
        <v>4</v>
      </c>
      <c r="D20" s="30">
        <v>18</v>
      </c>
      <c r="E20" s="29">
        <v>45517</v>
      </c>
    </row>
    <row r="21" spans="1:5" s="35" customFormat="1" x14ac:dyDescent="0.25">
      <c r="A21" s="27" t="s">
        <v>26</v>
      </c>
      <c r="B21" s="34" t="s">
        <v>27</v>
      </c>
      <c r="C21" s="34" t="s">
        <v>6</v>
      </c>
      <c r="D21" s="30">
        <v>17.399999999999999</v>
      </c>
      <c r="E21" s="29">
        <v>45531</v>
      </c>
    </row>
    <row r="22" spans="1:5" x14ac:dyDescent="0.25">
      <c r="A22" s="47" t="s">
        <v>24</v>
      </c>
      <c r="B22" s="34" t="s">
        <v>25</v>
      </c>
      <c r="C22" s="34" t="s">
        <v>6</v>
      </c>
      <c r="D22" s="19">
        <v>17</v>
      </c>
      <c r="E22" s="42">
        <v>45588</v>
      </c>
    </row>
    <row r="23" spans="1:5" x14ac:dyDescent="0.25">
      <c r="A23" s="33" t="s">
        <v>32</v>
      </c>
      <c r="B23" s="34" t="s">
        <v>33</v>
      </c>
      <c r="C23" s="34" t="s">
        <v>6</v>
      </c>
      <c r="D23" s="32">
        <v>14</v>
      </c>
      <c r="E23" s="29">
        <v>45449</v>
      </c>
    </row>
    <row r="24" spans="1:5" x14ac:dyDescent="0.25">
      <c r="A24" s="31" t="s">
        <v>19</v>
      </c>
      <c r="B24" s="34" t="s">
        <v>39</v>
      </c>
      <c r="C24" s="34" t="s">
        <v>4</v>
      </c>
      <c r="D24" s="19">
        <v>12</v>
      </c>
      <c r="E24" s="29">
        <v>45266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55D4E-2B5E-46C0-AE50-9458CA3801D2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customXml/itemProps2.xml><?xml version="1.0" encoding="utf-8"?>
<ds:datastoreItem xmlns:ds="http://schemas.openxmlformats.org/officeDocument/2006/customXml" ds:itemID="{FD2BCAD3-2151-4E59-88E1-1D302419C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EB0ED-6161-4B08-B41B-E3BCD3D0E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2025-06-03T19:29:17Z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