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rfriggroup.sharepoint.com/sites/Dir.RelacaoInvestidores/Documentos Compartilhados/Relações com Investidores/RI/7 - CONSENSO ANALISTAS/CONSENSO SITE/2025/9. Set/"/>
    </mc:Choice>
  </mc:AlternateContent>
  <xr:revisionPtr revIDLastSave="20" documentId="13_ncr:1_{B42F5BF8-00F5-4816-87D5-A1AF94B89147}" xr6:coauthVersionLast="47" xr6:coauthVersionMax="47" xr10:uidLastSave="{04F7367E-DBEF-4DDB-9F69-1998A6781110}"/>
  <bookViews>
    <workbookView xWindow="-28920" yWindow="-2730" windowWidth="29040" windowHeight="15720" xr2:uid="{D04CE47A-28F8-48EE-98C8-6CDACADF3DB5}"/>
  </bookViews>
  <sheets>
    <sheet name="Recomendações Preço Alvo - R$" sheetId="1" r:id="rId1"/>
  </sheets>
  <definedNames>
    <definedName name="_xlnm._FilterDatabase" localSheetId="0" hidden="1">'Recomendações Preço Alvo - R$'!$A$11:$D$24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1" l="1"/>
  <c r="D7" i="1"/>
  <c r="D6" i="1"/>
  <c r="D8" i="1"/>
  <c r="B5" i="1"/>
  <c r="B7" i="1"/>
  <c r="B6" i="1"/>
</calcChain>
</file>

<file path=xl/sharedStrings.xml><?xml version="1.0" encoding="utf-8"?>
<sst xmlns="http://schemas.openxmlformats.org/spreadsheetml/2006/main" count="59" uniqueCount="46">
  <si>
    <t>Recomendações e Preço Alvo (R$)</t>
  </si>
  <si>
    <t>Instituição</t>
  </si>
  <si>
    <t>Analista</t>
  </si>
  <si>
    <t>Recomendações</t>
  </si>
  <si>
    <t>Preço Alvo (R$)</t>
  </si>
  <si>
    <t>Última Modificação</t>
  </si>
  <si>
    <t>Bradesco</t>
  </si>
  <si>
    <t xml:space="preserve">CITI </t>
  </si>
  <si>
    <t>Banco do Brasil</t>
  </si>
  <si>
    <t>Morgan Stanley</t>
  </si>
  <si>
    <t>Ricardo Alves</t>
  </si>
  <si>
    <t>Santander</t>
  </si>
  <si>
    <t>BTG Pactual</t>
  </si>
  <si>
    <t>Thiago Duarte</t>
  </si>
  <si>
    <t>XP Investimentos</t>
  </si>
  <si>
    <t>Leonardo Alencar</t>
  </si>
  <si>
    <t>Safra</t>
  </si>
  <si>
    <t>Ricardo Boiati</t>
  </si>
  <si>
    <t>Bank of America Merril Lynch</t>
  </si>
  <si>
    <t>Isabella Simonato</t>
  </si>
  <si>
    <t>ITAÚ BBA</t>
  </si>
  <si>
    <t>Gustavo Troyano</t>
  </si>
  <si>
    <t>J.P. Morgan</t>
  </si>
  <si>
    <t>Lucas Ferreira</t>
  </si>
  <si>
    <t>BARCLAYS</t>
  </si>
  <si>
    <t>Benjamin M Theurer</t>
  </si>
  <si>
    <t>Renata Cabral</t>
  </si>
  <si>
    <t>Guilherme Palhares</t>
  </si>
  <si>
    <t>Analysts Estimates</t>
  </si>
  <si>
    <t>Recommendations and Target Price</t>
  </si>
  <si>
    <t>Buy</t>
  </si>
  <si>
    <t>Hold</t>
  </si>
  <si>
    <t>Sell</t>
  </si>
  <si>
    <t>Under Review</t>
  </si>
  <si>
    <t>Consensus Recommendations</t>
  </si>
  <si>
    <t>Consensus Target Price</t>
  </si>
  <si>
    <t>Mean</t>
  </si>
  <si>
    <t>Standard Deviation</t>
  </si>
  <si>
    <t>Highest</t>
  </si>
  <si>
    <t>Lowest</t>
  </si>
  <si>
    <t>Georgia Jorge</t>
  </si>
  <si>
    <t>Henrique Brustolin</t>
  </si>
  <si>
    <t># Brokers: 12</t>
  </si>
  <si>
    <t>Goldman Sachs</t>
  </si>
  <si>
    <t>Thiago Bortoluci</t>
  </si>
  <si>
    <t>Fiscal Year: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</si>
</sst>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&quot;R$&quot;\ #,##0.00"/>
    <numFmt numFmtId="165" formatCode="[$-409]d\-mmm\-yy;@"/>
  </numFmts>
  <fonts count="11" x14ac:knownFonts="1">
    <font>
      <sz val="10"/>
      <name val="Arial"/>
    </font>
    <font>
      <b/>
      <sz val="12"/>
      <color theme="3"/>
      <name val="Arial Nova"/>
      <family val="2"/>
    </font>
    <font>
      <sz val="12"/>
      <color theme="3"/>
      <name val="Arial Nova"/>
      <family val="2"/>
    </font>
    <font>
      <b/>
      <sz val="12"/>
      <color indexed="9"/>
      <name val="Arial Nova"/>
      <family val="2"/>
    </font>
    <font>
      <sz val="12"/>
      <name val="Arial Nova"/>
      <family val="2"/>
    </font>
    <font>
      <b/>
      <sz val="12"/>
      <color indexed="8"/>
      <name val="Arial Nova"/>
      <family val="2"/>
    </font>
    <font>
      <sz val="12"/>
      <color indexed="8"/>
      <name val="Arial Nova"/>
      <family val="2"/>
    </font>
    <font>
      <b/>
      <sz val="12"/>
      <name val="Arial Nova"/>
      <family val="2"/>
    </font>
    <font>
      <sz val="12"/>
      <color rgb="FF000000"/>
      <name val="Arial Nova"/>
      <family val="2"/>
    </font>
    <font>
      <sz val="12"/>
      <color theme="1"/>
      <name val="Arial Nova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53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3" fillId="2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 wrapText="1"/>
    </xf>
    <xf numFmtId="0" fontId="3" fillId="2" borderId="2" xfId="0" applyFont="1" applyFill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3" fillId="2" borderId="3" xfId="0" applyFont="1" applyFill="1" applyBorder="1" applyAlignment="1">
      <alignment horizontal="left" wrapText="1"/>
    </xf>
    <xf numFmtId="0" fontId="3" fillId="2" borderId="3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5" fillId="3" borderId="5" xfId="0" applyFont="1" applyFill="1" applyBorder="1" applyAlignment="1">
      <alignment horizontal="left"/>
    </xf>
    <xf numFmtId="0" fontId="5" fillId="3" borderId="5" xfId="0" applyFont="1" applyFill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5" fillId="4" borderId="6" xfId="0" applyFont="1" applyFill="1" applyBorder="1" applyAlignment="1">
      <alignment horizontal="left" wrapText="1"/>
    </xf>
    <xf numFmtId="0" fontId="5" fillId="4" borderId="6" xfId="0" applyFont="1" applyFill="1" applyBorder="1" applyAlignment="1">
      <alignment horizontal="center" wrapText="1"/>
    </xf>
    <xf numFmtId="164" fontId="4" fillId="0" borderId="6" xfId="0" applyNumberFormat="1" applyFont="1" applyBorder="1" applyAlignment="1">
      <alignment horizontal="center"/>
    </xf>
    <xf numFmtId="0" fontId="6" fillId="0" borderId="0" xfId="0" applyFont="1" applyAlignment="1">
      <alignment horizontal="center" wrapText="1"/>
    </xf>
    <xf numFmtId="164" fontId="4" fillId="0" borderId="0" xfId="0" applyNumberFormat="1" applyFont="1" applyAlignment="1">
      <alignment horizontal="center"/>
    </xf>
    <xf numFmtId="9" fontId="7" fillId="0" borderId="6" xfId="0" applyNumberFormat="1" applyFont="1" applyBorder="1" applyAlignment="1">
      <alignment horizontal="center"/>
    </xf>
    <xf numFmtId="0" fontId="6" fillId="0" borderId="0" xfId="0" applyFont="1" applyAlignment="1">
      <alignment horizontal="left" wrapText="1"/>
    </xf>
    <xf numFmtId="0" fontId="5" fillId="0" borderId="4" xfId="0" applyFont="1" applyBorder="1" applyAlignment="1">
      <alignment horizontal="left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8" fillId="0" borderId="8" xfId="0" applyFont="1" applyBorder="1" applyAlignment="1">
      <alignment horizontal="left"/>
    </xf>
    <xf numFmtId="0" fontId="8" fillId="0" borderId="6" xfId="0" applyFont="1" applyBorder="1" applyAlignment="1">
      <alignment horizontal="center"/>
    </xf>
    <xf numFmtId="164" fontId="8" fillId="0" borderId="6" xfId="0" applyNumberFormat="1" applyFont="1" applyBorder="1" applyAlignment="1">
      <alignment horizontal="center"/>
    </xf>
    <xf numFmtId="0" fontId="4" fillId="0" borderId="8" xfId="0" applyFont="1" applyBorder="1" applyAlignment="1">
      <alignment horizontal="left"/>
    </xf>
    <xf numFmtId="164" fontId="9" fillId="0" borderId="6" xfId="0" applyNumberFormat="1" applyFont="1" applyBorder="1" applyAlignment="1">
      <alignment horizontal="center"/>
    </xf>
    <xf numFmtId="0" fontId="9" fillId="0" borderId="8" xfId="0" applyFont="1" applyBorder="1" applyAlignment="1">
      <alignment horizontal="left"/>
    </xf>
    <xf numFmtId="0" fontId="8" fillId="0" borderId="12" xfId="0" applyFont="1" applyBorder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left"/>
    </xf>
    <xf numFmtId="0" fontId="3" fillId="2" borderId="5" xfId="0" applyFont="1" applyFill="1" applyBorder="1" applyAlignment="1">
      <alignment horizontal="centerContinuous" vertical="center"/>
    </xf>
    <xf numFmtId="0" fontId="3" fillId="2" borderId="7" xfId="0" applyFont="1" applyFill="1" applyBorder="1" applyAlignment="1">
      <alignment horizontal="centerContinuous" vertical="center"/>
    </xf>
    <xf numFmtId="0" fontId="3" fillId="2" borderId="8" xfId="0" applyFont="1" applyFill="1" applyBorder="1" applyAlignment="1">
      <alignment horizontal="centerContinuous" vertical="center"/>
    </xf>
    <xf numFmtId="43" fontId="4" fillId="0" borderId="0" xfId="1" applyFont="1" applyAlignment="1">
      <alignment horizontal="center"/>
    </xf>
    <xf numFmtId="43" fontId="6" fillId="0" borderId="0" xfId="1" applyFont="1" applyAlignment="1">
      <alignment horizontal="center" wrapText="1"/>
    </xf>
    <xf numFmtId="164" fontId="0" fillId="0" borderId="6" xfId="0" applyNumberFormat="1" applyBorder="1" applyAlignment="1">
      <alignment horizontal="center"/>
    </xf>
    <xf numFmtId="9" fontId="0" fillId="0" borderId="6" xfId="0" applyNumberFormat="1" applyBorder="1" applyAlignment="1">
      <alignment horizontal="center"/>
    </xf>
    <xf numFmtId="165" fontId="8" fillId="0" borderId="5" xfId="0" applyNumberFormat="1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4" fillId="0" borderId="11" xfId="0" applyFont="1" applyBorder="1" applyAlignment="1">
      <alignment horizontal="left"/>
    </xf>
    <xf numFmtId="165" fontId="8" fillId="0" borderId="13" xfId="0" applyNumberFormat="1" applyFont="1" applyBorder="1" applyAlignment="1">
      <alignment horizontal="center"/>
    </xf>
    <xf numFmtId="0" fontId="6" fillId="0" borderId="8" xfId="0" applyFont="1" applyBorder="1" applyAlignment="1">
      <alignment horizontal="left"/>
    </xf>
    <xf numFmtId="0" fontId="6" fillId="0" borderId="12" xfId="0" applyFont="1" applyBorder="1" applyAlignment="1">
      <alignment horizontal="center"/>
    </xf>
    <xf numFmtId="0" fontId="8" fillId="0" borderId="11" xfId="0" applyFont="1" applyBorder="1" applyAlignment="1">
      <alignment horizontal="left"/>
    </xf>
    <xf numFmtId="0" fontId="9" fillId="0" borderId="11" xfId="0" applyFont="1" applyBorder="1" applyAlignment="1">
      <alignment horizontal="left"/>
    </xf>
    <xf numFmtId="164" fontId="8" fillId="0" borderId="13" xfId="0" applyNumberFormat="1" applyFont="1" applyBorder="1" applyAlignment="1">
      <alignment horizontal="center"/>
    </xf>
    <xf numFmtId="164" fontId="9" fillId="0" borderId="12" xfId="0" applyNumberFormat="1" applyFont="1" applyBorder="1" applyAlignment="1">
      <alignment horizontal="center"/>
    </xf>
  </cellXfs>
  <cellStyles count="2">
    <cellStyle name="Normal" xfId="0" builtinId="0"/>
    <cellStyle name="Vírgula" xfId="1" builtinId="3"/>
  </cellStyles>
  <dxfs count="10">
    <dxf>
      <font>
        <strike val="0"/>
        <outline val="0"/>
        <shadow val="0"/>
        <u val="none"/>
        <vertAlign val="baseline"/>
        <sz val="12"/>
        <color rgb="FF000000"/>
        <name val="Arial Nova"/>
        <family val="2"/>
        <scheme val="none"/>
      </font>
      <numFmt numFmtId="166" formatCode="[$-416]d\-mmm\-yy;@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 Nova"/>
        <family val="2"/>
        <scheme val="none"/>
      </font>
      <numFmt numFmtId="166" formatCode="[$-416]d\-mmm\-yy;@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rgb="FF000000"/>
        <name val="Arial Nova"/>
        <family val="2"/>
        <scheme val="none"/>
      </font>
      <numFmt numFmtId="164" formatCode="&quot;R$&quot;\ #,##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 Nova"/>
        <family val="2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ova"/>
        <family val="2"/>
        <scheme val="none"/>
      </font>
      <alignment horizontal="lef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Arial Nova"/>
        <family val="2"/>
        <scheme val="none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ova"/>
        <family val="2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F381D54-C3AC-48AB-BE4E-CB93E85C2319}" name="Tabela1" displayName="Tabela1" ref="A11:E24" totalsRowShown="0" headerRowDxfId="9" dataDxfId="7" headerRowBorderDxfId="8" tableBorderDxfId="6" totalsRowBorderDxfId="5">
  <autoFilter ref="A11:E24" xr:uid="{9F381D54-C3AC-48AB-BE4E-CB93E85C2319}"/>
  <sortState xmlns:xlrd2="http://schemas.microsoft.com/office/spreadsheetml/2017/richdata2" ref="A12:E24">
    <sortCondition descending="1" ref="D11:D24"/>
  </sortState>
  <tableColumns count="5">
    <tableColumn id="1" xr3:uid="{90927D93-67EA-49BD-97B3-2D9A057CF103}" name="Instituição" dataDxfId="4"/>
    <tableColumn id="2" xr3:uid="{CFBE21CE-AC8D-4D6B-98A9-7CB5B81A3403}" name="Analista" dataDxfId="3"/>
    <tableColumn id="3" xr3:uid="{D7EE8C51-AF34-4327-856D-B2AC6B886D5E}" name="Recomendações" dataDxfId="2"/>
    <tableColumn id="4" xr3:uid="{530690BC-3798-4ADA-A8C3-17452D376C45}" name="Preço Alvo (R$)" dataDxfId="1"/>
    <tableColumn id="5" xr3:uid="{F335AB1F-0456-4BE1-AAED-BD0A9BCC6EE7}" name="Última Modificação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876879-082A-48E7-AFD7-E69041943FD3}">
  <dimension ref="A1:F24"/>
  <sheetViews>
    <sheetView showGridLines="0" tabSelected="1" topLeftCell="A3" zoomScale="90" zoomScaleNormal="90" workbookViewId="0">
      <selection activeCell="A12" sqref="A12:E24"/>
    </sheetView>
  </sheetViews>
  <sheetFormatPr defaultColWidth="26.7109375" defaultRowHeight="15.75" x14ac:dyDescent="0.25"/>
  <cols>
    <col min="1" max="1" width="40.28515625" style="35" bestFit="1" customWidth="1"/>
    <col min="2" max="2" width="31.140625" style="9" bestFit="1" customWidth="1"/>
    <col min="3" max="3" width="25.140625" style="9" customWidth="1"/>
    <col min="4" max="16384" width="26.7109375" style="9"/>
  </cols>
  <sheetData>
    <row r="1" spans="1:6" s="4" customFormat="1" x14ac:dyDescent="0.25">
      <c r="A1" s="1" t="s">
        <v>28</v>
      </c>
      <c r="B1" s="2"/>
      <c r="C1" s="3"/>
      <c r="D1" s="3"/>
    </row>
    <row r="2" spans="1:6" x14ac:dyDescent="0.25">
      <c r="A2" s="5" t="s">
        <v>29</v>
      </c>
      <c r="B2" s="6"/>
      <c r="C2" s="7"/>
      <c r="D2" s="8"/>
    </row>
    <row r="3" spans="1:6" x14ac:dyDescent="0.25">
      <c r="A3" s="10" t="s">
        <v>42</v>
      </c>
      <c r="B3" s="11"/>
      <c r="C3" s="11" t="s">
        <v>45</v>
      </c>
      <c r="D3" s="12"/>
    </row>
    <row r="4" spans="1:6" x14ac:dyDescent="0.25">
      <c r="A4" s="13"/>
      <c r="B4" s="14" t="s">
        <v>34</v>
      </c>
      <c r="C4" s="15"/>
      <c r="D4" s="16" t="s">
        <v>35</v>
      </c>
      <c r="F4" s="39"/>
    </row>
    <row r="5" spans="1:6" x14ac:dyDescent="0.25">
      <c r="A5" s="17" t="s">
        <v>30</v>
      </c>
      <c r="B5" s="42">
        <f>(COUNTIFS($C$12:$C$24,"Buy"))/COUNTA($B$12:$B$24)</f>
        <v>0.53846153846153844</v>
      </c>
      <c r="C5" s="18" t="s">
        <v>36</v>
      </c>
      <c r="D5" s="41">
        <f>AVERAGE(D12:D24)</f>
        <v>23.899999999999995</v>
      </c>
      <c r="F5" s="40"/>
    </row>
    <row r="6" spans="1:6" x14ac:dyDescent="0.25">
      <c r="A6" s="17" t="s">
        <v>31</v>
      </c>
      <c r="B6" s="42">
        <f>(COUNTIFS($C$12:$C$24,"Hold"))/COUNTA($C$12:$C$24)</f>
        <v>0.46153846153846156</v>
      </c>
      <c r="C6" s="18" t="s">
        <v>37</v>
      </c>
      <c r="D6" s="41">
        <f>STDEVA(D12:D24)</f>
        <v>4.9848102605147959</v>
      </c>
    </row>
    <row r="7" spans="1:6" x14ac:dyDescent="0.25">
      <c r="A7" s="17" t="s">
        <v>32</v>
      </c>
      <c r="B7" s="42">
        <f>(COUNTIFS($C$12:$C$24,"Sell"))/COUNTA($C$12:$C$24)</f>
        <v>0</v>
      </c>
      <c r="C7" s="18" t="s">
        <v>38</v>
      </c>
      <c r="D7" s="41">
        <f>LARGE(D12:D24,1)</f>
        <v>30.5</v>
      </c>
      <c r="E7" s="21"/>
    </row>
    <row r="8" spans="1:6" x14ac:dyDescent="0.25">
      <c r="A8" s="17" t="s">
        <v>33</v>
      </c>
      <c r="B8" s="22">
        <v>0</v>
      </c>
      <c r="C8" s="18" t="s">
        <v>39</v>
      </c>
      <c r="D8" s="41">
        <f>SMALL(D12:D24,1)</f>
        <v>17.399999999999999</v>
      </c>
    </row>
    <row r="9" spans="1:6" ht="12.75" customHeight="1" x14ac:dyDescent="0.25">
      <c r="A9" s="23"/>
      <c r="C9" s="20"/>
      <c r="D9" s="20"/>
      <c r="E9" s="20"/>
      <c r="F9" s="39"/>
    </row>
    <row r="10" spans="1:6" x14ac:dyDescent="0.25">
      <c r="A10" s="36" t="s">
        <v>0</v>
      </c>
      <c r="B10" s="37"/>
      <c r="C10" s="37"/>
      <c r="D10" s="38"/>
      <c r="E10" s="38"/>
    </row>
    <row r="11" spans="1:6" x14ac:dyDescent="0.25">
      <c r="A11" s="24" t="s">
        <v>1</v>
      </c>
      <c r="B11" s="25" t="s">
        <v>2</v>
      </c>
      <c r="C11" s="25" t="s">
        <v>3</v>
      </c>
      <c r="D11" s="25" t="s">
        <v>4</v>
      </c>
      <c r="E11" s="26" t="s">
        <v>5</v>
      </c>
    </row>
    <row r="12" spans="1:6" x14ac:dyDescent="0.25">
      <c r="A12" s="27" t="s">
        <v>16</v>
      </c>
      <c r="B12" s="28" t="s">
        <v>17</v>
      </c>
      <c r="C12" s="28" t="s">
        <v>30</v>
      </c>
      <c r="D12" s="29">
        <v>30.5</v>
      </c>
      <c r="E12" s="43">
        <v>45910</v>
      </c>
    </row>
    <row r="13" spans="1:6" x14ac:dyDescent="0.25">
      <c r="A13" s="30" t="s">
        <v>43</v>
      </c>
      <c r="B13" s="28" t="s">
        <v>44</v>
      </c>
      <c r="C13" s="29" t="s">
        <v>30</v>
      </c>
      <c r="D13" s="31">
        <v>30.2</v>
      </c>
      <c r="E13" s="43">
        <v>45912</v>
      </c>
    </row>
    <row r="14" spans="1:6" x14ac:dyDescent="0.25">
      <c r="A14" s="47" t="s">
        <v>24</v>
      </c>
      <c r="B14" s="33" t="s">
        <v>25</v>
      </c>
      <c r="C14" s="28" t="s">
        <v>30</v>
      </c>
      <c r="D14" s="19">
        <v>30</v>
      </c>
      <c r="E14" s="43">
        <v>45544</v>
      </c>
    </row>
    <row r="15" spans="1:6" x14ac:dyDescent="0.25">
      <c r="A15" s="30" t="s">
        <v>7</v>
      </c>
      <c r="B15" s="28" t="s">
        <v>26</v>
      </c>
      <c r="C15" s="28" t="s">
        <v>30</v>
      </c>
      <c r="D15" s="19">
        <v>30</v>
      </c>
      <c r="E15" s="43">
        <v>45912</v>
      </c>
    </row>
    <row r="16" spans="1:6" x14ac:dyDescent="0.25">
      <c r="A16" s="45" t="s">
        <v>18</v>
      </c>
      <c r="B16" s="33" t="s">
        <v>19</v>
      </c>
      <c r="C16" s="28" t="s">
        <v>31</v>
      </c>
      <c r="D16" s="52">
        <v>26.5</v>
      </c>
      <c r="E16" s="43">
        <v>45797</v>
      </c>
    </row>
    <row r="17" spans="1:5" x14ac:dyDescent="0.25">
      <c r="A17" s="30" t="s">
        <v>12</v>
      </c>
      <c r="B17" s="28" t="s">
        <v>13</v>
      </c>
      <c r="C17" s="28" t="s">
        <v>31</v>
      </c>
      <c r="D17" s="19">
        <v>24</v>
      </c>
      <c r="E17" s="43">
        <v>45848</v>
      </c>
    </row>
    <row r="18" spans="1:5" x14ac:dyDescent="0.25">
      <c r="A18" s="27" t="s">
        <v>6</v>
      </c>
      <c r="B18" s="28" t="s">
        <v>41</v>
      </c>
      <c r="C18" s="28" t="s">
        <v>31</v>
      </c>
      <c r="D18" s="29">
        <v>23</v>
      </c>
      <c r="E18" s="43">
        <v>45772</v>
      </c>
    </row>
    <row r="19" spans="1:5" s="34" customFormat="1" x14ac:dyDescent="0.25">
      <c r="A19" s="30" t="s">
        <v>22</v>
      </c>
      <c r="B19" s="33" t="s">
        <v>23</v>
      </c>
      <c r="C19" s="28" t="s">
        <v>31</v>
      </c>
      <c r="D19" s="19">
        <v>21.5</v>
      </c>
      <c r="E19" s="43">
        <v>45776</v>
      </c>
    </row>
    <row r="20" spans="1:5" s="34" customFormat="1" x14ac:dyDescent="0.25">
      <c r="A20" s="32" t="s">
        <v>8</v>
      </c>
      <c r="B20" s="44" t="s">
        <v>40</v>
      </c>
      <c r="C20" s="28" t="s">
        <v>30</v>
      </c>
      <c r="D20" s="19">
        <v>20.6</v>
      </c>
      <c r="E20" s="43">
        <v>45735</v>
      </c>
    </row>
    <row r="21" spans="1:5" s="34" customFormat="1" x14ac:dyDescent="0.25">
      <c r="A21" s="30" t="s">
        <v>11</v>
      </c>
      <c r="B21" s="48" t="s">
        <v>27</v>
      </c>
      <c r="C21" s="28" t="s">
        <v>30</v>
      </c>
      <c r="D21" s="31">
        <v>20</v>
      </c>
      <c r="E21" s="43">
        <v>45865</v>
      </c>
    </row>
    <row r="22" spans="1:5" x14ac:dyDescent="0.25">
      <c r="A22" s="50" t="s">
        <v>20</v>
      </c>
      <c r="B22" s="33" t="s">
        <v>21</v>
      </c>
      <c r="C22" s="28" t="s">
        <v>31</v>
      </c>
      <c r="D22" s="31">
        <v>19</v>
      </c>
      <c r="E22" s="43">
        <v>45860</v>
      </c>
    </row>
    <row r="23" spans="1:5" x14ac:dyDescent="0.25">
      <c r="A23" s="27" t="s">
        <v>9</v>
      </c>
      <c r="B23" s="33" t="s">
        <v>10</v>
      </c>
      <c r="C23" s="28" t="s">
        <v>30</v>
      </c>
      <c r="D23" s="29">
        <v>18</v>
      </c>
      <c r="E23" s="43">
        <v>45517</v>
      </c>
    </row>
    <row r="24" spans="1:5" x14ac:dyDescent="0.25">
      <c r="A24" s="49" t="s">
        <v>14</v>
      </c>
      <c r="B24" s="33" t="s">
        <v>15</v>
      </c>
      <c r="C24" s="33" t="s">
        <v>31</v>
      </c>
      <c r="D24" s="51">
        <v>17.399999999999999</v>
      </c>
      <c r="E24" s="46">
        <v>45531</v>
      </c>
    </row>
  </sheetData>
  <pageMargins left="0.78740157499999996" right="0.78740157499999996" top="0.984251969" bottom="0.984251969" header="0.49212598499999999" footer="0.49212598499999999"/>
  <pageSetup paperSize="9" orientation="portrait" r:id="rId1"/>
  <headerFooter alignWithMargins="0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a765aef-694e-48ad-9c9c-e4c7e5a901e7" xsi:nil="true"/>
    <lcf76f155ced4ddcb4097134ff3c332f xmlns="06ba022f-f3a9-4f8f-a013-b8b9515facd8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DC067CA5A46054E885940A9525C0071" ma:contentTypeVersion="12" ma:contentTypeDescription="Crie um novo documento." ma:contentTypeScope="" ma:versionID="5d62a2b5fb6548ce2354ee7f6586aaf7">
  <xsd:schema xmlns:xsd="http://www.w3.org/2001/XMLSchema" xmlns:xs="http://www.w3.org/2001/XMLSchema" xmlns:p="http://schemas.microsoft.com/office/2006/metadata/properties" xmlns:ns2="06ba022f-f3a9-4f8f-a013-b8b9515facd8" xmlns:ns3="5a765aef-694e-48ad-9c9c-e4c7e5a901e7" targetNamespace="http://schemas.microsoft.com/office/2006/metadata/properties" ma:root="true" ma:fieldsID="5b8a02b627c29faa17ca882c55257cf4" ns2:_="" ns3:_="">
    <xsd:import namespace="06ba022f-f3a9-4f8f-a013-b8b9515facd8"/>
    <xsd:import namespace="5a765aef-694e-48ad-9c9c-e4c7e5a901e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ba022f-f3a9-4f8f-a013-b8b9515facd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Marcações de imagem" ma:readOnly="false" ma:fieldId="{5cf76f15-5ced-4ddc-b409-7134ff3c332f}" ma:taxonomyMulti="true" ma:sspId="a2075dbc-38a4-489c-960f-b4f0f14f10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765aef-694e-48ad-9c9c-e4c7e5a901e7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0d2cb2eb-082e-452b-8b2f-afeee66a58c6}" ma:internalName="TaxCatchAll" ma:showField="CatchAllData" ma:web="5a765aef-694e-48ad-9c9c-e4c7e5a901e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93D809A-753E-4A30-AE10-9F219A5BE60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9FA2509-DB45-4787-BBBA-EE697B99887C}">
  <ds:schemaRefs>
    <ds:schemaRef ds:uri="http://schemas.microsoft.com/office/2006/metadata/properties"/>
    <ds:schemaRef ds:uri="http://schemas.microsoft.com/office/infopath/2007/PartnerControls"/>
    <ds:schemaRef ds:uri="5a765aef-694e-48ad-9c9c-e4c7e5a901e7"/>
    <ds:schemaRef ds:uri="06ba022f-f3a9-4f8f-a013-b8b9515facd8"/>
  </ds:schemaRefs>
</ds:datastoreItem>
</file>

<file path=customXml/itemProps3.xml><?xml version="1.0" encoding="utf-8"?>
<ds:datastoreItem xmlns:ds="http://schemas.openxmlformats.org/officeDocument/2006/customXml" ds:itemID="{D198B9DB-4B4F-43C6-A44C-5F3D84B406E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6ba022f-f3a9-4f8f-a013-b8b9515facd8"/>
    <ds:schemaRef ds:uri="5a765aef-694e-48ad-9c9c-e4c7e5a901e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Recomendações Preço Alvo - R$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Juliana Costa Affonso</dc:creator>
  <cp:keywords/>
  <dc:description/>
  <cp:lastModifiedBy>Marianna de Almeida Marcondes</cp:lastModifiedBy>
  <cp:revision/>
  <dcterms:created xsi:type="dcterms:W3CDTF">2020-07-28T18:57:48Z</dcterms:created>
  <dcterms:modified xsi:type="dcterms:W3CDTF">2025-09-12T14:05:07Z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16b917c-4aa4-43c8-a7db-be4b0e634ab0_Enabled">
    <vt:lpwstr>True</vt:lpwstr>
  </property>
  <property fmtid="{D5CDD505-2E9C-101B-9397-08002B2CF9AE}" pid="3" name="MSIP_Label_016b917c-4aa4-43c8-a7db-be4b0e634ab0_SiteId">
    <vt:lpwstr>081473c6-504a-437f-838c-ab9a6f671efc</vt:lpwstr>
  </property>
  <property fmtid="{D5CDD505-2E9C-101B-9397-08002B2CF9AE}" pid="4" name="MSIP_Label_016b917c-4aa4-43c8-a7db-be4b0e634ab0_Owner">
    <vt:lpwstr>jcaffons@marfrig.com.br</vt:lpwstr>
  </property>
  <property fmtid="{D5CDD505-2E9C-101B-9397-08002B2CF9AE}" pid="5" name="MSIP_Label_016b917c-4aa4-43c8-a7db-be4b0e634ab0_SetDate">
    <vt:lpwstr>2020-07-28T18:57:57.5904862Z</vt:lpwstr>
  </property>
  <property fmtid="{D5CDD505-2E9C-101B-9397-08002B2CF9AE}" pid="6" name="MSIP_Label_016b917c-4aa4-43c8-a7db-be4b0e634ab0_Name">
    <vt:lpwstr>Interno</vt:lpwstr>
  </property>
  <property fmtid="{D5CDD505-2E9C-101B-9397-08002B2CF9AE}" pid="7" name="MSIP_Label_016b917c-4aa4-43c8-a7db-be4b0e634ab0_Application">
    <vt:lpwstr>Microsoft Azure Information Protection</vt:lpwstr>
  </property>
  <property fmtid="{D5CDD505-2E9C-101B-9397-08002B2CF9AE}" pid="8" name="MSIP_Label_016b917c-4aa4-43c8-a7db-be4b0e634ab0_ActionId">
    <vt:lpwstr>d96c6665-fae4-4569-916b-cfc0788f5ba1</vt:lpwstr>
  </property>
  <property fmtid="{D5CDD505-2E9C-101B-9397-08002B2CF9AE}" pid="9" name="MSIP_Label_016b917c-4aa4-43c8-a7db-be4b0e634ab0_Extended_MSFT_Method">
    <vt:lpwstr>Manual</vt:lpwstr>
  </property>
  <property fmtid="{D5CDD505-2E9C-101B-9397-08002B2CF9AE}" pid="10" name="Sensitivity">
    <vt:lpwstr>Interno</vt:lpwstr>
  </property>
  <property fmtid="{D5CDD505-2E9C-101B-9397-08002B2CF9AE}" pid="11" name="ContentTypeId">
    <vt:lpwstr>0x0101005DC067CA5A46054E885940A9525C0071</vt:lpwstr>
  </property>
  <property fmtid="{D5CDD505-2E9C-101B-9397-08002B2CF9AE}" pid="12" name="MediaServiceImageTags">
    <vt:lpwstr/>
  </property>
</Properties>
</file>