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owvapl002\Dados\RI\7 - CONSENSO ANALISTAS\CONSENSO SITE\2024\Outubro\"/>
    </mc:Choice>
  </mc:AlternateContent>
  <xr:revisionPtr revIDLastSave="0" documentId="13_ncr:1_{A35F6F52-526F-4CE2-A8CC-5074AB815E17}" xr6:coauthVersionLast="47" xr6:coauthVersionMax="47" xr10:uidLastSave="{00000000-0000-0000-0000-000000000000}"/>
  <bookViews>
    <workbookView xWindow="-120" yWindow="-120" windowWidth="19320" windowHeight="11760" xr2:uid="{D04CE47A-28F8-48EE-98C8-6CDACADF3DB5}"/>
  </bookViews>
  <sheets>
    <sheet name="Recomendações Preço Alvo - R$" sheetId="1" r:id="rId1"/>
  </sheets>
  <definedNames>
    <definedName name="_xlnm._FilterDatabase" localSheetId="0" hidden="1">'Recomendações Preço Alvo - R$'!$A$11:$D$24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D8" i="1"/>
  <c r="D7" i="1"/>
  <c r="D6" i="1"/>
  <c r="D5" i="1"/>
</calcChain>
</file>

<file path=xl/sharedStrings.xml><?xml version="1.0" encoding="utf-8"?>
<sst xmlns="http://schemas.openxmlformats.org/spreadsheetml/2006/main" count="59" uniqueCount="46">
  <si>
    <t>Estimativas de Analistas</t>
  </si>
  <si>
    <t>Recomendações e Preço Alvo</t>
  </si>
  <si>
    <t>Consenso Recomendações</t>
  </si>
  <si>
    <t>Consenso Preço Alvo</t>
  </si>
  <si>
    <t>Compra</t>
  </si>
  <si>
    <t>Média</t>
  </si>
  <si>
    <t>Neutro</t>
  </si>
  <si>
    <t>Desvio Padrão</t>
  </si>
  <si>
    <t>Venda</t>
  </si>
  <si>
    <t>Maior</t>
  </si>
  <si>
    <t>Em Revisão</t>
  </si>
  <si>
    <t>Menor</t>
  </si>
  <si>
    <t>Recomendações e Preço Alvo (R$)</t>
  </si>
  <si>
    <t>Instituição</t>
  </si>
  <si>
    <t>Analista</t>
  </si>
  <si>
    <t>Recomendações</t>
  </si>
  <si>
    <t>Preço Alvo (R$)</t>
  </si>
  <si>
    <t>Última Modificação</t>
  </si>
  <si>
    <t>Bradesco</t>
  </si>
  <si>
    <t xml:space="preserve">CITI </t>
  </si>
  <si>
    <t>Banco do Brasil</t>
  </si>
  <si>
    <t>Morgan Stanley</t>
  </si>
  <si>
    <t>Ricardo Alves</t>
  </si>
  <si>
    <t>Santander</t>
  </si>
  <si>
    <t>BTG Pactual</t>
  </si>
  <si>
    <t>Thiago Duarte</t>
  </si>
  <si>
    <t>XP Investimentos</t>
  </si>
  <si>
    <t>Leonardo Alencar</t>
  </si>
  <si>
    <t>Safra</t>
  </si>
  <si>
    <t>Ricardo Boiati</t>
  </si>
  <si>
    <t>Bank of America Merril Lynch</t>
  </si>
  <si>
    <t>Isabella Simonato</t>
  </si>
  <si>
    <t>ITAÚ BBA</t>
  </si>
  <si>
    <t>Gustavo Troyano</t>
  </si>
  <si>
    <t>J.P. Morgan</t>
  </si>
  <si>
    <t>Lucas Ferreira</t>
  </si>
  <si>
    <t>BARCLAYS</t>
  </si>
  <si>
    <t>Benjamin M Theurer</t>
  </si>
  <si>
    <t>No. de Corretoras: 12</t>
  </si>
  <si>
    <t>Renata Cabral</t>
  </si>
  <si>
    <t>Guilherme Palhares</t>
  </si>
  <si>
    <t>Ano Fiscal: 2024</t>
  </si>
  <si>
    <t>Georgia Jorge</t>
  </si>
  <si>
    <t>Henrique Brustolin</t>
  </si>
  <si>
    <t>Goldman Sachs</t>
  </si>
  <si>
    <t>Thiago Bortoluci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</si>
</sst>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[$-416]d\-mmm\-yy;@"/>
  </numFmts>
  <fonts count="11" x14ac:knownFonts="1">
    <font>
      <sz val="10"/>
      <name val="Arial"/>
    </font>
    <font>
      <b/>
      <sz val="12"/>
      <color theme="3"/>
      <name val="Arial Nova"/>
      <family val="2"/>
    </font>
    <font>
      <sz val="12"/>
      <color theme="3"/>
      <name val="Arial Nova"/>
      <family val="2"/>
    </font>
    <font>
      <b/>
      <sz val="12"/>
      <color indexed="9"/>
      <name val="Arial Nova"/>
      <family val="2"/>
    </font>
    <font>
      <sz val="12"/>
      <name val="Arial Nova"/>
      <family val="2"/>
    </font>
    <font>
      <b/>
      <sz val="12"/>
      <color indexed="8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sz val="12"/>
      <color rgb="FF000000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 wrapText="1"/>
    </xf>
    <xf numFmtId="164" fontId="8" fillId="0" borderId="12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164" fontId="4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ova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81D54-C3AC-48AB-BE4E-CB93E85C2319}" name="Tabela1" displayName="Tabela1" ref="A11:E24" totalsRowShown="0" headerRowDxfId="9" dataDxfId="7" headerRowBorderDxfId="8" tableBorderDxfId="6" totalsRowBorderDxfId="5">
  <autoFilter ref="A11:E24" xr:uid="{AA280A77-A9C7-405D-B3F5-74B116483EF0}"/>
  <sortState xmlns:xlrd2="http://schemas.microsoft.com/office/spreadsheetml/2017/richdata2" ref="A12:E24">
    <sortCondition descending="1" ref="D11:D24"/>
  </sortState>
  <tableColumns count="5">
    <tableColumn id="1" xr3:uid="{90927D93-67EA-49BD-97B3-2D9A057CF103}" name="Instituição" dataDxfId="4"/>
    <tableColumn id="2" xr3:uid="{CFBE21CE-AC8D-4D6B-98A9-7CB5B81A3403}" name="Analista" dataDxfId="3"/>
    <tableColumn id="3" xr3:uid="{D7EE8C51-AF34-4327-856D-B2AC6B886D5E}" name="Recomendações" dataDxfId="2"/>
    <tableColumn id="4" xr3:uid="{530690BC-3798-4ADA-A8C3-17452D376C45}" name="Preço Alvo (R$)" dataDxfId="1"/>
    <tableColumn id="5" xr3:uid="{F335AB1F-0456-4BE1-AAED-BD0A9BCC6EE7}" name="Última Modific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6879-082A-48E7-AFD7-E69041943FD3}">
  <dimension ref="A1:F24"/>
  <sheetViews>
    <sheetView showGridLines="0" tabSelected="1" topLeftCell="A3" zoomScale="90" zoomScaleNormal="90" workbookViewId="0">
      <selection activeCell="A12" sqref="A12:E24"/>
    </sheetView>
  </sheetViews>
  <sheetFormatPr defaultColWidth="26.7109375" defaultRowHeight="15.75" x14ac:dyDescent="0.25"/>
  <cols>
    <col min="1" max="1" width="40.28515625" style="36" bestFit="1" customWidth="1"/>
    <col min="2" max="2" width="31.140625" style="9" bestFit="1" customWidth="1"/>
    <col min="3" max="3" width="25.140625" style="9" customWidth="1"/>
    <col min="4" max="16384" width="26.7109375" style="9"/>
  </cols>
  <sheetData>
    <row r="1" spans="1:6" s="4" customFormat="1" x14ac:dyDescent="0.25">
      <c r="A1" s="1" t="s">
        <v>0</v>
      </c>
      <c r="B1" s="2"/>
      <c r="C1" s="3"/>
      <c r="D1" s="3"/>
    </row>
    <row r="2" spans="1:6" x14ac:dyDescent="0.25">
      <c r="A2" s="5" t="s">
        <v>1</v>
      </c>
      <c r="B2" s="6"/>
      <c r="C2" s="7"/>
      <c r="D2" s="8"/>
    </row>
    <row r="3" spans="1:6" x14ac:dyDescent="0.25">
      <c r="A3" s="10" t="s">
        <v>38</v>
      </c>
      <c r="B3" s="11"/>
      <c r="C3" s="11" t="s">
        <v>41</v>
      </c>
      <c r="D3" s="12"/>
    </row>
    <row r="4" spans="1:6" x14ac:dyDescent="0.25">
      <c r="A4" s="13"/>
      <c r="B4" s="14" t="s">
        <v>2</v>
      </c>
      <c r="C4" s="15"/>
      <c r="D4" s="16" t="s">
        <v>3</v>
      </c>
      <c r="F4" s="40"/>
    </row>
    <row r="5" spans="1:6" x14ac:dyDescent="0.25">
      <c r="A5" s="17" t="s">
        <v>4</v>
      </c>
      <c r="B5" s="45">
        <f>(COUNTIFS($C$12:$C$24,"Compra"))/COUNTA($B$12:$B$24)</f>
        <v>0.61538461538461542</v>
      </c>
      <c r="C5" s="18" t="s">
        <v>5</v>
      </c>
      <c r="D5" s="44">
        <f>AVERAGE(D12:D24)</f>
        <v>16.523076923076921</v>
      </c>
      <c r="F5" s="41"/>
    </row>
    <row r="6" spans="1:6" x14ac:dyDescent="0.25">
      <c r="A6" s="17" t="s">
        <v>6</v>
      </c>
      <c r="B6" s="45">
        <f>(COUNTIFS($C$12:$C$24,"Neutro"))/COUNTA($C$12:$C$24)</f>
        <v>0.38461538461538464</v>
      </c>
      <c r="C6" s="18" t="s">
        <v>7</v>
      </c>
      <c r="D6" s="44">
        <f>STDEVA(D12:D24)</f>
        <v>3.8453768445918395</v>
      </c>
    </row>
    <row r="7" spans="1:6" x14ac:dyDescent="0.25">
      <c r="A7" s="17" t="s">
        <v>8</v>
      </c>
      <c r="B7" s="45">
        <f>(COUNTIFS($C$12:$C$24,"Venda"))/COUNTA($C$12:$C$24)</f>
        <v>0</v>
      </c>
      <c r="C7" s="18" t="s">
        <v>9</v>
      </c>
      <c r="D7" s="44">
        <f>LARGE(D12:D24,1)</f>
        <v>23</v>
      </c>
      <c r="E7" s="21"/>
    </row>
    <row r="8" spans="1:6" x14ac:dyDescent="0.25">
      <c r="A8" s="17" t="s">
        <v>10</v>
      </c>
      <c r="B8" s="22">
        <v>0</v>
      </c>
      <c r="C8" s="18" t="s">
        <v>11</v>
      </c>
      <c r="D8" s="44">
        <f>SMALL(D12:D24,1)</f>
        <v>8</v>
      </c>
    </row>
    <row r="9" spans="1:6" ht="12.75" customHeight="1" x14ac:dyDescent="0.25">
      <c r="A9" s="23"/>
      <c r="C9" s="20"/>
      <c r="D9" s="20"/>
      <c r="E9" s="20"/>
      <c r="F9" s="40"/>
    </row>
    <row r="10" spans="1:6" x14ac:dyDescent="0.25">
      <c r="A10" s="37" t="s">
        <v>12</v>
      </c>
      <c r="B10" s="38"/>
      <c r="C10" s="38"/>
      <c r="D10" s="39"/>
      <c r="E10" s="39"/>
    </row>
    <row r="11" spans="1:6" x14ac:dyDescent="0.25">
      <c r="A11" s="24" t="s">
        <v>13</v>
      </c>
      <c r="B11" s="25" t="s">
        <v>14</v>
      </c>
      <c r="C11" s="25" t="s">
        <v>15</v>
      </c>
      <c r="D11" s="25" t="s">
        <v>16</v>
      </c>
      <c r="E11" s="26" t="s">
        <v>17</v>
      </c>
    </row>
    <row r="12" spans="1:6" x14ac:dyDescent="0.25">
      <c r="A12" s="33" t="s">
        <v>20</v>
      </c>
      <c r="B12" s="46" t="s">
        <v>42</v>
      </c>
      <c r="C12" s="46" t="s">
        <v>4</v>
      </c>
      <c r="D12" s="19">
        <v>23</v>
      </c>
      <c r="E12" s="29">
        <v>45531</v>
      </c>
    </row>
    <row r="13" spans="1:6" x14ac:dyDescent="0.25">
      <c r="A13" s="31" t="s">
        <v>30</v>
      </c>
      <c r="B13" s="28" t="s">
        <v>31</v>
      </c>
      <c r="C13" s="28" t="s">
        <v>4</v>
      </c>
      <c r="D13" s="32">
        <v>21.5</v>
      </c>
      <c r="E13" s="29">
        <v>45523</v>
      </c>
    </row>
    <row r="14" spans="1:6" x14ac:dyDescent="0.25">
      <c r="A14" s="31" t="s">
        <v>44</v>
      </c>
      <c r="B14" s="34" t="s">
        <v>45</v>
      </c>
      <c r="C14" s="42" t="s">
        <v>4</v>
      </c>
      <c r="D14" s="19">
        <v>18.100000000000001</v>
      </c>
      <c r="E14" s="29">
        <v>45582</v>
      </c>
    </row>
    <row r="15" spans="1:6" x14ac:dyDescent="0.25">
      <c r="A15" s="27" t="s">
        <v>21</v>
      </c>
      <c r="B15" s="28" t="s">
        <v>22</v>
      </c>
      <c r="C15" s="28" t="s">
        <v>4</v>
      </c>
      <c r="D15" s="30">
        <v>18</v>
      </c>
      <c r="E15" s="29">
        <v>45517</v>
      </c>
    </row>
    <row r="16" spans="1:6" x14ac:dyDescent="0.25">
      <c r="A16" s="47" t="s">
        <v>36</v>
      </c>
      <c r="B16" s="34" t="s">
        <v>37</v>
      </c>
      <c r="C16" s="34" t="s">
        <v>4</v>
      </c>
      <c r="D16" s="48">
        <v>18</v>
      </c>
      <c r="E16" s="29">
        <v>45544</v>
      </c>
    </row>
    <row r="17" spans="1:5" x14ac:dyDescent="0.25">
      <c r="A17" s="27" t="s">
        <v>26</v>
      </c>
      <c r="B17" s="28" t="s">
        <v>27</v>
      </c>
      <c r="C17" s="28" t="s">
        <v>6</v>
      </c>
      <c r="D17" s="30">
        <v>17.5</v>
      </c>
      <c r="E17" s="29">
        <v>45531</v>
      </c>
    </row>
    <row r="18" spans="1:5" x14ac:dyDescent="0.25">
      <c r="A18" s="31" t="s">
        <v>24</v>
      </c>
      <c r="B18" s="28" t="s">
        <v>25</v>
      </c>
      <c r="C18" s="28" t="s">
        <v>6</v>
      </c>
      <c r="D18" s="19">
        <v>17</v>
      </c>
      <c r="E18" s="29">
        <v>45588</v>
      </c>
    </row>
    <row r="19" spans="1:5" s="35" customFormat="1" x14ac:dyDescent="0.25">
      <c r="A19" s="27" t="s">
        <v>18</v>
      </c>
      <c r="B19" s="34" t="s">
        <v>43</v>
      </c>
      <c r="C19" s="34" t="s">
        <v>6</v>
      </c>
      <c r="D19" s="30">
        <v>17</v>
      </c>
      <c r="E19" s="29">
        <v>45594</v>
      </c>
    </row>
    <row r="20" spans="1:5" s="35" customFormat="1" x14ac:dyDescent="0.25">
      <c r="A20" s="31" t="s">
        <v>23</v>
      </c>
      <c r="B20" s="46" t="s">
        <v>40</v>
      </c>
      <c r="C20" s="46" t="s">
        <v>4</v>
      </c>
      <c r="D20" s="32">
        <v>15.7</v>
      </c>
      <c r="E20" s="29">
        <v>45454</v>
      </c>
    </row>
    <row r="21" spans="1:5" s="35" customFormat="1" x14ac:dyDescent="0.25">
      <c r="A21" s="27" t="s">
        <v>28</v>
      </c>
      <c r="B21" s="34" t="s">
        <v>29</v>
      </c>
      <c r="C21" s="34" t="s">
        <v>4</v>
      </c>
      <c r="D21" s="30">
        <v>15</v>
      </c>
      <c r="E21" s="29">
        <v>45454</v>
      </c>
    </row>
    <row r="22" spans="1:5" x14ac:dyDescent="0.25">
      <c r="A22" s="49" t="s">
        <v>32</v>
      </c>
      <c r="B22" s="34" t="s">
        <v>33</v>
      </c>
      <c r="C22" s="34" t="s">
        <v>6</v>
      </c>
      <c r="D22" s="32">
        <v>14</v>
      </c>
      <c r="E22" s="43">
        <v>45449</v>
      </c>
    </row>
    <row r="23" spans="1:5" x14ac:dyDescent="0.25">
      <c r="A23" s="31" t="s">
        <v>19</v>
      </c>
      <c r="B23" s="34" t="s">
        <v>39</v>
      </c>
      <c r="C23" s="34" t="s">
        <v>4</v>
      </c>
      <c r="D23" s="19">
        <v>12</v>
      </c>
      <c r="E23" s="29">
        <v>45266</v>
      </c>
    </row>
    <row r="24" spans="1:5" x14ac:dyDescent="0.25">
      <c r="A24" s="31" t="s">
        <v>34</v>
      </c>
      <c r="B24" s="34" t="s">
        <v>35</v>
      </c>
      <c r="C24" s="42" t="s">
        <v>6</v>
      </c>
      <c r="D24" s="19">
        <v>8</v>
      </c>
      <c r="E24" s="29">
        <v>45130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Recomendações Preço Alvo - R$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Costa Affonso</dc:creator>
  <cp:keywords/>
  <dc:description/>
  <cp:lastModifiedBy>Marianna de Almeida Marcondes</cp:lastModifiedBy>
  <cp:revision/>
  <dcterms:created xsi:type="dcterms:W3CDTF">2020-07-28T18:57:48Z</dcterms:created>
  <dcterms:modified xsi:type="dcterms:W3CDTF">2024-10-29T14:51:06Z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6b917c-4aa4-43c8-a7db-be4b0e634ab0_Enabled">
    <vt:lpwstr>True</vt:lpwstr>
  </property>
  <property fmtid="{D5CDD505-2E9C-101B-9397-08002B2CF9AE}" pid="3" name="MSIP_Label_016b917c-4aa4-43c8-a7db-be4b0e634ab0_SiteId">
    <vt:lpwstr>081473c6-504a-437f-838c-ab9a6f671efc</vt:lpwstr>
  </property>
  <property fmtid="{D5CDD505-2E9C-101B-9397-08002B2CF9AE}" pid="4" name="MSIP_Label_016b917c-4aa4-43c8-a7db-be4b0e634ab0_Owner">
    <vt:lpwstr>jcaffons@marfrig.com.br</vt:lpwstr>
  </property>
  <property fmtid="{D5CDD505-2E9C-101B-9397-08002B2CF9AE}" pid="5" name="MSIP_Label_016b917c-4aa4-43c8-a7db-be4b0e634ab0_SetDate">
    <vt:lpwstr>2020-07-28T18:57:57.5904862Z</vt:lpwstr>
  </property>
  <property fmtid="{D5CDD505-2E9C-101B-9397-08002B2CF9AE}" pid="6" name="MSIP_Label_016b917c-4aa4-43c8-a7db-be4b0e634ab0_Name">
    <vt:lpwstr>Interno</vt:lpwstr>
  </property>
  <property fmtid="{D5CDD505-2E9C-101B-9397-08002B2CF9AE}" pid="7" name="MSIP_Label_016b917c-4aa4-43c8-a7db-be4b0e634ab0_Application">
    <vt:lpwstr>Microsoft Azure Information Protection</vt:lpwstr>
  </property>
  <property fmtid="{D5CDD505-2E9C-101B-9397-08002B2CF9AE}" pid="8" name="MSIP_Label_016b917c-4aa4-43c8-a7db-be4b0e634ab0_ActionId">
    <vt:lpwstr>d96c6665-fae4-4569-916b-cfc0788f5ba1</vt:lpwstr>
  </property>
  <property fmtid="{D5CDD505-2E9C-101B-9397-08002B2CF9AE}" pid="9" name="MSIP_Label_016b917c-4aa4-43c8-a7db-be4b0e634ab0_Extended_MSFT_Method">
    <vt:lpwstr>Manual</vt:lpwstr>
  </property>
  <property fmtid="{D5CDD505-2E9C-101B-9397-08002B2CF9AE}" pid="10" name="Sensitivity">
    <vt:lpwstr>Interno</vt:lpwstr>
  </property>
</Properties>
</file>