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bitatcp.sharepoint.com/sites/fundos/Documentos/FII Habitat II - HABT11/4. Relatório Gestor/XPHB/202411/"/>
    </mc:Choice>
  </mc:AlternateContent>
  <xr:revisionPtr revIDLastSave="7" documentId="13_ncr:1_{5B9CD201-6045-4FB7-9F9E-B814530467E3}" xr6:coauthVersionLast="47" xr6:coauthVersionMax="47" xr10:uidLastSave="{BA954183-824D-4013-9793-1ED371B2F859}"/>
  <bookViews>
    <workbookView xWindow="-28920" yWindow="-2850" windowWidth="29040" windowHeight="15840" activeTab="2" xr2:uid="{00000000-000D-0000-FFFF-FFFF00000000}"/>
  </bookViews>
  <sheets>
    <sheet name="Características" sheetId="1" r:id="rId1"/>
    <sheet name="Portfolio - CRIs" sheetId="11" r:id="rId2"/>
    <sheet name="DRE" sheetId="19" r:id="rId3"/>
  </sheets>
  <definedNames>
    <definedName name="\0">#REF!</definedName>
    <definedName name="\A">#REF!</definedName>
    <definedName name="\B">#REF!</definedName>
    <definedName name="\d">#N/A</definedName>
    <definedName name="\e">#N/A</definedName>
    <definedName name="\f">#N/A</definedName>
    <definedName name="\j">#REF!</definedName>
    <definedName name="\k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W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07_jan">#REF!</definedName>
    <definedName name="_6_0HOLAMBRA">#REF!</definedName>
    <definedName name="_89ACT">#N/A</definedName>
    <definedName name="_9HOLAMBRA">#REF!</definedName>
    <definedName name="_cif5">#REF!,#REF!,#REF!,#REF!</definedName>
    <definedName name="_DAT10">#REF!</definedName>
    <definedName name="_DAT12">#REF!</definedName>
    <definedName name="_DAT3">#REF!</definedName>
    <definedName name="_DAT6">#REF!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{"Despesas Diferidas Indedutíveis de 1998",#N/A,FALSE,"Impressão"}</definedName>
    <definedName name="_xlnm._FilterDatabase" localSheetId="1" hidden="1">'Portfolio - CRIs'!$A$4:$R$29</definedName>
    <definedName name="_xlnm._FilterDatabase" hidden="1">#REF!</definedName>
    <definedName name="_GTO1">#REF!</definedName>
    <definedName name="_GTO2">#REF!</definedName>
    <definedName name="_k2">#REF!</definedName>
    <definedName name="_Key1" hidden="1">#REF!</definedName>
    <definedName name="_NAT30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Order1" hidden="1">255</definedName>
    <definedName name="_Order2" hidden="1">255</definedName>
    <definedName name="_RES96">#REF!</definedName>
    <definedName name="_SCH109">#REF!</definedName>
    <definedName name="_sec2">#REF!</definedName>
    <definedName name="_sem1">#REF!</definedName>
    <definedName name="_sem2">#REF!</definedName>
    <definedName name="_Sort" hidden="1">#REF!</definedName>
    <definedName name="_td2">#REF!,#REF!,#REF!,#REF!</definedName>
    <definedName name="_tp2">#REF!,#REF!,#REF!,#REF!</definedName>
    <definedName name="_un2">#REF!</definedName>
    <definedName name="_VEC20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1Área_de_impressão">#REF!</definedName>
    <definedName name="aaa">#REF!,#REF!,#REF!,#REF!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solutefaq">#REF!</definedName>
    <definedName name="ACCSER">#REF!</definedName>
    <definedName name="acdd" hidden="1">{"SCH27",#N/A,FALSE,"summary";"SCH39",#N/A,FALSE,"summary";"SCH41",#N/A,FALSE,"summary"}</definedName>
    <definedName name="AcrescCel_Anexo2">#REF!</definedName>
    <definedName name="ACT">#REF!</definedName>
    <definedName name="ACTUALS">#N/A</definedName>
    <definedName name="ACwvu.PLANILHA2." hidden="1">#REF!</definedName>
    <definedName name="Address_Ref">#REF!</definedName>
    <definedName name="adfjvhbqehrvbeh" hidden="1">{"SCH73",#N/A,FALSE,"eva";"SCH74",#N/A,FALSE,"eva";"SCH75",#N/A,FALSE,"eva"}</definedName>
    <definedName name="adm">OFFSET(#REF!,0,0,COUNTIF(#REF!,"&lt;&gt;0"))</definedName>
    <definedName name="adm_p">OFFSET(#REF!,0,0,COUNTIF(#REF!,"&lt;&gt;0"))</definedName>
    <definedName name="Administrativo_e_Financeiro">#REF!</definedName>
    <definedName name="adriana" hidden="1">{"SCH47",#N/A,FALSE,"value";"sch48",#N/A,FALSE,"value"}</definedName>
    <definedName name="adto">#REF!</definedName>
    <definedName name="ahgvcbjknerv">#REF!</definedName>
    <definedName name="ai">#REF!</definedName>
    <definedName name="ALPHA">#REF!</definedName>
    <definedName name="amarilio" hidden="1">{"SCH73",#N/A,FALSE,"eva";"SCH74",#N/A,FALSE,"eva";"SCH75",#N/A,FALSE,"eva"}</definedName>
    <definedName name="AMARRE">#REF!</definedName>
    <definedName name="AMARRE_1">#REF!</definedName>
    <definedName name="Amt_Orig">#REF!</definedName>
    <definedName name="Amt_Rem">#REF!</definedName>
    <definedName name="anscount" hidden="1">9</definedName>
    <definedName name="ArborHedge">#REF!</definedName>
    <definedName name="AREA">#REF!</definedName>
    <definedName name="_xlnm.Print_Area">#REF!</definedName>
    <definedName name="Área_impressão_IM">#REF!</definedName>
    <definedName name="ARET">#REF!</definedName>
    <definedName name="as">#REF!</definedName>
    <definedName name="As_notas_explicativas_anexas_são_parte_integrante_destes_balanços.">#REF!</definedName>
    <definedName name="AS2DocOpenMode" hidden="1">"AS2DocumentEdit"</definedName>
    <definedName name="AS2NamedRange" hidden="1">2</definedName>
    <definedName name="ASDFGIWJGWRKLGMKRWMGMGB" hidden="1">{#N/A,#N/A,FALSE,"Skjema 6.5"}</definedName>
    <definedName name="asdkasfkacc" hidden="1">{"SCH73",#N/A,FALSE,"eva";"SCH74",#N/A,FALSE,"eva";"SCH75",#N/A,FALSE,"eva"}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kajsdjadwbefdwefvfd" hidden="1">{#N/A,#N/A,FALSE,"Skjema 6.5"}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xdx" hidden="1">{"SCH29",#N/A,FALSE,"segments";"SCH30",#N/A,FALSE,"segments"}</definedName>
    <definedName name="ATCONSO">#REF!</definedName>
    <definedName name="Atendimento_a_Clientes">#REF!</definedName>
    <definedName name="ATIMFL">#REF!</definedName>
    <definedName name="Ativo">#REF!</definedName>
    <definedName name="ATIVO_PASSIVO">#REF!</definedName>
    <definedName name="ATSGM">#REF!</definedName>
    <definedName name="Aumento40">#REF!</definedName>
    <definedName name="Aumento60">#REF!</definedName>
    <definedName name="BALANCE">#REF!</definedName>
    <definedName name="_xlnm.Database">#REF!</definedName>
    <definedName name="banco_marflex">#REF!</definedName>
    <definedName name="BASE_DIN">OFFSET(#REF!,0,0,COUNTA(#REF!),4)</definedName>
    <definedName name="BASE_ICM">#REF!</definedName>
    <definedName name="BAYER">#REF!</definedName>
    <definedName name="Benchmark">#REF!</definedName>
    <definedName name="BLUEABTR">#REF!</definedName>
    <definedName name="BlueArbitrage">#REF!</definedName>
    <definedName name="BOV_COD">#REF!</definedName>
    <definedName name="bpap">#REF!</definedName>
    <definedName name="Branch">#REF!</definedName>
    <definedName name="BUDGET">#N/A</definedName>
    <definedName name="BUGATTI">#REF!</definedName>
    <definedName name="C_FISCAL">#REF!</definedName>
    <definedName name="cabeçalho">#REF!</definedName>
    <definedName name="cafsf">#REF!</definedName>
    <definedName name="Campos_do_Jordão_1">'Portfolio - CRIs'!#REF!</definedName>
    <definedName name="CAP">#REF!</definedName>
    <definedName name="Capex">#REF!</definedName>
    <definedName name="CARLA" hidden="1">#REF!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h_Flow">#REF!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Acum">#REF!</definedName>
    <definedName name="CDI_Acumulado">#REF!</definedName>
    <definedName name="CDI_lin">#REF!</definedName>
    <definedName name="CDI_Nitor">#REF!</definedName>
    <definedName name="CDIACUMULADO">#REF!</definedName>
    <definedName name="CELOS">#REF!</definedName>
    <definedName name="CELUS">#REF!</definedName>
    <definedName name="CENTRO">"227000"</definedName>
    <definedName name="CFBY">#N/A</definedName>
    <definedName name="CFC">#REF!</definedName>
    <definedName name="CFCY">#N/A</definedName>
    <definedName name="CHECK">#REF!</definedName>
    <definedName name="CHECK2">#REF!</definedName>
    <definedName name="chiroy">#REF!,#REF!,#REF!,#REF!</definedName>
    <definedName name="Chocolate_Lugano_1">'Portfolio - CRIs'!#REF!</definedName>
    <definedName name="CIFRA">#REF!</definedName>
    <definedName name="CIFSEC">#REF!</definedName>
    <definedName name="classeativo">OFFSET(#REF!,0,0,COUNTIF(#REF!,"&lt;&gt;0"))</definedName>
    <definedName name="classeativo_p">OFFSET(#REF!,0,0,COUNTIF(#REF!,"&lt;&gt;0"))</definedName>
    <definedName name="CLIENTE">#REF!</definedName>
    <definedName name="COD_CLI">#REF!</definedName>
    <definedName name="CodigoImpostoDiferidoFundoDi789">#REF!</definedName>
    <definedName name="Collection">#REF!</definedName>
    <definedName name="COMP">#REF!</definedName>
    <definedName name="COMPET">#REF!</definedName>
    <definedName name="conc">#REF!</definedName>
    <definedName name="cONT">#REF!</definedName>
    <definedName name="CONT02092000.4" hidden="1">{#N/A,#N/A,FALSE,"1321";#N/A,#N/A,FALSE,"1324";#N/A,#N/A,FALSE,"1333";#N/A,#N/A,FALSE,"1371"}</definedName>
    <definedName name="CONTAS">""</definedName>
    <definedName name="Conteudo">#REF!</definedName>
    <definedName name="conteudoadto">#REF!</definedName>
    <definedName name="Conteudocx">#REF!</definedName>
    <definedName name="conteudocx1">#REF!</definedName>
    <definedName name="ConteudoFM">#REF!</definedName>
    <definedName name="Control">#REF!</definedName>
    <definedName name="conversão">#REF!</definedName>
    <definedName name="CONVERSÃO_DE_OLEO_P_GÁS___N.PROJETOS">#REF!</definedName>
    <definedName name="copy">#REF!</definedName>
    <definedName name="COR_MON_064">#REF!</definedName>
    <definedName name="Corporativo">#REF!</definedName>
    <definedName name="COSTOS">#REF!</definedName>
    <definedName name="COTA_DIÁRIA___VALORA_ZURICH">"'L46C14'"</definedName>
    <definedName name="cota_rend">OFFSET(#REF!,0,0,COUNTIF(#REF!,"&lt;="&amp;#REF!))</definedName>
    <definedName name="COTACAOPTAX">#REF!</definedName>
    <definedName name="CotaMercado">OFFSET(#REF!,0,0,COUNTIF(#REF!,"&lt;="&amp;#REF!))</definedName>
    <definedName name="CotaPatrimonial">OFFSET(#REF!,0,0,COUNTIF(#REF!,"&lt;="&amp;#REF!))</definedName>
    <definedName name="cotas_orama.com.br">"'L44C14'"</definedName>
    <definedName name="COTTON">#REF!</definedName>
    <definedName name="ctry">#REF!</definedName>
    <definedName name="CUADRO_1">#REF!</definedName>
    <definedName name="CUADRO_2">#REF!</definedName>
    <definedName name="CUADRO_3">#REF!</definedName>
    <definedName name="Cupom_periodo">#REF!</definedName>
    <definedName name="Customer_name">#REF!</definedName>
    <definedName name="CVTS">#REF!</definedName>
    <definedName name="cwwqq" hidden="1">{"SCH47",#N/A,FALSE,"value";"sch48",#N/A,FALSE,"value"}</definedName>
    <definedName name="CXC">#REF!</definedName>
    <definedName name="D500_60">#REF!</definedName>
    <definedName name="da">#REF!</definedName>
    <definedName name="dafjnvqernviqrejviojqervojrvjrjv" hidden="1">{"SCH15",#N/A,FALSE,"SCH15,16,85,86";"SCH16",#N/A,FALSE,"SCH15,16,85,86";"SCH85",#N/A,FALSE,"SCH15,16,85,86";"SCH86",#N/A,FALSE,"SCH15,16,85,86"}</definedName>
    <definedName name="data">#REF!</definedName>
    <definedName name="Data_do_Relatorio">#REF!</definedName>
    <definedName name="data_dolar">#REF!</definedName>
    <definedName name="data_hoje">#REF!</definedName>
    <definedName name="data_indice">#REF!</definedName>
    <definedName name="Data_inicial">#REF!</definedName>
    <definedName name="data_telebras">#REF!</definedName>
    <definedName name="Days_O">#REF!</definedName>
    <definedName name="DBN_ESTUDOS_E_PROJETOS">#REF!</definedName>
    <definedName name="DBN_MAQ._EQUIP._NACIONAIS">#REF!</definedName>
    <definedName name="DBN_MAQ._EQUIPAMENTOS_IMPORTADOS">#REF!</definedName>
    <definedName name="DBN_OBRAS_CIVIS_INSTALAÇÕES">#REF!</definedName>
    <definedName name="DC">#REF!</definedName>
    <definedName name="DEFINE_I_II_ESTUDOS_E_PROJETOS">#REF!</definedName>
    <definedName name="DEFINE_III___MAQ._EQUIPAMENTOS_NACIONAIS">#REF!</definedName>
    <definedName name="DERIVATIVECLIENTFIF">#REF!</definedName>
    <definedName name="DERIVATIVEFAQ">#REF!</definedName>
    <definedName name="DESC">#REF!</definedName>
    <definedName name="Deuda.xls">#REF!</definedName>
    <definedName name="df">#REF!</definedName>
    <definedName name="di">#REF!</definedName>
    <definedName name="DICORPORATEI">#REF!</definedName>
    <definedName name="DICORPORATEIII">#REF!</definedName>
    <definedName name="DICORPORATEV">#REF!</definedName>
    <definedName name="DICORPORATEVI">#REF!</definedName>
    <definedName name="Diferido_amort">#REF!</definedName>
    <definedName name="DIINSTITUCIONAL">#REF!</definedName>
    <definedName name="DIRECTO">#REF!</definedName>
    <definedName name="Diretoria">#REF!</definedName>
    <definedName name="Distribuiçãoold">#REF!</definedName>
    <definedName name="Distribuiçãoold2">#REF!</definedName>
    <definedName name="DRE">#REF!</definedName>
    <definedName name="dsaf" hidden="1">{"SCH27",#N/A,FALSE,"summary";"SCH39",#N/A,FALSE,"summary";"SCH41",#N/A,FALSE,"summary"}</definedName>
    <definedName name="dsfas">#REF!</definedName>
    <definedName name="DU">#REF!</definedName>
    <definedName name="Due_Date">#REF!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hidden="1">{"SCH73",#N/A,FALSE,"eva";"SCH74",#N/A,FALSE,"eva";"SCH75",#N/A,FALSE,"eva"}</definedName>
    <definedName name="ECO">#REF!</definedName>
    <definedName name="ED">#REF!</definedName>
    <definedName name="EDS">#REF!</definedName>
    <definedName name="ee">#REF!</definedName>
    <definedName name="efqvjnerjvn31nikj43f" hidden="1">{#N/A,#N/A,FALSE,"Skjema 6.5"}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MPDEST">"011"</definedName>
    <definedName name="EMPRESA">"011"</definedName>
    <definedName name="Enter_Number">#REF!</definedName>
    <definedName name="eprg2eorjg">#REF!</definedName>
    <definedName name="EQUITYEXPERT">#REF!</definedName>
    <definedName name="EQUITYEXPERTA">#REF!</definedName>
    <definedName name="EQUITYFAQ">#REF!</definedName>
    <definedName name="ER_1">#REF!</definedName>
    <definedName name="ER_2">#REF!</definedName>
    <definedName name="ESTADO">#REF!</definedName>
    <definedName name="eu">#REF!</definedName>
    <definedName name="EURO">#REF!</definedName>
    <definedName name="EUROMONEY">#REF!</definedName>
    <definedName name="EUROPEU">#REF!</definedName>
    <definedName name="ev.Calculation" hidden="1">-4135</definedName>
    <definedName name="ev.Initialized" hidden="1">FALSE</definedName>
    <definedName name="fator_de_confiança">#REF!</definedName>
    <definedName name="fechamento">#REF!</definedName>
    <definedName name="feriado">#REF!</definedName>
    <definedName name="Feriados">#REF!</definedName>
    <definedName name="FF_PAGT">#REF!</definedName>
    <definedName name="FF_VENDA">#REF!</definedName>
    <definedName name="ffffffffffffffffffffffffffffffffffff">#REF!</definedName>
    <definedName name="FGV">#REF!</definedName>
    <definedName name="FIM">#REF!</definedName>
    <definedName name="FIVEBYTHREE1">#REF!</definedName>
    <definedName name="FIXDIFAQ">#REF!</definedName>
    <definedName name="FIXTRADITIONALFAQ">#REF!</definedName>
    <definedName name="FIXTRIPLEAFAQ">#REF!</definedName>
    <definedName name="FLASH">#N/A</definedName>
    <definedName name="FOREIGNINTERCOMONTH">#REF!</definedName>
    <definedName name="FOREIGNINTERCOYEAR">#REF!</definedName>
    <definedName name="FORMA">#REF!</definedName>
    <definedName name="FORMULAS">#REF!</definedName>
    <definedName name="fsfs">#REF!</definedName>
    <definedName name="GASTOS_1">#REF!</definedName>
    <definedName name="GENPLANINFO">#REF!</definedName>
    <definedName name="GERAL">#N/A</definedName>
    <definedName name="GFR">#REF!</definedName>
    <definedName name="GIPFEL">#REF!</definedName>
    <definedName name="GOLF">#REF!</definedName>
    <definedName name="GOTS">#REF!</definedName>
    <definedName name="_xlnm.Recorder">#REF!</definedName>
    <definedName name="HTBAL">#REF!</definedName>
    <definedName name="HTML_CodePage" hidden="1">1252</definedName>
    <definedName name="HTML_Description" hidden="1">""</definedName>
    <definedName name="HTML_Email" hidden="1">""</definedName>
    <definedName name="HTML_Header" hidden="1">"REL CUSTODIF"</definedName>
    <definedName name="HTML_LastUpdate" hidden="1">"25/09/98"</definedName>
    <definedName name="HTML_LineAfter" hidden="1">FALSE</definedName>
    <definedName name="HTML_LineBefore" hidden="1">FALSE</definedName>
    <definedName name="HTML_Name" hidden="1">"CVRD"</definedName>
    <definedName name="HTML_OBDlg2" hidden="1">TRUE</definedName>
    <definedName name="HTML_OBDlg4" hidden="1">TRUE</definedName>
    <definedName name="HTML_OS" hidden="1">0</definedName>
    <definedName name="HTML_PathFile" hidden="1">"F:\SISTEMAS\CUSTO\Custo.htm"</definedName>
    <definedName name="HTML_Title" hidden="1">"CUSTO98B"</definedName>
    <definedName name="HTRES">#REF!</definedName>
    <definedName name="HTSEC">#REF!</definedName>
    <definedName name="HTSECN">#REF!</definedName>
    <definedName name="I_9">#REF!</definedName>
    <definedName name="I_SEC">#REF!</definedName>
    <definedName name="IBA">#REF!</definedName>
    <definedName name="IBOVESPA">#REF!</definedName>
    <definedName name="IBOVESPAFECH">#REF!</definedName>
    <definedName name="IBOVESPAMEDIO">#REF!</definedName>
    <definedName name="IBVSP">#REF!</definedName>
    <definedName name="IBX">#REF!</definedName>
    <definedName name="ICM">#REF!</definedName>
    <definedName name="ICM_RETIDO">#REF!</definedName>
    <definedName name="ifix">OFFSET(#REF!,0,0,COUNTIF(#REF!,"&lt;&gt;"&amp;""))</definedName>
    <definedName name="imac">OFFSET(#REF!,0,0,COUNTIF(#REF!,"&lt;&gt;"&amp;""))</definedName>
    <definedName name="imp">#REF!</definedName>
    <definedName name="Impostos">#REF!</definedName>
    <definedName name="IndicadoresFinanceiros">#REF!</definedName>
    <definedName name="INDICE">"001"</definedName>
    <definedName name="Inflação_IGPM">#REF!</definedName>
    <definedName name="Inflação_IPCA">#REF!</definedName>
    <definedName name="INGR2">#REF!</definedName>
    <definedName name="INGRESOS">#REF!</definedName>
    <definedName name="INT">#REF!</definedName>
    <definedName name="INTDIP">#REF!</definedName>
    <definedName name="INTER">#REF!</definedName>
    <definedName name="Inv_date">#REF!</definedName>
    <definedName name="Inv_No.">#REF!</definedName>
    <definedName name="Investimentos">#REF!</definedName>
    <definedName name="IQ_ADDIN" hidden="1">"AUTO"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H" hidden="1">110000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Q" hidden="1">5000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Y" hidden="1">10000</definedName>
    <definedName name="IQ_DAILY" hidden="1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H" hidden="1">100000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ONTH" hidden="1">15000</definedName>
    <definedName name="IQ_MTD" hidden="1">800000</definedName>
    <definedName name="IQ_NAMES_REVISION_DATE_" hidden="1">40139.8652893519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TM" hidden="1">6000</definedName>
    <definedName name="IQ_OPENED55" hidden="1">1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ATUAL">#N/A</definedName>
    <definedName name="IQB_BOOKMARK_COUNT" hidden="1">0</definedName>
    <definedName name="IQNOGO">FALSE</definedName>
    <definedName name="IQTRUE">TRUE</definedName>
    <definedName name="IRF">#REF!</definedName>
    <definedName name="ISPRODLINE00">#REF!</definedName>
    <definedName name="IUJHIUYH">#REF!</definedName>
    <definedName name="Janela">#REF!</definedName>
    <definedName name="jkwefweuf14if43" hidden="1">{#N/A,#N/A,FALSE,"Skjema 6.5"}</definedName>
    <definedName name="joao" hidden="1">{"SCH49",#N/A,FALSE,"eva"}</definedName>
    <definedName name="jso" hidden="1">{"sch56",#N/A,FALSE,"savings";"sch64",#N/A,FALSE,"savings"}</definedName>
    <definedName name="JUAN">#REF!</definedName>
    <definedName name="KKKKKK" hidden="1">#REF!</definedName>
    <definedName name="L_CLIENTE">#REF!</definedName>
    <definedName name="L_NF">#REF!</definedName>
    <definedName name="L_UF">#REF!</definedName>
    <definedName name="LANCTOS">#N/A</definedName>
    <definedName name="LEBLON">#REF!</definedName>
    <definedName name="LISTA_CARGOS">#REF!</definedName>
    <definedName name="LISTA_MES">#REF!</definedName>
    <definedName name="LN_Retorno_DOL">#REF!</definedName>
    <definedName name="LN_Retorno_IND">#REF!</definedName>
    <definedName name="LN_Retorno_TEL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">#REF!</definedName>
    <definedName name="Manut">#REF!</definedName>
    <definedName name="Marcacao">#REF!</definedName>
    <definedName name="Maria" hidden="1">{"SCH73",#N/A,FALSE,"eva";"SCH74",#N/A,FALSE,"eva";"SCH75",#N/A,FALSE,"eva"}</definedName>
    <definedName name="mariaa" hidden="1">{"SCH73",#N/A,FALSE,"eva";"SCH74",#N/A,FALSE,"eva";"SCH75",#N/A,FALSE,"eva"}</definedName>
    <definedName name="Marketing_e_Vendas">#REF!</definedName>
    <definedName name="mary">#REF!</definedName>
    <definedName name="MATRIZ">#REF!</definedName>
    <definedName name="matriz2">#REF!</definedName>
    <definedName name="mbgs">#REF!</definedName>
    <definedName name="me">#REF!</definedName>
    <definedName name="MENU">#REF!</definedName>
    <definedName name="mercado_2">OFFSET(#REF!,0,0,COUNTIF(#REF!,"&lt;="&amp;#REF!))</definedName>
    <definedName name="Mercado_Total_Município_Região_Metropolitana">#REF!</definedName>
    <definedName name="mes">OFFSET(#REF!,0,0,COUNTIF(#REF!,"&lt;="&amp;#REF!))</definedName>
    <definedName name="mês">#REF!</definedName>
    <definedName name="mes_2">OFFSET(#REF!,0,0,COUNTIF(#REF!,"&lt;="&amp;#REF!))</definedName>
    <definedName name="MEs_Distribuicao">#REF!</definedName>
    <definedName name="MEs_do_Relatorio">#REF!</definedName>
    <definedName name="mi">#REF!</definedName>
    <definedName name="MKT">#REF!</definedName>
    <definedName name="mo">#REF!</definedName>
    <definedName name="MONEY">#REF!</definedName>
    <definedName name="MONTH">#N/A</definedName>
    <definedName name="movimentacao_valorainvest.com.br">"'L45C14'"</definedName>
    <definedName name="MULTIFIFII">#REF!</definedName>
    <definedName name="MULTIFIFV">#REF!</definedName>
    <definedName name="MULTIFIFVIII">#REF!</definedName>
    <definedName name="MULTIFIFVIIIPL">#REF!</definedName>
    <definedName name="MULTIFIFX">#REF!</definedName>
    <definedName name="MULTIFIFXV">#REF!</definedName>
    <definedName name="MULTIFIFXVPL">#REF!</definedName>
    <definedName name="Município">#REF!</definedName>
    <definedName name="my">#REF!</definedName>
    <definedName name="n">#REF!</definedName>
    <definedName name="N.1.2" hidden="1">{"SCH73",#N/A,FALSE,"eva";"SCH74",#N/A,FALSE,"eva";"SCH75",#N/A,FALSE,"eva"}</definedName>
    <definedName name="N.1.3" hidden="1">{"SCH27",#N/A,FALSE,"summary";"SCH39",#N/A,FALSE,"summary";"SCH41",#N/A,FALSE,"summary"}</definedName>
    <definedName name="N_30">#REF!</definedName>
    <definedName name="Negociacao">OFFSET(#REF!,0,0,COUNTIF(#REF!,"&lt;="&amp;#REF!))</definedName>
    <definedName name="Nitor">#REF!</definedName>
    <definedName name="Nitor30">#REF!</definedName>
    <definedName name="NOVA_INSTRUMENTAÇÃO">#REF!</definedName>
    <definedName name="NOVA_INSTRUMENTAÇÃO_EQUIPAMENTO_NAC.">#REF!</definedName>
    <definedName name="nuevo">#REF!</definedName>
    <definedName name="Numero_de_Operacoes">#REF!</definedName>
    <definedName name="NvsASD">"V2001-01-01"</definedName>
    <definedName name="NvsAutoDrillOk">"VY"</definedName>
    <definedName name="NvsElapsedTime">0.00130138888926012</definedName>
    <definedName name="NvsEndTime">36934.6460070602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"VGERAL"</definedName>
    <definedName name="NvsReqBU">"VA"</definedName>
    <definedName name="NvsReqBUOnly">"VY"</definedName>
    <definedName name="NvsTransLed">"VN"</definedName>
    <definedName name="NvsTreeASD">"V2001-01-01"</definedName>
    <definedName name="NvsValTbl.ACCOUNT">"GL_ACCOUNT_TBL"</definedName>
    <definedName name="NvsValTbl.DEPTID">"DEPARTMENT_TBL"</definedName>
    <definedName name="OCF">#REF!</definedName>
    <definedName name="okjh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her" hidden="1">{"SCH15",#N/A,FALSE,"SCH15,16,85,86";"SCH16",#N/A,FALSE,"SCH15,16,85,86";"SCH85",#N/A,FALSE,"SCH15,16,85,86";"SCH86",#N/A,FALSE,"SCH15,16,85,86"}</definedName>
    <definedName name="OTROS">#REF!</definedName>
    <definedName name="otros2">#REF!</definedName>
    <definedName name="P">#REF!</definedName>
    <definedName name="P_CÁLCULO">#REF!</definedName>
    <definedName name="PAS">#REF!</definedName>
    <definedName name="PASCONSO">#REF!</definedName>
    <definedName name="PASMFL">#REF!</definedName>
    <definedName name="PASSGM">#REF!</definedName>
    <definedName name="Passivo">#REF!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eru1">#REF!</definedName>
    <definedName name="peru2">#REF!</definedName>
    <definedName name="Peru3">#REF!</definedName>
    <definedName name="peru4">#REF!</definedName>
    <definedName name="Peru5">#REF!</definedName>
    <definedName name="Peru6">#REF!</definedName>
    <definedName name="Peru7">#REF!</definedName>
    <definedName name="PeruD19">#REF!</definedName>
    <definedName name="PLANO">""</definedName>
    <definedName name="PLCONSO">#REF!</definedName>
    <definedName name="PLMFL">#REF!</definedName>
    <definedName name="PLSGM">#REF!</definedName>
    <definedName name="PORRA">#REF!</definedName>
    <definedName name="price_list">#REF!</definedName>
    <definedName name="Print_Area_MI">#REF!</definedName>
    <definedName name="printarea2">#REF!</definedName>
    <definedName name="printareami2">#REF!</definedName>
    <definedName name="PTAX">#REF!</definedName>
    <definedName name="Ptax_inicial">#REF!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kfjeqbrgjbqergebrqglblqgb" hidden="1">{#N/A,#N/A,FALSE,"Skjema 6.5"}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hidden="1">{"SCH51",#N/A,FALSE,"monthly"}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rjnfvi3jgfvij31gfvj3rf341poj3oopjk" hidden="1">{"SCH46",#N/A,FALSE,"sch46"}</definedName>
    <definedName name="qwfjqerf31f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R_Ocultar">#REF!</definedName>
    <definedName name="RBARROBA">#REF!</definedName>
    <definedName name="RBEXPORT">#REF!</definedName>
    <definedName name="real">#REF!</definedName>
    <definedName name="Real1">#REF!</definedName>
    <definedName name="RECAPITULACAO">#REF!</definedName>
    <definedName name="RECAPITULACAO2">#REF!</definedName>
    <definedName name="reg">OFFSET(#REF!,0,0,COUNTIF(#REF!,"&lt;&gt;0"))</definedName>
    <definedName name="reg_p">OFFSET(#REF!,0,0,COUNTIF(#REF!,"&lt;&gt;0"))</definedName>
    <definedName name="Região_Metropolitana">#REF!</definedName>
    <definedName name="RELABSOLUTEFAQ">#REF!</definedName>
    <definedName name="relacao">#REF!</definedName>
    <definedName name="Relatorio">#REF!</definedName>
    <definedName name="RELBALANCE">#REF!</definedName>
    <definedName name="RELBAYER">#REF!</definedName>
    <definedName name="RELBLUEABTR">#REF!</definedName>
    <definedName name="RELBLUEARBITRAGE">#REF!</definedName>
    <definedName name="RELBUGATTI">#REF!</definedName>
    <definedName name="RELCELOS">#REF!</definedName>
    <definedName name="RELCORPORATEIII">#REF!</definedName>
    <definedName name="relcottonplus">#REF!</definedName>
    <definedName name="RELDERIVATIVEFAQ">#REF!</definedName>
    <definedName name="RELDICORPORATEI">#REF!</definedName>
    <definedName name="RELDICORPORATEIII">#REF!</definedName>
    <definedName name="RELDICORPORATEV">#REF!</definedName>
    <definedName name="RELDICORPORATEVI">#REF!</definedName>
    <definedName name="RELDIINSTITUCIONAL">#REF!</definedName>
    <definedName name="RELEQUITYEXPERT">#REF!</definedName>
    <definedName name="RELEQUITYEXPERTA">#REF!</definedName>
    <definedName name="RELEQUITYFAQ">#REF!</definedName>
    <definedName name="RELEUROPEU">#REF!</definedName>
    <definedName name="RELFIXDIFAQ">#REF!</definedName>
    <definedName name="RELFIXTRIPLEAFAQ">#REF!</definedName>
    <definedName name="RELGIPFEL">#REF!</definedName>
    <definedName name="RELGOLF">#REF!</definedName>
    <definedName name="RELLEBLON">#REF!</definedName>
    <definedName name="RELMONEY">#REF!</definedName>
    <definedName name="RELMULTFIFIIFAQ">#REF!</definedName>
    <definedName name="RELMULTIFIFIIFAQ">#REF!</definedName>
    <definedName name="RELMULTIFIFV">#REF!</definedName>
    <definedName name="RELMULTIFIFVIII">#REF!</definedName>
    <definedName name="RELMULTIFIFX">#REF!</definedName>
    <definedName name="RELMULTIFIFXV">#REF!</definedName>
    <definedName name="RELPETRO">#REF!</definedName>
    <definedName name="RELPRATA">#REF!</definedName>
    <definedName name="RELRBARROBA">#REF!</definedName>
    <definedName name="RELRBEXPORT">#REF!</definedName>
    <definedName name="RELRIOBRAVOEXPORT">#REF!</definedName>
    <definedName name="RELROCAS">#REF!</definedName>
    <definedName name="RELSAFIRA">#REF!</definedName>
    <definedName name="RELTALENT">#REF!</definedName>
    <definedName name="RELTCCORPORATE">#REF!</definedName>
    <definedName name="RELTRADITIONALFAQ">#REF!</definedName>
    <definedName name="RELUSHEDGEFAQ">#REF!</definedName>
    <definedName name="RELUSHEGDEFAQ">#REF!</definedName>
    <definedName name="RELVCP">#REF!</definedName>
    <definedName name="Rendimento_Bruto_Efetivo">#REF!</definedName>
    <definedName name="Rendimento_Líquido">#REF!</definedName>
    <definedName name="RES">#REF!</definedName>
    <definedName name="RestiraCel_Anexo2">#REF!</definedName>
    <definedName name="Retorno_Acumulado">#REF!</definedName>
    <definedName name="Roberta" hidden="1">{"SCH44",#N/A,FALSE,"5b5f";"SCH45",#N/A,FALSE,"5b5f"}</definedName>
    <definedName name="roberto" hidden="1">{"SCH44",#N/A,FALSE,"5b5f";"SCH45",#N/A,FALSE,"5b5f"}</definedName>
    <definedName name="ROCAS">#REF!</definedName>
    <definedName name="rodolfo">#REF!,#REF!,#REF!,#REF!</definedName>
    <definedName name="rTrigger">#REF!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PBEXrevision" hidden="1">3</definedName>
    <definedName name="SAPBEXsysID" hidden="1">"BWP"</definedName>
    <definedName name="SAPBEXwbID" hidden="1">"3YCL4H48RYJFT7YX3JIK2Z7D2"</definedName>
    <definedName name="sdcw" hidden="1">{"SCH54",#N/A,FALSE,"upside";"SCH55",#N/A,FALSE,"upside"}</definedName>
    <definedName name="sd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dfnvqervnernhivf" hidden="1">{#N/A,#N/A,FALSE,"Skjema 6.5"}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#REF!</definedName>
    <definedName name="sencount" hidden="1">1</definedName>
    <definedName name="SERIE">#REF!</definedName>
    <definedName name="Série_Retorno_DOL">#REF!</definedName>
    <definedName name="Série_Retorno_IND">#REF!</definedName>
    <definedName name="Série_Retorno_TEL">#REF!</definedName>
    <definedName name="SLD.000.C.0.00.0000.00.00.11183030023">6473376.94000244</definedName>
    <definedName name="SLD.000.C.0.01.0000.00.00.11183030023">757839.43999958</definedName>
    <definedName name="spabl">OFFSET(#REF!,0,0,COUNTIF(#REF!,"&lt;&gt;0"))</definedName>
    <definedName name="spabl_p">OFFSET(#REF!,0,0,COUNTIF(#REF!,"&lt;&gt;0"))</definedName>
    <definedName name="Split40">#REF!</definedName>
    <definedName name="Split50">#REF!</definedName>
    <definedName name="Split60">#REF!</definedName>
    <definedName name="SpreadsheetBuilder_1" hidden="1">#REF!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ub_quimica">#REF!</definedName>
    <definedName name="SUBCTA1">""</definedName>
    <definedName name="SUBCTA2">""</definedName>
    <definedName name="Subquimica">#REF!</definedName>
    <definedName name="Swvu.PLANILHA2." hidden="1">#REF!</definedName>
    <definedName name="T_RETIDO">#REF!</definedName>
    <definedName name="TAB">#REF!</definedName>
    <definedName name="tabela">#REF!</definedName>
    <definedName name="TALENT">#REF!</definedName>
    <definedName name="TAnterior">#REF!</definedName>
    <definedName name="TAX">#REF!</definedName>
    <definedName name="TCCORPORATE">#REF!</definedName>
    <definedName name="TECLAR_ALT_I">#REF!</definedName>
    <definedName name="Tecnologia">#REF!</definedName>
    <definedName name="tel">#REF!</definedName>
    <definedName name="TEST">#REF!</definedName>
    <definedName name="TEST0">#REF!</definedName>
    <definedName name="TEST2">#REF!</definedName>
    <definedName name="TESTHKEY">#REF!</definedName>
    <definedName name="TESTKEYS">#REF!</definedName>
    <definedName name="TESTVKEY">#REF!</definedName>
    <definedName name="TextRefCopyRangeCount" hidden="1">2</definedName>
    <definedName name="_xlnm.Print_Titles">#REF!</definedName>
    <definedName name="TODOFI">#REF!,#REF!,#REF!,#REF!</definedName>
    <definedName name="Total_Custos_Operacionais">#REF!</definedName>
    <definedName name="TRADITIONALFAQ">#REF!</definedName>
    <definedName name="TRIAL10" hidden="1">{"SCH44",#N/A,FALSE,"5b5f";"SCH45",#N/A,FALSE,"5b5f"}</definedName>
    <definedName name="TRIAL11" hidden="1">{"sch56",#N/A,FALSE,"savings";"sch64",#N/A,FALSE,"savings"}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3" hidden="1">{"SCH73",#N/A,FALSE,"eva";"SCH74",#N/A,FALSE,"eva";"SCH75",#N/A,FALSE,"eva"}</definedName>
    <definedName name="TRIAL14" hidden="1">{"SCH49",#N/A,FALSE,"eva"}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hidden="1">{"SCH15",#N/A,FALSE,"SCH15,16,85,86";"SCH16",#N/A,FALSE,"SCH15,16,85,86";"SCH85",#N/A,FALSE,"SCH15,16,85,86";"SCH86",#N/A,FALSE,"SCH15,16,85,86"}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hidden="1">{"SCH46",#N/A,FALSE,"sch46"}</definedName>
    <definedName name="TRIAL19" hidden="1">{"SCH51",#N/A,FALSE,"monthly"}</definedName>
    <definedName name="TRIAL20" hidden="1">{"SCH52",#N/A,FALSE,"sch52"}</definedName>
    <definedName name="TRIAL21" hidden="1">{"SCH29",#N/A,FALSE,"segments";"SCH30",#N/A,FALSE,"segments"}</definedName>
    <definedName name="TRIAL22" hidden="1">{"SCH27",#N/A,FALSE,"summary";"SCH39",#N/A,FALSE,"summary";"SCH41",#N/A,FALSE,"summary"}</definedName>
    <definedName name="TRIAL23" hidden="1">{"SCH54",#N/A,FALSE,"upside";"SCH55",#N/A,FALSE,"upside"}</definedName>
    <definedName name="TRIAL24" hidden="1">{"SCH47",#N/A,FALSE,"value";"sch48",#N/A,FALSE,"value"}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hidden="1">{"SCH73",#N/A,FALSE,"eva";"SCH74",#N/A,FALSE,"eva";"SCH75",#N/A,FALSE,"eva"}</definedName>
    <definedName name="trial31" hidden="1">{"SCH44",#N/A,FALSE,"5b5f";"SCH45",#N/A,FALSE,"5b5f"}</definedName>
    <definedName name="trial32" hidden="1">{"SCH44",#N/A,FALSE,"5b5f";"SCH45",#N/A,FALSE,"5b5f"}</definedName>
    <definedName name="trial34" hidden="1">{"sch56",#N/A,FALSE,"savings";"sch64",#N/A,FALSE,"savings"}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hidden="1">{"SCH73",#N/A,FALSE,"eva";"SCH74",#N/A,FALSE,"eva";"SCH75",#N/A,FALSE,"eva"}</definedName>
    <definedName name="trial37" hidden="1">{"SCH49",#N/A,FALSE,"eva"}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hidden="1">{"SCH46",#N/A,FALSE,"sch46"}</definedName>
    <definedName name="trial43" hidden="1">{"SCH51",#N/A,FALSE,"monthly"}</definedName>
    <definedName name="trial44" hidden="1">{"SCH52",#N/A,FALSE,"sch52"}</definedName>
    <definedName name="trial45" hidden="1">{"SCH29",#N/A,FALSE,"segments";"SCH30",#N/A,FALSE,"segments"}</definedName>
    <definedName name="trial46" hidden="1">{"SCH27",#N/A,FALSE,"summary";"SCH39",#N/A,FALSE,"summary";"SCH41",#N/A,FALSE,"summary"}</definedName>
    <definedName name="trial47" hidden="1">{"SCH54",#N/A,FALSE,"upside";"SCH55",#N/A,FALSE,"upside"}</definedName>
    <definedName name="trial48" hidden="1">{"SCH47",#N/A,FALSE,"value";"sch48",#N/A,FALSE,"value"}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x_Type">#REF!</definedName>
    <definedName name="TTT">#REF!,#REF!,#REF!,#REF!</definedName>
    <definedName name="TUDO">#REF!</definedName>
    <definedName name="UF">#REF!</definedName>
    <definedName name="uhtr" hidden="1">{"SCH15",#N/A,FALSE,"SCH15,16,85,86";"SCH16",#N/A,FALSE,"SCH15,16,85,86";"SCH85",#N/A,FALSE,"SCH15,16,85,86";"SCH86",#N/A,FALSE,"SCH15,16,85,86"}</definedName>
    <definedName name="UltLin">#REF!</definedName>
    <definedName name="UN">#REF!</definedName>
    <definedName name="UOP___TECNOLOGIA">#REF!</definedName>
    <definedName name="USHEDGEFAQ">#REF!</definedName>
    <definedName name="uuu">#REF!</definedName>
    <definedName name="VALOR">#REF!</definedName>
    <definedName name="Valor_destacado_R">#REF!</definedName>
    <definedName name="Valor_destacado_US">#REF!</definedName>
    <definedName name="Valor_Distribuído_por_Cota">#REF!</definedName>
    <definedName name="VCP">#REF!</definedName>
    <definedName name="Vencimento">#REF!</definedName>
    <definedName name="VENDAS">#REF!</definedName>
    <definedName name="VENTES">#REF!</definedName>
    <definedName name="versao2">#REF!</definedName>
    <definedName name="VOL">#REF!</definedName>
    <definedName name="vols">#REF!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sdfvklermvlmewrvlewrmlv" hidden="1">{"SCH73",#N/A,FALSE,"eva";"SCH74",#N/A,FALSE,"eva";"SCH75",#N/A,FALSE,"eva"}</definedName>
    <definedName name="wekjnvqenrviqejrgivj1341j3o4jfo34kje" hidden="1">{"SCH52",#N/A,FALSE,"sch52"}</definedName>
    <definedName name="welkfngvqekgq3jgq34jgj3o4pgj4pj" hidden="1">{"SCH49",#N/A,FALSE,"eva"}</definedName>
    <definedName name="wergwegr4g">#REF!</definedName>
    <definedName name="Worksheet">#REF!</definedName>
    <definedName name="wrn.01." hidden="1">{#N/A,#N/A,FALSE,"1321";#N/A,#N/A,FALSE,"1324";#N/A,#N/A,FALSE,"1333";#N/A,#N/A,FALSE,"1371"}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5BY5." hidden="1">{"SCH44",#N/A,FALSE,"5b5f";"SCH45",#N/A,FALSE,"5b5f"}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STIMP." hidden="1">{"sch56",#N/A,FALSE,"savings";"sch64",#N/A,FALSE,"savings"}</definedName>
    <definedName name="wrn.Despesas._.Diferidas._.Indedutíveis._.de._.1998." hidden="1">{"Despesas Diferidas Indedutíveis de 1998",#N/A,FALSE,"Impressão"}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VA." hidden="1">{"SCH73",#N/A,FALSE,"eva";"SCH74",#N/A,FALSE,"eva";"SCH75",#N/A,FALSE,"eva"}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HRMONTH." hidden="1">{"SCH81",#N/A,FALSE,"SCH81";"SCH82",#N/A,FALSE,"SCH82"}</definedName>
    <definedName name="wrn.KEYFIN." hidden="1">{"SCH49",#N/A,FALSE,"eva"}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PRINT.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HR." hidden="1">{"SCH66",#N/A,FALSE,"SCH66";"SCH67",#N/A,FALSE,"SCH67";"SCH68",#N/A,FALSE,"SCH68";"SCH69",#N/A,FALSE,"SCH69";"SCH70",#N/A,FALSE,"SCH70"}</definedName>
    <definedName name="wrn.PRINTMKTG." hidden="1">{"sch6",#N/A,FALSE,"SCH6";"sch7",#N/A,FALSE,"SCH7"}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GRAMS." hidden="1">{"sch52",#N/A,FALSE,"SCH52"}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SCH46." hidden="1">{"SCH46",#N/A,FALSE,"sch46"}</definedName>
    <definedName name="wrn.SCH51." hidden="1">{"SCH51",#N/A,FALSE,"monthly"}</definedName>
    <definedName name="wrn.SCH52." hidden="1">{"SCH52",#N/A,FALSE,"sch52"}</definedName>
    <definedName name="wrn.SCH57." hidden="1">{"SCH57",#N/A,FALSE,"monthly"}</definedName>
    <definedName name="wrn.SCH58." hidden="1">{"sch58",#N/A,FALSE,"SCH58"}</definedName>
    <definedName name="wrn.SEGMENT." hidden="1">{"SCH29",#N/A,FALSE,"segments";"SCH30",#N/A,FALSE,"segments"}</definedName>
    <definedName name="wrn.SUMMARY." hidden="1">{"SCH27",#N/A,FALSE,"summary";"SCH39",#N/A,FALSE,"summary";"SCH41",#N/A,FALSE,"summary"}</definedName>
    <definedName name="wrn.UPDOWN." hidden="1">{"SCH54",#N/A,FALSE,"upside";"SCH55",#N/A,FALSE,"upside"}</definedName>
    <definedName name="wrn.VALUE." hidden="1">{"SCH47",#N/A,FALSE,"value";"sch48",#N/A,FALSE,"value"}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ww">#REF!</definedName>
    <definedName name="x">#REF!</definedName>
    <definedName name="XRefColumnsCount" hidden="1">1</definedName>
    <definedName name="XRefPasteRangeCount" hidden="1">1</definedName>
    <definedName name="xx" hidden="1">{#N/A,#N/A,FALSE,"Skjema 6.5"}</definedName>
    <definedName name="yan">#REF!</definedName>
    <definedName name="yr">#REF!</definedName>
    <definedName name="YR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1" l="1"/>
  <c r="C3" i="19" l="1"/>
  <c r="D3" i="19" l="1"/>
  <c r="E3" i="19" l="1"/>
  <c r="A1" i="19"/>
  <c r="F3" i="19" l="1"/>
  <c r="G3" i="19" l="1"/>
  <c r="F28" i="1" s="1"/>
  <c r="F26" i="1" l="1"/>
  <c r="F30" i="1"/>
</calcChain>
</file>

<file path=xl/sharedStrings.xml><?xml version="1.0" encoding="utf-8"?>
<sst xmlns="http://schemas.openxmlformats.org/spreadsheetml/2006/main" count="335" uniqueCount="178">
  <si>
    <t>Classificação ANBIMA</t>
  </si>
  <si>
    <t>Custodiante</t>
  </si>
  <si>
    <t>Administrador</t>
  </si>
  <si>
    <t>Objetivo</t>
  </si>
  <si>
    <t>Gestor</t>
  </si>
  <si>
    <t>Escriturador</t>
  </si>
  <si>
    <t>Taxa de Administração</t>
  </si>
  <si>
    <t>Taxa de Performance</t>
  </si>
  <si>
    <t>Negociação</t>
  </si>
  <si>
    <t>Distribuição de Rendimentos</t>
  </si>
  <si>
    <t>FII TVM Gestão Ativa - TVM</t>
  </si>
  <si>
    <t>Carteira de CRIs</t>
  </si>
  <si>
    <t>#</t>
  </si>
  <si>
    <t>Securitizadora</t>
  </si>
  <si>
    <t>Vol. (BRL MM)</t>
  </si>
  <si>
    <t>Vencimento</t>
  </si>
  <si>
    <t>Tipo Lastro</t>
  </si>
  <si>
    <t>Patrimônio Líquido (Contábil)</t>
  </si>
  <si>
    <t>Aquisição de ativos financeiros de natureza imobiliária, com preponderância em Certificados de Recebíveis Imobiliários (CRIs) lastreados em carteiras de recebíveis pulverizados.</t>
  </si>
  <si>
    <t>Segmento</t>
  </si>
  <si>
    <t>UF</t>
  </si>
  <si>
    <t>RESULTADO CAIXA (PASSÍVEL DE DISTRIBUIÇÃO)</t>
  </si>
  <si>
    <t>Cota Patrimonial</t>
  </si>
  <si>
    <t>Quantidade de Cotas</t>
  </si>
  <si>
    <t>XP Vista Asset Management LTDA.</t>
  </si>
  <si>
    <t>XP Investimentos CCTVM S.A.</t>
  </si>
  <si>
    <t>XP HABITAT FUNDO DE INVESTIMENTO IMOBILIÁRIO</t>
  </si>
  <si>
    <t>XP INVESTIMENTOS CCTVM S.A.</t>
  </si>
  <si>
    <t>Oliveira Trust DTVM S.A.</t>
  </si>
  <si>
    <t>1,25% a.a.</t>
  </si>
  <si>
    <t>20% sobre o que exceder CDI+ 1% a.a.</t>
  </si>
  <si>
    <t>Mensal, sendo que será distribuído no mínimo 95% do lucro auferido pelo Fundo semestralmente em regime de caixa. O Fundo distribuirá, mediante orientação do Gestor ao Administrador, os rendimentos aos Cotistas no 1º dia útil de cada mês.</t>
  </si>
  <si>
    <t>As cotas são negociadas em ambiente CETIP sob o código XPHB11.</t>
  </si>
  <si>
    <t>CodigoIF</t>
  </si>
  <si>
    <t>Devedor</t>
  </si>
  <si>
    <t>Senioridade</t>
  </si>
  <si>
    <t>Série/Emissão</t>
  </si>
  <si>
    <t>Duration</t>
  </si>
  <si>
    <t>Indexador (Proteção)</t>
  </si>
  <si>
    <t>Garantias</t>
  </si>
  <si>
    <t>Número de Cotistas</t>
  </si>
  <si>
    <t>% dos Ativos</t>
  </si>
  <si>
    <t>I. Receitas</t>
  </si>
  <si>
    <t>(a) CRI</t>
  </si>
  <si>
    <t>(b) FII</t>
  </si>
  <si>
    <t>(c) Liquidez e Outros</t>
  </si>
  <si>
    <t xml:space="preserve">II. Despesas </t>
  </si>
  <si>
    <t>(a) Operacionais</t>
  </si>
  <si>
    <t>(b) Financeiras</t>
  </si>
  <si>
    <t>(c) Outras</t>
  </si>
  <si>
    <t>Resultado Líquido</t>
  </si>
  <si>
    <t xml:space="preserve">Resultado Líquido por cota (R$)  </t>
  </si>
  <si>
    <t>Rendimento distribuído</t>
  </si>
  <si>
    <t xml:space="preserve">Valor distribuído por cota (R$)  </t>
  </si>
  <si>
    <t>Ativo</t>
  </si>
  <si>
    <t>Taxa</t>
  </si>
  <si>
    <t>Comentário do gestor</t>
  </si>
  <si>
    <t>BURITI</t>
  </si>
  <si>
    <t>23H1074707</t>
  </si>
  <si>
    <t>Brasil Terrenos Holding Ltda</t>
  </si>
  <si>
    <t>VIRGO COMPANHIA DE SECURITIZAÇÃO</t>
  </si>
  <si>
    <t>ÚNICA</t>
  </si>
  <si>
    <t>1/107</t>
  </si>
  <si>
    <t>IPIOCA II</t>
  </si>
  <si>
    <t>23J2094862</t>
  </si>
  <si>
    <t>Maceió Mar Empreendimentos</t>
  </si>
  <si>
    <t>1/124</t>
  </si>
  <si>
    <t>OLIMPIA</t>
  </si>
  <si>
    <t>23B0790147</t>
  </si>
  <si>
    <t>Natos</t>
  </si>
  <si>
    <t>CANAL COMPANHIA DE SECURITIZAÇÃO</t>
  </si>
  <si>
    <t>GR GROUP</t>
  </si>
  <si>
    <t>23G1149789</t>
  </si>
  <si>
    <t>GR Group</t>
  </si>
  <si>
    <t>OPEA SECURITIZADORA S.A.</t>
  </si>
  <si>
    <t>SÊNIOR</t>
  </si>
  <si>
    <t>1/161</t>
  </si>
  <si>
    <t>LAREDO II</t>
  </si>
  <si>
    <t>24D3462826</t>
  </si>
  <si>
    <t>Laredo Urbanizadora</t>
  </si>
  <si>
    <t>1/149</t>
  </si>
  <si>
    <t>ARQUIPLAN</t>
  </si>
  <si>
    <t>22J0346037</t>
  </si>
  <si>
    <t>Arquiplan Desenvolvimento Imobiliário S.A.</t>
  </si>
  <si>
    <t>TRUE SECURITIZADORA S.A.</t>
  </si>
  <si>
    <t>PARQUE DOS PODERES</t>
  </si>
  <si>
    <t>21L0967726</t>
  </si>
  <si>
    <t>Pôr do Sol Urbanizações</t>
  </si>
  <si>
    <t>461/1</t>
  </si>
  <si>
    <t>MRV PS IX</t>
  </si>
  <si>
    <t>23F1241290</t>
  </si>
  <si>
    <t>MRV Engenharia e Participações</t>
  </si>
  <si>
    <t>2/178</t>
  </si>
  <si>
    <t>HOT BEACH YOU</t>
  </si>
  <si>
    <t>24G1768866</t>
  </si>
  <si>
    <t>Ferrasa Incorporação e Administração</t>
  </si>
  <si>
    <t>1/291</t>
  </si>
  <si>
    <t>LIVELLO GARDEN</t>
  </si>
  <si>
    <t>24C2199746</t>
  </si>
  <si>
    <t>Level Incorporadora e Loteadora LTDA</t>
  </si>
  <si>
    <t>HABITASEC SECURITIZADORA S.A.</t>
  </si>
  <si>
    <t>ARUANA</t>
  </si>
  <si>
    <t>23H2483227</t>
  </si>
  <si>
    <t>3/115</t>
  </si>
  <si>
    <t>23G1149794</t>
  </si>
  <si>
    <t>MEZANINO</t>
  </si>
  <si>
    <t>2/161</t>
  </si>
  <si>
    <t>TRIBECA</t>
  </si>
  <si>
    <t>23F2472075</t>
  </si>
  <si>
    <t>Montreal Empreendimentos Imobiliários</t>
  </si>
  <si>
    <t>1/181</t>
  </si>
  <si>
    <t>23H2483226</t>
  </si>
  <si>
    <t>2/115</t>
  </si>
  <si>
    <t>VILA MADALENA</t>
  </si>
  <si>
    <t>21I0940486</t>
  </si>
  <si>
    <t>284/1</t>
  </si>
  <si>
    <t>21I0940485</t>
  </si>
  <si>
    <t>283/1</t>
  </si>
  <si>
    <t>23H1897166</t>
  </si>
  <si>
    <t>1/115</t>
  </si>
  <si>
    <t>23F2474865</t>
  </si>
  <si>
    <t>3/181</t>
  </si>
  <si>
    <t>23F2474864</t>
  </si>
  <si>
    <t>2/181</t>
  </si>
  <si>
    <t>21I0940484</t>
  </si>
  <si>
    <t>282/1</t>
  </si>
  <si>
    <t>21I0940482</t>
  </si>
  <si>
    <t>281/1</t>
  </si>
  <si>
    <t>IPCA (Não)</t>
  </si>
  <si>
    <t>IPCA (Sim)</t>
  </si>
  <si>
    <t>CDI</t>
  </si>
  <si>
    <t>Crédito Pulverizado Residencial</t>
  </si>
  <si>
    <t>Loteamento</t>
  </si>
  <si>
    <t>PA</t>
  </si>
  <si>
    <t>-Cessão fiduciária dos recebíveis e vendas futuras;
-Alienação Fiduciária das quotas das sociedades detentoras dos Empreendimentos;
-Fundo de Reserva dinâmico no valor de 01 PMT;
-Fiança e coobrigação dos sócios pessoa jurídica;</t>
  </si>
  <si>
    <t>Operação lastreada na carteira de recebíveis de 10 loteamentos (Cidade Jardim) localizados em Parauapebas no Pará, com mais de 7.000 contratos ativos cedidos para a operação e aproximadamente 260 milhões de valor de carteira elegível.</t>
  </si>
  <si>
    <t>Multipropriedade</t>
  </si>
  <si>
    <t>AL</t>
  </si>
  <si>
    <t>-Cessão Fiduciária dos Recebíveis, receitas de condomínio e pool do Ipioca Beach Residence;
Cessão Fiduciária das receitas de gestão dos hotéis Acqua Inn e Acqua Suítes;
-Estoque de apartamentos do Ipioca Beach Life;
-Promessa de Cessão Fiduciária das vendas futuras;
-Alienação Fiduciária das Quotas da cedente;
-Fiança e coobrigação dos sócios pessoa jurídica;
-Fundo de Reserva (02 PMTs).</t>
  </si>
  <si>
    <t>Operação lastreada na carteira de recebíveis do Grupo MME – Maceió Mar Empreendimentos, que é referência no mercado imobiliário de Alagoas. Possuem 5 hotéis na região, dos quais 3 integram a carteira de recebíveis da operação.</t>
  </si>
  <si>
    <t>SP</t>
  </si>
  <si>
    <t>-Cessão fiduciária dos recebíveis e vendas futuras;
-Alienação Fiduciária de 100% das quotas ou ações da(s) sociedade(s) detentora(s) do(s) Empreendimento(s);
-Fundo de Reserva (02 PMTs);
-Fiança dos sócios da Tomadora.</t>
  </si>
  <si>
    <t>Operação lastreada na Cessão Fiduciária de Recebíveis do Olimpia Park Resort, empreendimento de multipropriedade com 912 apartamentos. A última etapa teve o Habite-se expedido em 07/2019. Os recursos integralizados foram utilizados para pré-pagamento de CRI anterior e outras dívidas da companhia.</t>
  </si>
  <si>
    <t>-Cessão Fiduciária dos Recebíveis;
-Promessa de Cessão Fiduciária das vendas futuras;
-Alienações Fiduciárias de Participações;
-Fiança e coobrigação dos sócios pessoa física;
-Fundo de Obras;
-Fundo de Reserva (02 PMTs).</t>
  </si>
  <si>
    <t xml:space="preserve">Operação estruturada lastreada na Cessão dos Recebíveis dos empreendimentos Barretos A e C, Royal, Pitangui e o timeshare do clube de férias Wyndham Club. Os recursos integralizados foram destinados para o pré-pagamento do CRI anterior e financiar a conclusão das obras dos empreendimentos Pitangui e Barretos C. </t>
  </si>
  <si>
    <t>SE</t>
  </si>
  <si>
    <t>-Cessão Fiduciária de dos Recebíveis;
-Promessa de Cessão Fiduciária das vendas futuras;
-Alienação Fiduciária das Quotas da desenvolvedora do projeto;
-Fiança e coobrigação dos sócios;
-Fundo de Reserva (03 PMTs) e Despesas.</t>
  </si>
  <si>
    <t>Operação lastreada nos recebíveis de três loteamentos entregues e performados da Laredo Urbanizadora. A companhia tem histórico de 25 anos na região e 19 empreendimentos entregues. O Fundo acompanhou a evolução das obras através de CRIs anteriores.</t>
  </si>
  <si>
    <t>Incorporação Vertical</t>
  </si>
  <si>
    <t>-Cessão Fiduciária de 100% dos recebíveis;
-Alienação Fiduciária de Participações;
-Alienação Fiduciária de imóveis e terreno;
-Fiança e Aval da Arquiplan e sócios pessoas físicas;
-Fundo de Despesas;
-Fundo de Reserva (R$ 2 milhões).</t>
  </si>
  <si>
    <t>Operação lastreada em CCI emitida pela Arquiplan Desenvolvimento Imobiliário S.A. e Cessão Fiduciária de Recebíveis do empreendimento Beside Santa Cecília, que conta com 312 unidades a 400m do metrô Santa Cecília.</t>
  </si>
  <si>
    <t>MT</t>
  </si>
  <si>
    <t>-Cessão Fiduciária de 100% dos Recebíveis e das 
vendas futuras;
-Promessa de Cessão Fiduciária das vendas 
futuras;
-Alienação Fiduciária das Quotas da SPE;
-Fiança e Coobrigação dos sócios Pessoa Física 
e/ou jurídica;
-Fundo de Obras;
-Fundo de Reserva (02 PMTs).</t>
  </si>
  <si>
    <t>Loteamento aberto em Sorriso, MT, localizado em região que faz parte de um planejamento urbanístico do município para criação de um novo polo na cidade, que contará com a nova sede da prefeitura. Os loteamentos próximos já se
encontram altamente adensados.</t>
  </si>
  <si>
    <t>Pro Soluto</t>
  </si>
  <si>
    <t>-Cessão Fiduciária dos Recebíveis;
-Fundo de Reserva com obrigação de recomposição (03 PMTs).</t>
  </si>
  <si>
    <t>Operação lastreada na carteira de recebíveis pró-soluto da MRV Engenharia e Participações S.A., uma das maiores e mais relevantes companhias do setor, com rating brAA.</t>
  </si>
  <si>
    <t>-Cessão Fiduciária dos Recebíveis e das Vendas Futuras (1ª fase);
-Alienação Fiduciária das Quotas da SPE;
-Alienação Fiduciária de Imóveis;
-Coobrigação dos sócios Pessoa Física e/ou Jurídica;
-Fundo de Obras;
-Fundo de Reserva (03 PMTs).</t>
  </si>
  <si>
    <t>Operação estruturada lastreada na Cessão dos Recebíveis do empreendimento Hot Beach You, do grupo Ferrasa. O resort possuí uma localização privilegiada na cidade e contará com lazer completo e estrutura diferenciada na região. Os recursos integralizados foram destinados para financiar a conclusão das obras do empreendimento em Olímpia.</t>
  </si>
  <si>
    <t>-Cessão Fiduciária dos Recebíveis;
-Promessa de Cessão Fiduciária das vendas futuras;
-Alienação Fiduciária de Cotas;
-Fiança dos sócios pessoa física;
-Fundo de Despesas e Fundo de Reserva (04 PMTs).</t>
  </si>
  <si>
    <t>Operação lastreada na Cessão Fiduciária de Recebíveis do empreendimento Livello Garden, incorporação vertical em Belém do Pará, desenvolvido pela incorporadora Level. A operação nasce com 100% das unidades vendidas e possuí uma estrutura de amortização Full Cash Sweep.</t>
  </si>
  <si>
    <t>-Cessão fiduciária dos recebíveis e vendas futuras;
-Alienação Fiduciária de 100% das quotas da sociedade detentora do Empreendimento;
-Fiança e Coobrigação dos sócios na pessoal física e jurídica;
-Fundo de Reserva (02 PMTs);
-Fundo de Despesas;
-Fundo de Obras.</t>
  </si>
  <si>
    <t>Operação lastreada na Cessão Fiduciária de Recebíveis do loteamento Villaredo Aruana, que conta com mais de 800 lotes. Os recursos integralizados serão destinados para a obra do próprio empreendimento.</t>
  </si>
  <si>
    <t>PR</t>
  </si>
  <si>
    <t>-Cessão Fiduciária dos Recebíveis;
-Promessa de Cessão Fiduciária das vendas futuras;
-Alienação Fiduciária de Participações;
-Alienação Fiduciária de imóvel;
-Fiança e coobrigação na pessoa física e jurídica;
-Fundo de Obras;
-Fundo de Despesas e Juros;
-Fundo de Reserva (02 PMTs).</t>
  </si>
  <si>
    <t>Operação estruturada lastreada em CCI e na Cessão dos Recebíveis do empreendimento Tribeca190, incorporação vertical localizada em Londrina – PR com 16 pavimentos, garagem e área social e de lazer completas.</t>
  </si>
  <si>
    <t>-Hipoteca do terreno;
-Promessa de Cessão Fiduciária de 100% das vendas futuras;
-Alienação Fiduciária de 100% das quotas da cedente;
-Aval dos sócios pessoas físicas e/ou jurídicas;
-Fundo de Obra, de 110% do valor remanescente;
-Fundo de Reserva, no valor de R$ 500 mil.</t>
  </si>
  <si>
    <t>Operação que tem como garantia a hipoteca do terreno (a ser convertida em Alienação Fiduciária após o registro da incorporação na matrícula do imóvel) e a cessão fiduciária de vendas futuras do empreendimento de incorporação vertical no bairro Vila Madalena, em São Paulo.</t>
  </si>
  <si>
    <t>24C2203838</t>
  </si>
  <si>
    <t>23H2483243</t>
  </si>
  <si>
    <t>4/115</t>
  </si>
  <si>
    <t>1/28</t>
  </si>
  <si>
    <t>2/68</t>
  </si>
  <si>
    <t>2/39</t>
  </si>
  <si>
    <t>1/39</t>
  </si>
  <si>
    <t>RN, SP, RS, PR, GO, AL</t>
  </si>
  <si>
    <t>DF, SE, PB, CE, MA, AL, PI, PE, ES, AM, BA, MS, RN, RS, SC, MT, SP, PR, MG, RJ, GO</t>
  </si>
  <si>
    <t>SP, RN, GO, AL, RS,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</si>
</sst>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&quot;R$ &quot;* #,##0.00_);_(&quot;R$ &quot;* \(#,##0.00\);_(&quot;R$ &quot;* &quot;-&quot;??_);_(@_)"/>
    <numFmt numFmtId="168" formatCode="0.00000000"/>
    <numFmt numFmtId="169" formatCode="&quot;$&quot;#,##0\ ;\(&quot;$&quot;#,##0\)"/>
    <numFmt numFmtId="170" formatCode="[Blue]0%_);[Red]\-0%_)"/>
    <numFmt numFmtId="171" formatCode="[Blue]0.0%_);[Red]\-0.0%_)"/>
    <numFmt numFmtId="172" formatCode="[Blue]0.00%_);[Red]\-0.00%_)"/>
    <numFmt numFmtId="173" formatCode="&quot;$&quot;#,##0_);[Red]\-&quot;$&quot;#,##0_)"/>
    <numFmt numFmtId="174" formatCode="#,##0.0_);\(#,##0.0\)"/>
    <numFmt numFmtId="175" formatCode="\C\R&quot;$&quot;#,##0.00_);[Red]\-\C\R&quot;$&quot;#,##0.00_)"/>
    <numFmt numFmtId="176" formatCode="\$#,##0_);\(\$#,##0\)"/>
    <numFmt numFmtId="177" formatCode="[Cyan]d\-ddd"/>
    <numFmt numFmtId="178" formatCode="mmmm\ d\,\ yyyy"/>
    <numFmt numFmtId="179" formatCode="_([$€-2]* #,##0.00_);_([$€-2]* \(#,##0.00\);_([$€-2]* &quot;-&quot;??_)"/>
    <numFmt numFmtId="180" formatCode="#,##0.00&quot;F&quot;_);\(#,##0.00&quot;F&quot;\)"/>
    <numFmt numFmtId="181" formatCode="0\ 000\ 000\ 000"/>
    <numFmt numFmtId="182" formatCode="\$#,##0\ ;\(\$#,##0\)"/>
    <numFmt numFmtId="183" formatCode="_(&quot;N$&quot;* #,##0_);_(&quot;N$&quot;* \(#,##0\);_(&quot;N$&quot;* &quot;-&quot;_);_(@_)"/>
    <numFmt numFmtId="184" formatCode="_(&quot;N$&quot;* #,##0.00_);_(&quot;N$&quot;* \(#,##0.00\);_(&quot;N$&quot;* &quot;-&quot;??_);_(@_)"/>
    <numFmt numFmtId="185" formatCode="0.000000000"/>
    <numFmt numFmtId="186" formatCode="0.0%;\(0.0%\)"/>
    <numFmt numFmtId="187" formatCode="%#,#00"/>
    <numFmt numFmtId="188" formatCode="#.##000"/>
    <numFmt numFmtId="189" formatCode="\R&quot;$&quot;#,##0_);[Red]\-\R&quot;$&quot;#,##0_)"/>
    <numFmt numFmtId="190" formatCode="\R&quot;$&quot;#,##0.00_);[Red]\-\R&quot;$&quot;#,##0.00_)"/>
    <numFmt numFmtId="191" formatCode="#,"/>
    <numFmt numFmtId="192" formatCode="\u\f#,##0_);[Red]\-\u\f#,##0_)"/>
    <numFmt numFmtId="193" formatCode="0.00_)"/>
    <numFmt numFmtId="194" formatCode="_(&quot;kr&quot;\ * #,##0_);_(&quot;kr&quot;\ * \(#,##0\);_(&quot;kr&quot;\ * &quot;-&quot;_);_(@_)"/>
    <numFmt numFmtId="195" formatCode="[Blue][&gt;1000]#,##0;[Red][&lt;1000]#,##0;[Green]#,##0"/>
    <numFmt numFmtId="196" formatCode="&quot;$&quot;\ #,##0.00_);[Red]\(&quot;$&quot;\ #,##0.00\)"/>
    <numFmt numFmtId="197" formatCode="mmmm\-yy"/>
    <numFmt numFmtId="198" formatCode=";;;"/>
    <numFmt numFmtId="199" formatCode="_(* #,##0_);_(* \(#,##0\);_(* &quot;-&quot;_);_(@_)"/>
    <numFmt numFmtId="200" formatCode="0.0%"/>
    <numFmt numFmtId="201" formatCode="#,##0.000"/>
    <numFmt numFmtId="202" formatCode="_-* #,##0_-;\-* #,##0_-;_-* &quot;-&quot;??_-;_-@_-"/>
    <numFmt numFmtId="203" formatCode="_(* #,##0.00_);_(* \(#,##0.00\);_(* &quot;-&quot;_);_(@_)"/>
    <numFmt numFmtId="204" formatCode="#,##0;\(#,##0\)"/>
    <numFmt numFmtId="205" formatCode="_(&quot;R$&quot;\ * #,##0.00_);_(&quot;R$&quot;\ * \(#,##0.00\);_(&quot;R$&quot;\ * &quot;-&quot;??_);_(@_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3"/>
      <color indexed="8"/>
      <name val="Arial"/>
      <family val="2"/>
    </font>
    <font>
      <sz val="11"/>
      <name val="Arial"/>
      <family val="2"/>
    </font>
    <font>
      <sz val="10"/>
      <name val="Helvetica"/>
      <family val="2"/>
    </font>
    <font>
      <sz val="10"/>
      <name val="Geneva"/>
      <family val="2"/>
    </font>
    <font>
      <sz val="12"/>
      <name val="Times New Roman"/>
      <family val="1"/>
    </font>
    <font>
      <b/>
      <sz val="10"/>
      <color indexed="8"/>
      <name val="Helv"/>
    </font>
    <font>
      <sz val="8"/>
      <color indexed="12"/>
      <name val="Helv"/>
    </font>
    <font>
      <sz val="10"/>
      <color indexed="17"/>
      <name val="Geneva"/>
      <family val="2"/>
    </font>
    <font>
      <sz val="12"/>
      <name val="Tms Rmn"/>
    </font>
    <font>
      <b/>
      <sz val="12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8"/>
      <name val="Tms Rmn"/>
    </font>
    <font>
      <sz val="8"/>
      <name val="Palatino"/>
      <family val="1"/>
    </font>
    <font>
      <sz val="10"/>
      <name val="BERNHARD"/>
    </font>
    <font>
      <sz val="10"/>
      <name val="HELV"/>
    </font>
    <font>
      <sz val="10"/>
      <color indexed="15"/>
      <name val="Helv"/>
    </font>
    <font>
      <sz val="7.5"/>
      <color indexed="9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MS Sans Serif"/>
      <family val="2"/>
    </font>
    <font>
      <sz val="7"/>
      <name val="Palatino"/>
      <family val="1"/>
    </font>
    <font>
      <sz val="7.5"/>
      <color indexed="12"/>
      <name val="Arial"/>
      <family val="2"/>
    </font>
    <font>
      <sz val="8"/>
      <name val="Arial"/>
      <family val="2"/>
    </font>
    <font>
      <sz val="6"/>
      <color indexed="16"/>
      <name val="Palatino"/>
      <family val="1"/>
    </font>
    <font>
      <sz val="10"/>
      <name val="Courier"/>
      <family val="3"/>
    </font>
    <font>
      <sz val="9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8"/>
      <name val="HELV"/>
    </font>
    <font>
      <u/>
      <sz val="10"/>
      <color indexed="15"/>
      <name val="Geneva"/>
      <family val="2"/>
    </font>
    <font>
      <sz val="10"/>
      <name val="MS Sans Serif"/>
      <family val="2"/>
    </font>
    <font>
      <sz val="10"/>
      <color indexed="20"/>
      <name val="Times New Roman"/>
      <family val="1"/>
    </font>
    <font>
      <sz val="7"/>
      <name val="Small Fonts"/>
      <family val="2"/>
    </font>
    <font>
      <sz val="10"/>
      <name val="Times New Roman"/>
      <family val="1"/>
    </font>
    <font>
      <b/>
      <sz val="11"/>
      <color indexed="16"/>
      <name val="Times New Roman"/>
      <family val="1"/>
    </font>
    <font>
      <sz val="10"/>
      <color indexed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9"/>
      <name val="Helvetica-Black"/>
    </font>
    <font>
      <sz val="7"/>
      <name val="Arial"/>
      <family val="2"/>
    </font>
    <font>
      <sz val="10"/>
      <color indexed="8"/>
      <name val="Geneva"/>
      <family val="2"/>
    </font>
    <font>
      <sz val="18"/>
      <name val="Helvetica-Black"/>
      <family val="2"/>
    </font>
    <font>
      <sz val="9"/>
      <name val="Helvetica-Black"/>
      <family val="2"/>
    </font>
    <font>
      <sz val="14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ourier New"/>
      <family val="3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Roboto"/>
    </font>
    <font>
      <b/>
      <sz val="12"/>
      <color theme="0"/>
      <name val="Roboto"/>
    </font>
    <font>
      <b/>
      <sz val="11"/>
      <color theme="0"/>
      <name val="Roboto"/>
    </font>
    <font>
      <b/>
      <sz val="11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color theme="0"/>
      <name val="Roboto"/>
    </font>
    <font>
      <sz val="10"/>
      <color theme="1"/>
      <name val="Roboto"/>
    </font>
    <font>
      <b/>
      <sz val="11"/>
      <color theme="1" tint="0.249977111117893"/>
      <name val="Roboto"/>
    </font>
    <font>
      <sz val="11"/>
      <color theme="1" tint="0.249977111117893"/>
      <name val="Roboto"/>
    </font>
    <font>
      <sz val="11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 Slab"/>
      <family val="2"/>
    </font>
    <font>
      <sz val="11"/>
      <color rgb="FF000000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6">
    <xf numFmtId="0" fontId="0" fillId="0" borderId="0"/>
    <xf numFmtId="9" fontId="1" fillId="0" borderId="0" applyFont="0" applyFill="0" applyBorder="0" applyAlignment="0" applyProtection="0"/>
    <xf numFmtId="169" fontId="10" fillId="0" borderId="0" applyFill="0" applyBorder="0" applyAlignment="0"/>
    <xf numFmtId="170" fontId="11" fillId="0" borderId="0"/>
    <xf numFmtId="171" fontId="11" fillId="0" borderId="0"/>
    <xf numFmtId="172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" fontId="13" fillId="0" borderId="2">
      <alignment horizontal="center"/>
    </xf>
    <xf numFmtId="0" fontId="7" fillId="0" borderId="0" applyNumberFormat="0" applyFont="0" applyBorder="0" applyAlignment="0"/>
    <xf numFmtId="0" fontId="14" fillId="0" borderId="3">
      <protection hidden="1"/>
    </xf>
    <xf numFmtId="0" fontId="11" fillId="2" borderId="3" applyNumberFormat="0" applyFont="0" applyBorder="0" applyAlignment="0" applyProtection="0">
      <protection hidden="1"/>
    </xf>
    <xf numFmtId="173" fontId="15" fillId="0" borderId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4" fontId="21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22" fillId="0" borderId="0" applyFont="0" applyFill="0" applyBorder="0" applyAlignment="0" applyProtection="0">
      <alignment horizontal="right"/>
    </xf>
    <xf numFmtId="37" fontId="7" fillId="0" borderId="0" applyFill="0" applyBorder="0" applyAlignment="0" applyProtection="0"/>
    <xf numFmtId="0" fontId="23" fillId="0" borderId="0"/>
    <xf numFmtId="0" fontId="24" fillId="0" borderId="0"/>
    <xf numFmtId="37" fontId="7" fillId="0" borderId="0" applyFill="0" applyBorder="0" applyAlignment="0" applyProtection="0"/>
    <xf numFmtId="0" fontId="23" fillId="0" borderId="0"/>
    <xf numFmtId="0" fontId="24" fillId="0" borderId="0"/>
    <xf numFmtId="175" fontId="11" fillId="0" borderId="0"/>
    <xf numFmtId="0" fontId="22" fillId="0" borderId="0" applyFont="0" applyFill="0" applyBorder="0" applyAlignment="0" applyProtection="0">
      <alignment horizontal="right"/>
    </xf>
    <xf numFmtId="0" fontId="22" fillId="0" borderId="0" applyFont="0" applyFill="0" applyBorder="0" applyAlignment="0" applyProtection="0">
      <alignment horizontal="right"/>
    </xf>
    <xf numFmtId="176" fontId="7" fillId="0" borderId="0" applyFill="0" applyBorder="0" applyAlignment="0" applyProtection="0"/>
    <xf numFmtId="177" fontId="25" fillId="0" borderId="0">
      <alignment horizontal="right"/>
    </xf>
    <xf numFmtId="0" fontId="12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7" fillId="0" borderId="0" applyFill="0" applyBorder="0" applyAlignment="0" applyProtection="0"/>
    <xf numFmtId="0" fontId="22" fillId="0" borderId="0" applyFont="0" applyFill="0" applyBorder="0" applyAlignment="0" applyProtection="0"/>
    <xf numFmtId="178" fontId="7" fillId="0" borderId="0" applyFill="0" applyBorder="0" applyAlignment="0" applyProtection="0"/>
    <xf numFmtId="0" fontId="26" fillId="3" borderId="4" applyNumberFormat="0" applyBorder="0" applyAlignment="0">
      <alignment horizontal="center"/>
      <protection hidden="1"/>
    </xf>
    <xf numFmtId="37" fontId="17" fillId="4" borderId="5" applyNumberFormat="0" applyAlignment="0">
      <alignment horizontal="left"/>
    </xf>
    <xf numFmtId="0" fontId="27" fillId="0" borderId="0">
      <protection locked="0"/>
    </xf>
    <xf numFmtId="0" fontId="22" fillId="0" borderId="6" applyNumberFormat="0" applyFon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9" fillId="0" borderId="0" applyNumberFormat="0" applyFill="0" applyBorder="0" applyAlignment="0" applyProtection="0"/>
    <xf numFmtId="179" fontId="7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2" fontId="7" fillId="0" borderId="0" applyFill="0" applyBorder="0" applyAlignment="0" applyProtection="0"/>
    <xf numFmtId="2" fontId="7" fillId="0" borderId="0" applyFont="0" applyFill="0" applyBorder="0" applyAlignment="0" applyProtection="0"/>
    <xf numFmtId="0" fontId="30" fillId="0" borderId="0" applyFill="0" applyBorder="0" applyProtection="0">
      <alignment horizontal="left"/>
    </xf>
    <xf numFmtId="38" fontId="31" fillId="0" borderId="3" applyBorder="0"/>
    <xf numFmtId="2" fontId="7" fillId="0" borderId="0"/>
    <xf numFmtId="38" fontId="32" fillId="5" borderId="0" applyNumberFormat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3" fillId="0" borderId="0" applyProtection="0">
      <alignment horizontal="right"/>
    </xf>
    <xf numFmtId="0" fontId="34" fillId="0" borderId="0"/>
    <xf numFmtId="1" fontId="35" fillId="0" borderId="0" applyNumberFormat="0" applyFill="0" applyBorder="0" applyAlignment="0" applyProtection="0"/>
    <xf numFmtId="168" fontId="12" fillId="0" borderId="0"/>
    <xf numFmtId="180" fontId="12" fillId="0" borderId="0"/>
    <xf numFmtId="181" fontId="12" fillId="0" borderId="0"/>
    <xf numFmtId="10" fontId="32" fillId="6" borderId="7" applyNumberFormat="0" applyBorder="0" applyAlignment="0" applyProtection="0"/>
    <xf numFmtId="38" fontId="36" fillId="0" borderId="0"/>
    <xf numFmtId="38" fontId="37" fillId="0" borderId="0"/>
    <xf numFmtId="38" fontId="38" fillId="0" borderId="0"/>
    <xf numFmtId="38" fontId="39" fillId="0" borderId="0"/>
    <xf numFmtId="0" fontId="40" fillId="0" borderId="0"/>
    <xf numFmtId="0" fontId="40" fillId="0" borderId="0"/>
    <xf numFmtId="0" fontId="41" fillId="0" borderId="3">
      <alignment horizontal="left"/>
      <protection locked="0"/>
    </xf>
    <xf numFmtId="17" fontId="42" fillId="0" borderId="0">
      <alignment horizontal="center"/>
    </xf>
    <xf numFmtId="41" fontId="7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4" fillId="0" borderId="0" applyBorder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>
      <protection locked="0"/>
    </xf>
    <xf numFmtId="0" fontId="22" fillId="0" borderId="0" applyFont="0" applyFill="0" applyBorder="0" applyAlignment="0" applyProtection="0">
      <alignment horizontal="right"/>
    </xf>
    <xf numFmtId="37" fontId="45" fillId="0" borderId="0"/>
    <xf numFmtId="0" fontId="7" fillId="0" borderId="0"/>
    <xf numFmtId="168" fontId="12" fillId="0" borderId="0"/>
    <xf numFmtId="180" fontId="12" fillId="0" borderId="0"/>
    <xf numFmtId="181" fontId="12" fillId="0" borderId="0"/>
    <xf numFmtId="185" fontId="12" fillId="0" borderId="0">
      <alignment horizontal="right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6" fillId="0" borderId="0"/>
    <xf numFmtId="0" fontId="11" fillId="0" borderId="0">
      <alignment horizontal="right"/>
    </xf>
    <xf numFmtId="0" fontId="11" fillId="0" borderId="0">
      <alignment horizontal="right"/>
    </xf>
    <xf numFmtId="0" fontId="47" fillId="7" borderId="8"/>
    <xf numFmtId="10" fontId="7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7" fillId="0" borderId="0">
      <protection locked="0"/>
    </xf>
    <xf numFmtId="188" fontId="27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>
      <protection locked="0"/>
    </xf>
    <xf numFmtId="3" fontId="7" fillId="0" borderId="0" applyFont="0" applyFill="0" applyBorder="0" applyAlignment="0" applyProtection="0"/>
    <xf numFmtId="189" fontId="11" fillId="0" borderId="0"/>
    <xf numFmtId="190" fontId="11" fillId="0" borderId="0"/>
    <xf numFmtId="0" fontId="48" fillId="0" borderId="3" applyNumberFormat="0" applyFill="0" applyBorder="0" applyAlignment="0" applyProtection="0">
      <protection hidden="1"/>
    </xf>
    <xf numFmtId="38" fontId="49" fillId="0" borderId="0"/>
    <xf numFmtId="4" fontId="50" fillId="8" borderId="9" applyNumberFormat="0" applyProtection="0">
      <alignment horizontal="left" vertical="center" indent="1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7" fillId="0" borderId="0"/>
    <xf numFmtId="0" fontId="51" fillId="0" borderId="0" applyFill="0" applyBorder="0" applyProtection="0">
      <alignment horizontal="left"/>
    </xf>
    <xf numFmtId="37" fontId="52" fillId="0" borderId="10" applyFill="0" applyBorder="0" applyAlignment="0">
      <alignment horizontal="left"/>
    </xf>
    <xf numFmtId="191" fontId="28" fillId="0" borderId="7">
      <protection locked="0"/>
    </xf>
    <xf numFmtId="191" fontId="28" fillId="0" borderId="0">
      <protection locked="0"/>
    </xf>
    <xf numFmtId="0" fontId="49" fillId="2" borderId="3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53" fillId="0" borderId="0"/>
    <xf numFmtId="192" fontId="53" fillId="0" borderId="0">
      <alignment horizontal="right"/>
    </xf>
    <xf numFmtId="193" fontId="46" fillId="0" borderId="0" applyFont="0" applyFill="0" applyBorder="0" applyAlignment="0" applyProtection="0"/>
    <xf numFmtId="194" fontId="7" fillId="0" borderId="0" applyFont="0" applyFill="0" applyBorder="0" applyAlignment="0" applyProtection="0"/>
    <xf numFmtId="193" fontId="46" fillId="0" borderId="0" applyFont="0" applyFill="0" applyBorder="0" applyAlignment="0" applyProtection="0"/>
    <xf numFmtId="195" fontId="11" fillId="0" borderId="0"/>
    <xf numFmtId="3" fontId="7" fillId="0" borderId="0" applyFont="0" applyFill="0" applyBorder="0" applyAlignment="0" applyProtection="0"/>
    <xf numFmtId="0" fontId="1" fillId="0" borderId="0"/>
    <xf numFmtId="0" fontId="54" fillId="0" borderId="0" applyProtection="0">
      <alignment horizontal="left"/>
    </xf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55" fillId="0" borderId="0" applyFill="0" applyBorder="0" applyProtection="0">
      <alignment horizontal="left"/>
    </xf>
    <xf numFmtId="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6" fontId="56" fillId="0" borderId="0" applyFont="0" applyFill="0" applyBorder="0" applyAlignment="0" applyProtection="0"/>
    <xf numFmtId="167" fontId="57" fillId="0" borderId="0" applyFont="0" applyFill="0" applyBorder="0" applyAlignment="0" applyProtection="0"/>
    <xf numFmtId="197" fontId="58" fillId="0" borderId="0" applyFill="0" applyBorder="0" applyAlignment="0" applyProtection="0"/>
    <xf numFmtId="197" fontId="58" fillId="0" borderId="0" applyFill="0" applyBorder="0" applyAlignment="0" applyProtection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9" fillId="0" borderId="0"/>
    <xf numFmtId="0" fontId="6" fillId="0" borderId="0"/>
    <xf numFmtId="0" fontId="7" fillId="0" borderId="0"/>
    <xf numFmtId="0" fontId="7" fillId="0" borderId="0"/>
    <xf numFmtId="0" fontId="50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0" fontId="9" fillId="0" borderId="0" applyFont="0" applyFill="0" applyBorder="0" applyAlignment="0" applyProtection="0"/>
    <xf numFmtId="0" fontId="59" fillId="0" borderId="11" applyNumberFormat="0" applyFill="0" applyAlignment="0" applyProtection="0"/>
    <xf numFmtId="0" fontId="59" fillId="0" borderId="1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12" applyNumberFormat="0" applyFill="0" applyAlignment="0" applyProtection="0"/>
    <xf numFmtId="0" fontId="62" fillId="0" borderId="13" applyNumberFormat="0" applyFill="0" applyAlignment="0" applyProtection="0"/>
    <xf numFmtId="0" fontId="63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4" fillId="9" borderId="0" applyNumberFormat="0" applyBorder="0" applyAlignment="0" applyProtection="0"/>
    <xf numFmtId="0" fontId="65" fillId="10" borderId="0" applyNumberFormat="0" applyBorder="0" applyAlignment="0" applyProtection="0"/>
    <xf numFmtId="0" fontId="66" fillId="12" borderId="16" applyNumberFormat="0" applyAlignment="0" applyProtection="0"/>
    <xf numFmtId="0" fontId="67" fillId="12" borderId="15" applyNumberFormat="0" applyAlignment="0" applyProtection="0"/>
    <xf numFmtId="0" fontId="68" fillId="0" borderId="17" applyNumberFormat="0" applyFill="0" applyAlignment="0" applyProtection="0"/>
    <xf numFmtId="0" fontId="3" fillId="13" borderId="18" applyNumberFormat="0" applyAlignment="0" applyProtection="0"/>
    <xf numFmtId="0" fontId="5" fillId="0" borderId="0" applyNumberFormat="0" applyFill="0" applyBorder="0" applyAlignment="0" applyProtection="0"/>
    <xf numFmtId="0" fontId="1" fillId="14" borderId="19" applyNumberFormat="0" applyFont="0" applyAlignment="0" applyProtection="0"/>
    <xf numFmtId="0" fontId="69" fillId="0" borderId="0" applyNumberFormat="0" applyFill="0" applyBorder="0" applyAlignment="0" applyProtection="0"/>
    <xf numFmtId="0" fontId="2" fillId="0" borderId="20" applyNumberFormat="0" applyFill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1" fillId="0" borderId="0" applyFont="0" applyFill="0" applyBorder="0" applyAlignment="0" applyProtection="0"/>
    <xf numFmtId="0" fontId="58" fillId="0" borderId="0"/>
    <xf numFmtId="0" fontId="7" fillId="0" borderId="0"/>
    <xf numFmtId="0" fontId="1" fillId="0" borderId="0"/>
    <xf numFmtId="198" fontId="34" fillId="0" borderId="0"/>
    <xf numFmtId="0" fontId="70" fillId="0" borderId="0"/>
    <xf numFmtId="0" fontId="32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8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7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5" fillId="0" borderId="0"/>
    <xf numFmtId="205" fontId="1" fillId="0" borderId="0" applyFont="0" applyFill="0" applyBorder="0" applyAlignment="0" applyProtection="0"/>
    <xf numFmtId="0" fontId="86" fillId="0" borderId="0"/>
    <xf numFmtId="0" fontId="63" fillId="0" borderId="0" applyNumberFormat="0" applyFill="0" applyBorder="0" applyAlignment="0" applyProtection="0"/>
    <xf numFmtId="0" fontId="65" fillId="10" borderId="0" applyNumberFormat="0" applyBorder="0" applyAlignment="0" applyProtection="0"/>
    <xf numFmtId="0" fontId="66" fillId="12" borderId="16" applyNumberFormat="0" applyAlignment="0" applyProtection="0"/>
    <xf numFmtId="0" fontId="67" fillId="12" borderId="15" applyNumberFormat="0" applyAlignment="0" applyProtection="0"/>
    <xf numFmtId="0" fontId="69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" fontId="35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7" fillId="0" borderId="0"/>
    <xf numFmtId="43" fontId="1" fillId="0" borderId="0" applyFont="0" applyFill="0" applyBorder="0" applyAlignment="0" applyProtection="0"/>
    <xf numFmtId="0" fontId="87" fillId="0" borderId="0"/>
    <xf numFmtId="0" fontId="87" fillId="0" borderId="0"/>
    <xf numFmtId="43" fontId="1" fillId="0" borderId="0" applyFont="0" applyFill="0" applyBorder="0" applyAlignment="0" applyProtection="0"/>
    <xf numFmtId="0" fontId="1" fillId="0" borderId="0"/>
    <xf numFmtId="0" fontId="88" fillId="0" borderId="0"/>
    <xf numFmtId="43" fontId="88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9" fillId="0" borderId="0"/>
    <xf numFmtId="0" fontId="89" fillId="0" borderId="0"/>
    <xf numFmtId="0" fontId="7" fillId="0" borderId="0"/>
    <xf numFmtId="0" fontId="89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9" fillId="0" borderId="0"/>
    <xf numFmtId="0" fontId="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2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3" borderId="0" applyNumberFormat="0" applyBorder="0" applyAlignment="0" applyProtection="0"/>
    <xf numFmtId="0" fontId="58" fillId="46" borderId="0" applyNumberFormat="0" applyBorder="0" applyAlignment="0" applyProtection="0"/>
    <xf numFmtId="0" fontId="58" fillId="49" borderId="0" applyNumberFormat="0" applyBorder="0" applyAlignment="0" applyProtection="0"/>
    <xf numFmtId="0" fontId="94" fillId="50" borderId="0" applyNumberFormat="0" applyBorder="0" applyAlignment="0" applyProtection="0"/>
    <xf numFmtId="0" fontId="94" fillId="47" borderId="0" applyNumberFormat="0" applyBorder="0" applyAlignment="0" applyProtection="0"/>
    <xf numFmtId="0" fontId="94" fillId="48" borderId="0" applyNumberFormat="0" applyBorder="0" applyAlignment="0" applyProtection="0"/>
    <xf numFmtId="0" fontId="94" fillId="51" borderId="0" applyNumberFormat="0" applyBorder="0" applyAlignment="0" applyProtection="0"/>
    <xf numFmtId="0" fontId="94" fillId="52" borderId="0" applyNumberFormat="0" applyBorder="0" applyAlignment="0" applyProtection="0"/>
    <xf numFmtId="0" fontId="94" fillId="53" borderId="0" applyNumberFormat="0" applyBorder="0" applyAlignment="0" applyProtection="0"/>
    <xf numFmtId="0" fontId="94" fillId="50" borderId="0" applyNumberFormat="0" applyBorder="0" applyAlignment="0" applyProtection="0"/>
    <xf numFmtId="0" fontId="94" fillId="47" borderId="0" applyNumberFormat="0" applyBorder="0" applyAlignment="0" applyProtection="0"/>
    <xf numFmtId="0" fontId="94" fillId="48" borderId="0" applyNumberFormat="0" applyBorder="0" applyAlignment="0" applyProtection="0"/>
    <xf numFmtId="0" fontId="94" fillId="51" borderId="0" applyNumberFormat="0" applyBorder="0" applyAlignment="0" applyProtection="0"/>
    <xf numFmtId="0" fontId="94" fillId="52" borderId="0" applyNumberFormat="0" applyBorder="0" applyAlignment="0" applyProtection="0"/>
    <xf numFmtId="0" fontId="94" fillId="53" borderId="0" applyNumberFormat="0" applyBorder="0" applyAlignment="0" applyProtection="0"/>
    <xf numFmtId="0" fontId="95" fillId="42" borderId="0" applyNumberFormat="0" applyBorder="0" applyAlignment="0" applyProtection="0"/>
    <xf numFmtId="0" fontId="96" fillId="2" borderId="23" applyNumberFormat="0" applyAlignment="0" applyProtection="0"/>
    <xf numFmtId="0" fontId="97" fillId="58" borderId="24" applyNumberFormat="0" applyAlignment="0" applyProtection="0"/>
    <xf numFmtId="0" fontId="90" fillId="0" borderId="25" applyNumberFormat="0" applyFill="0" applyAlignment="0" applyProtection="0"/>
    <xf numFmtId="0" fontId="97" fillId="58" borderId="24" applyNumberFormat="0" applyAlignment="0" applyProtection="0"/>
    <xf numFmtId="0" fontId="94" fillId="54" borderId="0" applyNumberFormat="0" applyBorder="0" applyAlignment="0" applyProtection="0"/>
    <xf numFmtId="0" fontId="94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1" borderId="0" applyNumberFormat="0" applyBorder="0" applyAlignment="0" applyProtection="0"/>
    <xf numFmtId="0" fontId="94" fillId="52" borderId="0" applyNumberFormat="0" applyBorder="0" applyAlignment="0" applyProtection="0"/>
    <xf numFmtId="0" fontId="94" fillId="57" borderId="0" applyNumberFormat="0" applyBorder="0" applyAlignment="0" applyProtection="0"/>
    <xf numFmtId="0" fontId="98" fillId="2" borderId="23" applyNumberFormat="0" applyAlignment="0" applyProtection="0"/>
    <xf numFmtId="0" fontId="95" fillId="42" borderId="0" applyNumberFormat="0" applyBorder="0" applyAlignment="0" applyProtection="0"/>
    <xf numFmtId="0" fontId="59" fillId="0" borderId="11" applyNumberFormat="0" applyFill="0" applyAlignment="0" applyProtection="0"/>
    <xf numFmtId="0" fontId="92" fillId="0" borderId="26" applyNumberFormat="0" applyFill="0" applyAlignment="0" applyProtection="0"/>
    <xf numFmtId="0" fontId="93" fillId="0" borderId="27" applyNumberFormat="0" applyFill="0" applyAlignment="0" applyProtection="0"/>
    <xf numFmtId="0" fontId="98" fillId="45" borderId="23" applyNumberFormat="0" applyAlignment="0" applyProtection="0"/>
    <xf numFmtId="0" fontId="90" fillId="0" borderId="25" applyNumberFormat="0" applyFill="0" applyAlignment="0" applyProtection="0"/>
    <xf numFmtId="0" fontId="99" fillId="59" borderId="0" applyNumberFormat="0" applyBorder="0" applyAlignment="0" applyProtection="0"/>
    <xf numFmtId="0" fontId="7" fillId="60" borderId="28" applyNumberFormat="0" applyFont="0" applyAlignment="0" applyProtection="0"/>
    <xf numFmtId="0" fontId="58" fillId="60" borderId="28" applyNumberFormat="0" applyFont="0" applyAlignment="0" applyProtection="0"/>
    <xf numFmtId="0" fontId="100" fillId="2" borderId="29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6" applyNumberFormat="0" applyFill="0" applyAlignment="0" applyProtection="0"/>
    <xf numFmtId="0" fontId="93" fillId="0" borderId="27" applyNumberFormat="0" applyFill="0" applyAlignment="0" applyProtection="0"/>
    <xf numFmtId="0" fontId="93" fillId="0" borderId="0" applyNumberFormat="0" applyFill="0" applyBorder="0" applyAlignment="0" applyProtection="0"/>
    <xf numFmtId="0" fontId="103" fillId="0" borderId="30" applyNumberFormat="0" applyFill="0" applyAlignment="0" applyProtection="0"/>
    <xf numFmtId="0" fontId="101" fillId="0" borderId="0" applyNumberFormat="0" applyFill="0" applyBorder="0" applyAlignment="0" applyProtection="0"/>
    <xf numFmtId="0" fontId="89" fillId="0" borderId="0"/>
    <xf numFmtId="0" fontId="7" fillId="0" borderId="0"/>
    <xf numFmtId="0" fontId="7" fillId="0" borderId="0"/>
    <xf numFmtId="0" fontId="89" fillId="0" borderId="0"/>
    <xf numFmtId="0" fontId="7" fillId="0" borderId="0"/>
    <xf numFmtId="43" fontId="1" fillId="0" borderId="0" applyFont="0" applyFill="0" applyBorder="0" applyAlignment="0" applyProtection="0"/>
    <xf numFmtId="0" fontId="89" fillId="0" borderId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" fillId="0" borderId="0"/>
    <xf numFmtId="0" fontId="7" fillId="0" borderId="0"/>
    <xf numFmtId="0" fontId="7" fillId="0" borderId="0"/>
    <xf numFmtId="0" fontId="89" fillId="0" borderId="0"/>
    <xf numFmtId="43" fontId="1" fillId="0" borderId="0" applyFont="0" applyFill="0" applyBorder="0" applyAlignment="0" applyProtection="0"/>
    <xf numFmtId="0" fontId="89" fillId="0" borderId="0"/>
    <xf numFmtId="43" fontId="88" fillId="0" borderId="0" applyFont="0" applyFill="0" applyBorder="0" applyAlignment="0" applyProtection="0"/>
    <xf numFmtId="0" fontId="89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4" fillId="0" borderId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75" fillId="0" borderId="0" xfId="0" applyFont="1"/>
    <xf numFmtId="0" fontId="76" fillId="39" borderId="1" xfId="0" applyFont="1" applyFill="1" applyBorder="1"/>
    <xf numFmtId="0" fontId="77" fillId="39" borderId="1" xfId="0" applyFont="1" applyFill="1" applyBorder="1"/>
    <xf numFmtId="0" fontId="78" fillId="0" borderId="0" xfId="0" applyFont="1"/>
    <xf numFmtId="3" fontId="75" fillId="0" borderId="0" xfId="278" applyNumberFormat="1" applyFont="1" applyFill="1" applyAlignment="1">
      <alignment horizontal="left"/>
    </xf>
    <xf numFmtId="164" fontId="78" fillId="0" borderId="0" xfId="0" applyNumberFormat="1" applyFont="1" applyAlignment="1">
      <alignment horizontal="center" vertical="center"/>
    </xf>
    <xf numFmtId="0" fontId="80" fillId="39" borderId="1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49" fontId="81" fillId="0" borderId="0" xfId="0" applyNumberFormat="1" applyFont="1" applyAlignment="1">
      <alignment horizontal="center" vertical="center"/>
    </xf>
    <xf numFmtId="14" fontId="81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79" fillId="0" borderId="0" xfId="0" applyFont="1" applyAlignment="1">
      <alignment horizontal="left"/>
    </xf>
    <xf numFmtId="0" fontId="79" fillId="0" borderId="0" xfId="0" applyFont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14" fontId="79" fillId="0" borderId="0" xfId="0" applyNumberFormat="1" applyFont="1" applyAlignment="1">
      <alignment horizontal="center" vertical="center"/>
    </xf>
    <xf numFmtId="0" fontId="79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14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center"/>
    </xf>
    <xf numFmtId="0" fontId="76" fillId="39" borderId="1" xfId="0" applyFont="1" applyFill="1" applyBorder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2" fontId="81" fillId="0" borderId="0" xfId="278" applyNumberFormat="1" applyFont="1" applyAlignment="1">
      <alignment horizontal="center" vertical="center"/>
    </xf>
    <xf numFmtId="2" fontId="79" fillId="0" borderId="0" xfId="278" applyNumberFormat="1" applyFont="1" applyAlignment="1">
      <alignment horizontal="center" vertical="center"/>
    </xf>
    <xf numFmtId="203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center" vertical="center"/>
    </xf>
    <xf numFmtId="4" fontId="75" fillId="0" borderId="0" xfId="278" applyNumberFormat="1" applyFont="1" applyFill="1" applyAlignment="1">
      <alignment horizontal="left"/>
    </xf>
    <xf numFmtId="4" fontId="75" fillId="0" borderId="0" xfId="0" applyNumberFormat="1" applyFont="1"/>
    <xf numFmtId="0" fontId="77" fillId="39" borderId="1" xfId="0" applyFont="1" applyFill="1" applyBorder="1" applyAlignment="1">
      <alignment horizontal="center" vertical="center"/>
    </xf>
    <xf numFmtId="49" fontId="77" fillId="39" borderId="1" xfId="0" applyNumberFormat="1" applyFont="1" applyFill="1" applyBorder="1" applyAlignment="1">
      <alignment horizontal="center" vertical="center"/>
    </xf>
    <xf numFmtId="14" fontId="77" fillId="39" borderId="1" xfId="0" applyNumberFormat="1" applyFont="1" applyFill="1" applyBorder="1" applyAlignment="1">
      <alignment horizontal="center" vertical="center"/>
    </xf>
    <xf numFmtId="2" fontId="77" fillId="39" borderId="1" xfId="278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83" fillId="0" borderId="0" xfId="0" applyNumberFormat="1" applyFont="1" applyAlignment="1">
      <alignment horizontal="center" vertical="center"/>
    </xf>
    <xf numFmtId="199" fontId="83" fillId="0" borderId="21" xfId="0" applyNumberFormat="1" applyFont="1" applyBorder="1" applyAlignment="1">
      <alignment horizontal="left"/>
    </xf>
    <xf numFmtId="204" fontId="83" fillId="0" borderId="21" xfId="0" applyNumberFormat="1" applyFont="1" applyBorder="1" applyAlignment="1">
      <alignment horizontal="center" vertical="center"/>
    </xf>
    <xf numFmtId="199" fontId="84" fillId="0" borderId="0" xfId="0" applyNumberFormat="1" applyFont="1" applyAlignment="1">
      <alignment horizontal="left"/>
    </xf>
    <xf numFmtId="204" fontId="84" fillId="0" borderId="0" xfId="0" applyNumberFormat="1" applyFont="1" applyAlignment="1">
      <alignment horizontal="center" vertical="center"/>
    </xf>
    <xf numFmtId="199" fontId="83" fillId="0" borderId="22" xfId="0" applyNumberFormat="1" applyFont="1" applyBorder="1" applyAlignment="1">
      <alignment horizontal="left"/>
    </xf>
    <xf numFmtId="204" fontId="83" fillId="0" borderId="22" xfId="0" applyNumberFormat="1" applyFont="1" applyBorder="1" applyAlignment="1">
      <alignment horizontal="center" vertical="center"/>
    </xf>
    <xf numFmtId="201" fontId="75" fillId="0" borderId="0" xfId="0" applyNumberFormat="1" applyFont="1" applyAlignment="1">
      <alignment horizontal="center" vertical="center"/>
    </xf>
    <xf numFmtId="3" fontId="83" fillId="0" borderId="22" xfId="0" applyNumberFormat="1" applyFont="1" applyBorder="1" applyAlignment="1">
      <alignment horizontal="center" vertical="center"/>
    </xf>
    <xf numFmtId="199" fontId="83" fillId="0" borderId="0" xfId="0" applyNumberFormat="1" applyFont="1" applyAlignment="1">
      <alignment horizontal="left"/>
    </xf>
    <xf numFmtId="201" fontId="83" fillId="0" borderId="0" xfId="0" applyNumberFormat="1" applyFont="1" applyAlignment="1">
      <alignment horizontal="center" vertical="center"/>
    </xf>
    <xf numFmtId="202" fontId="83" fillId="0" borderId="0" xfId="278" applyNumberFormat="1" applyFont="1" applyAlignment="1">
      <alignment horizontal="center" vertical="center"/>
    </xf>
    <xf numFmtId="3" fontId="83" fillId="0" borderId="0" xfId="278" applyNumberFormat="1" applyFont="1" applyAlignment="1">
      <alignment horizontal="center" vertical="center"/>
    </xf>
    <xf numFmtId="204" fontId="83" fillId="0" borderId="0" xfId="0" applyNumberFormat="1" applyFont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202" fontId="83" fillId="0" borderId="0" xfId="278" applyNumberFormat="1" applyFont="1" applyBorder="1" applyAlignment="1">
      <alignment horizontal="center" vertical="center"/>
    </xf>
    <xf numFmtId="3" fontId="83" fillId="0" borderId="0" xfId="278" applyNumberFormat="1" applyFont="1" applyBorder="1" applyAlignment="1">
      <alignment horizontal="center" vertical="center"/>
    </xf>
    <xf numFmtId="3" fontId="75" fillId="0" borderId="0" xfId="0" applyNumberFormat="1" applyFont="1"/>
    <xf numFmtId="4" fontId="0" fillId="0" borderId="0" xfId="278" applyNumberFormat="1" applyFont="1" applyAlignment="1">
      <alignment horizontal="center" vertical="center"/>
    </xf>
    <xf numFmtId="4" fontId="82" fillId="0" borderId="0" xfId="278" applyNumberFormat="1" applyFont="1" applyAlignment="1">
      <alignment horizontal="center" vertical="center"/>
    </xf>
    <xf numFmtId="0" fontId="76" fillId="39" borderId="1" xfId="0" applyFont="1" applyFill="1" applyBorder="1" applyAlignment="1">
      <alignment horizontal="left" vertical="center"/>
    </xf>
    <xf numFmtId="204" fontId="75" fillId="0" borderId="0" xfId="0" applyNumberFormat="1" applyFont="1"/>
    <xf numFmtId="3" fontId="75" fillId="0" borderId="0" xfId="0" applyNumberFormat="1" applyFont="1" applyAlignment="1">
      <alignment horizontal="left"/>
    </xf>
    <xf numFmtId="9" fontId="75" fillId="0" borderId="0" xfId="0" applyNumberFormat="1" applyFont="1"/>
    <xf numFmtId="200" fontId="81" fillId="0" borderId="0" xfId="278" applyNumberFormat="1" applyFont="1" applyAlignment="1">
      <alignment horizontal="center" vertical="center"/>
    </xf>
    <xf numFmtId="200" fontId="79" fillId="0" borderId="0" xfId="0" applyNumberFormat="1" applyFont="1" applyAlignment="1">
      <alignment vertical="center"/>
    </xf>
    <xf numFmtId="200" fontId="77" fillId="39" borderId="1" xfId="0" applyNumberFormat="1" applyFont="1" applyFill="1" applyBorder="1" applyAlignment="1">
      <alignment horizontal="center" vertical="center"/>
    </xf>
    <xf numFmtId="200" fontId="82" fillId="0" borderId="0" xfId="278" applyNumberFormat="1" applyFont="1" applyAlignment="1">
      <alignment horizontal="center" vertical="center"/>
    </xf>
    <xf numFmtId="15" fontId="81" fillId="0" borderId="0" xfId="1" applyNumberFormat="1" applyFont="1" applyAlignment="1">
      <alignment horizontal="center" vertical="center"/>
    </xf>
    <xf numFmtId="15" fontId="79" fillId="0" borderId="0" xfId="278" applyNumberFormat="1" applyFont="1" applyAlignment="1">
      <alignment horizontal="center" vertical="center"/>
    </xf>
    <xf numFmtId="15" fontId="77" fillId="39" borderId="1" xfId="1" applyNumberFormat="1" applyFont="1" applyFill="1" applyBorder="1" applyAlignment="1">
      <alignment horizontal="center" vertical="center"/>
    </xf>
    <xf numFmtId="15" fontId="82" fillId="0" borderId="0" xfId="1" applyNumberFormat="1" applyFont="1" applyAlignment="1">
      <alignment horizontal="center" vertical="center"/>
    </xf>
    <xf numFmtId="0" fontId="81" fillId="0" borderId="0" xfId="1" applyNumberFormat="1" applyFont="1" applyAlignment="1">
      <alignment horizontal="center" vertical="center"/>
    </xf>
    <xf numFmtId="0" fontId="77" fillId="39" borderId="1" xfId="278" applyNumberFormat="1" applyFont="1" applyFill="1" applyBorder="1" applyAlignment="1">
      <alignment horizontal="center" vertical="center"/>
    </xf>
    <xf numFmtId="0" fontId="82" fillId="0" borderId="0" xfId="1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9" fillId="0" borderId="0" xfId="0" applyNumberFormat="1" applyFont="1" applyAlignment="1">
      <alignment vertical="center"/>
    </xf>
    <xf numFmtId="4" fontId="77" fillId="39" borderId="1" xfId="1" applyNumberFormat="1" applyFont="1" applyFill="1" applyBorder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10" fontId="81" fillId="0" borderId="0" xfId="0" applyNumberFormat="1" applyFont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10" fontId="77" fillId="39" borderId="1" xfId="0" applyNumberFormat="1" applyFont="1" applyFill="1" applyBorder="1" applyAlignment="1">
      <alignment horizontal="center" vertical="center"/>
    </xf>
    <xf numFmtId="10" fontId="82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77" fillId="3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4" fontId="0" fillId="0" borderId="0" xfId="278" applyNumberFormat="1" applyFont="1" applyAlignment="1">
      <alignment horizontal="center" vertical="center"/>
    </xf>
    <xf numFmtId="200" fontId="0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3" fontId="0" fillId="0" borderId="0" xfId="278" applyFont="1" applyAlignment="1">
      <alignment horizontal="center" vertical="center"/>
    </xf>
  </cellXfs>
  <cellStyles count="536">
    <cellStyle name="$K" xfId="2" xr:uid="{00000000-0005-0000-0000-000000000000}"/>
    <cellStyle name="%" xfId="3" xr:uid="{00000000-0005-0000-0000-000001000000}"/>
    <cellStyle name="%.0" xfId="4" xr:uid="{00000000-0005-0000-0000-000002000000}"/>
    <cellStyle name="%.00" xfId="5" xr:uid="{00000000-0005-0000-0000-000003000000}"/>
    <cellStyle name="£ BP" xfId="6" xr:uid="{00000000-0005-0000-0000-000004000000}"/>
    <cellStyle name="¥ JY" xfId="7" xr:uid="{00000000-0005-0000-0000-000005000000}"/>
    <cellStyle name="1º dia" xfId="8" xr:uid="{00000000-0005-0000-0000-000006000000}"/>
    <cellStyle name="20% - Accent1" xfId="288" xr:uid="{DF208993-B6B5-48A4-8DD4-DE0C8F304D6E}"/>
    <cellStyle name="20% - Accent2" xfId="291" xr:uid="{F59AF08C-2EB6-4AEA-855E-BC819455E9BC}"/>
    <cellStyle name="20% - Accent3" xfId="294" xr:uid="{B6635DCC-0C31-4B93-86A0-2A73587E64A3}"/>
    <cellStyle name="20% - Accent4" xfId="297" xr:uid="{F4F49558-92B7-4F3F-BCC4-C45333E5FB37}"/>
    <cellStyle name="20% - Accent5" xfId="300" xr:uid="{E760E527-F919-4FD7-83AB-78D0C896D4ED}"/>
    <cellStyle name="20% - Accent6" xfId="303" xr:uid="{5492B7A8-81A5-4063-B78E-E2C752E3EDEC}"/>
    <cellStyle name="20% - Ênfase1" xfId="230" builtinId="30" customBuiltin="1"/>
    <cellStyle name="20% - Ênfase1 2" xfId="424" xr:uid="{8757B5DC-022F-494A-AF3D-4C586AA04095}"/>
    <cellStyle name="20% - Ênfase2" xfId="233" builtinId="34" customBuiltin="1"/>
    <cellStyle name="20% - Ênfase2 2" xfId="425" xr:uid="{849D989A-7B76-45CD-9944-451B1676E348}"/>
    <cellStyle name="20% - Ênfase3" xfId="236" builtinId="38" customBuiltin="1"/>
    <cellStyle name="20% - Ênfase3 2" xfId="426" xr:uid="{1F14816C-9B50-48F1-B2F7-D9D6B7455F12}"/>
    <cellStyle name="20% - Ênfase4" xfId="239" builtinId="42" customBuiltin="1"/>
    <cellStyle name="20% - Ênfase4 2" xfId="427" xr:uid="{90562660-915B-4EB0-A056-121BC73E3014}"/>
    <cellStyle name="20% - Ênfase5" xfId="242" builtinId="46" customBuiltin="1"/>
    <cellStyle name="20% - Ênfase5 2" xfId="428" xr:uid="{274FF629-9CB5-4DBB-AEFB-FB070C251AA9}"/>
    <cellStyle name="20% - Ênfase6" xfId="245" builtinId="50" customBuiltin="1"/>
    <cellStyle name="20% - Ênfase6 2" xfId="429" xr:uid="{6F217E6D-FE03-4823-94FE-4FFC83670D12}"/>
    <cellStyle name="40% - Accent1" xfId="289" xr:uid="{4C639A0E-03C8-4367-AAE8-DD696F16A9F5}"/>
    <cellStyle name="40% - Accent2" xfId="292" xr:uid="{76DEAC9D-D579-4C98-AAE5-52F40D9163AC}"/>
    <cellStyle name="40% - Accent3" xfId="295" xr:uid="{7E1A5091-6B3A-479D-8EFE-F9D3F1360DB2}"/>
    <cellStyle name="40% - Accent4" xfId="298" xr:uid="{468FD121-7922-4B54-B243-4DB43E2FFA7A}"/>
    <cellStyle name="40% - Accent5" xfId="301" xr:uid="{2C1379FC-F114-42B4-8D10-7B2A68E6354A}"/>
    <cellStyle name="40% - Accent6" xfId="304" xr:uid="{6B24153E-E483-491F-99B3-F20F6F33211A}"/>
    <cellStyle name="40% - Ênfase1" xfId="231" builtinId="31" customBuiltin="1"/>
    <cellStyle name="40% - Ênfase1 2" xfId="430" xr:uid="{13525F51-DF12-4C2C-9EE2-86B13DA16D48}"/>
    <cellStyle name="40% - Ênfase2" xfId="234" builtinId="35" customBuiltin="1"/>
    <cellStyle name="40% - Ênfase2 2" xfId="431" xr:uid="{0358E614-EB41-4D37-9569-B0666C3582E4}"/>
    <cellStyle name="40% - Ênfase3" xfId="237" builtinId="39" customBuiltin="1"/>
    <cellStyle name="40% - Ênfase3 2" xfId="432" xr:uid="{19095B71-DFD6-4FFD-B981-FA3758BDD872}"/>
    <cellStyle name="40% - Ênfase4" xfId="240" builtinId="43" customBuiltin="1"/>
    <cellStyle name="40% - Ênfase4 2" xfId="433" xr:uid="{91919B3D-D3DA-460B-971A-B29EAD9DB5DA}"/>
    <cellStyle name="40% - Ênfase5" xfId="243" builtinId="47" customBuiltin="1"/>
    <cellStyle name="40% - Ênfase5 2" xfId="434" xr:uid="{DDA2FE22-C013-4FD0-868A-2358B684583D}"/>
    <cellStyle name="40% - Ênfase6" xfId="246" builtinId="51" customBuiltin="1"/>
    <cellStyle name="40% - Ênfase6 2" xfId="435" xr:uid="{B29BDD41-4343-4656-8F50-C5733102E748}"/>
    <cellStyle name="60% - Accent1" xfId="436" xr:uid="{5590ABB9-2F8C-4589-BC9E-81070BB75E4D}"/>
    <cellStyle name="60% - Accent2" xfId="437" xr:uid="{A4F92A78-35B6-422E-9853-68EAC82AC895}"/>
    <cellStyle name="60% - Accent3" xfId="438" xr:uid="{ABD5FB5D-70E4-46EB-B562-40B56468875E}"/>
    <cellStyle name="60% - Accent4" xfId="439" xr:uid="{3FA2F898-5608-418A-B928-E80400260AAB}"/>
    <cellStyle name="60% - Accent5" xfId="440" xr:uid="{4FABC478-C1E9-422D-BDB7-67974E4E8A7F}"/>
    <cellStyle name="60% - Accent6" xfId="441" xr:uid="{B8DA849E-B42A-4F91-85FE-16B37A4CDB22}"/>
    <cellStyle name="60% - Ênfase1 2" xfId="266" xr:uid="{0917D52D-9124-4E5A-B0BF-1084159726B0}"/>
    <cellStyle name="60% - Ênfase1 3" xfId="442" xr:uid="{B48A9AFC-EA0C-406C-824E-DEBCF8769ECB}"/>
    <cellStyle name="60% - Ênfase2 2" xfId="267" xr:uid="{FFE20D1C-9CF6-439C-BBF3-8A88103FF051}"/>
    <cellStyle name="60% - Ênfase2 3" xfId="443" xr:uid="{B2EF3BBE-B350-4208-97CD-C996E825FA13}"/>
    <cellStyle name="60% - Ênfase3 2" xfId="268" xr:uid="{BDFB4311-4393-4DDF-8546-D2F25AE85E86}"/>
    <cellStyle name="60% - Ênfase3 3" xfId="444" xr:uid="{53103DB6-5B69-4BE5-86C1-162FA1F5F335}"/>
    <cellStyle name="60% - Ênfase4 2" xfId="269" xr:uid="{29F80738-180C-47FC-B14C-A0172AEB4E7B}"/>
    <cellStyle name="60% - Ênfase4 3" xfId="445" xr:uid="{BC796A9C-AD44-45C9-886A-2FF65F204C44}"/>
    <cellStyle name="60% - Ênfase5 2" xfId="270" xr:uid="{4689D96E-8A40-4EDE-B90B-5922CA26D114}"/>
    <cellStyle name="60% - Ênfase5 3" xfId="446" xr:uid="{88E7BA6A-5903-4F6D-AEC8-E7A7CB45CAE0}"/>
    <cellStyle name="60% - Ênfase6 2" xfId="271" xr:uid="{A040CC7C-5C83-4171-BEA5-1C0921D5CF51}"/>
    <cellStyle name="60% - Ênfase6 3" xfId="447" xr:uid="{DD2EEB55-FB95-4CBB-AB1A-18461B6DF6D3}"/>
    <cellStyle name="Accent1" xfId="287" xr:uid="{3BF39CE9-093D-4BF0-A1A9-5771D7638AC5}"/>
    <cellStyle name="Accent2" xfId="290" xr:uid="{0B6AFCA9-66A7-4403-865D-140B5BA0D505}"/>
    <cellStyle name="Accent3" xfId="293" xr:uid="{3039C707-585E-4890-91AF-3A00CF61FDD8}"/>
    <cellStyle name="Accent4" xfId="296" xr:uid="{BDC6045E-8F66-4786-B544-5FA7D78F7365}"/>
    <cellStyle name="Accent5" xfId="299" xr:uid="{7CF3A8FA-3EF1-4916-905B-D365EEA8E009}"/>
    <cellStyle name="Accent6" xfId="302" xr:uid="{9D633E4A-BA86-483E-AC6D-D1321DA3B3C8}"/>
    <cellStyle name="apolo" xfId="9" xr:uid="{00000000-0005-0000-0000-000007000000}"/>
    <cellStyle name="Array" xfId="10" xr:uid="{00000000-0005-0000-0000-000008000000}"/>
    <cellStyle name="Array Enter" xfId="11" xr:uid="{00000000-0005-0000-0000-000009000000}"/>
    <cellStyle name="Bad" xfId="283" xr:uid="{44D125AE-C730-45F9-9004-AD7DE8B8A88A}"/>
    <cellStyle name="bla" xfId="12" xr:uid="{00000000-0005-0000-0000-00000A000000}"/>
    <cellStyle name="Body" xfId="13" xr:uid="{00000000-0005-0000-0000-00000B000000}"/>
    <cellStyle name="Bold/Border" xfId="14" xr:uid="{00000000-0005-0000-0000-00000C000000}"/>
    <cellStyle name="Bom" xfId="219" builtinId="26" customBuiltin="1"/>
    <cellStyle name="Bom 2" xfId="448" xr:uid="{FD4CCCC5-49F8-4FB1-9381-4DC3E633CEE8}"/>
    <cellStyle name="Bom 3" xfId="460" xr:uid="{7F842F95-BD73-4031-BFF3-0AAECC3F6D41}"/>
    <cellStyle name="Bullet" xfId="15" xr:uid="{00000000-0005-0000-0000-00000D000000}"/>
    <cellStyle name="Cabeçalho 1" xfId="16" xr:uid="{00000000-0005-0000-0000-00000E000000}"/>
    <cellStyle name="Cabeçalho 2" xfId="17" xr:uid="{00000000-0005-0000-0000-00000F000000}"/>
    <cellStyle name="Calculation" xfId="285" xr:uid="{DA2690EE-5D56-4C0C-AA41-E960E3313223}"/>
    <cellStyle name="Cálculo" xfId="222" builtinId="22" customBuiltin="1"/>
    <cellStyle name="Cálculo 2" xfId="449" xr:uid="{E477EDD5-5A86-4BB0-8E69-72D2757D08E3}"/>
    <cellStyle name="Célula de Verificação" xfId="224" builtinId="23" customBuiltin="1"/>
    <cellStyle name="Célula de Verificação 2" xfId="450" xr:uid="{D8C6AC51-8B8B-4059-B6FA-F8E9547832C1}"/>
    <cellStyle name="Célula de Verificação 3" xfId="452" xr:uid="{F6F955D8-94C3-453E-A0BE-C3C9121CAF4C}"/>
    <cellStyle name="Célula Vinculada" xfId="223" builtinId="24" customBuiltin="1"/>
    <cellStyle name="Célula Vinculada 2" xfId="451" xr:uid="{DAC851E9-F5D2-43E4-8299-3C5DD5BD55CC}"/>
    <cellStyle name="Célula Vinculada 3" xfId="465" xr:uid="{90A8BF56-9374-4ED1-8066-A00ADEA3385A}"/>
    <cellStyle name="Collegamento ipertestuale" xfId="18" xr:uid="{00000000-0005-0000-0000-000010000000}"/>
    <cellStyle name="Comma (0.0)" xfId="19" xr:uid="{00000000-0005-0000-0000-000011000000}"/>
    <cellStyle name="Comma 0" xfId="20" xr:uid="{00000000-0005-0000-0000-000012000000}"/>
    <cellStyle name="Comma 143" xfId="357" xr:uid="{3E5D35A5-5710-4757-80F1-D4C52543A42D}"/>
    <cellStyle name="Comma 143 10" xfId="526" xr:uid="{42F402E9-75EA-4862-B4C3-AE3E745549D0}"/>
    <cellStyle name="Comma 143 11" xfId="532" xr:uid="{236E463C-10C2-49AF-A22D-17663F07A364}"/>
    <cellStyle name="Comma 143 2" xfId="392" xr:uid="{99EF691E-448B-4240-B0E9-59D49CAF447C}"/>
    <cellStyle name="Comma 143 3" xfId="396" xr:uid="{94997973-A223-46CE-8D66-A04874F2645F}"/>
    <cellStyle name="Comma 143 4" xfId="403" xr:uid="{DBCE97F2-3FC3-45E4-8A13-48EC81424294}"/>
    <cellStyle name="Comma 143 5" xfId="414" xr:uid="{66D1FDFF-0050-4240-91DD-EB647F1852DE}"/>
    <cellStyle name="Comma 143 6" xfId="419" xr:uid="{A6290030-978E-44D8-AF0D-250ACFA90691}"/>
    <cellStyle name="Comma 143 7" xfId="486" xr:uid="{DBBCCE17-DBCB-4461-81BC-A02455A72506}"/>
    <cellStyle name="Comma 143 8" xfId="493" xr:uid="{CFE756D8-00F2-4F71-966C-1BC97600A6F3}"/>
    <cellStyle name="Comma 143 9" xfId="513" xr:uid="{F20B844B-ED84-43D0-AEA8-55F4757310BC}"/>
    <cellStyle name="Comma 157" xfId="393" xr:uid="{BDE1628D-33B6-4202-BB32-A27E208D8CE2}"/>
    <cellStyle name="Comma 157 10" xfId="533" xr:uid="{5663AA69-46B1-47FE-B0F5-02E762A8975D}"/>
    <cellStyle name="Comma 157 2" xfId="397" xr:uid="{C4630B91-DE18-486F-8133-A5CB21D91D50}"/>
    <cellStyle name="Comma 157 3" xfId="404" xr:uid="{72D56B12-50BA-4DB6-A913-ECAF20E5E470}"/>
    <cellStyle name="Comma 157 4" xfId="415" xr:uid="{6996A250-7CC7-4953-B593-98C9357BE32F}"/>
    <cellStyle name="Comma 157 5" xfId="420" xr:uid="{6FF86DB6-D81E-464D-96E4-87356C69C273}"/>
    <cellStyle name="Comma 157 6" xfId="487" xr:uid="{50D80111-DD24-4B12-990D-211C75C3DC88}"/>
    <cellStyle name="Comma 157 7" xfId="495" xr:uid="{D0DF3E0B-AF12-44FB-A28B-724BBDDD9F3C}"/>
    <cellStyle name="Comma 157 8" xfId="516" xr:uid="{04D1EDCE-4E54-4E82-A36A-92E133A1F966}"/>
    <cellStyle name="Comma 157 9" xfId="527" xr:uid="{97F09133-8E92-4395-BAE9-B235EC0597F2}"/>
    <cellStyle name="Comma 2" xfId="21" xr:uid="{00000000-0005-0000-0000-000013000000}"/>
    <cellStyle name="Comma 2 2" xfId="421" xr:uid="{F04D1294-AC96-4BBD-8CE0-ED90E16CB987}"/>
    <cellStyle name="Comma 2 3" xfId="488" xr:uid="{53CA7490-BFB7-45BC-96A3-C55406000D1B}"/>
    <cellStyle name="Comma 2 4" xfId="496" xr:uid="{E2897546-B618-4A98-816F-39AB564643E4}"/>
    <cellStyle name="Comma 2 5" xfId="517" xr:uid="{2773A9ED-1B6D-4824-9E4E-E5CBAC616E6B}"/>
    <cellStyle name="Comma 2 6" xfId="528" xr:uid="{8F8F6AE7-7E88-4247-86B3-612A7BF4F94D}"/>
    <cellStyle name="Comma 2 7" xfId="534" xr:uid="{7812D4E5-24BD-42EC-A8BD-B95588E5311B}"/>
    <cellStyle name="Comma 3" xfId="277" xr:uid="{0E230E00-A351-4CED-8C1A-41A0ADDA78D4}"/>
    <cellStyle name="Comma 3 2" xfId="142" xr:uid="{00000000-0005-0000-0000-000014000000}"/>
    <cellStyle name="Comma 3 3" xfId="348" xr:uid="{3DA2BD39-0903-4380-B02C-B19E9AABB522}"/>
    <cellStyle name="Comma0" xfId="22" xr:uid="{00000000-0005-0000-0000-000016000000}"/>
    <cellStyle name="Comma0 - Modelo1" xfId="23" xr:uid="{00000000-0005-0000-0000-000017000000}"/>
    <cellStyle name="Comma0 - Style1" xfId="24" xr:uid="{00000000-0005-0000-0000-000018000000}"/>
    <cellStyle name="Comma0_Consolidação As If MAR2009_SEM LEBLON" xfId="25" xr:uid="{00000000-0005-0000-0000-000019000000}"/>
    <cellStyle name="Comma1 - Modelo2" xfId="26" xr:uid="{00000000-0005-0000-0000-00001A000000}"/>
    <cellStyle name="Comma1 - Style2" xfId="27" xr:uid="{00000000-0005-0000-0000-00001B000000}"/>
    <cellStyle name="CR$,00" xfId="28" xr:uid="{00000000-0005-0000-0000-00001C000000}"/>
    <cellStyle name="Currency 0" xfId="29" xr:uid="{00000000-0005-0000-0000-00001D000000}"/>
    <cellStyle name="Currency 2" xfId="30" xr:uid="{00000000-0005-0000-0000-00001E000000}"/>
    <cellStyle name="Currency 2 2" xfId="276" xr:uid="{B582406D-87E4-4C55-AFD0-050DF34A7B1D}"/>
    <cellStyle name="Currency 2 2 2" xfId="347" xr:uid="{6297E5DE-A16F-4F8B-B847-4CDC33CA6508}"/>
    <cellStyle name="Currency 2 3" xfId="422" xr:uid="{50DDB6B5-65DD-46A4-B9A8-615273334963}"/>
    <cellStyle name="Currency 2 4" xfId="489" xr:uid="{0C060A71-CFD5-43D8-B903-939BB384E89C}"/>
    <cellStyle name="Currency 2 5" xfId="497" xr:uid="{5D06A340-2450-4527-8A26-D93585B026A3}"/>
    <cellStyle name="Currency 2 6" xfId="518" xr:uid="{A0AF5F2D-EB4F-4393-BD17-1390846B9D34}"/>
    <cellStyle name="Currency 2 7" xfId="529" xr:uid="{C2D64CF9-7B79-46C3-A48B-E9273270D4D7}"/>
    <cellStyle name="Currency 2 8" xfId="535" xr:uid="{3DB91521-12F9-4DAA-ADAF-8C8D550590EB}"/>
    <cellStyle name="Currency0" xfId="31" xr:uid="{00000000-0005-0000-0000-00001F000000}"/>
    <cellStyle name="d.semana" xfId="32" xr:uid="{00000000-0005-0000-0000-000020000000}"/>
    <cellStyle name="Dash" xfId="33" xr:uid="{00000000-0005-0000-0000-000021000000}"/>
    <cellStyle name="Data" xfId="34" xr:uid="{00000000-0005-0000-0000-000022000000}"/>
    <cellStyle name="Date" xfId="35" xr:uid="{00000000-0005-0000-0000-000023000000}"/>
    <cellStyle name="Date Aligned" xfId="36" xr:uid="{00000000-0005-0000-0000-000024000000}"/>
    <cellStyle name="Date_Consolidação As If MAR2009_SEM LEBLON" xfId="37" xr:uid="{00000000-0005-0000-0000-000025000000}"/>
    <cellStyle name="DESCRIÇÃO" xfId="38" xr:uid="{00000000-0005-0000-0000-000026000000}"/>
    <cellStyle name="Design" xfId="39" xr:uid="{00000000-0005-0000-0000-000027000000}"/>
    <cellStyle name="Dia" xfId="40" xr:uid="{00000000-0005-0000-0000-000028000000}"/>
    <cellStyle name="Dotted Line" xfId="41" xr:uid="{00000000-0005-0000-0000-000029000000}"/>
    <cellStyle name="Encabez1" xfId="42" xr:uid="{00000000-0005-0000-0000-00002A000000}"/>
    <cellStyle name="Encabez2" xfId="43" xr:uid="{00000000-0005-0000-0000-00002B000000}"/>
    <cellStyle name="Ênfase1" xfId="229" builtinId="29" customBuiltin="1"/>
    <cellStyle name="Ênfase1 2" xfId="453" xr:uid="{9E0E8220-529B-450B-BF2F-46AB463312E3}"/>
    <cellStyle name="Ênfase2" xfId="232" builtinId="33" customBuiltin="1"/>
    <cellStyle name="Ênfase2 2" xfId="454" xr:uid="{F93C762B-B06E-4098-9AF9-2D4EFAD101B6}"/>
    <cellStyle name="Ênfase3" xfId="235" builtinId="37" customBuiltin="1"/>
    <cellStyle name="Ênfase3 2" xfId="455" xr:uid="{13869A7D-F5DD-4290-892D-C937D8A78F19}"/>
    <cellStyle name="Ênfase4" xfId="238" builtinId="41" customBuiltin="1"/>
    <cellStyle name="Ênfase4 2" xfId="456" xr:uid="{59C86704-295F-4D51-9170-E2AA0BFC2305}"/>
    <cellStyle name="Ênfase5" xfId="241" builtinId="45" customBuiltin="1"/>
    <cellStyle name="Ênfase5 2" xfId="457" xr:uid="{6302C9B2-762C-49CF-B694-30DD70C1C3B2}"/>
    <cellStyle name="Ênfase6" xfId="244" builtinId="49" customBuiltin="1"/>
    <cellStyle name="Ênfase6 2" xfId="458" xr:uid="{46BAB405-E32D-4060-9B46-0C248996DDCC}"/>
    <cellStyle name="Entrada" xfId="64" builtinId="20" customBuiltin="1"/>
    <cellStyle name="Entrada 2" xfId="305" xr:uid="{DE9653A1-59F0-48FA-8FF7-EA2C67EB2C14}"/>
    <cellStyle name="Entrada 3" xfId="459" xr:uid="{2AABA3E5-A6AA-4077-97AA-0FE5807F6549}"/>
    <cellStyle name="Estilo 1" xfId="44" xr:uid="{00000000-0005-0000-0000-00002C000000}"/>
    <cellStyle name="Euro" xfId="45" xr:uid="{00000000-0005-0000-0000-00002D000000}"/>
    <cellStyle name="Explanatory Text" xfId="286" xr:uid="{7F9988E9-1DB3-4B93-B814-62EED9A9DF03}"/>
    <cellStyle name="F2" xfId="46" xr:uid="{00000000-0005-0000-0000-00002E000000}"/>
    <cellStyle name="F3" xfId="47" xr:uid="{00000000-0005-0000-0000-00002F000000}"/>
    <cellStyle name="F4" xfId="48" xr:uid="{00000000-0005-0000-0000-000030000000}"/>
    <cellStyle name="F5" xfId="49" xr:uid="{00000000-0005-0000-0000-000031000000}"/>
    <cellStyle name="F6" xfId="50" xr:uid="{00000000-0005-0000-0000-000032000000}"/>
    <cellStyle name="F7" xfId="51" xr:uid="{00000000-0005-0000-0000-000033000000}"/>
    <cellStyle name="F8" xfId="52" xr:uid="{00000000-0005-0000-0000-000034000000}"/>
    <cellStyle name="Fijo" xfId="53" xr:uid="{00000000-0005-0000-0000-000035000000}"/>
    <cellStyle name="Financiero" xfId="54" xr:uid="{00000000-0005-0000-0000-000036000000}"/>
    <cellStyle name="Fixed" xfId="55" xr:uid="{00000000-0005-0000-0000-000037000000}"/>
    <cellStyle name="Fixo" xfId="56" xr:uid="{00000000-0005-0000-0000-000038000000}"/>
    <cellStyle name="Footnote" xfId="57" xr:uid="{00000000-0005-0000-0000-000039000000}"/>
    <cellStyle name="FORMULAS" xfId="58" xr:uid="{00000000-0005-0000-0000-00003A000000}"/>
    <cellStyle name="Geral" xfId="59" xr:uid="{00000000-0005-0000-0000-00003B000000}"/>
    <cellStyle name="Grey" xfId="60" xr:uid="{00000000-0005-0000-0000-00003C000000}"/>
    <cellStyle name="Hard Percent" xfId="61" xr:uid="{00000000-0005-0000-0000-00003D000000}"/>
    <cellStyle name="Header" xfId="62" xr:uid="{00000000-0005-0000-0000-00003E000000}"/>
    <cellStyle name="Heading 1" xfId="215" xr:uid="{00000000-0005-0000-0000-00003F000000}"/>
    <cellStyle name="Heading 1 2" xfId="461" xr:uid="{FD2712B8-EA23-4AFF-B364-5F66BD1F03CC}"/>
    <cellStyle name="Heading 2" xfId="216" xr:uid="{00000000-0005-0000-0000-000040000000}"/>
    <cellStyle name="Heading 2 2" xfId="137" xr:uid="{00000000-0005-0000-0000-000041000000}"/>
    <cellStyle name="Heading 2 3" xfId="462" xr:uid="{EE60D43A-6487-47F5-B8D2-B2E8075CA08A}"/>
    <cellStyle name="Heading 3" xfId="217" xr:uid="{00000000-0005-0000-0000-000042000000}"/>
    <cellStyle name="Heading 3 2" xfId="463" xr:uid="{A898AF11-C24D-42E8-8926-454084635290}"/>
    <cellStyle name="Heading 4" xfId="282" xr:uid="{C23F403D-E2EA-40CC-B4FD-70A6B7F45698}"/>
    <cellStyle name="Indefinido" xfId="63" xr:uid="{00000000-0005-0000-0000-000043000000}"/>
    <cellStyle name="Input" xfId="464" xr:uid="{20292740-CC1D-4B0C-8A01-8A5BEAE3A633}"/>
    <cellStyle name="Input (%)" xfId="65" xr:uid="{00000000-0005-0000-0000-000045000000}"/>
    <cellStyle name="Input (£m)" xfId="66" xr:uid="{00000000-0005-0000-0000-000046000000}"/>
    <cellStyle name="Input (No)" xfId="67" xr:uid="{00000000-0005-0000-0000-000047000000}"/>
    <cellStyle name="Input [yellow]" xfId="68" xr:uid="{00000000-0005-0000-0000-000048000000}"/>
    <cellStyle name="KPMG Heading 1" xfId="69" xr:uid="{00000000-0005-0000-0000-000049000000}"/>
    <cellStyle name="KPMG Heading 2" xfId="70" xr:uid="{00000000-0005-0000-0000-00004A000000}"/>
    <cellStyle name="KPMG Heading 3" xfId="71" xr:uid="{00000000-0005-0000-0000-00004B000000}"/>
    <cellStyle name="KPMG Heading 4" xfId="72" xr:uid="{00000000-0005-0000-0000-00004C000000}"/>
    <cellStyle name="KPMG Normal" xfId="73" xr:uid="{00000000-0005-0000-0000-00004D000000}"/>
    <cellStyle name="KPMG Normal Text" xfId="74" xr:uid="{00000000-0005-0000-0000-00004E000000}"/>
    <cellStyle name="MacroCode" xfId="75" xr:uid="{00000000-0005-0000-0000-00004F000000}"/>
    <cellStyle name="mês" xfId="76" xr:uid="{00000000-0005-0000-0000-000050000000}"/>
    <cellStyle name="Migliaia (0)_Copia di (TOTOUTST 1)" xfId="77" xr:uid="{00000000-0005-0000-0000-000051000000}"/>
    <cellStyle name="Migliaia_Capital Expenditures" xfId="78" xr:uid="{00000000-0005-0000-0000-000052000000}"/>
    <cellStyle name="Mike" xfId="79" xr:uid="{00000000-0005-0000-0000-000053000000}"/>
    <cellStyle name="Millares [0]_10 AVERIAS MASIVAS + ANT" xfId="80" xr:uid="{00000000-0005-0000-0000-000054000000}"/>
    <cellStyle name="Millares_10 AVERIAS MASIVAS + ANT" xfId="81" xr:uid="{00000000-0005-0000-0000-000055000000}"/>
    <cellStyle name="Milliers [0]_Feuil1" xfId="82" xr:uid="{00000000-0005-0000-0000-000056000000}"/>
    <cellStyle name="Milliers_Feuil1" xfId="83" xr:uid="{00000000-0005-0000-0000-000057000000}"/>
    <cellStyle name="Moeda 2" xfId="84" xr:uid="{00000000-0005-0000-0000-000058000000}"/>
    <cellStyle name="Moeda 2 2" xfId="306" xr:uid="{1ABEB244-6B59-439C-A5C4-A2755D7DEA61}"/>
    <cellStyle name="Moeda 2 3" xfId="280" xr:uid="{9AEB582F-4F80-4536-99A9-C7886CCE9C70}"/>
    <cellStyle name="Moeda 3" xfId="143" xr:uid="{00000000-0005-0000-0000-000059000000}"/>
    <cellStyle name="Moeda 3 2" xfId="144" xr:uid="{00000000-0005-0000-0000-00005A000000}"/>
    <cellStyle name="Moeda 4" xfId="145" xr:uid="{00000000-0005-0000-0000-00005B000000}"/>
    <cellStyle name="Moeda 5" xfId="146" xr:uid="{00000000-0005-0000-0000-00005C000000}"/>
    <cellStyle name="Moeda 6" xfId="147" xr:uid="{00000000-0005-0000-0000-00005D000000}"/>
    <cellStyle name="Moeda 7" xfId="148" xr:uid="{00000000-0005-0000-0000-00005E000000}"/>
    <cellStyle name="Moeda0" xfId="85" xr:uid="{00000000-0005-0000-0000-00005F000000}"/>
    <cellStyle name="Moneda [0]_0499EJEG" xfId="86" xr:uid="{00000000-0005-0000-0000-000060000000}"/>
    <cellStyle name="Moneda_0499EJEG" xfId="87" xr:uid="{00000000-0005-0000-0000-000061000000}"/>
    <cellStyle name="Monétaire [0]_Feuil1" xfId="88" xr:uid="{00000000-0005-0000-0000-000062000000}"/>
    <cellStyle name="Monétaire_Feuil1" xfId="89" xr:uid="{00000000-0005-0000-0000-000063000000}"/>
    <cellStyle name="Monetario" xfId="90" xr:uid="{00000000-0005-0000-0000-000064000000}"/>
    <cellStyle name="Multiple" xfId="91" xr:uid="{00000000-0005-0000-0000-000065000000}"/>
    <cellStyle name="Neutral" xfId="466" xr:uid="{26B6526A-C9BC-43F3-AC63-9BC225386A46}"/>
    <cellStyle name="Neutro 2" xfId="265" xr:uid="{CA193F4F-8C9C-4E9E-A36B-13CF0EA3FA6A}"/>
    <cellStyle name="no dec" xfId="92" xr:uid="{00000000-0005-0000-0000-000066000000}"/>
    <cellStyle name="Normal" xfId="0" builtinId="0"/>
    <cellStyle name="Normal - Style1" xfId="93" xr:uid="{00000000-0005-0000-0000-000068000000}"/>
    <cellStyle name="Normal (%)" xfId="94" xr:uid="{00000000-0005-0000-0000-000069000000}"/>
    <cellStyle name="Normal (£m)" xfId="95" xr:uid="{00000000-0005-0000-0000-00006A000000}"/>
    <cellStyle name="Normal (No)" xfId="96" xr:uid="{00000000-0005-0000-0000-00006B000000}"/>
    <cellStyle name="Normal (x)" xfId="97" xr:uid="{00000000-0005-0000-0000-00006C000000}"/>
    <cellStyle name="Normal 10" xfId="149" xr:uid="{00000000-0005-0000-0000-00006D000000}"/>
    <cellStyle name="Normal 10 2" xfId="150" xr:uid="{00000000-0005-0000-0000-00006E000000}"/>
    <cellStyle name="Normal 11" xfId="136" xr:uid="{00000000-0005-0000-0000-00006F000000}"/>
    <cellStyle name="Normal 12" xfId="350" xr:uid="{5A31B4C8-A4D6-4C3D-9218-94EACAA46AC0}"/>
    <cellStyle name="Normal 13" xfId="249" xr:uid="{091C31A9-9F63-40C6-98A2-91CCDBF4D34B}"/>
    <cellStyle name="Normal 14" xfId="352" xr:uid="{7D076A01-F6FC-4961-A44D-945FB0298108}"/>
    <cellStyle name="Normal 15" xfId="353" xr:uid="{7F18CC2D-7372-4773-A76D-FFF52A83D1CA}"/>
    <cellStyle name="Normal 16" xfId="250" xr:uid="{37805364-8767-4A2D-9BDA-26A7E443D6DB}"/>
    <cellStyle name="Normal 17" xfId="387" xr:uid="{ABA5613B-0DB2-408E-BF02-B7FAC4C8E167}"/>
    <cellStyle name="Normal 18" xfId="151" xr:uid="{00000000-0005-0000-0000-000070000000}"/>
    <cellStyle name="Normal 19" xfId="388" xr:uid="{3085EC03-9E33-466D-AF71-8FAA0DD43C2B}"/>
    <cellStyle name="Normal 2" xfId="98" xr:uid="{00000000-0005-0000-0000-000071000000}"/>
    <cellStyle name="Normal 2 10" xfId="152" xr:uid="{00000000-0005-0000-0000-000072000000}"/>
    <cellStyle name="Normal 2 10 2" xfId="355" xr:uid="{37B0AB2D-7609-40BC-A970-F46BEDF7F773}"/>
    <cellStyle name="Normal 2 11" xfId="248" xr:uid="{F9533418-3CF5-441C-95D3-85C3CF4365DD}"/>
    <cellStyle name="Normal 2 12" xfId="307" xr:uid="{224A43BE-EAA1-4792-9198-7874881C9640}"/>
    <cellStyle name="Normal 2 13" xfId="279" xr:uid="{AB46C3C1-D8DB-4389-A829-2BF6F75D8D9A}"/>
    <cellStyle name="Normal 2 2" xfId="153" xr:uid="{00000000-0005-0000-0000-000073000000}"/>
    <cellStyle name="Normal 2 2 10" xfId="154" xr:uid="{00000000-0005-0000-0000-000074000000}"/>
    <cellStyle name="Normal 2 2 11" xfId="251" xr:uid="{47B12060-6754-47BB-BE23-7ABE0B353CBD}"/>
    <cellStyle name="Normal 2 2 12" xfId="313" xr:uid="{A801B1E5-3E0B-42ED-A205-ADE551441BA6}"/>
    <cellStyle name="Normal 2 2 13" xfId="363" xr:uid="{080C893C-66F3-436A-954D-D68785323DF3}"/>
    <cellStyle name="Normal 2 2 14" xfId="281" xr:uid="{683EE545-EAD0-4BF2-A311-6010ACE39FCD}"/>
    <cellStyle name="Normal 2 2 2" xfId="155" xr:uid="{00000000-0005-0000-0000-000075000000}"/>
    <cellStyle name="Normal 2 2 3" xfId="156" xr:uid="{00000000-0005-0000-0000-000076000000}"/>
    <cellStyle name="Normal 2 2 4" xfId="157" xr:uid="{00000000-0005-0000-0000-000077000000}"/>
    <cellStyle name="Normal 2 2 5" xfId="158" xr:uid="{00000000-0005-0000-0000-000078000000}"/>
    <cellStyle name="Normal 2 2 6" xfId="159" xr:uid="{00000000-0005-0000-0000-000079000000}"/>
    <cellStyle name="Normal 2 2 7" xfId="160" xr:uid="{00000000-0005-0000-0000-00007A000000}"/>
    <cellStyle name="Normal 2 2 8" xfId="161" xr:uid="{00000000-0005-0000-0000-00007B000000}"/>
    <cellStyle name="Normal 2 2 9" xfId="162" xr:uid="{00000000-0005-0000-0000-00007C000000}"/>
    <cellStyle name="Normal 2 3" xfId="163" xr:uid="{00000000-0005-0000-0000-00007D000000}"/>
    <cellStyle name="Normal 2 3 2" xfId="274" xr:uid="{CAF5C8E5-494C-442B-8DE8-E81975DA5D9F}"/>
    <cellStyle name="Normal 2 4" xfId="164" xr:uid="{00000000-0005-0000-0000-00007E000000}"/>
    <cellStyle name="Normal 2 5" xfId="165" xr:uid="{00000000-0005-0000-0000-00007F000000}"/>
    <cellStyle name="Normal 2 6" xfId="166" xr:uid="{00000000-0005-0000-0000-000080000000}"/>
    <cellStyle name="Normal 2 7" xfId="167" xr:uid="{00000000-0005-0000-0000-000081000000}"/>
    <cellStyle name="Normal 2 8" xfId="168" xr:uid="{00000000-0005-0000-0000-000082000000}"/>
    <cellStyle name="Normal 2 9" xfId="169" xr:uid="{00000000-0005-0000-0000-000083000000}"/>
    <cellStyle name="Normal 20" xfId="389" xr:uid="{421571B9-9D30-49A7-ACC2-417A7BE9F7E0}"/>
    <cellStyle name="Normal 21" xfId="390" xr:uid="{6AA491E3-75DD-400E-BCA6-FDB4D5D36D46}"/>
    <cellStyle name="Normal 22" xfId="394" xr:uid="{165A170A-2E13-4973-89F4-8702B15C0482}"/>
    <cellStyle name="Normal 23" xfId="398" xr:uid="{4C3C6890-E290-4518-ADAE-AF175FA36F2D}"/>
    <cellStyle name="Normal 24" xfId="399" xr:uid="{1FCBFC98-6EE8-4C87-9C98-E2396A953529}"/>
    <cellStyle name="Normal 25" xfId="400" xr:uid="{367FE490-FD6C-4F95-A8D7-3B89CA14BF53}"/>
    <cellStyle name="Normal 26" xfId="401" xr:uid="{2982CA69-6599-4D44-A26B-DC1E7900E047}"/>
    <cellStyle name="Normal 27" xfId="405" xr:uid="{B66C47BF-F8C0-4BCB-B9A5-2697D0634114}"/>
    <cellStyle name="Normal 28" xfId="406" xr:uid="{FBDA0814-F6E0-412A-A5FB-E17CA013DC8B}"/>
    <cellStyle name="Normal 29" xfId="407" xr:uid="{A5391E1B-CFEB-4725-82E2-4817603AA478}"/>
    <cellStyle name="Normal 3" xfId="99" xr:uid="{00000000-0005-0000-0000-000084000000}"/>
    <cellStyle name="Normal 3 2" xfId="139" xr:uid="{00000000-0005-0000-0000-000085000000}"/>
    <cellStyle name="Normal 3 2 2" xfId="253" xr:uid="{A64EE1B0-C31D-419F-9DFF-38A67E2294E3}"/>
    <cellStyle name="Normal 3 3" xfId="272" xr:uid="{B0E4A535-BA85-445E-8396-8F3ECF4F1AEA}"/>
    <cellStyle name="Normal 3 4" xfId="252" xr:uid="{B5C413CB-BFF9-4CA2-A0AE-141F909783E4}"/>
    <cellStyle name="Normal 30" xfId="408" xr:uid="{A4EF76CE-57B0-4DC8-A441-2B75C5A12662}"/>
    <cellStyle name="Normal 31" xfId="409" xr:uid="{8B8CA4DB-E8D0-43ED-ACF5-54E6CF49FA99}"/>
    <cellStyle name="Normal 32" xfId="410" xr:uid="{1070A442-0008-4896-A585-C66005FB606B}"/>
    <cellStyle name="Normal 33" xfId="411" xr:uid="{B7FE0A18-9A07-47C1-A080-578383AEF7E8}"/>
    <cellStyle name="Normal 34" xfId="412" xr:uid="{0ABBD0AD-E59D-4F2F-8AA2-80F3009B242F}"/>
    <cellStyle name="Normal 35" xfId="416" xr:uid="{89FCD48A-44F8-4BD8-A0C6-94DB229730F6}"/>
    <cellStyle name="Normal 351" xfId="360" xr:uid="{1072CCE2-FC7D-415F-8C6D-7B128547E7DC}"/>
    <cellStyle name="Normal 356" xfId="368" xr:uid="{D9AA4C2C-B38D-43E2-8C98-9AC2929B00DC}"/>
    <cellStyle name="Normal 36" xfId="417" xr:uid="{7CE6430B-8E4F-411C-B124-E6E04D91EC14}"/>
    <cellStyle name="Normal 365" xfId="366" xr:uid="{8F3960B5-40FA-401E-BE15-5DEC3E300159}"/>
    <cellStyle name="Normal 37" xfId="423" xr:uid="{4534C369-E37C-4B1F-BE8C-6ECB54CD7B76}"/>
    <cellStyle name="Normal 38" xfId="479" xr:uid="{83B236F6-F7C0-435B-98C1-92139BB2089D}"/>
    <cellStyle name="Normal 39" xfId="480" xr:uid="{9E708892-C238-4B60-9A0E-B52D2FEDD2C4}"/>
    <cellStyle name="Normal 391" xfId="358" xr:uid="{AB1DEF01-A6AA-44F5-B4B7-84E1878F3355}"/>
    <cellStyle name="Normal 397" xfId="361" xr:uid="{A09C1422-DD58-4687-81B0-AE5EDD8536C2}"/>
    <cellStyle name="Normal 398" xfId="362" xr:uid="{3D6B61E9-63CD-4220-BA98-C688C67D5EB9}"/>
    <cellStyle name="Normal 399" xfId="364" xr:uid="{4D002CD2-BBF6-4435-B078-322F1BCD109E}"/>
    <cellStyle name="Normal 4" xfId="170" xr:uid="{00000000-0005-0000-0000-000086000000}"/>
    <cellStyle name="Normal 4 2" xfId="255" xr:uid="{A24944E8-B7C9-4E20-AE63-3D0A7E0B75B9}"/>
    <cellStyle name="Normal 4 3" xfId="254" xr:uid="{08E98A0B-4903-48E7-BE74-9C04EAD4AEFD}"/>
    <cellStyle name="Normal 40" xfId="481" xr:uid="{79A62A12-44BB-4AF0-A3D7-45BD3F547E9B}"/>
    <cellStyle name="Normal 400" xfId="365" xr:uid="{B563FB83-40BA-4DFA-A70D-FD7666FAD390}"/>
    <cellStyle name="Normal 401" xfId="367" xr:uid="{A37F2CA2-40E9-4575-A58B-33167E0C807A}"/>
    <cellStyle name="Normal 402" xfId="369" xr:uid="{A00F62BF-F71E-4D8A-A223-822FDDF9C651}"/>
    <cellStyle name="Normal 403" xfId="370" xr:uid="{4B0F0584-F5B5-4ED4-ACD1-1D3E94CAC70A}"/>
    <cellStyle name="Normal 406" xfId="371" xr:uid="{2E79B27A-A894-4458-A6B8-62816BF4C554}"/>
    <cellStyle name="Normal 407" xfId="373" xr:uid="{7C85BDCC-E2AB-481D-95D4-1007155CEA0A}"/>
    <cellStyle name="Normal 408" xfId="372" xr:uid="{01B91582-5DFF-4031-A6A3-A51DAF3E4770}"/>
    <cellStyle name="Normal 409" xfId="374" xr:uid="{0B9941DE-7BA5-4043-B802-2755FC3CDEE5}"/>
    <cellStyle name="Normal 41" xfId="482" xr:uid="{7D7D8977-C04B-4C31-AACF-4EF2634922CC}"/>
    <cellStyle name="Normal 410" xfId="375" xr:uid="{4AF30235-8C1F-41CD-A691-19C9608F416B}"/>
    <cellStyle name="Normal 411" xfId="377" xr:uid="{FE62185F-CF2D-4886-881A-79DF04D549C0}"/>
    <cellStyle name="Normal 412" xfId="376" xr:uid="{DD6BF5E7-D449-4CAF-885F-B24D556D0EE8}"/>
    <cellStyle name="Normal 413" xfId="379" xr:uid="{48C22986-DDAA-43F6-90BD-BF9364401D95}"/>
    <cellStyle name="Normal 414" xfId="378" xr:uid="{EC3E9906-A3F7-4DBD-BDDC-67D30BC0CFAF}"/>
    <cellStyle name="Normal 415" xfId="381" xr:uid="{221E389C-154C-4F78-8B7F-FA7C215CE9C0}"/>
    <cellStyle name="Normal 416" xfId="380" xr:uid="{8885BBB8-95BC-4FCB-9BB0-9DB3189A592A}"/>
    <cellStyle name="Normal 417" xfId="383" xr:uid="{1DAF9EF6-9384-4C8F-BBC3-74B25406BB1E}"/>
    <cellStyle name="Normal 418" xfId="382" xr:uid="{7660C8EE-B5E2-4B22-AAD1-E59F1EFF4CF1}"/>
    <cellStyle name="Normal 42" xfId="483" xr:uid="{DB876B78-E4E6-4B49-BE71-C455D2788484}"/>
    <cellStyle name="Normal 421" xfId="385" xr:uid="{DBF11E1B-66BA-4A36-87FB-BA5BACAAB047}"/>
    <cellStyle name="Normal 422" xfId="384" xr:uid="{E87C6EC6-CDC4-41F1-B57E-CF6FE80D7BD9}"/>
    <cellStyle name="Normal 424" xfId="386" xr:uid="{66521A5D-9DEA-4AEB-A477-47F5CA0FE996}"/>
    <cellStyle name="Normal 426" xfId="359" xr:uid="{85FD6265-0A32-4181-8B55-F620EB7A8A1D}"/>
    <cellStyle name="Normal 43" xfId="485" xr:uid="{E670DC03-AF93-4F1A-A58C-FAFAE8A49428}"/>
    <cellStyle name="Normal 434" xfId="356" xr:uid="{BD418F24-15FC-41D8-9CE9-3C802A3658D8}"/>
    <cellStyle name="Normal 44" xfId="490" xr:uid="{ADF2A052-E5E3-4E35-ABC4-E601118FCCA3}"/>
    <cellStyle name="Normal 45" xfId="491" xr:uid="{AEE20A6D-9783-41F0-AF84-8B8FC4710BD5}"/>
    <cellStyle name="Normal 46" xfId="494" xr:uid="{3C7DCADD-7010-4AAB-ADA9-FDA759D5FB5A}"/>
    <cellStyle name="Normal 47" xfId="498" xr:uid="{5DB57D7D-E49C-4B71-9D48-2FBA186BF3BE}"/>
    <cellStyle name="Normal 48" xfId="499" xr:uid="{4C69C800-7AC4-4577-B4C2-141C0B210A02}"/>
    <cellStyle name="Normal 49" xfId="500" xr:uid="{B22202E6-0547-4C7A-A971-F030FF36E456}"/>
    <cellStyle name="Normal 5" xfId="171" xr:uid="{00000000-0005-0000-0000-000087000000}"/>
    <cellStyle name="Normal 5 2" xfId="256" xr:uid="{E400E55F-244C-48D3-B50F-09584409800D}"/>
    <cellStyle name="Normal 50" xfId="501" xr:uid="{962EF540-B818-484C-BD21-134330FD003A}"/>
    <cellStyle name="Normal 51" xfId="502" xr:uid="{77FE8563-BE85-4CFF-9979-2635B74A96B9}"/>
    <cellStyle name="Normal 52" xfId="503" xr:uid="{D4BB0D03-10DD-4AFF-9525-2B21CAD280EF}"/>
    <cellStyle name="Normal 53" xfId="504" xr:uid="{BE652A78-E4F5-451C-AB5E-DB870EB1C5E7}"/>
    <cellStyle name="Normal 54" xfId="505" xr:uid="{8F4127A9-FCE4-4886-A70E-B249A81743F5}"/>
    <cellStyle name="Normal 55" xfId="506" xr:uid="{2D8CC6A6-D411-4D0A-9E4E-6F2D28497359}"/>
    <cellStyle name="Normal 56" xfId="507" xr:uid="{8A0BFFA9-8901-4620-95A2-AA229ECDCFC2}"/>
    <cellStyle name="Normal 57" xfId="508" xr:uid="{FBFDD3FD-FF73-45A6-B60E-33EFDE6A489A}"/>
    <cellStyle name="Normal 58" xfId="509" xr:uid="{D769B418-8FB7-4F26-8150-83321E1B8865}"/>
    <cellStyle name="Normal 59" xfId="510" xr:uid="{E957B43F-31DD-4515-9730-84CEEF4B3CF1}"/>
    <cellStyle name="Normal 6" xfId="172" xr:uid="{00000000-0005-0000-0000-000088000000}"/>
    <cellStyle name="Normal 60" xfId="512" xr:uid="{5529852A-1228-451C-932C-A15C2685E1F5}"/>
    <cellStyle name="Normal 61" xfId="514" xr:uid="{C706C1B9-C9DB-478D-97F8-A8D15593A79C}"/>
    <cellStyle name="Normal 62" xfId="173" xr:uid="{00000000-0005-0000-0000-000089000000}"/>
    <cellStyle name="Normal 63" xfId="515" xr:uid="{739F342F-1D49-4133-BFEA-71FF5397B604}"/>
    <cellStyle name="Normal 64" xfId="519" xr:uid="{18AB07AD-5B71-40D5-80C8-23A359A58879}"/>
    <cellStyle name="Normal 65" xfId="520" xr:uid="{03074491-5022-4F68-AB60-96447319F0CD}"/>
    <cellStyle name="Normal 66" xfId="521" xr:uid="{898EC820-FA2E-45F4-9E31-F7E4BCF5E67E}"/>
    <cellStyle name="Normal 67" xfId="522" xr:uid="{2067B5AE-128E-40AB-91FF-E8FEAC423FB3}"/>
    <cellStyle name="Normal 68" xfId="523" xr:uid="{9DD33179-58A0-42D4-988F-02B98A24EFED}"/>
    <cellStyle name="Normal 69" xfId="524" xr:uid="{0102FFF9-ADAF-4619-857C-5770B8F9157D}"/>
    <cellStyle name="Normal 7" xfId="174" xr:uid="{00000000-0005-0000-0000-00008A000000}"/>
    <cellStyle name="Normal 7 2" xfId="175" xr:uid="{00000000-0005-0000-0000-00008B000000}"/>
    <cellStyle name="Normal 70" xfId="530" xr:uid="{5AC17801-43AD-40B4-A1F3-7762A1637232}"/>
    <cellStyle name="Normal 8" xfId="176" xr:uid="{00000000-0005-0000-0000-00008C000000}"/>
    <cellStyle name="Normal 9" xfId="177" xr:uid="{00000000-0005-0000-0000-00008D000000}"/>
    <cellStyle name="Normale_ cellular Costs" xfId="100" xr:uid="{00000000-0005-0000-0000-00008E000000}"/>
    <cellStyle name="Nota" xfId="226" builtinId="10" customBuiltin="1"/>
    <cellStyle name="Nota 2" xfId="467" xr:uid="{A3735086-0FF0-4579-A734-E83EC9A15E49}"/>
    <cellStyle name="Nota 3" xfId="468" xr:uid="{207C5EEF-ACEB-4007-9AB3-06C7FB04F748}"/>
    <cellStyle name="otn" xfId="101" xr:uid="{00000000-0005-0000-0000-00008F000000}"/>
    <cellStyle name="otn.0" xfId="102" xr:uid="{00000000-0005-0000-0000-000090000000}"/>
    <cellStyle name="Output" xfId="284" xr:uid="{2A668BF1-26D8-48D0-8257-96819C6D766F}"/>
    <cellStyle name="Output Line Items" xfId="103" xr:uid="{00000000-0005-0000-0000-000091000000}"/>
    <cellStyle name="Percent [2]" xfId="104" xr:uid="{00000000-0005-0000-0000-000092000000}"/>
    <cellStyle name="Percent 0.0%" xfId="105" xr:uid="{00000000-0005-0000-0000-000093000000}"/>
    <cellStyle name="Percent 2" xfId="178" xr:uid="{00000000-0005-0000-0000-000094000000}"/>
    <cellStyle name="Percentual" xfId="106" xr:uid="{00000000-0005-0000-0000-000096000000}"/>
    <cellStyle name="Ponto" xfId="107" xr:uid="{00000000-0005-0000-0000-000097000000}"/>
    <cellStyle name="Porcentagem" xfId="1" builtinId="5"/>
    <cellStyle name="Porcentagem 12" xfId="179" xr:uid="{00000000-0005-0000-0000-000099000000}"/>
    <cellStyle name="Porcentagem 2" xfId="108" xr:uid="{00000000-0005-0000-0000-00009A000000}"/>
    <cellStyle name="Porcentagem 2 2" xfId="109" xr:uid="{00000000-0005-0000-0000-00009B000000}"/>
    <cellStyle name="Porcentagem 2 2 2" xfId="258" xr:uid="{83B78E7C-83FA-460D-83EF-FCDB0601F530}"/>
    <cellStyle name="Porcentagem 2 3" xfId="257" xr:uid="{C5F4AFE5-3ADD-4A95-9DDC-351B7ABD8269}"/>
    <cellStyle name="Porcentagem 3" xfId="180" xr:uid="{00000000-0005-0000-0000-00009C000000}"/>
    <cellStyle name="Porcentagem 3 2" xfId="181" xr:uid="{00000000-0005-0000-0000-00009D000000}"/>
    <cellStyle name="Porcentagem 4" xfId="182" xr:uid="{00000000-0005-0000-0000-00009E000000}"/>
    <cellStyle name="Porcentagem 5" xfId="183" xr:uid="{00000000-0005-0000-0000-00009F000000}"/>
    <cellStyle name="Porcentagem 6" xfId="184" xr:uid="{00000000-0005-0000-0000-0000A0000000}"/>
    <cellStyle name="Porcentagem 7" xfId="185" xr:uid="{00000000-0005-0000-0000-0000A1000000}"/>
    <cellStyle name="Porcentaje" xfId="110" xr:uid="{00000000-0005-0000-0000-0000A2000000}"/>
    <cellStyle name="Punto0" xfId="111" xr:uid="{00000000-0005-0000-0000-0000A3000000}"/>
    <cellStyle name="R$" xfId="112" xr:uid="{00000000-0005-0000-0000-0000A4000000}"/>
    <cellStyle name="R$,00" xfId="113" xr:uid="{00000000-0005-0000-0000-0000A5000000}"/>
    <cellStyle name="Red Text" xfId="114" xr:uid="{00000000-0005-0000-0000-0000A6000000}"/>
    <cellStyle name="RM" xfId="115" xr:uid="{00000000-0005-0000-0000-0000A7000000}"/>
    <cellStyle name="Ruim" xfId="220" builtinId="27" customBuiltin="1"/>
    <cellStyle name="Saída" xfId="221" builtinId="21" customBuiltin="1"/>
    <cellStyle name="Saída 2" xfId="469" xr:uid="{1AEFF6EF-0115-42EF-9775-314A7EBB1D97}"/>
    <cellStyle name="SAPBEXstdItem" xfId="116" xr:uid="{00000000-0005-0000-0000-0000A8000000}"/>
    <cellStyle name="Separador de eilhares [0]" xfId="117" xr:uid="{00000000-0005-0000-0000-0000A9000000}"/>
    <cellStyle name="Separador de eilhares [0] 2" xfId="308" xr:uid="{FF8FBB25-C6EA-45F0-8AF2-858B5AC498BE}"/>
    <cellStyle name="Separador de milhares 2" xfId="118" xr:uid="{00000000-0005-0000-0000-0000AA000000}"/>
    <cellStyle name="Separador de milhares 2 10" xfId="186" xr:uid="{00000000-0005-0000-0000-0000AB000000}"/>
    <cellStyle name="Separador de milhares 2 10 2" xfId="314" xr:uid="{95CAB164-A245-470F-A5E2-C5E0D3BD0D6E}"/>
    <cellStyle name="Separador de milhares 2 11" xfId="309" xr:uid="{912590BF-735E-42FE-94A1-04133EECCC32}"/>
    <cellStyle name="Separador de milhares 2 2" xfId="187" xr:uid="{00000000-0005-0000-0000-0000AC000000}"/>
    <cellStyle name="Separador de milhares 2 2 10" xfId="315" xr:uid="{67CE911F-0A32-41BC-A350-011DD2B3AF97}"/>
    <cellStyle name="Separador de milhares 2 2 2" xfId="188" xr:uid="{00000000-0005-0000-0000-0000AD000000}"/>
    <cellStyle name="Separador de milhares 2 2 2 2" xfId="316" xr:uid="{D8E9F600-9C64-4BEC-8733-F406F16B6594}"/>
    <cellStyle name="Separador de milhares 2 2 3" xfId="189" xr:uid="{00000000-0005-0000-0000-0000AE000000}"/>
    <cellStyle name="Separador de milhares 2 2 3 2" xfId="317" xr:uid="{9E1A9355-8DD2-496D-BA55-882727E07BCC}"/>
    <cellStyle name="Separador de milhares 2 2 4" xfId="190" xr:uid="{00000000-0005-0000-0000-0000AF000000}"/>
    <cellStyle name="Separador de milhares 2 2 4 2" xfId="318" xr:uid="{C2256A0B-CAE2-4408-AAF6-B4E645FC3ACB}"/>
    <cellStyle name="Separador de milhares 2 2 5" xfId="191" xr:uid="{00000000-0005-0000-0000-0000B0000000}"/>
    <cellStyle name="Separador de milhares 2 2 5 2" xfId="319" xr:uid="{B3CA2408-05FF-4725-A561-0684A6406233}"/>
    <cellStyle name="Separador de milhares 2 2 6" xfId="192" xr:uid="{00000000-0005-0000-0000-0000B1000000}"/>
    <cellStyle name="Separador de milhares 2 2 6 2" xfId="320" xr:uid="{563F03CE-1340-4118-8598-F78EC81AE31D}"/>
    <cellStyle name="Separador de milhares 2 2 7" xfId="193" xr:uid="{00000000-0005-0000-0000-0000B2000000}"/>
    <cellStyle name="Separador de milhares 2 2 7 2" xfId="321" xr:uid="{7640DCE4-8221-4A41-92C3-3BE2264DEFF4}"/>
    <cellStyle name="Separador de milhares 2 2 8" xfId="194" xr:uid="{00000000-0005-0000-0000-0000B3000000}"/>
    <cellStyle name="Separador de milhares 2 2 8 2" xfId="322" xr:uid="{26EA7D1A-2FDD-4D0A-BC9B-53AAB069200F}"/>
    <cellStyle name="Separador de milhares 2 2 9" xfId="195" xr:uid="{00000000-0005-0000-0000-0000B4000000}"/>
    <cellStyle name="Separador de milhares 2 2 9 2" xfId="323" xr:uid="{8C7A8FE8-BA50-4062-AA84-5EFE12989F62}"/>
    <cellStyle name="Separador de milhares 2 3" xfId="196" xr:uid="{00000000-0005-0000-0000-0000B5000000}"/>
    <cellStyle name="Separador de milhares 2 3 2" xfId="324" xr:uid="{CF21A0B3-9CE7-498F-B695-2E04B5FE13D4}"/>
    <cellStyle name="Separador de milhares 2 4" xfId="197" xr:uid="{00000000-0005-0000-0000-0000B6000000}"/>
    <cellStyle name="Separador de milhares 2 4 2" xfId="325" xr:uid="{9BDEFA08-BE95-4B2B-AA79-71E144935239}"/>
    <cellStyle name="Separador de milhares 2 5" xfId="198" xr:uid="{00000000-0005-0000-0000-0000B7000000}"/>
    <cellStyle name="Separador de milhares 2 5 2" xfId="326" xr:uid="{127FC9FA-F361-47E9-81A2-634BCFB54D67}"/>
    <cellStyle name="Separador de milhares 2 6" xfId="199" xr:uid="{00000000-0005-0000-0000-0000B8000000}"/>
    <cellStyle name="Separador de milhares 2 6 2" xfId="327" xr:uid="{9A448CDD-9038-4BB3-9672-C5FE43CE7F4F}"/>
    <cellStyle name="Separador de milhares 2 7" xfId="200" xr:uid="{00000000-0005-0000-0000-0000B9000000}"/>
    <cellStyle name="Separador de milhares 2 7 2" xfId="328" xr:uid="{CFBC8942-43DE-48C1-9740-87A4B5C05B86}"/>
    <cellStyle name="Separador de milhares 2 8" xfId="201" xr:uid="{00000000-0005-0000-0000-0000BA000000}"/>
    <cellStyle name="Separador de milhares 2 8 2" xfId="329" xr:uid="{3F8A7A59-FA42-4B8A-9CB3-DDB3AE9FAA4A}"/>
    <cellStyle name="Separador de milhares 2 9" xfId="202" xr:uid="{00000000-0005-0000-0000-0000BB000000}"/>
    <cellStyle name="Separador de milhares 2 9 2" xfId="330" xr:uid="{02253A85-8872-4E2B-BDB3-55DE0A604CBB}"/>
    <cellStyle name="Separador de milhares 3" xfId="119" xr:uid="{00000000-0005-0000-0000-0000BC000000}"/>
    <cellStyle name="Separador de milhares 3 2" xfId="140" xr:uid="{00000000-0005-0000-0000-0000BD000000}"/>
    <cellStyle name="Separador de milhares 3 2 2" xfId="312" xr:uid="{F7905B50-7F91-4BB1-95DE-F655920F216F}"/>
    <cellStyle name="Separador de milhares 3 3" xfId="310" xr:uid="{358E1029-C3DD-4608-9587-3484C6F5C3B4}"/>
    <cellStyle name="Separador de milhares 4" xfId="203" xr:uid="{00000000-0005-0000-0000-0000BE000000}"/>
    <cellStyle name="Separador de milhares 4 2" xfId="204" xr:uid="{00000000-0005-0000-0000-0000BF000000}"/>
    <cellStyle name="Separador de milhares 4 2 2" xfId="332" xr:uid="{E1B2D143-B51B-4EE0-A989-595411B2C4DE}"/>
    <cellStyle name="Separador de milhares 4 3" xfId="331" xr:uid="{01017A9F-9774-4927-8FDE-7F2D9679FD25}"/>
    <cellStyle name="Separador de milhares 5" xfId="205" xr:uid="{00000000-0005-0000-0000-0000C0000000}"/>
    <cellStyle name="Separador de milhares 5 2" xfId="333" xr:uid="{CF7C4C2B-866F-4E34-8A1A-65EDDDF5321D}"/>
    <cellStyle name="Separador de milhares 6" xfId="206" xr:uid="{00000000-0005-0000-0000-0000C1000000}"/>
    <cellStyle name="Separador de milhares 6 2" xfId="334" xr:uid="{51459C1B-A637-4FF6-B00F-6283B331E46E}"/>
    <cellStyle name="Separador de milhares 7" xfId="207" xr:uid="{00000000-0005-0000-0000-0000C2000000}"/>
    <cellStyle name="Separador de milhares 7 2" xfId="335" xr:uid="{2355F864-F8C3-49BF-9CE4-FB460CF8D69E}"/>
    <cellStyle name="Separador de milhares 8" xfId="208" xr:uid="{00000000-0005-0000-0000-0000C3000000}"/>
    <cellStyle name="Standaard_Map3" xfId="120" xr:uid="{00000000-0005-0000-0000-0000C4000000}"/>
    <cellStyle name="Standard_Aging1408-0014" xfId="121" xr:uid="{00000000-0005-0000-0000-0000C5000000}"/>
    <cellStyle name="Table Title" xfId="122" xr:uid="{00000000-0005-0000-0000-0000C6000000}"/>
    <cellStyle name="Table Title 2" xfId="141" xr:uid="{00000000-0005-0000-0000-0000C7000000}"/>
    <cellStyle name="Test" xfId="123" xr:uid="{00000000-0005-0000-0000-0000C8000000}"/>
    <cellStyle name="Texto de Aviso" xfId="225" builtinId="11" customBuiltin="1"/>
    <cellStyle name="Texto de Aviso 2" xfId="470" xr:uid="{A01AF45D-4976-471E-916E-A53EF1F111D9}"/>
    <cellStyle name="Texto de Aviso 3" xfId="478" xr:uid="{07A96C0D-DC7B-4219-B612-72B5B94B470F}"/>
    <cellStyle name="Texto Explicativo" xfId="227" builtinId="53" customBuiltin="1"/>
    <cellStyle name="Texto Explicativo 2" xfId="471" xr:uid="{ED2C6B58-7D8D-478E-A5F4-D341118C7657}"/>
    <cellStyle name="Title" xfId="472" xr:uid="{1E0EB738-AAFE-450D-B822-E61DA0FAB354}"/>
    <cellStyle name="Título 1 1" xfId="209" xr:uid="{00000000-0005-0000-0000-0000C9000000}"/>
    <cellStyle name="Título 1 1 1" xfId="210" xr:uid="{00000000-0005-0000-0000-0000CA000000}"/>
    <cellStyle name="Título 2 2" xfId="474" xr:uid="{92EFA959-FDD6-43CF-922D-701857394B64}"/>
    <cellStyle name="Título 3 2" xfId="475" xr:uid="{3EE38872-2F89-44F9-AC53-35D3D4E44543}"/>
    <cellStyle name="Título 4" xfId="218" builtinId="19" customBuiltin="1"/>
    <cellStyle name="Título 4 2" xfId="476" xr:uid="{7410621F-A9DC-46D8-8F41-BE12F671B38B}"/>
    <cellStyle name="Título 5" xfId="273" xr:uid="{66FB3B42-E7F6-4707-9F5E-97E640C47DFE}"/>
    <cellStyle name="Título 6" xfId="264" xr:uid="{67E714C4-26C3-4450-8043-F813C4E68B5D}"/>
    <cellStyle name="Título 7" xfId="473" xr:uid="{49772664-0DD7-4B34-99B5-77537A05E585}"/>
    <cellStyle name="Titulo1" xfId="124" xr:uid="{00000000-0005-0000-0000-0000CB000000}"/>
    <cellStyle name="Titulo2" xfId="125" xr:uid="{00000000-0005-0000-0000-0000CC000000}"/>
    <cellStyle name="TopGrey" xfId="126" xr:uid="{00000000-0005-0000-0000-0000CD000000}"/>
    <cellStyle name="Total" xfId="228" builtinId="25" customBuiltin="1"/>
    <cellStyle name="Total 2" xfId="477" xr:uid="{1968A08F-7391-4D9F-BE2E-DA9DC3D6B072}"/>
    <cellStyle name="Tusenskille [0]_P&amp;L+BAL" xfId="127" xr:uid="{00000000-0005-0000-0000-0000CE000000}"/>
    <cellStyle name="Tusenskille_P&amp;L+BAL" xfId="128" xr:uid="{00000000-0005-0000-0000-0000CF000000}"/>
    <cellStyle name="U$" xfId="129" xr:uid="{00000000-0005-0000-0000-0000D0000000}"/>
    <cellStyle name="ufir" xfId="130" xr:uid="{00000000-0005-0000-0000-0000D1000000}"/>
    <cellStyle name="Valuta (0)_ cellular Costs" xfId="131" xr:uid="{00000000-0005-0000-0000-0000D2000000}"/>
    <cellStyle name="Valuta [0]_P&amp;L+BAL" xfId="132" xr:uid="{00000000-0005-0000-0000-0000D3000000}"/>
    <cellStyle name="Valuta_ cellular Costs" xfId="133" xr:uid="{00000000-0005-0000-0000-0000D4000000}"/>
    <cellStyle name="variando" xfId="134" xr:uid="{00000000-0005-0000-0000-0000D5000000}"/>
    <cellStyle name="Vírgula" xfId="278" builtinId="3"/>
    <cellStyle name="Vírgula 10" xfId="391" xr:uid="{7802DFB5-98D5-4856-B410-8EF8579BC2F2}"/>
    <cellStyle name="Vírgula 10 2" xfId="259" xr:uid="{4E13D124-0BD6-404C-997D-65BB19756680}"/>
    <cellStyle name="Vírgula 10 2 2" xfId="341" xr:uid="{3F1E0B49-4F97-46AB-AC65-1236254193AF}"/>
    <cellStyle name="Vírgula 11" xfId="395" xr:uid="{930C4D1A-A1C1-4696-952D-CC6D4F4887DA}"/>
    <cellStyle name="Vírgula 12" xfId="402" xr:uid="{A038D45A-A43F-4B13-B83C-BFCA00A6591D}"/>
    <cellStyle name="Vírgula 13" xfId="413" xr:uid="{48AF3A60-1EF0-4C6C-A1E5-B347E121A509}"/>
    <cellStyle name="Vírgula 14" xfId="418" xr:uid="{48A7DEE7-DAB4-4CEF-B869-74A40A5E422D}"/>
    <cellStyle name="Vírgula 15" xfId="484" xr:uid="{47F9A8FC-84BE-4679-B96D-9A9314F28947}"/>
    <cellStyle name="Vírgula 16" xfId="492" xr:uid="{DD03176D-548C-465A-8338-14A96156B43D}"/>
    <cellStyle name="Vírgula 17" xfId="511" xr:uid="{792EF701-D6CD-48E8-B8B7-84BE37636876}"/>
    <cellStyle name="Vírgula 18" xfId="525" xr:uid="{5A1C4737-A43D-40CB-8266-7FB6CEB876A2}"/>
    <cellStyle name="Vírgula 19" xfId="531" xr:uid="{D558F1FD-63A6-4C38-88D1-A452B6AD1BF7}"/>
    <cellStyle name="Vírgula 2" xfId="211" xr:uid="{00000000-0005-0000-0000-0000D7000000}"/>
    <cellStyle name="Vírgula 2 2" xfId="260" xr:uid="{F99A144C-F3F3-4635-B95A-9F34D4ADBAE0}"/>
    <cellStyle name="Vírgula 2 2 2" xfId="342" xr:uid="{1DA24B49-8A5E-4141-AD9E-187FEA76AD52}"/>
    <cellStyle name="Vírgula 2 3" xfId="336" xr:uid="{1572AE3D-26BC-483A-9F1C-9B7351FDEE02}"/>
    <cellStyle name="Vírgula 20" xfId="351" xr:uid="{4918A823-7E56-4AC6-9CFC-9EBC6DB7C7AB}"/>
    <cellStyle name="Vírgula 3" xfId="138" xr:uid="{00000000-0005-0000-0000-0000D8000000}"/>
    <cellStyle name="Vírgula 3 2" xfId="261" xr:uid="{2BCF5931-B7A8-4781-9672-724A4118BB1F}"/>
    <cellStyle name="Vírgula 3 2 2" xfId="343" xr:uid="{C21B3781-4749-4EF6-838F-EDB6853AF2B8}"/>
    <cellStyle name="Vírgula 3 3" xfId="311" xr:uid="{E20B403A-D265-4D46-8658-BCF25655F9DA}"/>
    <cellStyle name="Vírgula 4" xfId="212" xr:uid="{00000000-0005-0000-0000-0000D9000000}"/>
    <cellStyle name="Vírgula 4 2" xfId="262" xr:uid="{C73451D4-AF1D-4921-9F00-50449A934B07}"/>
    <cellStyle name="Vírgula 4 2 2" xfId="263" xr:uid="{9BDAA393-54FC-4F41-8F2A-5B009A7B1835}"/>
    <cellStyle name="Vírgula 4 2 2 2" xfId="345" xr:uid="{E588C686-6E79-464B-AACC-033CFC5F0173}"/>
    <cellStyle name="Vírgula 4 2 3" xfId="344" xr:uid="{1B92A82E-617C-4495-AED7-E4995C159289}"/>
    <cellStyle name="Vírgula 4 3" xfId="337" xr:uid="{4E1C41F3-CB66-473A-8BC5-D980C9F3CF67}"/>
    <cellStyle name="Vírgula 5" xfId="213" xr:uid="{00000000-0005-0000-0000-0000DA000000}"/>
    <cellStyle name="Vírgula 5 2" xfId="275" xr:uid="{4E841AC5-C303-4CCA-BF3F-99890B61A9FF}"/>
    <cellStyle name="Vírgula 5 2 2" xfId="346" xr:uid="{928F4916-55BE-4FF8-A499-2D0819B85309}"/>
    <cellStyle name="Vírgula 5 3" xfId="338" xr:uid="{97F0D52B-1628-4D2E-9F2F-DCE61BE985C2}"/>
    <cellStyle name="Vírgula 6" xfId="214" xr:uid="{00000000-0005-0000-0000-0000DB000000}"/>
    <cellStyle name="Vírgula 6 2" xfId="339" xr:uid="{A4FB60E1-161D-493D-8710-685B5253CCDE}"/>
    <cellStyle name="Vírgula 7" xfId="247" xr:uid="{179592F9-B96A-4C91-9695-5969A1DF4D2D}"/>
    <cellStyle name="Vírgula 7 2" xfId="340" xr:uid="{9422B45F-5A32-47DD-AB0C-91194584693F}"/>
    <cellStyle name="Vírgula 8" xfId="349" xr:uid="{BBC2FD61-4561-4AC2-8B9C-B4D5D781C73A}"/>
    <cellStyle name="Vírgula 9" xfId="354" xr:uid="{6C472E83-4DEC-4047-A270-C5EE2223B36D}"/>
    <cellStyle name="Vírgula0" xfId="135" xr:uid="{00000000-0005-0000-0000-0000D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134470</xdr:colOff>
      <xdr:row>0</xdr:row>
      <xdr:rowOff>44824</xdr:rowOff>
    </xdr:from>
    <xdr:to>
      <xdr:col>25</xdr:col>
      <xdr:colOff>507086</xdr:colOff>
      <xdr:row>2</xdr:row>
      <xdr:rowOff>154891</xdr:rowOff>
    </xdr:to>
    <xdr:pic>
      <xdr:nvPicPr>
        <xdr:cNvPr id="2" name="Picture 4" descr="image006">
          <a:extLst>
            <a:ext uri="{FF2B5EF4-FFF2-40B4-BE49-F238E27FC236}">
              <a16:creationId xmlns:a16="http://schemas.microsoft.com/office/drawing/2014/main" id="{F28548BD-9157-4BEF-9859-089B5BEB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9088" y="44824"/>
          <a:ext cx="4003322" cy="491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33617</xdr:colOff>
      <xdr:row>0</xdr:row>
      <xdr:rowOff>78439</xdr:rowOff>
    </xdr:from>
    <xdr:to>
      <xdr:col>29</xdr:col>
      <xdr:colOff>291354</xdr:colOff>
      <xdr:row>2</xdr:row>
      <xdr:rowOff>85016</xdr:rowOff>
    </xdr:to>
    <xdr:pic>
      <xdr:nvPicPr>
        <xdr:cNvPr id="3" name="Imagem 2" descr="Perfil e Característica do Fundo - Habitat Capital Partners | Relações com  Investidores">
          <a:extLst>
            <a:ext uri="{FF2B5EF4-FFF2-40B4-BE49-F238E27FC236}">
              <a16:creationId xmlns:a16="http://schemas.microsoft.com/office/drawing/2014/main" id="{E686CBB7-3EF4-44DD-D3E0-A83DD19A4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03" b="40678"/>
        <a:stretch/>
      </xdr:blipFill>
      <xdr:spPr bwMode="auto">
        <a:xfrm>
          <a:off x="16035617" y="78439"/>
          <a:ext cx="2073090" cy="387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30"/>
  <sheetViews>
    <sheetView showGridLines="0" showRowColHeaders="0" zoomScaleNormal="100" workbookViewId="0">
      <selection activeCell="B2" sqref="B2"/>
    </sheetView>
  </sheetViews>
  <sheetFormatPr defaultRowHeight="15"/>
  <cols>
    <col min="1" max="1" width="3" style="1" customWidth="1"/>
    <col min="2" max="5" width="9.140625" style="1" customWidth="1"/>
    <col min="6" max="6" width="20" style="1" bestFit="1" customWidth="1"/>
    <col min="7" max="8" width="9.28515625" style="1" customWidth="1"/>
    <col min="9" max="16384" width="9.140625" style="1"/>
  </cols>
  <sheetData>
    <row r="2" spans="2:30">
      <c r="B2" s="6">
        <v>45597</v>
      </c>
    </row>
    <row r="4" spans="2:30" ht="15.75">
      <c r="B4" s="2" t="s">
        <v>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6" spans="2:30">
      <c r="B6" s="4" t="s">
        <v>3</v>
      </c>
      <c r="F6" s="1" t="s">
        <v>18</v>
      </c>
    </row>
    <row r="7" spans="2:30">
      <c r="B7" s="4"/>
    </row>
    <row r="8" spans="2:30">
      <c r="B8" s="4" t="s">
        <v>0</v>
      </c>
      <c r="F8" s="1" t="s">
        <v>10</v>
      </c>
    </row>
    <row r="9" spans="2:30">
      <c r="B9" s="4"/>
    </row>
    <row r="10" spans="2:30">
      <c r="B10" s="4" t="s">
        <v>2</v>
      </c>
      <c r="F10" s="1" t="s">
        <v>25</v>
      </c>
    </row>
    <row r="11" spans="2:30">
      <c r="B11" s="4"/>
    </row>
    <row r="12" spans="2:30">
      <c r="B12" s="4" t="s">
        <v>1</v>
      </c>
      <c r="F12" s="1" t="s">
        <v>28</v>
      </c>
    </row>
    <row r="13" spans="2:30">
      <c r="B13" s="4"/>
    </row>
    <row r="14" spans="2:30">
      <c r="B14" s="4" t="s">
        <v>4</v>
      </c>
      <c r="F14" s="1" t="s">
        <v>24</v>
      </c>
    </row>
    <row r="15" spans="2:30">
      <c r="B15" s="4"/>
    </row>
    <row r="16" spans="2:30">
      <c r="B16" s="4" t="s">
        <v>5</v>
      </c>
      <c r="F16" s="1" t="s">
        <v>27</v>
      </c>
    </row>
    <row r="17" spans="2:6">
      <c r="B17" s="4"/>
    </row>
    <row r="18" spans="2:6">
      <c r="B18" s="4" t="s">
        <v>6</v>
      </c>
      <c r="F18" s="1" t="s">
        <v>29</v>
      </c>
    </row>
    <row r="19" spans="2:6">
      <c r="B19" s="4"/>
    </row>
    <row r="20" spans="2:6">
      <c r="B20" s="4" t="s">
        <v>7</v>
      </c>
      <c r="F20" s="1" t="s">
        <v>30</v>
      </c>
    </row>
    <row r="21" spans="2:6">
      <c r="B21" s="4"/>
    </row>
    <row r="22" spans="2:6">
      <c r="B22" s="4" t="s">
        <v>9</v>
      </c>
      <c r="F22" s="1" t="s">
        <v>31</v>
      </c>
    </row>
    <row r="23" spans="2:6">
      <c r="B23" s="4"/>
    </row>
    <row r="24" spans="2:6">
      <c r="B24" s="4" t="s">
        <v>8</v>
      </c>
      <c r="F24" s="1" t="s">
        <v>32</v>
      </c>
    </row>
    <row r="25" spans="2:6">
      <c r="B25" s="4"/>
    </row>
    <row r="26" spans="2:6">
      <c r="B26" s="4" t="s">
        <v>23</v>
      </c>
      <c r="F26" s="5">
        <f>HLOOKUP(Características!B2,DRE!3:21,17,FALSE)</f>
        <v>30000000</v>
      </c>
    </row>
    <row r="27" spans="2:6">
      <c r="B27" s="4"/>
      <c r="F27" s="29"/>
    </row>
    <row r="28" spans="2:6">
      <c r="B28" s="4" t="s">
        <v>17</v>
      </c>
      <c r="F28" s="59">
        <f>HLOOKUP(Características!B2,DRE!3:21,15,FALSE)*HLOOKUP(Características!B2,DRE!3:21,17,FALSE)</f>
        <v>282319175.09999996</v>
      </c>
    </row>
    <row r="29" spans="2:6">
      <c r="F29" s="30"/>
    </row>
    <row r="30" spans="2:6">
      <c r="B30" s="4" t="s">
        <v>40</v>
      </c>
      <c r="F30" s="5">
        <f>HLOOKUP(Características!B2,DRE!3:21,19,FALSE)</f>
        <v>8298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9B9D-53FC-477F-805D-69112F4C5836}">
  <dimension ref="A1:R28"/>
  <sheetViews>
    <sheetView showGridLines="0" zoomScale="90" zoomScaleNormal="55" workbookViewId="0">
      <pane xSplit="2" ySplit="4" topLeftCell="C23" activePane="bottomRight" state="frozen"/>
      <selection activeCell="F39" sqref="F39"/>
      <selection pane="topRight" activeCell="F39" sqref="F39"/>
      <selection pane="bottomLeft" activeCell="F39" sqref="F39"/>
      <selection pane="bottomRight" activeCell="A5" sqref="A5:R27"/>
    </sheetView>
  </sheetViews>
  <sheetFormatPr defaultColWidth="9.140625" defaultRowHeight="12.75"/>
  <cols>
    <col min="1" max="1" width="4.28515625" style="12" bestFit="1" customWidth="1"/>
    <col min="2" max="2" width="26.42578125" style="12" bestFit="1" customWidth="1"/>
    <col min="3" max="3" width="40.140625" style="12" bestFit="1" customWidth="1"/>
    <col min="4" max="4" width="48.7109375" style="12" bestFit="1" customWidth="1"/>
    <col min="5" max="5" width="44.85546875" style="12" bestFit="1" customWidth="1"/>
    <col min="6" max="6" width="16.28515625" style="18" bestFit="1" customWidth="1"/>
    <col min="7" max="7" width="18.85546875" style="19" bestFit="1" customWidth="1"/>
    <col min="8" max="8" width="20.7109375" style="56" bestFit="1" customWidth="1"/>
    <col min="9" max="9" width="15.7109375" style="68" bestFit="1" customWidth="1"/>
    <col min="10" max="10" width="17.85546875" style="64" bestFit="1" customWidth="1"/>
    <col min="11" max="11" width="30" style="71" bestFit="1" customWidth="1"/>
    <col min="12" max="12" width="12.28515625" style="75" bestFit="1" customWidth="1"/>
    <col min="13" max="13" width="32.28515625" style="79" bestFit="1" customWidth="1"/>
    <col min="14" max="14" width="32.28515625" style="12" bestFit="1" customWidth="1"/>
    <col min="15" max="15" width="22.28515625" style="84" bestFit="1" customWidth="1"/>
    <col min="16" max="16" width="87.42578125" style="84" bestFit="1" customWidth="1"/>
    <col min="17" max="17" width="83" style="84" bestFit="1" customWidth="1"/>
    <col min="18" max="18" width="76.140625" style="20" customWidth="1"/>
    <col min="19" max="16384" width="9.140625" style="20"/>
  </cols>
  <sheetData>
    <row r="1" spans="1:18" s="11" customFormat="1" ht="17.25" customHeight="1">
      <c r="A1" s="57" t="str">
        <f>Características!$B$4</f>
        <v>XP HABITAT FUNDO DE INVESTIMENTO IMOBILIÁRIO</v>
      </c>
      <c r="B1" s="7"/>
      <c r="C1" s="7"/>
      <c r="D1" s="7"/>
      <c r="E1" s="8"/>
      <c r="F1" s="9"/>
      <c r="G1" s="10"/>
      <c r="H1" s="25"/>
      <c r="I1" s="65"/>
      <c r="J1" s="61"/>
      <c r="K1" s="69"/>
      <c r="L1" s="72"/>
      <c r="M1" s="76"/>
      <c r="N1" s="8"/>
      <c r="O1" s="80"/>
      <c r="P1" s="80"/>
      <c r="Q1" s="80"/>
    </row>
    <row r="2" spans="1:18" s="11" customFormat="1" ht="17.25" customHeight="1">
      <c r="A2" s="12"/>
      <c r="B2" s="8"/>
      <c r="C2" s="8"/>
      <c r="D2" s="8"/>
      <c r="E2" s="8"/>
      <c r="F2" s="9"/>
      <c r="G2" s="10"/>
      <c r="H2" s="25"/>
      <c r="I2" s="65"/>
      <c r="J2" s="61"/>
      <c r="K2" s="69"/>
      <c r="L2" s="72"/>
      <c r="M2" s="76"/>
      <c r="N2" s="8"/>
      <c r="O2" s="80"/>
      <c r="P2" s="80"/>
      <c r="Q2" s="80"/>
    </row>
    <row r="3" spans="1:18" s="17" customFormat="1" ht="17.25" customHeight="1">
      <c r="A3" s="13" t="s">
        <v>11</v>
      </c>
      <c r="B3" s="12"/>
      <c r="C3" s="12"/>
      <c r="D3" s="14"/>
      <c r="E3" s="14"/>
      <c r="F3" s="15"/>
      <c r="G3" s="16"/>
      <c r="H3" s="26"/>
      <c r="I3" s="66"/>
      <c r="J3" s="62"/>
      <c r="L3" s="73"/>
      <c r="M3" s="77"/>
      <c r="N3" s="14"/>
      <c r="O3" s="81"/>
      <c r="P3" s="81"/>
      <c r="Q3" s="81"/>
    </row>
    <row r="4" spans="1:18" s="17" customFormat="1" ht="15">
      <c r="A4" s="31" t="s">
        <v>12</v>
      </c>
      <c r="B4" s="31" t="s">
        <v>54</v>
      </c>
      <c r="C4" s="31" t="s">
        <v>33</v>
      </c>
      <c r="D4" s="31" t="s">
        <v>34</v>
      </c>
      <c r="E4" s="31" t="s">
        <v>13</v>
      </c>
      <c r="F4" s="32" t="s">
        <v>35</v>
      </c>
      <c r="G4" s="33" t="s">
        <v>36</v>
      </c>
      <c r="H4" s="34" t="s">
        <v>14</v>
      </c>
      <c r="I4" s="67" t="s">
        <v>15</v>
      </c>
      <c r="J4" s="63" t="s">
        <v>41</v>
      </c>
      <c r="K4" s="70" t="s">
        <v>38</v>
      </c>
      <c r="L4" s="74" t="s">
        <v>37</v>
      </c>
      <c r="M4" s="78" t="s">
        <v>55</v>
      </c>
      <c r="N4" s="31" t="s">
        <v>16</v>
      </c>
      <c r="O4" s="82" t="s">
        <v>19</v>
      </c>
      <c r="P4" s="82" t="s">
        <v>20</v>
      </c>
      <c r="Q4" s="82" t="s">
        <v>39</v>
      </c>
      <c r="R4" s="82" t="s">
        <v>56</v>
      </c>
    </row>
    <row r="5" spans="1:18" ht="60">
      <c r="A5" s="35">
        <v>1</v>
      </c>
      <c r="B5" s="35" t="s">
        <v>57</v>
      </c>
      <c r="C5" s="35" t="s">
        <v>58</v>
      </c>
      <c r="D5" s="35" t="s">
        <v>59</v>
      </c>
      <c r="E5" s="35" t="s">
        <v>60</v>
      </c>
      <c r="F5" s="35" t="s">
        <v>61</v>
      </c>
      <c r="G5" s="35" t="s">
        <v>62</v>
      </c>
      <c r="H5" s="55">
        <v>24.612981680000001</v>
      </c>
      <c r="I5" s="85">
        <v>47710</v>
      </c>
      <c r="J5" s="86">
        <v>8.7163005705760327E-2</v>
      </c>
      <c r="K5" s="87" t="s">
        <v>128</v>
      </c>
      <c r="L5" s="88">
        <v>2.4133799076080322</v>
      </c>
      <c r="M5" s="36">
        <v>0.09</v>
      </c>
      <c r="N5" s="35" t="s">
        <v>131</v>
      </c>
      <c r="O5" s="35" t="s">
        <v>132</v>
      </c>
      <c r="P5" s="83" t="s">
        <v>133</v>
      </c>
      <c r="Q5" s="83" t="s">
        <v>134</v>
      </c>
      <c r="R5" s="83" t="s">
        <v>135</v>
      </c>
    </row>
    <row r="6" spans="1:18" ht="75">
      <c r="A6" s="35">
        <v>2</v>
      </c>
      <c r="B6" s="35" t="s">
        <v>67</v>
      </c>
      <c r="C6" s="35" t="s">
        <v>68</v>
      </c>
      <c r="D6" s="35" t="s">
        <v>69</v>
      </c>
      <c r="E6" s="35" t="s">
        <v>70</v>
      </c>
      <c r="F6" s="35" t="s">
        <v>61</v>
      </c>
      <c r="G6" s="35" t="s">
        <v>171</v>
      </c>
      <c r="H6" s="55">
        <v>22.885947190000003</v>
      </c>
      <c r="I6" s="85">
        <v>48630</v>
      </c>
      <c r="J6" s="86">
        <v>8.1046984531932556E-2</v>
      </c>
      <c r="K6" s="87" t="s">
        <v>129</v>
      </c>
      <c r="L6" s="88">
        <v>3.538330078125</v>
      </c>
      <c r="M6" s="36">
        <v>0.112</v>
      </c>
      <c r="N6" s="35" t="s">
        <v>131</v>
      </c>
      <c r="O6" s="35" t="s">
        <v>136</v>
      </c>
      <c r="P6" s="83" t="s">
        <v>140</v>
      </c>
      <c r="Q6" s="83" t="s">
        <v>141</v>
      </c>
      <c r="R6" s="83" t="s">
        <v>142</v>
      </c>
    </row>
    <row r="7" spans="1:18" ht="120">
      <c r="A7" s="35">
        <v>3</v>
      </c>
      <c r="B7" s="35" t="s">
        <v>63</v>
      </c>
      <c r="C7" s="35" t="s">
        <v>64</v>
      </c>
      <c r="D7" s="35" t="s">
        <v>65</v>
      </c>
      <c r="E7" s="35" t="s">
        <v>60</v>
      </c>
      <c r="F7" s="35" t="s">
        <v>61</v>
      </c>
      <c r="G7" s="35" t="s">
        <v>66</v>
      </c>
      <c r="H7" s="55">
        <v>22.215115620000002</v>
      </c>
      <c r="I7" s="85">
        <v>47109</v>
      </c>
      <c r="J7" s="86">
        <v>7.8671339974774865E-2</v>
      </c>
      <c r="K7" s="87" t="s">
        <v>129</v>
      </c>
      <c r="L7" s="88">
        <v>1.5743399858474731</v>
      </c>
      <c r="M7" s="36">
        <v>0.12</v>
      </c>
      <c r="N7" s="35" t="s">
        <v>131</v>
      </c>
      <c r="O7" s="35" t="s">
        <v>136</v>
      </c>
      <c r="P7" s="83" t="s">
        <v>137</v>
      </c>
      <c r="Q7" s="83" t="s">
        <v>138</v>
      </c>
      <c r="R7" s="83" t="s">
        <v>139</v>
      </c>
    </row>
    <row r="8" spans="1:18" ht="90">
      <c r="A8" s="35">
        <v>4</v>
      </c>
      <c r="B8" s="35" t="s">
        <v>71</v>
      </c>
      <c r="C8" s="35" t="s">
        <v>72</v>
      </c>
      <c r="D8" s="35" t="s">
        <v>73</v>
      </c>
      <c r="E8" s="35" t="s">
        <v>74</v>
      </c>
      <c r="F8" s="35" t="s">
        <v>75</v>
      </c>
      <c r="G8" s="35" t="s">
        <v>76</v>
      </c>
      <c r="H8" s="55">
        <v>20.748559950000001</v>
      </c>
      <c r="I8" s="85">
        <v>47295</v>
      </c>
      <c r="J8" s="86">
        <v>7.3477763597318044E-2</v>
      </c>
      <c r="K8" s="87" t="s">
        <v>129</v>
      </c>
      <c r="L8" s="88">
        <v>2.1078400611877441</v>
      </c>
      <c r="M8" s="36">
        <v>0.12</v>
      </c>
      <c r="N8" s="35" t="s">
        <v>131</v>
      </c>
      <c r="O8" s="35" t="s">
        <v>136</v>
      </c>
      <c r="P8" s="83" t="s">
        <v>175</v>
      </c>
      <c r="Q8" s="83" t="s">
        <v>143</v>
      </c>
      <c r="R8" s="83" t="s">
        <v>144</v>
      </c>
    </row>
    <row r="9" spans="1:18" ht="90">
      <c r="A9" s="35">
        <v>5</v>
      </c>
      <c r="B9" s="35" t="s">
        <v>93</v>
      </c>
      <c r="C9" s="35" t="s">
        <v>94</v>
      </c>
      <c r="D9" s="35" t="s">
        <v>95</v>
      </c>
      <c r="E9" s="35" t="s">
        <v>74</v>
      </c>
      <c r="F9" s="35" t="s">
        <v>61</v>
      </c>
      <c r="G9" s="35" t="s">
        <v>96</v>
      </c>
      <c r="H9" s="55">
        <v>18.692819539999999</v>
      </c>
      <c r="I9" s="85">
        <v>48415</v>
      </c>
      <c r="J9" s="86">
        <v>6.6197682077085429E-2</v>
      </c>
      <c r="K9" s="87" t="s">
        <v>129</v>
      </c>
      <c r="L9" s="88">
        <v>2.1637198925018311</v>
      </c>
      <c r="M9" s="36">
        <v>0.13750000000000001</v>
      </c>
      <c r="N9" s="35" t="s">
        <v>131</v>
      </c>
      <c r="O9" s="35" t="s">
        <v>136</v>
      </c>
      <c r="P9" s="83" t="s">
        <v>140</v>
      </c>
      <c r="Q9" s="83" t="s">
        <v>157</v>
      </c>
      <c r="R9" s="83" t="s">
        <v>158</v>
      </c>
    </row>
    <row r="10" spans="1:18" ht="75">
      <c r="A10" s="35">
        <v>6</v>
      </c>
      <c r="B10" s="35" t="s">
        <v>77</v>
      </c>
      <c r="C10" s="35" t="s">
        <v>78</v>
      </c>
      <c r="D10" s="35" t="s">
        <v>79</v>
      </c>
      <c r="E10" s="35" t="s">
        <v>60</v>
      </c>
      <c r="F10" s="35" t="s">
        <v>61</v>
      </c>
      <c r="G10" s="35" t="s">
        <v>80</v>
      </c>
      <c r="H10" s="55">
        <v>17.562965269999999</v>
      </c>
      <c r="I10" s="85">
        <v>49060</v>
      </c>
      <c r="J10" s="86">
        <v>6.2196480781644185E-2</v>
      </c>
      <c r="K10" s="87" t="s">
        <v>129</v>
      </c>
      <c r="L10" s="88">
        <v>3.1974399089813232</v>
      </c>
      <c r="M10" s="36">
        <v>0.11</v>
      </c>
      <c r="N10" s="35" t="s">
        <v>131</v>
      </c>
      <c r="O10" s="35" t="s">
        <v>132</v>
      </c>
      <c r="P10" s="83" t="s">
        <v>145</v>
      </c>
      <c r="Q10" s="83" t="s">
        <v>146</v>
      </c>
      <c r="R10" s="83" t="s">
        <v>147</v>
      </c>
    </row>
    <row r="11" spans="1:18" ht="90">
      <c r="A11" s="35">
        <v>7</v>
      </c>
      <c r="B11" s="35" t="s">
        <v>81</v>
      </c>
      <c r="C11" s="35" t="s">
        <v>82</v>
      </c>
      <c r="D11" s="35" t="s">
        <v>83</v>
      </c>
      <c r="E11" s="35" t="s">
        <v>74</v>
      </c>
      <c r="F11" s="35" t="s">
        <v>61</v>
      </c>
      <c r="G11" s="35" t="s">
        <v>172</v>
      </c>
      <c r="H11" s="55">
        <v>16.446429680000001</v>
      </c>
      <c r="I11" s="85">
        <v>46317</v>
      </c>
      <c r="J11" s="86">
        <v>5.8242445497859965E-2</v>
      </c>
      <c r="K11" s="87" t="s">
        <v>130</v>
      </c>
      <c r="L11" s="88">
        <v>1.806399941444397</v>
      </c>
      <c r="M11" s="36">
        <v>0.05</v>
      </c>
      <c r="N11" s="35" t="s">
        <v>131</v>
      </c>
      <c r="O11" s="35" t="s">
        <v>148</v>
      </c>
      <c r="P11" s="83" t="s">
        <v>140</v>
      </c>
      <c r="Q11" s="83" t="s">
        <v>149</v>
      </c>
      <c r="R11" s="83" t="s">
        <v>150</v>
      </c>
    </row>
    <row r="12" spans="1:18" ht="75">
      <c r="A12" s="35">
        <v>8</v>
      </c>
      <c r="B12" s="35" t="s">
        <v>97</v>
      </c>
      <c r="C12" s="35" t="s">
        <v>168</v>
      </c>
      <c r="D12" s="35" t="s">
        <v>99</v>
      </c>
      <c r="E12" s="35" t="s">
        <v>100</v>
      </c>
      <c r="F12" s="35" t="s">
        <v>61</v>
      </c>
      <c r="G12" s="35" t="s">
        <v>173</v>
      </c>
      <c r="H12" s="55">
        <v>13.828651539999999</v>
      </c>
      <c r="I12" s="85">
        <v>46469</v>
      </c>
      <c r="J12" s="86">
        <v>4.8971995703528726E-2</v>
      </c>
      <c r="K12" s="87" t="s">
        <v>129</v>
      </c>
      <c r="L12" s="88">
        <v>2.0095601081848145</v>
      </c>
      <c r="M12" s="36">
        <v>0.1268</v>
      </c>
      <c r="N12" s="35" t="s">
        <v>131</v>
      </c>
      <c r="O12" s="35" t="s">
        <v>148</v>
      </c>
      <c r="P12" s="83" t="s">
        <v>133</v>
      </c>
      <c r="Q12" s="83" t="s">
        <v>159</v>
      </c>
      <c r="R12" s="83" t="s">
        <v>160</v>
      </c>
    </row>
    <row r="13" spans="1:18" ht="135">
      <c r="A13" s="35">
        <v>9</v>
      </c>
      <c r="B13" s="35" t="s">
        <v>85</v>
      </c>
      <c r="C13" s="35" t="s">
        <v>86</v>
      </c>
      <c r="D13" s="35" t="s">
        <v>87</v>
      </c>
      <c r="E13" s="35" t="s">
        <v>74</v>
      </c>
      <c r="F13" s="35" t="s">
        <v>61</v>
      </c>
      <c r="G13" s="35" t="s">
        <v>88</v>
      </c>
      <c r="H13" s="55">
        <v>12.243005140000001</v>
      </c>
      <c r="I13" s="85">
        <v>49298</v>
      </c>
      <c r="J13" s="86">
        <v>4.335667822564572E-2</v>
      </c>
      <c r="K13" s="87" t="s">
        <v>129</v>
      </c>
      <c r="L13" s="88">
        <v>4.0731701850891113</v>
      </c>
      <c r="M13" s="36">
        <v>0.125</v>
      </c>
      <c r="N13" s="35" t="s">
        <v>131</v>
      </c>
      <c r="O13" s="35" t="s">
        <v>132</v>
      </c>
      <c r="P13" s="83" t="s">
        <v>151</v>
      </c>
      <c r="Q13" s="83" t="s">
        <v>152</v>
      </c>
      <c r="R13" s="83" t="s">
        <v>153</v>
      </c>
    </row>
    <row r="14" spans="1:18" ht="45">
      <c r="A14" s="35">
        <v>10</v>
      </c>
      <c r="B14" s="35" t="s">
        <v>89</v>
      </c>
      <c r="C14" s="35" t="s">
        <v>90</v>
      </c>
      <c r="D14" s="35" t="s">
        <v>91</v>
      </c>
      <c r="E14" s="35" t="s">
        <v>84</v>
      </c>
      <c r="F14" s="35" t="s">
        <v>61</v>
      </c>
      <c r="G14" s="35" t="s">
        <v>92</v>
      </c>
      <c r="H14" s="55">
        <v>10.409964449999999</v>
      </c>
      <c r="I14" s="85">
        <v>47298</v>
      </c>
      <c r="J14" s="86">
        <v>3.6865252757629814E-2</v>
      </c>
      <c r="K14" s="87" t="s">
        <v>128</v>
      </c>
      <c r="L14" s="88">
        <v>1.2993299961090088</v>
      </c>
      <c r="M14" s="36">
        <v>9.8750000000000004E-2</v>
      </c>
      <c r="N14" s="35" t="s">
        <v>131</v>
      </c>
      <c r="O14" s="35" t="s">
        <v>154</v>
      </c>
      <c r="P14" s="83" t="s">
        <v>176</v>
      </c>
      <c r="Q14" s="83" t="s">
        <v>155</v>
      </c>
      <c r="R14" s="83" t="s">
        <v>156</v>
      </c>
    </row>
    <row r="15" spans="1:18" ht="90">
      <c r="A15" s="35">
        <v>11</v>
      </c>
      <c r="B15" s="35" t="s">
        <v>101</v>
      </c>
      <c r="C15" s="35" t="s">
        <v>102</v>
      </c>
      <c r="D15" s="35" t="s">
        <v>79</v>
      </c>
      <c r="E15" s="35" t="s">
        <v>60</v>
      </c>
      <c r="F15" s="35" t="s">
        <v>61</v>
      </c>
      <c r="G15" s="35" t="s">
        <v>103</v>
      </c>
      <c r="H15" s="55">
        <v>9.6904310000000002</v>
      </c>
      <c r="I15" s="85">
        <v>49907</v>
      </c>
      <c r="J15" s="86">
        <v>3.4317138147899384E-2</v>
      </c>
      <c r="K15" s="87" t="s">
        <v>128</v>
      </c>
      <c r="L15" s="88">
        <v>3.4925398826599121</v>
      </c>
      <c r="M15" s="36">
        <v>0.12</v>
      </c>
      <c r="N15" s="35" t="s">
        <v>131</v>
      </c>
      <c r="O15" s="35" t="s">
        <v>132</v>
      </c>
      <c r="P15" s="83" t="s">
        <v>145</v>
      </c>
      <c r="Q15" s="83" t="s">
        <v>161</v>
      </c>
      <c r="R15" s="83" t="s">
        <v>162</v>
      </c>
    </row>
    <row r="16" spans="1:18" ht="90">
      <c r="A16" s="35">
        <v>12</v>
      </c>
      <c r="B16" s="35" t="s">
        <v>101</v>
      </c>
      <c r="C16" s="35" t="s">
        <v>169</v>
      </c>
      <c r="D16" s="35" t="s">
        <v>79</v>
      </c>
      <c r="E16" s="35" t="s">
        <v>60</v>
      </c>
      <c r="F16" s="35" t="s">
        <v>61</v>
      </c>
      <c r="G16" s="35" t="s">
        <v>170</v>
      </c>
      <c r="H16" s="55">
        <v>9.4359423200000005</v>
      </c>
      <c r="I16" s="85">
        <v>49907</v>
      </c>
      <c r="J16" s="86">
        <v>3.3415906490748479E-2</v>
      </c>
      <c r="K16" s="87" t="s">
        <v>129</v>
      </c>
      <c r="L16" s="88">
        <v>3.4925398826599121</v>
      </c>
      <c r="M16" s="36">
        <v>0.12</v>
      </c>
      <c r="N16" s="35" t="s">
        <v>131</v>
      </c>
      <c r="O16" s="35" t="s">
        <v>132</v>
      </c>
      <c r="P16" s="83" t="s">
        <v>145</v>
      </c>
      <c r="Q16" s="83" t="s">
        <v>161</v>
      </c>
      <c r="R16" s="83" t="s">
        <v>162</v>
      </c>
    </row>
    <row r="17" spans="1:18" ht="75">
      <c r="A17" s="35">
        <v>13</v>
      </c>
      <c r="B17" s="35" t="s">
        <v>97</v>
      </c>
      <c r="C17" s="35" t="s">
        <v>98</v>
      </c>
      <c r="D17" s="35" t="s">
        <v>99</v>
      </c>
      <c r="E17" s="35" t="s">
        <v>100</v>
      </c>
      <c r="F17" s="35" t="s">
        <v>61</v>
      </c>
      <c r="G17" s="35" t="s">
        <v>174</v>
      </c>
      <c r="H17" s="55">
        <v>9.3454886300000002</v>
      </c>
      <c r="I17" s="85">
        <v>46469</v>
      </c>
      <c r="J17" s="86">
        <v>3.309557896602669E-2</v>
      </c>
      <c r="K17" s="87" t="s">
        <v>129</v>
      </c>
      <c r="L17" s="88">
        <v>2.0095601081848145</v>
      </c>
      <c r="M17" s="36">
        <v>0.1268</v>
      </c>
      <c r="N17" s="35" t="s">
        <v>131</v>
      </c>
      <c r="O17" s="35" t="s">
        <v>148</v>
      </c>
      <c r="P17" s="83" t="s">
        <v>133</v>
      </c>
      <c r="Q17" s="83" t="s">
        <v>159</v>
      </c>
      <c r="R17" s="83" t="s">
        <v>160</v>
      </c>
    </row>
    <row r="18" spans="1:18" ht="90">
      <c r="A18" s="35">
        <v>14</v>
      </c>
      <c r="B18" s="35" t="s">
        <v>71</v>
      </c>
      <c r="C18" s="35" t="s">
        <v>104</v>
      </c>
      <c r="D18" s="35" t="s">
        <v>73</v>
      </c>
      <c r="E18" s="35" t="s">
        <v>74</v>
      </c>
      <c r="F18" s="35" t="s">
        <v>105</v>
      </c>
      <c r="G18" s="35" t="s">
        <v>106</v>
      </c>
      <c r="H18" s="55">
        <v>8.7697493599999987</v>
      </c>
      <c r="I18" s="85">
        <v>47295</v>
      </c>
      <c r="J18" s="86">
        <v>3.1056688841762787E-2</v>
      </c>
      <c r="K18" s="87" t="s">
        <v>129</v>
      </c>
      <c r="L18" s="88">
        <v>2.0585999488830566</v>
      </c>
      <c r="M18" s="36">
        <v>0.153</v>
      </c>
      <c r="N18" s="35" t="s">
        <v>131</v>
      </c>
      <c r="O18" s="35" t="s">
        <v>136</v>
      </c>
      <c r="P18" s="83" t="s">
        <v>177</v>
      </c>
      <c r="Q18" s="83" t="s">
        <v>143</v>
      </c>
      <c r="R18" s="83" t="s">
        <v>144</v>
      </c>
    </row>
    <row r="19" spans="1:18" ht="90">
      <c r="A19" s="35">
        <v>15</v>
      </c>
      <c r="B19" s="35" t="s">
        <v>101</v>
      </c>
      <c r="C19" s="35" t="s">
        <v>111</v>
      </c>
      <c r="D19" s="35" t="s">
        <v>79</v>
      </c>
      <c r="E19" s="35" t="s">
        <v>60</v>
      </c>
      <c r="F19" s="35" t="s">
        <v>61</v>
      </c>
      <c r="G19" s="35" t="s">
        <v>112</v>
      </c>
      <c r="H19" s="55">
        <v>7.92412296</v>
      </c>
      <c r="I19" s="85">
        <v>49907</v>
      </c>
      <c r="J19" s="86">
        <v>2.806203587015494E-2</v>
      </c>
      <c r="K19" s="87" t="s">
        <v>128</v>
      </c>
      <c r="L19" s="88">
        <v>3.4925398826599121</v>
      </c>
      <c r="M19" s="36">
        <v>0.12</v>
      </c>
      <c r="N19" s="35" t="s">
        <v>131</v>
      </c>
      <c r="O19" s="35" t="s">
        <v>132</v>
      </c>
      <c r="P19" s="83" t="s">
        <v>145</v>
      </c>
      <c r="Q19" s="83" t="s">
        <v>161</v>
      </c>
      <c r="R19" s="83" t="s">
        <v>162</v>
      </c>
    </row>
    <row r="20" spans="1:18" ht="90">
      <c r="A20" s="35">
        <v>16</v>
      </c>
      <c r="B20" s="35" t="s">
        <v>113</v>
      </c>
      <c r="C20" s="35" t="s">
        <v>114</v>
      </c>
      <c r="D20" s="35" t="s">
        <v>109</v>
      </c>
      <c r="E20" s="35" t="s">
        <v>100</v>
      </c>
      <c r="F20" s="35" t="s">
        <v>61</v>
      </c>
      <c r="G20" s="35" t="s">
        <v>115</v>
      </c>
      <c r="H20" s="55">
        <v>7.3210289400000006</v>
      </c>
      <c r="I20" s="85">
        <v>46255</v>
      </c>
      <c r="J20" s="86">
        <v>2.5926273198658492E-2</v>
      </c>
      <c r="K20" s="87" t="s">
        <v>128</v>
      </c>
      <c r="L20" s="88">
        <v>1.5877000093460083</v>
      </c>
      <c r="M20" s="36">
        <v>0.1</v>
      </c>
      <c r="N20" s="35" t="s">
        <v>131</v>
      </c>
      <c r="O20" s="35" t="s">
        <v>148</v>
      </c>
      <c r="P20" s="83" t="s">
        <v>140</v>
      </c>
      <c r="Q20" s="83" t="s">
        <v>166</v>
      </c>
      <c r="R20" s="83" t="s">
        <v>167</v>
      </c>
    </row>
    <row r="21" spans="1:18" ht="120">
      <c r="A21" s="35">
        <v>17</v>
      </c>
      <c r="B21" s="35" t="s">
        <v>107</v>
      </c>
      <c r="C21" s="35" t="s">
        <v>108</v>
      </c>
      <c r="D21" s="35" t="s">
        <v>109</v>
      </c>
      <c r="E21" s="35" t="s">
        <v>84</v>
      </c>
      <c r="F21" s="35" t="s">
        <v>61</v>
      </c>
      <c r="G21" s="35" t="s">
        <v>110</v>
      </c>
      <c r="H21" s="55">
        <v>6.7077705099999996</v>
      </c>
      <c r="I21" s="85">
        <v>46310</v>
      </c>
      <c r="J21" s="86">
        <v>2.375451486689039E-2</v>
      </c>
      <c r="K21" s="87" t="s">
        <v>129</v>
      </c>
      <c r="L21" s="88">
        <v>1.710360050201416</v>
      </c>
      <c r="M21" s="36">
        <v>0.1</v>
      </c>
      <c r="N21" s="35" t="s">
        <v>131</v>
      </c>
      <c r="O21" s="35" t="s">
        <v>148</v>
      </c>
      <c r="P21" s="83" t="s">
        <v>163</v>
      </c>
      <c r="Q21" s="83" t="s">
        <v>164</v>
      </c>
      <c r="R21" s="83" t="s">
        <v>165</v>
      </c>
    </row>
    <row r="22" spans="1:18" ht="90">
      <c r="A22" s="35">
        <v>18</v>
      </c>
      <c r="B22" s="35" t="s">
        <v>113</v>
      </c>
      <c r="C22" s="35" t="s">
        <v>116</v>
      </c>
      <c r="D22" s="35" t="s">
        <v>109</v>
      </c>
      <c r="E22" s="35" t="s">
        <v>100</v>
      </c>
      <c r="F22" s="35" t="s">
        <v>61</v>
      </c>
      <c r="G22" s="35" t="s">
        <v>117</v>
      </c>
      <c r="H22" s="55">
        <v>6.4976045199999994</v>
      </c>
      <c r="I22" s="85">
        <v>46255</v>
      </c>
      <c r="J22" s="86">
        <v>2.3010245049291972E-2</v>
      </c>
      <c r="K22" s="87" t="s">
        <v>128</v>
      </c>
      <c r="L22" s="88">
        <v>1.5877000093460083</v>
      </c>
      <c r="M22" s="36">
        <v>0.1</v>
      </c>
      <c r="N22" s="35" t="s">
        <v>131</v>
      </c>
      <c r="O22" s="35" t="s">
        <v>148</v>
      </c>
      <c r="P22" s="83" t="s">
        <v>140</v>
      </c>
      <c r="Q22" s="83" t="s">
        <v>166</v>
      </c>
      <c r="R22" s="83" t="s">
        <v>167</v>
      </c>
    </row>
    <row r="23" spans="1:18" ht="120">
      <c r="A23" s="35">
        <v>19</v>
      </c>
      <c r="B23" s="35" t="s">
        <v>107</v>
      </c>
      <c r="C23" s="35" t="s">
        <v>120</v>
      </c>
      <c r="D23" s="35" t="s">
        <v>109</v>
      </c>
      <c r="E23" s="35" t="s">
        <v>84</v>
      </c>
      <c r="F23" s="35" t="s">
        <v>61</v>
      </c>
      <c r="G23" s="35" t="s">
        <v>121</v>
      </c>
      <c r="H23" s="55">
        <v>5.4654245899999996</v>
      </c>
      <c r="I23" s="85">
        <v>46310</v>
      </c>
      <c r="J23" s="86">
        <v>1.9354942075533725E-2</v>
      </c>
      <c r="K23" s="87" t="s">
        <v>129</v>
      </c>
      <c r="L23" s="88">
        <v>1.710360050201416</v>
      </c>
      <c r="M23" s="36">
        <v>0.1</v>
      </c>
      <c r="N23" s="35" t="s">
        <v>131</v>
      </c>
      <c r="O23" s="35" t="s">
        <v>148</v>
      </c>
      <c r="P23" s="83" t="s">
        <v>163</v>
      </c>
      <c r="Q23" s="83" t="s">
        <v>164</v>
      </c>
      <c r="R23" s="83" t="s">
        <v>165</v>
      </c>
    </row>
    <row r="24" spans="1:18" ht="120">
      <c r="A24" s="35">
        <v>20</v>
      </c>
      <c r="B24" s="35" t="s">
        <v>107</v>
      </c>
      <c r="C24" s="35" t="s">
        <v>122</v>
      </c>
      <c r="D24" s="35" t="s">
        <v>109</v>
      </c>
      <c r="E24" s="35" t="s">
        <v>84</v>
      </c>
      <c r="F24" s="35" t="s">
        <v>61</v>
      </c>
      <c r="G24" s="35" t="s">
        <v>123</v>
      </c>
      <c r="H24" s="55">
        <v>5.3240590499999998</v>
      </c>
      <c r="I24" s="85">
        <v>46310</v>
      </c>
      <c r="J24" s="86">
        <v>1.8854318236869335E-2</v>
      </c>
      <c r="K24" s="87" t="s">
        <v>129</v>
      </c>
      <c r="L24" s="88">
        <v>1.710360050201416</v>
      </c>
      <c r="M24" s="36">
        <v>0.1</v>
      </c>
      <c r="N24" s="35" t="s">
        <v>131</v>
      </c>
      <c r="O24" s="35" t="s">
        <v>148</v>
      </c>
      <c r="P24" s="83" t="s">
        <v>163</v>
      </c>
      <c r="Q24" s="83" t="s">
        <v>164</v>
      </c>
      <c r="R24" s="83" t="s">
        <v>165</v>
      </c>
    </row>
    <row r="25" spans="1:18" ht="90">
      <c r="A25" s="35">
        <v>21</v>
      </c>
      <c r="B25" s="35" t="s">
        <v>101</v>
      </c>
      <c r="C25" s="35" t="s">
        <v>118</v>
      </c>
      <c r="D25" s="35" t="s">
        <v>79</v>
      </c>
      <c r="E25" s="35" t="s">
        <v>60</v>
      </c>
      <c r="F25" s="35" t="s">
        <v>61</v>
      </c>
      <c r="G25" s="35" t="s">
        <v>119</v>
      </c>
      <c r="H25" s="55">
        <v>5.2441053399999999</v>
      </c>
      <c r="I25" s="85">
        <v>49907</v>
      </c>
      <c r="J25" s="86">
        <v>1.8571174740825962E-2</v>
      </c>
      <c r="K25" s="87" t="s">
        <v>128</v>
      </c>
      <c r="L25" s="88">
        <v>3.4988100528717041</v>
      </c>
      <c r="M25" s="36">
        <v>0.12</v>
      </c>
      <c r="N25" s="35" t="s">
        <v>131</v>
      </c>
      <c r="O25" s="35" t="s">
        <v>132</v>
      </c>
      <c r="P25" s="83" t="s">
        <v>145</v>
      </c>
      <c r="Q25" s="83" t="s">
        <v>161</v>
      </c>
      <c r="R25" s="83" t="s">
        <v>162</v>
      </c>
    </row>
    <row r="26" spans="1:18" ht="90">
      <c r="A26" s="35">
        <v>22</v>
      </c>
      <c r="B26" s="35" t="s">
        <v>113</v>
      </c>
      <c r="C26" s="35" t="s">
        <v>124</v>
      </c>
      <c r="D26" s="35" t="s">
        <v>109</v>
      </c>
      <c r="E26" s="35" t="s">
        <v>100</v>
      </c>
      <c r="F26" s="35" t="s">
        <v>61</v>
      </c>
      <c r="G26" s="35" t="s">
        <v>125</v>
      </c>
      <c r="H26" s="55">
        <v>3.8330469700000003</v>
      </c>
      <c r="I26" s="85">
        <v>46255</v>
      </c>
      <c r="J26" s="86">
        <v>1.3574133327699993E-2</v>
      </c>
      <c r="K26" s="87" t="s">
        <v>128</v>
      </c>
      <c r="L26" s="88">
        <v>1.5877000093460083</v>
      </c>
      <c r="M26" s="36">
        <v>0.1</v>
      </c>
      <c r="N26" s="35" t="s">
        <v>131</v>
      </c>
      <c r="O26" s="35" t="s">
        <v>148</v>
      </c>
      <c r="P26" s="83" t="s">
        <v>140</v>
      </c>
      <c r="Q26" s="83" t="s">
        <v>166</v>
      </c>
      <c r="R26" s="83" t="s">
        <v>167</v>
      </c>
    </row>
    <row r="27" spans="1:18" ht="90">
      <c r="A27" s="35">
        <v>23</v>
      </c>
      <c r="B27" s="35" t="s">
        <v>113</v>
      </c>
      <c r="C27" s="35" t="s">
        <v>126</v>
      </c>
      <c r="D27" s="35" t="s">
        <v>109</v>
      </c>
      <c r="E27" s="35" t="s">
        <v>100</v>
      </c>
      <c r="F27" s="35" t="s">
        <v>61</v>
      </c>
      <c r="G27" s="35" t="s">
        <v>127</v>
      </c>
      <c r="H27" s="55">
        <v>3.5548349100000003</v>
      </c>
      <c r="I27" s="85">
        <v>46255</v>
      </c>
      <c r="J27" s="86">
        <v>1.2588889049356575E-2</v>
      </c>
      <c r="K27" s="87" t="s">
        <v>128</v>
      </c>
      <c r="L27" s="88">
        <v>1.5877000093460083</v>
      </c>
      <c r="M27" s="36">
        <v>0.1</v>
      </c>
      <c r="N27" s="35" t="s">
        <v>131</v>
      </c>
      <c r="O27" s="35" t="s">
        <v>148</v>
      </c>
      <c r="P27" s="83" t="s">
        <v>140</v>
      </c>
      <c r="Q27" s="83" t="s">
        <v>166</v>
      </c>
      <c r="R27" s="83" t="s">
        <v>167</v>
      </c>
    </row>
    <row r="28" spans="1:18" ht="15">
      <c r="A28" s="35"/>
      <c r="B28" s="35"/>
      <c r="C28" s="35"/>
      <c r="D28" s="35"/>
      <c r="E28" s="35"/>
      <c r="F28" s="35"/>
      <c r="G28" s="35"/>
      <c r="H28" s="89"/>
      <c r="I28" s="89"/>
      <c r="J28" s="88"/>
      <c r="K28" s="88"/>
      <c r="L28" s="35"/>
      <c r="M28" s="35"/>
      <c r="N28" s="35"/>
      <c r="O28" s="35"/>
      <c r="P28" s="83"/>
      <c r="Q28" s="83"/>
      <c r="R28" s="83"/>
    </row>
  </sheetData>
  <autoFilter ref="A4:R29" xr:uid="{9AA79B9D-53FC-477F-805D-69112F4C5836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6DAF-5298-4FDD-8F0B-98DB925084B2}">
  <dimension ref="A1:CH30"/>
  <sheetViews>
    <sheetView showGridLines="0" showRowColHeaders="0" tabSelected="1" workbookViewId="0">
      <pane xSplit="1" topLeftCell="L1" activePane="topRight" state="frozen"/>
      <selection pane="topRight" activeCell="R24" sqref="R24"/>
    </sheetView>
  </sheetViews>
  <sheetFormatPr defaultRowHeight="15"/>
  <cols>
    <col min="1" max="1" width="58.5703125" style="1" bestFit="1" customWidth="1"/>
    <col min="2" max="2" width="15.42578125" style="24" bestFit="1" customWidth="1"/>
    <col min="3" max="13" width="15.42578125" style="1" bestFit="1" customWidth="1"/>
    <col min="14" max="18" width="14.5703125" style="1" bestFit="1" customWidth="1"/>
    <col min="19" max="16384" width="9.140625" style="1"/>
  </cols>
  <sheetData>
    <row r="1" spans="1:86" ht="15.75">
      <c r="A1" s="57" t="str">
        <f>Características!$B$4</f>
        <v>XP HABITAT FUNDO DE INVESTIMENTO IMOBILIÁRIO</v>
      </c>
      <c r="B1" s="21"/>
      <c r="C1" s="21"/>
      <c r="D1" s="2"/>
    </row>
    <row r="2" spans="1:86">
      <c r="A2" s="22"/>
      <c r="B2" s="23"/>
      <c r="C2" s="24"/>
    </row>
    <row r="3" spans="1:86" ht="15.75" thickBot="1">
      <c r="A3" s="4" t="s">
        <v>21</v>
      </c>
      <c r="B3" s="37">
        <v>45108</v>
      </c>
      <c r="C3" s="37">
        <f>EDATE(B3,1)</f>
        <v>45139</v>
      </c>
      <c r="D3" s="37">
        <f>EDATE(C3,1)</f>
        <v>45170</v>
      </c>
      <c r="E3" s="37">
        <f>EDATE(D3,1)</f>
        <v>45200</v>
      </c>
      <c r="F3" s="37">
        <f>EDATE(E3,1)</f>
        <v>45231</v>
      </c>
      <c r="G3" s="37">
        <f>EDATE(F3,1)</f>
        <v>45261</v>
      </c>
      <c r="H3" s="37">
        <v>45292</v>
      </c>
      <c r="I3" s="37">
        <v>45323</v>
      </c>
      <c r="J3" s="37">
        <v>45352</v>
      </c>
      <c r="K3" s="37">
        <v>45383</v>
      </c>
      <c r="L3" s="37">
        <v>45413</v>
      </c>
      <c r="M3" s="37">
        <v>45444</v>
      </c>
      <c r="N3" s="37">
        <v>45474</v>
      </c>
      <c r="O3" s="37">
        <v>45505</v>
      </c>
      <c r="P3" s="37">
        <v>45536</v>
      </c>
      <c r="Q3" s="37">
        <v>45566</v>
      </c>
      <c r="R3" s="37">
        <v>45597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</row>
    <row r="4" spans="1:86">
      <c r="A4" s="38" t="s">
        <v>42</v>
      </c>
      <c r="B4" s="39">
        <v>2526417.2278669896</v>
      </c>
      <c r="C4" s="39">
        <v>2487699.9316999996</v>
      </c>
      <c r="D4" s="39">
        <v>2944227.33</v>
      </c>
      <c r="E4" s="39">
        <v>3148958.54</v>
      </c>
      <c r="F4" s="39">
        <v>3167779.7477420126</v>
      </c>
      <c r="G4" s="39">
        <v>3643833.3299999996</v>
      </c>
      <c r="H4" s="39">
        <v>3242251.0317748068</v>
      </c>
      <c r="I4" s="39">
        <v>3974773.5300000003</v>
      </c>
      <c r="J4" s="39">
        <v>3868628.4481372237</v>
      </c>
      <c r="K4" s="39">
        <v>4121819.88</v>
      </c>
      <c r="L4" s="39">
        <v>3010890.6339666955</v>
      </c>
      <c r="M4" s="39">
        <v>3482593.9137506615</v>
      </c>
      <c r="N4" s="39">
        <v>3505561.7966219415</v>
      </c>
      <c r="O4" s="39">
        <v>3094114.5700000003</v>
      </c>
      <c r="P4" s="39">
        <v>3307381.4879205194</v>
      </c>
      <c r="Q4" s="39">
        <v>3301734</v>
      </c>
      <c r="R4" s="39">
        <v>3480422.0754566179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</row>
    <row r="5" spans="1:86">
      <c r="A5" s="40" t="s">
        <v>43</v>
      </c>
      <c r="B5" s="41">
        <v>765884.0654669893</v>
      </c>
      <c r="C5" s="41">
        <v>1233249.6199999999</v>
      </c>
      <c r="D5" s="41">
        <v>2306556.04</v>
      </c>
      <c r="E5" s="41">
        <v>2803501.4</v>
      </c>
      <c r="F5" s="41">
        <v>3072202.4577420126</v>
      </c>
      <c r="G5" s="41">
        <v>3515228.8699999996</v>
      </c>
      <c r="H5" s="41">
        <v>3200099.9417748069</v>
      </c>
      <c r="I5" s="41">
        <v>3934628.74</v>
      </c>
      <c r="J5" s="41">
        <v>3772005.3052601418</v>
      </c>
      <c r="K5" s="41">
        <v>4019084.79</v>
      </c>
      <c r="L5" s="41">
        <v>2899383.47</v>
      </c>
      <c r="M5" s="41">
        <v>3383741.8833411639</v>
      </c>
      <c r="N5" s="41">
        <v>3415355.4715984105</v>
      </c>
      <c r="O5" s="41">
        <v>2980876.18</v>
      </c>
      <c r="P5" s="41">
        <v>3209356.4208366913</v>
      </c>
      <c r="Q5" s="41">
        <v>3212548</v>
      </c>
      <c r="R5" s="41">
        <v>3416780.2454567091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</row>
    <row r="6" spans="1:86">
      <c r="A6" s="40" t="s">
        <v>44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</row>
    <row r="7" spans="1:86">
      <c r="A7" s="40" t="s">
        <v>45</v>
      </c>
      <c r="B7" s="41">
        <v>1760533.1624</v>
      </c>
      <c r="C7" s="41">
        <v>1254450.3117</v>
      </c>
      <c r="D7" s="41">
        <v>637671.29</v>
      </c>
      <c r="E7" s="41">
        <v>345457.14</v>
      </c>
      <c r="F7" s="41">
        <v>95577.29</v>
      </c>
      <c r="G7" s="41">
        <v>128604.46</v>
      </c>
      <c r="H7" s="41">
        <v>42151.09</v>
      </c>
      <c r="I7" s="41">
        <v>40144.79</v>
      </c>
      <c r="J7" s="41">
        <v>96623.142877081831</v>
      </c>
      <c r="K7" s="41">
        <v>102735.09</v>
      </c>
      <c r="L7" s="41">
        <v>111507.16396669524</v>
      </c>
      <c r="M7" s="41">
        <v>98852.030409497529</v>
      </c>
      <c r="N7" s="41">
        <v>90206.325023531157</v>
      </c>
      <c r="O7" s="41">
        <v>113238.39</v>
      </c>
      <c r="P7" s="41">
        <v>98025.067083828209</v>
      </c>
      <c r="Q7" s="41">
        <v>89186</v>
      </c>
      <c r="R7" s="41">
        <v>63641.829999908681</v>
      </c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</row>
    <row r="8" spans="1:86">
      <c r="A8" s="42" t="s">
        <v>46</v>
      </c>
      <c r="B8" s="43">
        <v>-294686.57919999998</v>
      </c>
      <c r="C8" s="43">
        <v>-363836.57</v>
      </c>
      <c r="D8" s="43">
        <v>-304425.18</v>
      </c>
      <c r="E8" s="43">
        <v>-316783.18000000005</v>
      </c>
      <c r="F8" s="43">
        <v>-302490.29999999993</v>
      </c>
      <c r="G8" s="43">
        <v>-305307.98</v>
      </c>
      <c r="H8" s="43">
        <v>-332552.62</v>
      </c>
      <c r="I8" s="43">
        <v>-515550.93792851444</v>
      </c>
      <c r="J8" s="43">
        <v>-249157.80559916777</v>
      </c>
      <c r="K8" s="43">
        <v>-148546.68</v>
      </c>
      <c r="L8" s="43">
        <v>-339249.51</v>
      </c>
      <c r="M8" s="43">
        <v>-293254.11</v>
      </c>
      <c r="N8" s="43">
        <v>-334465.88</v>
      </c>
      <c r="O8" s="43">
        <v>-358389.83</v>
      </c>
      <c r="P8" s="43">
        <v>-512250.69183999998</v>
      </c>
      <c r="Q8" s="43">
        <v>-538261</v>
      </c>
      <c r="R8" s="43">
        <v>-482765.88183999999</v>
      </c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</row>
    <row r="9" spans="1:86">
      <c r="A9" s="40" t="s">
        <v>47</v>
      </c>
      <c r="B9" s="41">
        <v>-283700.57919999998</v>
      </c>
      <c r="C9" s="41">
        <v>-343894.4</v>
      </c>
      <c r="D9" s="41">
        <v>-297337.75</v>
      </c>
      <c r="E9" s="41">
        <v>-309061.59000000003</v>
      </c>
      <c r="F9" s="41">
        <v>-294437.60999999993</v>
      </c>
      <c r="G9" s="41">
        <v>-295555.18</v>
      </c>
      <c r="H9" s="41">
        <v>-324357.71000000002</v>
      </c>
      <c r="I9" s="41">
        <v>-507261.33792851446</v>
      </c>
      <c r="J9" s="41">
        <v>-240167.65559916777</v>
      </c>
      <c r="K9" s="41">
        <v>-139520.44</v>
      </c>
      <c r="L9" s="41">
        <v>-300733.84000000003</v>
      </c>
      <c r="M9" s="41">
        <v>-284342.82</v>
      </c>
      <c r="N9" s="41">
        <v>-326336.12</v>
      </c>
      <c r="O9" s="41">
        <v>-314363.83</v>
      </c>
      <c r="P9" s="41">
        <v>-298551.66000000003</v>
      </c>
      <c r="Q9" s="41">
        <v>-324669</v>
      </c>
      <c r="R9" s="41">
        <v>-268217.08</v>
      </c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</row>
    <row r="10" spans="1:86">
      <c r="A10" s="40" t="s">
        <v>48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</row>
    <row r="11" spans="1:86">
      <c r="A11" s="40" t="s">
        <v>49</v>
      </c>
      <c r="B11" s="41">
        <v>-10986</v>
      </c>
      <c r="C11" s="41">
        <v>-19942.169999999998</v>
      </c>
      <c r="D11" s="41">
        <v>-7087.43</v>
      </c>
      <c r="E11" s="41">
        <v>-7721.59</v>
      </c>
      <c r="F11" s="41">
        <v>-8052.69</v>
      </c>
      <c r="G11" s="41">
        <v>-9752.7999999999993</v>
      </c>
      <c r="H11" s="41">
        <v>-8194.91</v>
      </c>
      <c r="I11" s="41">
        <v>-8289.6</v>
      </c>
      <c r="J11" s="41">
        <v>-8990.15</v>
      </c>
      <c r="K11" s="41">
        <v>-9026.24</v>
      </c>
      <c r="L11" s="41">
        <v>-38515.67</v>
      </c>
      <c r="M11" s="41">
        <v>-8911.2900000000009</v>
      </c>
      <c r="N11" s="41">
        <v>-8129.76</v>
      </c>
      <c r="O11" s="41">
        <v>-44026</v>
      </c>
      <c r="P11" s="41">
        <v>-213699.03183999998</v>
      </c>
      <c r="Q11" s="41">
        <v>-213592</v>
      </c>
      <c r="R11" s="41">
        <v>-214548.80183999997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</row>
    <row r="12" spans="1:86">
      <c r="A12" s="42" t="s">
        <v>50</v>
      </c>
      <c r="B12" s="43">
        <v>2231730.6486669895</v>
      </c>
      <c r="C12" s="43">
        <v>2123863.3616999998</v>
      </c>
      <c r="D12" s="43">
        <v>2639802.15</v>
      </c>
      <c r="E12" s="43">
        <v>2832175.36</v>
      </c>
      <c r="F12" s="43">
        <v>2865289.4477420128</v>
      </c>
      <c r="G12" s="43">
        <v>3338525.3499999996</v>
      </c>
      <c r="H12" s="43">
        <v>2909698.4117748067</v>
      </c>
      <c r="I12" s="43">
        <v>3459222.5920714857</v>
      </c>
      <c r="J12" s="43">
        <v>3619470.6425380558</v>
      </c>
      <c r="K12" s="43">
        <v>3973273.1999999997</v>
      </c>
      <c r="L12" s="43">
        <v>2671641.1239666957</v>
      </c>
      <c r="M12" s="43">
        <v>3189339.8037506617</v>
      </c>
      <c r="N12" s="43">
        <v>3171095.9166219416</v>
      </c>
      <c r="O12" s="43">
        <v>2735724.74</v>
      </c>
      <c r="P12" s="43">
        <v>2795130.7960805194</v>
      </c>
      <c r="Q12" s="43">
        <v>2763472</v>
      </c>
      <c r="R12" s="43">
        <v>2997656.1936166179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</row>
    <row r="13" spans="1:86">
      <c r="A13" s="40" t="s">
        <v>51</v>
      </c>
      <c r="B13" s="44">
        <v>7.4391021622232989E-2</v>
      </c>
      <c r="C13" s="44">
        <v>7.0795445389999989E-2</v>
      </c>
      <c r="D13" s="44">
        <v>8.7993404999999997E-2</v>
      </c>
      <c r="E13" s="44">
        <v>9.4405845333333335E-2</v>
      </c>
      <c r="F13" s="44">
        <v>9.5509648258067098E-2</v>
      </c>
      <c r="G13" s="44">
        <v>0.11128417833333332</v>
      </c>
      <c r="H13" s="44">
        <v>9.6989947059160225E-2</v>
      </c>
      <c r="I13" s="44">
        <v>0.11530741973571619</v>
      </c>
      <c r="J13" s="44">
        <v>0.1206490214179352</v>
      </c>
      <c r="K13" s="44">
        <v>0.13244243999999999</v>
      </c>
      <c r="L13" s="44">
        <v>8.9054704132223189E-2</v>
      </c>
      <c r="M13" s="44">
        <v>0.10631132679168873</v>
      </c>
      <c r="N13" s="44">
        <v>0.10570319722073139</v>
      </c>
      <c r="O13" s="44">
        <v>9.119082466666667E-2</v>
      </c>
      <c r="P13" s="44">
        <v>9.3171026536017318E-2</v>
      </c>
      <c r="Q13" s="44">
        <v>9.1999999999999998E-2</v>
      </c>
      <c r="R13" s="44">
        <v>9.9921873120553936E-2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</row>
    <row r="14" spans="1:86">
      <c r="A14" s="42" t="s">
        <v>52</v>
      </c>
      <c r="B14" s="45">
        <v>2400000</v>
      </c>
      <c r="C14" s="45">
        <v>2400000</v>
      </c>
      <c r="D14" s="45">
        <v>2700000</v>
      </c>
      <c r="E14" s="45">
        <v>2700000</v>
      </c>
      <c r="F14" s="45">
        <v>2700000</v>
      </c>
      <c r="G14" s="45">
        <v>3120000</v>
      </c>
      <c r="H14" s="45">
        <v>3000000</v>
      </c>
      <c r="I14" s="45">
        <v>3300000</v>
      </c>
      <c r="J14" s="45">
        <v>3450000</v>
      </c>
      <c r="K14" s="45">
        <v>3600000</v>
      </c>
      <c r="L14" s="45">
        <v>3000000</v>
      </c>
      <c r="M14" s="45">
        <v>3000000</v>
      </c>
      <c r="N14" s="45">
        <v>3000000</v>
      </c>
      <c r="O14" s="45">
        <v>3000000</v>
      </c>
      <c r="P14" s="45">
        <v>3000000</v>
      </c>
      <c r="Q14" s="45">
        <v>3000000</v>
      </c>
      <c r="R14" s="45">
        <v>3000000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</row>
    <row r="15" spans="1:86">
      <c r="A15" s="40" t="s">
        <v>53</v>
      </c>
      <c r="B15" s="44">
        <v>0.08</v>
      </c>
      <c r="C15" s="44">
        <v>0.08</v>
      </c>
      <c r="D15" s="44">
        <v>0.09</v>
      </c>
      <c r="E15" s="44">
        <v>0.09</v>
      </c>
      <c r="F15" s="44">
        <v>0.09</v>
      </c>
      <c r="G15" s="44">
        <v>0.104</v>
      </c>
      <c r="H15" s="44">
        <v>0.1</v>
      </c>
      <c r="I15" s="44">
        <v>0.11</v>
      </c>
      <c r="J15" s="44">
        <v>0.115</v>
      </c>
      <c r="K15" s="44">
        <v>0.12</v>
      </c>
      <c r="L15" s="44">
        <v>0.1</v>
      </c>
      <c r="M15" s="44">
        <v>0.1</v>
      </c>
      <c r="N15" s="44">
        <v>0.1</v>
      </c>
      <c r="O15" s="44">
        <v>0.1</v>
      </c>
      <c r="P15" s="44">
        <v>0.1</v>
      </c>
      <c r="Q15" s="44">
        <v>0.1</v>
      </c>
      <c r="R15" s="44">
        <v>0.1</v>
      </c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</row>
    <row r="16" spans="1:86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</row>
    <row r="17" spans="1:86">
      <c r="A17" s="46" t="s">
        <v>22</v>
      </c>
      <c r="B17" s="47">
        <v>9.9987567399999993</v>
      </c>
      <c r="C17" s="47">
        <v>9.9795603800000006</v>
      </c>
      <c r="D17" s="47">
        <v>9.89272581</v>
      </c>
      <c r="E17" s="47">
        <v>9.7996292500000006</v>
      </c>
      <c r="F17" s="47">
        <v>9.8763006400000002</v>
      </c>
      <c r="G17" s="47">
        <v>9.8926826999999999</v>
      </c>
      <c r="H17" s="47">
        <v>9.8346103100000004</v>
      </c>
      <c r="I17" s="47">
        <v>9.7652446899999994</v>
      </c>
      <c r="J17" s="47">
        <v>9.7082524499999998</v>
      </c>
      <c r="K17" s="47">
        <v>9.5377870599999994</v>
      </c>
      <c r="L17" s="47">
        <v>9.5589335000000002</v>
      </c>
      <c r="M17" s="47">
        <v>9.4577004999999996</v>
      </c>
      <c r="N17" s="47">
        <v>9.5019555100000002</v>
      </c>
      <c r="O17" s="47">
        <v>9.5219759100000001</v>
      </c>
      <c r="P17" s="47">
        <v>9.4346710900000001</v>
      </c>
      <c r="Q17" s="47">
        <v>9.4359999999999999</v>
      </c>
      <c r="R17" s="47">
        <v>9.4106391699999996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</row>
    <row r="18" spans="1:86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</row>
    <row r="19" spans="1:86">
      <c r="A19" s="46" t="s">
        <v>23</v>
      </c>
      <c r="B19" s="48">
        <v>30000000</v>
      </c>
      <c r="C19" s="48">
        <v>30000000</v>
      </c>
      <c r="D19" s="48">
        <v>30000000</v>
      </c>
      <c r="E19" s="48">
        <v>30000000</v>
      </c>
      <c r="F19" s="48">
        <v>30000000</v>
      </c>
      <c r="G19" s="48">
        <v>30000000</v>
      </c>
      <c r="H19" s="48">
        <v>30000000</v>
      </c>
      <c r="I19" s="48">
        <v>30000000</v>
      </c>
      <c r="J19" s="48">
        <v>30000000</v>
      </c>
      <c r="K19" s="48">
        <v>30000000</v>
      </c>
      <c r="L19" s="48">
        <v>30000000</v>
      </c>
      <c r="M19" s="48">
        <v>30000000</v>
      </c>
      <c r="N19" s="48">
        <v>30000000</v>
      </c>
      <c r="O19" s="48">
        <v>30000000</v>
      </c>
      <c r="P19" s="48">
        <v>30000000</v>
      </c>
      <c r="Q19" s="48">
        <v>30000000</v>
      </c>
      <c r="R19" s="48">
        <v>30000000</v>
      </c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</row>
    <row r="20" spans="1:86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</row>
    <row r="21" spans="1:86">
      <c r="A21" s="46" t="s">
        <v>40</v>
      </c>
      <c r="B21" s="49">
        <v>8231</v>
      </c>
      <c r="C21" s="49">
        <v>8211</v>
      </c>
      <c r="D21" s="49">
        <v>8243</v>
      </c>
      <c r="E21" s="49">
        <v>8162</v>
      </c>
      <c r="F21" s="49">
        <v>8298</v>
      </c>
      <c r="G21" s="49">
        <v>8422</v>
      </c>
      <c r="H21" s="49">
        <v>8464</v>
      </c>
      <c r="I21" s="49">
        <v>8441</v>
      </c>
      <c r="J21" s="49">
        <v>8347</v>
      </c>
      <c r="K21" s="49">
        <v>8243</v>
      </c>
      <c r="L21" s="49">
        <v>8337</v>
      </c>
      <c r="M21" s="49">
        <v>8449</v>
      </c>
      <c r="N21" s="49">
        <v>8471</v>
      </c>
      <c r="O21" s="49">
        <v>8489</v>
      </c>
      <c r="P21" s="49">
        <v>8485</v>
      </c>
      <c r="Q21" s="49">
        <v>8400</v>
      </c>
      <c r="R21" s="49">
        <v>8298</v>
      </c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</row>
    <row r="23" spans="1:86">
      <c r="B23" s="27"/>
      <c r="C23" s="27"/>
      <c r="D23" s="27"/>
      <c r="H23" s="58"/>
      <c r="M23" s="60"/>
    </row>
    <row r="24" spans="1:86">
      <c r="C24" s="54"/>
      <c r="D24" s="54"/>
      <c r="E24" s="54"/>
      <c r="M24" s="60"/>
    </row>
    <row r="25" spans="1:86">
      <c r="H25" s="58"/>
      <c r="M25" s="60"/>
    </row>
    <row r="26" spans="1:86">
      <c r="H26" s="30"/>
      <c r="M26" s="60"/>
    </row>
    <row r="27" spans="1:86">
      <c r="M27" s="60"/>
    </row>
    <row r="28" spans="1:86">
      <c r="M28" s="60"/>
    </row>
    <row r="29" spans="1:86">
      <c r="G29" s="30"/>
      <c r="H29" s="30"/>
      <c r="M29" s="60"/>
    </row>
    <row r="30" spans="1:86">
      <c r="G30" s="30"/>
      <c r="H30" s="30"/>
      <c r="M30" s="60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3e5b1-1d1c-4ec3-8bf7-4fa246930e1f">
      <Terms xmlns="http://schemas.microsoft.com/office/infopath/2007/PartnerControls"/>
    </lcf76f155ced4ddcb4097134ff3c332f>
    <TaxCatchAll xmlns="03b02fcc-4a2c-4086-bb0a-e6e31c39f122" xsi:nil="true"/>
    <_dlc_DocId xmlns="03b02fcc-4a2c-4086-bb0a-e6e31c39f122">WMRC3ZYDJWT4-831045694-101789</_dlc_DocId>
    <_dlc_DocIdUrl xmlns="03b02fcc-4a2c-4086-bb0a-e6e31c39f122">
      <Url>https://habitatcp.sharepoint.com/sites/fundos/_layouts/15/DocIdRedir.aspx?ID=WMRC3ZYDJWT4-831045694-101789</Url>
      <Description>WMRC3ZYDJWT4-831045694-101789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M 0 2 a V l p Y w v C k A A A A 9 g A A A B I A H A B D b 2 5 m a W c v U G F j a 2 F n Z S 5 4 b W w g o h g A K K A U A A A A A A A A A A A A A A A A A A A A A A A A A A A A h Y 9 N D o I w G E S v Q r q n f 2 h i y E d J d C u J 0 c S 4 b W q F R i g E i u V u L j y S V x C j q D u X 8 + Y t Z u 7 X G 6 R D V Q Y X 3 X a m t g l i m K J A W 1 U f j c 0 T 1 L t T u E C p g I 1 U Z 5 n r Y J R t F w / d M U G F c 0 1 M i P c e + w j X b U 4 4 p Y w c s v V O F b q S 6 C O b / 3 J o b O e k V R o J 2 L / G C I 4 Z m 2 M + i z A F M k H I j P 0 K f N z 7 b H 8 g r P r S 9 a 0 W j Q u X W y B T B P L + I B 5 Q S w M E F A A C A A g A M 0 2 a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N m l Y o i k e 4 D g A A A B E A A A A T A B w A R m 9 y b X V s Y X M v U 2 V j d G l v b j E u b S C i G A A o o B Q A A A A A A A A A A A A A A A A A A A A A A A A A A A A r T k 0 u y c z P U w i G 0 I b W A F B L A Q I t A B Q A A g A I A D N N m l Z a W M L w p A A A A P Y A A A A S A A A A A A A A A A A A A A A A A A A A A A B D b 2 5 m a W c v U G F j a 2 F n Z S 5 4 b W x Q S w E C L Q A U A A I A C A A z T Z p W D 8 r p q 6 Q A A A D p A A A A E w A A A A A A A A A A A A A A A A D w A A A A W 0 N v b n R l b n R f V H l w Z X N d L n h t b F B L A Q I t A B Q A A g A I A D N N m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f m x W 4 H U o Q J p 9 U B 1 Y c I h 4 A A A A A A I A A A A A A B B m A A A A A Q A A I A A A A I A v 2 Q T M t S k g E z E B d j U / W 0 q H r V 6 X v 9 G F a Q j u S h K s R Y o Y A A A A A A 6 A A A A A A g A A I A A A A C n V x + Y L S n D o b 2 F F Y M T n 2 5 / v i f 9 V w W 3 r H E l G h A 8 9 E 2 v F U A A A A F J g u u h m / B S u G B E Q h 7 M J 6 p I 1 1 4 L L O t M j 4 h Y m g J 2 9 Q I C c y z 7 r B l H n / Z 2 7 d 2 4 h 4 k Z n 6 f 0 G I W H O E T a N z c P 1 W z x l 1 E f n g v V s k I d B m 9 g m s B V P f 0 b d Q A A A A P o w m d 5 f / v 7 z 0 9 c m I A N h F x v 5 w 9 T n m B Y N Z V u r k h P B W f 2 a u q r 1 S Y Y Z Q w l N k 5 H O W m 7 Z I V p n v M p 1 R 0 l 8 L J u M O 6 E + w 6 0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468F30D6441C40B48E87F331A24636" ma:contentTypeVersion="20" ma:contentTypeDescription="Crie um novo documento." ma:contentTypeScope="" ma:versionID="e7b508f837ac48f8efeaf0f0da1a3103">
  <xsd:schema xmlns:xsd="http://www.w3.org/2001/XMLSchema" xmlns:xs="http://www.w3.org/2001/XMLSchema" xmlns:p="http://schemas.microsoft.com/office/2006/metadata/properties" xmlns:ns2="03b02fcc-4a2c-4086-bb0a-e6e31c39f122" xmlns:ns3="db83e5b1-1d1c-4ec3-8bf7-4fa246930e1f" targetNamespace="http://schemas.microsoft.com/office/2006/metadata/properties" ma:root="true" ma:fieldsID="1aaefa16bab6fb400e689ecb2829aa63" ns2:_="" ns3:_="">
    <xsd:import namespace="03b02fcc-4a2c-4086-bb0a-e6e31c39f122"/>
    <xsd:import namespace="db83e5b1-1d1c-4ec3-8bf7-4fa246930e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02fcc-4a2c-4086-bb0a-e6e31c39f1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78165d2-0e9b-4e73-ac96-c2608a289b8d}" ma:internalName="TaxCatchAll" ma:showField="CatchAllData" ma:web="03b02fcc-4a2c-4086-bb0a-e6e31c39f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3e5b1-1d1c-4ec3-8bf7-4fa246930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42e83d9-1ba6-4f74-b199-feb66ca807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E76B91-455E-47E9-B82C-403DAC691D09}">
  <ds:schemaRefs>
    <ds:schemaRef ds:uri="588dd782-a2ea-414c-b4ce-a7beea87f25b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f753d0e-72dc-4d70-81b9-775648e46948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db83e5b1-1d1c-4ec3-8bf7-4fa246930e1f"/>
    <ds:schemaRef ds:uri="03b02fcc-4a2c-4086-bb0a-e6e31c39f122"/>
  </ds:schemaRefs>
</ds:datastoreItem>
</file>

<file path=customXml/itemProps2.xml><?xml version="1.0" encoding="utf-8"?>
<ds:datastoreItem xmlns:ds="http://schemas.openxmlformats.org/officeDocument/2006/customXml" ds:itemID="{7441642B-C3B1-4544-ABB6-2BE1E064C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259B0-5982-4278-8B97-994CB1E61D3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1F33B9B-A15D-4204-840C-DCD58901371B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7762344B-71C1-41B7-A76D-E2017847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02fcc-4a2c-4086-bb0a-e6e31c39f122"/>
    <ds:schemaRef ds:uri="db83e5b1-1d1c-4ec3-8bf7-4fa246930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Características</vt:lpstr>
      <vt:lpstr>Portfolio - CRIs</vt:lpstr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Teatini</dc:creator>
  <cp:lastModifiedBy>Lucas Fernandes Alvares</cp:lastModifiedBy>
  <dcterms:created xsi:type="dcterms:W3CDTF">2018-06-06T21:22:45Z</dcterms:created>
  <dcterms:modified xsi:type="dcterms:W3CDTF">2024-12-17T22:19:51Z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0x01010010468F30D6441C40B48E87F331A24636</vt:lpwstr>
  </property>
  <property fmtid="{D5CDD505-2E9C-101B-9397-08002B2CF9AE}" pid="3" name="MediaServiceImageTags">
    <vt:lpwstr/>
  </property>
  <property fmtid="{D5CDD505-2E9C-101B-9397-08002B2CF9AE}" pid="4" name="_dlc_DocIdItemGuid">
    <vt:lpwstr>7266746c-5cf8-4d8b-803a-894ef4d21a99</vt:lpwstr>
  </property>
</Properties>
</file>