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bitatcp.sharepoint.com/sites/fundos/Documentos/FII Habitat II - HABT11/4. Relatório Gestor/XPHB/202404/"/>
    </mc:Choice>
  </mc:AlternateContent>
  <xr:revisionPtr revIDLastSave="4637" documentId="8_{E2E6BA8C-220F-42F5-B6F2-1239F76C82A0}" xr6:coauthVersionLast="47" xr6:coauthVersionMax="47" xr10:uidLastSave="{898196CD-17CE-46F2-9285-EAD33604E526}"/>
  <bookViews>
    <workbookView xWindow="-120" yWindow="-120" windowWidth="20730" windowHeight="11160" activeTab="2" xr2:uid="{00000000-000D-0000-FFFF-FFFF00000000}"/>
  </bookViews>
  <sheets>
    <sheet name="Características" sheetId="1" r:id="rId1"/>
    <sheet name="Portfolio - CRIs" sheetId="11" r:id="rId2"/>
    <sheet name="DRE" sheetId="19" r:id="rId3"/>
  </sheets>
  <definedNames>
    <definedName name="\0">#REF!</definedName>
    <definedName name="\A">#REF!</definedName>
    <definedName name="\B">#REF!</definedName>
    <definedName name="\d">#N/A</definedName>
    <definedName name="\e">#N/A</definedName>
    <definedName name="\f">#N/A</definedName>
    <definedName name="\j">#REF!</definedName>
    <definedName name="\k">#REF!</definedName>
    <definedName name="\m">#REF!</definedName>
    <definedName name="\n">#REF!</definedName>
    <definedName name="\P">#REF!</definedName>
    <definedName name="\Q">#REF!</definedName>
    <definedName name="\S">#REF!</definedName>
    <definedName name="\W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07_jan">#REF!</definedName>
    <definedName name="_6_0HOLAMBRA">#REF!</definedName>
    <definedName name="_89ACT">#N/A</definedName>
    <definedName name="_9HOLAMBRA">#REF!</definedName>
    <definedName name="_cif5">#REF!,#REF!,#REF!,#REF!</definedName>
    <definedName name="_DAT10">#REF!</definedName>
    <definedName name="_DAT12">#REF!</definedName>
    <definedName name="_DAT3">#REF!</definedName>
    <definedName name="_DAT6">#REF!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{"Despesas Diferidas Indedutíveis de 1998",#N/A,FALSE,"Impressão"}</definedName>
    <definedName name="_xlnm._FilterDatabase" localSheetId="1" hidden="1">'Portfolio - CRIs'!$A$4:$C$4</definedName>
    <definedName name="_xlnm._FilterDatabase" hidden="1">#REF!</definedName>
    <definedName name="_GTO1">#REF!</definedName>
    <definedName name="_GTO2">#REF!</definedName>
    <definedName name="_k2">#REF!</definedName>
    <definedName name="_Key1" hidden="1">#REF!</definedName>
    <definedName name="_NAT30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Order1" hidden="1">255</definedName>
    <definedName name="_Order2" hidden="1">255</definedName>
    <definedName name="_RES96">#REF!</definedName>
    <definedName name="_SCH109">#REF!</definedName>
    <definedName name="_sec2">#REF!</definedName>
    <definedName name="_sem1">#REF!</definedName>
    <definedName name="_sem2">#REF!</definedName>
    <definedName name="_Sort" hidden="1">#REF!</definedName>
    <definedName name="_td2">#REF!,#REF!,#REF!,#REF!</definedName>
    <definedName name="_tp2">#REF!,#REF!,#REF!,#REF!</definedName>
    <definedName name="_un2">#REF!</definedName>
    <definedName name="_VEC20">#REF!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a1Área_de_impressão">#REF!</definedName>
    <definedName name="aaa">#REF!,#REF!,#REF!,#REF!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solutefaq">#REF!</definedName>
    <definedName name="ACCSER">#REF!</definedName>
    <definedName name="acdd" hidden="1">{"SCH27",#N/A,FALSE,"summary";"SCH39",#N/A,FALSE,"summary";"SCH41",#N/A,FALSE,"summary"}</definedName>
    <definedName name="AcrescCel_Anexo2">#REF!</definedName>
    <definedName name="ACT">#REF!</definedName>
    <definedName name="ACTUALS">#N/A</definedName>
    <definedName name="ACwvu.PLANILHA2." hidden="1">#REF!</definedName>
    <definedName name="Address_Ref">#REF!</definedName>
    <definedName name="adfjvhbqehrvbeh" hidden="1">{"SCH73",#N/A,FALSE,"eva";"SCH74",#N/A,FALSE,"eva";"SCH75",#N/A,FALSE,"eva"}</definedName>
    <definedName name="adm">OFFSET(#REF!,0,0,COUNTIF(#REF!,"&lt;&gt;0"))</definedName>
    <definedName name="adm_p">OFFSET(#REF!,0,0,COUNTIF(#REF!,"&lt;&gt;0"))</definedName>
    <definedName name="Administrativo_e_Financeiro">#REF!</definedName>
    <definedName name="adriana" hidden="1">{"SCH47",#N/A,FALSE,"value";"sch48",#N/A,FALSE,"value"}</definedName>
    <definedName name="adto">#REF!</definedName>
    <definedName name="ahgvcbjknerv">#REF!</definedName>
    <definedName name="ai">#REF!</definedName>
    <definedName name="ALPHA">#REF!</definedName>
    <definedName name="amarilio" hidden="1">{"SCH73",#N/A,FALSE,"eva";"SCH74",#N/A,FALSE,"eva";"SCH75",#N/A,FALSE,"eva"}</definedName>
    <definedName name="AMARRE">#REF!</definedName>
    <definedName name="AMARRE_1">#REF!</definedName>
    <definedName name="Amt_Orig">#REF!</definedName>
    <definedName name="Amt_Rem">#REF!</definedName>
    <definedName name="anscount" hidden="1">9</definedName>
    <definedName name="ArborHedge">#REF!</definedName>
    <definedName name="AREA">#REF!</definedName>
    <definedName name="_xlnm.Print_Area">#REF!</definedName>
    <definedName name="Área_impressão_IM">#REF!</definedName>
    <definedName name="ARET">#REF!</definedName>
    <definedName name="as">#REF!</definedName>
    <definedName name="As_notas_explicativas_anexas_são_parte_integrante_destes_balanços.">#REF!</definedName>
    <definedName name="AS2DocOpenMode" hidden="1">"AS2DocumentEdit"</definedName>
    <definedName name="AS2NamedRange" hidden="1">2</definedName>
    <definedName name="ASDFGIWJGWRKLGMKRWMGMGB" hidden="1">{#N/A,#N/A,FALSE,"Skjema 6.5"}</definedName>
    <definedName name="asdkasfkacc" hidden="1">{"SCH73",#N/A,FALSE,"eva";"SCH74",#N/A,FALSE,"eva";"SCH75",#N/A,FALSE,"eva"}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kajsdjadwbefdwefvfd" hidden="1">{#N/A,#N/A,FALSE,"Skjema 6.5"}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xdx" hidden="1">{"SCH29",#N/A,FALSE,"segments";"SCH30",#N/A,FALSE,"segments"}</definedName>
    <definedName name="ATCONSO">#REF!</definedName>
    <definedName name="Atendimento_a_Clientes">#REF!</definedName>
    <definedName name="ATIMFL">#REF!</definedName>
    <definedName name="Ativo">#REF!</definedName>
    <definedName name="ATIVO_PASSIVO">#REF!</definedName>
    <definedName name="ATSGM">#REF!</definedName>
    <definedName name="Aumento40">#REF!</definedName>
    <definedName name="Aumento60">#REF!</definedName>
    <definedName name="BALANCE">#REF!</definedName>
    <definedName name="_xlnm.Database">#REF!</definedName>
    <definedName name="banco_marflex">#REF!</definedName>
    <definedName name="BASE_DIN">OFFSET(#REF!,0,0,COUNTA(#REF!),4)</definedName>
    <definedName name="BASE_ICM">#REF!</definedName>
    <definedName name="BAYER">#REF!</definedName>
    <definedName name="Benchmark">#REF!</definedName>
    <definedName name="BLUEABTR">#REF!</definedName>
    <definedName name="BlueArbitrage">#REF!</definedName>
    <definedName name="BOV_COD">#REF!</definedName>
    <definedName name="bpap">#REF!</definedName>
    <definedName name="Branch">#REF!</definedName>
    <definedName name="BUDGET">#N/A</definedName>
    <definedName name="BUGATTI">#REF!</definedName>
    <definedName name="C_FISCAL">#REF!</definedName>
    <definedName name="cabeçalho">#REF!</definedName>
    <definedName name="cafsf">#REF!</definedName>
    <definedName name="Campos_do_Jordão_1">'Portfolio - CRIs'!#REF!</definedName>
    <definedName name="CAP">#REF!</definedName>
    <definedName name="Capex">#REF!</definedName>
    <definedName name="CARLA" hidden="1">#REF!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h_Flow">#REF!</definedName>
    <definedName name="cc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DI">#REF!</definedName>
    <definedName name="CDI_Acum">#REF!</definedName>
    <definedName name="CDI_Acumulado">#REF!</definedName>
    <definedName name="CDI_lin">#REF!</definedName>
    <definedName name="CDI_Nitor">#REF!</definedName>
    <definedName name="CDIACUMULADO">#REF!</definedName>
    <definedName name="CELOS">#REF!</definedName>
    <definedName name="CELUS">#REF!</definedName>
    <definedName name="CENTRO">"227000"</definedName>
    <definedName name="CFBY">#N/A</definedName>
    <definedName name="CFC">#REF!</definedName>
    <definedName name="CFCY">#N/A</definedName>
    <definedName name="CHECK">#REF!</definedName>
    <definedName name="CHECK2">#REF!</definedName>
    <definedName name="chiroy">#REF!,#REF!,#REF!,#REF!</definedName>
    <definedName name="Chocolate_Lugano_1">'Portfolio - CRIs'!#REF!</definedName>
    <definedName name="CIFRA">#REF!</definedName>
    <definedName name="CIFSEC">#REF!</definedName>
    <definedName name="classeativo">OFFSET(#REF!,0,0,COUNTIF(#REF!,"&lt;&gt;0"))</definedName>
    <definedName name="classeativo_p">OFFSET(#REF!,0,0,COUNTIF(#REF!,"&lt;&gt;0"))</definedName>
    <definedName name="CLIENTE">#REF!</definedName>
    <definedName name="COD_CLI">#REF!</definedName>
    <definedName name="CodigoImpostoDiferidoFundoDi789">#REF!</definedName>
    <definedName name="Collection">#REF!</definedName>
    <definedName name="COMP">#REF!</definedName>
    <definedName name="COMPET">#REF!</definedName>
    <definedName name="conc">#REF!</definedName>
    <definedName name="cONT">#REF!</definedName>
    <definedName name="CONT02092000.4" hidden="1">{#N/A,#N/A,FALSE,"1321";#N/A,#N/A,FALSE,"1324";#N/A,#N/A,FALSE,"1333";#N/A,#N/A,FALSE,"1371"}</definedName>
    <definedName name="CONTAS">""</definedName>
    <definedName name="Conteudo">#REF!</definedName>
    <definedName name="conteudoadto">#REF!</definedName>
    <definedName name="Conteudocx">#REF!</definedName>
    <definedName name="conteudocx1">#REF!</definedName>
    <definedName name="ConteudoFM">#REF!</definedName>
    <definedName name="Control">#REF!</definedName>
    <definedName name="conversão">#REF!</definedName>
    <definedName name="CONVERSÃO_DE_OLEO_P_GÁS___N.PROJETOS">#REF!</definedName>
    <definedName name="copy">#REF!</definedName>
    <definedName name="COR_MON_064">#REF!</definedName>
    <definedName name="Corporativo">#REF!</definedName>
    <definedName name="COSTOS">#REF!</definedName>
    <definedName name="COTA_DIÁRIA___VALORA_ZURICH">"'L46C14'"</definedName>
    <definedName name="cota_rend">OFFSET(#REF!,0,0,COUNTIF(#REF!,"&lt;="&amp;#REF!))</definedName>
    <definedName name="COTACAOPTAX">#REF!</definedName>
    <definedName name="CotaMercado">OFFSET(#REF!,0,0,COUNTIF(#REF!,"&lt;="&amp;#REF!))</definedName>
    <definedName name="CotaPatrimonial">OFFSET(#REF!,0,0,COUNTIF(#REF!,"&lt;="&amp;#REF!))</definedName>
    <definedName name="cotas_orama.com.br">"'L44C14'"</definedName>
    <definedName name="COTTON">#REF!</definedName>
    <definedName name="ctry">#REF!</definedName>
    <definedName name="CUADRO_1">#REF!</definedName>
    <definedName name="CUADRO_2">#REF!</definedName>
    <definedName name="CUADRO_3">#REF!</definedName>
    <definedName name="Cupom_periodo">#REF!</definedName>
    <definedName name="Customer_name">#REF!</definedName>
    <definedName name="CVTS">#REF!</definedName>
    <definedName name="cwwqq" hidden="1">{"SCH47",#N/A,FALSE,"value";"sch48",#N/A,FALSE,"value"}</definedName>
    <definedName name="CXC">#REF!</definedName>
    <definedName name="D500_60">#REF!</definedName>
    <definedName name="da">#REF!</definedName>
    <definedName name="dafjnvqernviqrejviojqervojrvjrjv" hidden="1">{"SCH15",#N/A,FALSE,"SCH15,16,85,86";"SCH16",#N/A,FALSE,"SCH15,16,85,86";"SCH85",#N/A,FALSE,"SCH15,16,85,86";"SCH86",#N/A,FALSE,"SCH15,16,85,86"}</definedName>
    <definedName name="data">#REF!</definedName>
    <definedName name="Data_do_Relatorio">#REF!</definedName>
    <definedName name="data_dolar">#REF!</definedName>
    <definedName name="data_hoje">#REF!</definedName>
    <definedName name="data_indice">#REF!</definedName>
    <definedName name="Data_inicial">#REF!</definedName>
    <definedName name="data_telebras">#REF!</definedName>
    <definedName name="Days_O">#REF!</definedName>
    <definedName name="DBN_ESTUDOS_E_PROJETOS">#REF!</definedName>
    <definedName name="DBN_MAQ._EQUIP._NACIONAIS">#REF!</definedName>
    <definedName name="DBN_MAQ._EQUIPAMENTOS_IMPORTADOS">#REF!</definedName>
    <definedName name="DBN_OBRAS_CIVIS_INSTALAÇÕES">#REF!</definedName>
    <definedName name="DC">#REF!</definedName>
    <definedName name="DEFINE_I_II_ESTUDOS_E_PROJETOS">#REF!</definedName>
    <definedName name="DEFINE_III___MAQ._EQUIPAMENTOS_NACIONAIS">#REF!</definedName>
    <definedName name="DERIVATIVECLIENTFIF">#REF!</definedName>
    <definedName name="DERIVATIVEFAQ">#REF!</definedName>
    <definedName name="DESC">#REF!</definedName>
    <definedName name="Deuda.xls">#REF!</definedName>
    <definedName name="df">#REF!</definedName>
    <definedName name="di">#REF!</definedName>
    <definedName name="DICORPORATEI">#REF!</definedName>
    <definedName name="DICORPORATEIII">#REF!</definedName>
    <definedName name="DICORPORATEV">#REF!</definedName>
    <definedName name="DICORPORATEVI">#REF!</definedName>
    <definedName name="Diferido_amort">#REF!</definedName>
    <definedName name="DIINSTITUCIONAL">#REF!</definedName>
    <definedName name="DIRECTO">#REF!</definedName>
    <definedName name="Diretoria">#REF!</definedName>
    <definedName name="Distribuiçãoold">#REF!</definedName>
    <definedName name="Distribuiçãoold2">#REF!</definedName>
    <definedName name="DRE">#REF!</definedName>
    <definedName name="dsaf" hidden="1">{"SCH27",#N/A,FALSE,"summary";"SCH39",#N/A,FALSE,"summary";"SCH41",#N/A,FALSE,"summary"}</definedName>
    <definedName name="dsfas">#REF!</definedName>
    <definedName name="DU">#REF!</definedName>
    <definedName name="Due_Date">#REF!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hidden="1">{"SCH73",#N/A,FALSE,"eva";"SCH74",#N/A,FALSE,"eva";"SCH75",#N/A,FALSE,"eva"}</definedName>
    <definedName name="ECO">#REF!</definedName>
    <definedName name="ED">#REF!</definedName>
    <definedName name="EDS">#REF!</definedName>
    <definedName name="ee">#REF!</definedName>
    <definedName name="efqvjnerjvn31nikj43f" hidden="1">{#N/A,#N/A,FALSE,"Skjema 6.5"}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MPDEST">"011"</definedName>
    <definedName name="EMPRESA">"011"</definedName>
    <definedName name="Enter_Number">#REF!</definedName>
    <definedName name="eprg2eorjg">#REF!</definedName>
    <definedName name="EQUITYEXPERT">#REF!</definedName>
    <definedName name="EQUITYEXPERTA">#REF!</definedName>
    <definedName name="EQUITYFAQ">#REF!</definedName>
    <definedName name="ER_1">#REF!</definedName>
    <definedName name="ER_2">#REF!</definedName>
    <definedName name="ESTADO">#REF!</definedName>
    <definedName name="eu">#REF!</definedName>
    <definedName name="EURO">#REF!</definedName>
    <definedName name="EUROMONEY">#REF!</definedName>
    <definedName name="EUROPEU">#REF!</definedName>
    <definedName name="ev.Calculation" hidden="1">-4135</definedName>
    <definedName name="ev.Initialized" hidden="1">FALSE</definedName>
    <definedName name="fator_de_confiança">#REF!</definedName>
    <definedName name="fechamento">#REF!</definedName>
    <definedName name="feriado">#REF!</definedName>
    <definedName name="Feriados">#REF!</definedName>
    <definedName name="FF_PAGT">#REF!</definedName>
    <definedName name="FF_VENDA">#REF!</definedName>
    <definedName name="ffffffffffffffffffffffffffffffffffff">#REF!</definedName>
    <definedName name="FGV">#REF!</definedName>
    <definedName name="FIM">#REF!</definedName>
    <definedName name="FIVEBYTHREE1">#REF!</definedName>
    <definedName name="FIXDIFAQ">#REF!</definedName>
    <definedName name="FIXTRADITIONALFAQ">#REF!</definedName>
    <definedName name="FIXTRIPLEAFAQ">#REF!</definedName>
    <definedName name="FLASH">#N/A</definedName>
    <definedName name="FOREIGNINTERCOMONTH">#REF!</definedName>
    <definedName name="FOREIGNINTERCOYEAR">#REF!</definedName>
    <definedName name="FORMA">#REF!</definedName>
    <definedName name="FORMULAS">#REF!</definedName>
    <definedName name="fsfs">#REF!</definedName>
    <definedName name="GASTOS_1">#REF!</definedName>
    <definedName name="GENPLANINFO">#REF!</definedName>
    <definedName name="GERAL">#N/A</definedName>
    <definedName name="GFR">#REF!</definedName>
    <definedName name="GIPFEL">#REF!</definedName>
    <definedName name="GOLF">#REF!</definedName>
    <definedName name="GOTS">#REF!</definedName>
    <definedName name="_xlnm.Recorder">#REF!</definedName>
    <definedName name="HTBAL">#REF!</definedName>
    <definedName name="HTML_CodePage" hidden="1">1252</definedName>
    <definedName name="HTML_Description" hidden="1">""</definedName>
    <definedName name="HTML_Email" hidden="1">""</definedName>
    <definedName name="HTML_Header" hidden="1">"REL CUSTODIF"</definedName>
    <definedName name="HTML_LastUpdate" hidden="1">"25/09/98"</definedName>
    <definedName name="HTML_LineAfter" hidden="1">FALSE</definedName>
    <definedName name="HTML_LineBefore" hidden="1">FALSE</definedName>
    <definedName name="HTML_Name" hidden="1">"CVRD"</definedName>
    <definedName name="HTML_OBDlg2" hidden="1">TRUE</definedName>
    <definedName name="HTML_OBDlg4" hidden="1">TRUE</definedName>
    <definedName name="HTML_OS" hidden="1">0</definedName>
    <definedName name="HTML_PathFile" hidden="1">"F:\SISTEMAS\CUSTO\Custo.htm"</definedName>
    <definedName name="HTML_Title" hidden="1">"CUSTO98B"</definedName>
    <definedName name="HTRES">#REF!</definedName>
    <definedName name="HTSEC">#REF!</definedName>
    <definedName name="HTSECN">#REF!</definedName>
    <definedName name="I_9">#REF!</definedName>
    <definedName name="I_SEC">#REF!</definedName>
    <definedName name="IBA">#REF!</definedName>
    <definedName name="IBOVESPA">#REF!</definedName>
    <definedName name="IBOVESPAFECH">#REF!</definedName>
    <definedName name="IBOVESPAMEDIO">#REF!</definedName>
    <definedName name="IBVSP">#REF!</definedName>
    <definedName name="IBX">#REF!</definedName>
    <definedName name="ICM">#REF!</definedName>
    <definedName name="ICM_RETIDO">#REF!</definedName>
    <definedName name="ifix">OFFSET(#REF!,0,0,COUNTIF(#REF!,"&lt;&gt;"&amp;""))</definedName>
    <definedName name="imac">OFFSET(#REF!,0,0,COUNTIF(#REF!,"&lt;&gt;"&amp;""))</definedName>
    <definedName name="imp">#REF!</definedName>
    <definedName name="Impostos">#REF!</definedName>
    <definedName name="IndicadoresFinanceiros">#REF!</definedName>
    <definedName name="INDICE">"001"</definedName>
    <definedName name="Inflação_IGPM">#REF!</definedName>
    <definedName name="Inflação_IPCA">#REF!</definedName>
    <definedName name="INGR2">#REF!</definedName>
    <definedName name="INGRESOS">#REF!</definedName>
    <definedName name="INT">#REF!</definedName>
    <definedName name="INTDIP">#REF!</definedName>
    <definedName name="INTER">#REF!</definedName>
    <definedName name="Inv_date">#REF!</definedName>
    <definedName name="Inv_No.">#REF!</definedName>
    <definedName name="Investimentos">#REF!</definedName>
    <definedName name="IQ_ADDIN" hidden="1">"AUTO"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H" hidden="1">110000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Q" hidden="1">5000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Y" hidden="1">10000</definedName>
    <definedName name="IQ_DAILY" hidden="1">500000</definedName>
    <definedName name="IQ_DNTM" hidden="1">700000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FH" hidden="1">100000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ONTH" hidden="1">15000</definedName>
    <definedName name="IQ_MTD" hidden="1">800000</definedName>
    <definedName name="IQ_NAMES_REVISION_DATE_" hidden="1">40139.8652893519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TM" hidden="1">6000</definedName>
    <definedName name="IQ_OPENED55" hidden="1">1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ATUAL">#N/A</definedName>
    <definedName name="IQB_BOOKMARK_COUNT" hidden="1">0</definedName>
    <definedName name="IQNOGO">FALSE</definedName>
    <definedName name="IQTRUE">TRUE</definedName>
    <definedName name="IRF">#REF!</definedName>
    <definedName name="ISPRODLINE00">#REF!</definedName>
    <definedName name="IUJHIUYH">#REF!</definedName>
    <definedName name="Janela">#REF!</definedName>
    <definedName name="jkwefweuf14if43" hidden="1">{#N/A,#N/A,FALSE,"Skjema 6.5"}</definedName>
    <definedName name="joao" hidden="1">{"SCH49",#N/A,FALSE,"eva"}</definedName>
    <definedName name="jso" hidden="1">{"sch56",#N/A,FALSE,"savings";"sch64",#N/A,FALSE,"savings"}</definedName>
    <definedName name="JUAN">#REF!</definedName>
    <definedName name="KKKKKK" hidden="1">#REF!</definedName>
    <definedName name="L_CLIENTE">#REF!</definedName>
    <definedName name="L_NF">#REF!</definedName>
    <definedName name="L_UF">#REF!</definedName>
    <definedName name="LANCTOS">#N/A</definedName>
    <definedName name="LEBLON">#REF!</definedName>
    <definedName name="LISTA_CARGOS">#REF!</definedName>
    <definedName name="LISTA_MES">#REF!</definedName>
    <definedName name="LN_Retorno_DOL">#REF!</definedName>
    <definedName name="LN_Retorno_IND">#REF!</definedName>
    <definedName name="LN_Retorno_TEL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">#REF!</definedName>
    <definedName name="Manut">#REF!</definedName>
    <definedName name="Marcacao">#REF!</definedName>
    <definedName name="Maria" hidden="1">{"SCH73",#N/A,FALSE,"eva";"SCH74",#N/A,FALSE,"eva";"SCH75",#N/A,FALSE,"eva"}</definedName>
    <definedName name="mariaa" hidden="1">{"SCH73",#N/A,FALSE,"eva";"SCH74",#N/A,FALSE,"eva";"SCH75",#N/A,FALSE,"eva"}</definedName>
    <definedName name="Marketing_e_Vendas">#REF!</definedName>
    <definedName name="mary">#REF!</definedName>
    <definedName name="MATRIZ">#REF!</definedName>
    <definedName name="matriz2">#REF!</definedName>
    <definedName name="mbgs">#REF!</definedName>
    <definedName name="me">#REF!</definedName>
    <definedName name="MENU">#REF!</definedName>
    <definedName name="mercado_2">OFFSET(#REF!,0,0,COUNTIF(#REF!,"&lt;="&amp;#REF!))</definedName>
    <definedName name="Mercado_Total_Município_Região_Metropolitana">#REF!</definedName>
    <definedName name="mes">OFFSET(#REF!,0,0,COUNTIF(#REF!,"&lt;="&amp;#REF!))</definedName>
    <definedName name="mês">#REF!</definedName>
    <definedName name="mes_2">OFFSET(#REF!,0,0,COUNTIF(#REF!,"&lt;="&amp;#REF!))</definedName>
    <definedName name="MEs_Distribuicao">#REF!</definedName>
    <definedName name="MEs_do_Relatorio">#REF!</definedName>
    <definedName name="mi">#REF!</definedName>
    <definedName name="MKT">#REF!</definedName>
    <definedName name="mo">#REF!</definedName>
    <definedName name="MONEY">#REF!</definedName>
    <definedName name="MONTH">#N/A</definedName>
    <definedName name="movimentacao_valorainvest.com.br">"'L45C14'"</definedName>
    <definedName name="MULTIFIFII">#REF!</definedName>
    <definedName name="MULTIFIFV">#REF!</definedName>
    <definedName name="MULTIFIFVIII">#REF!</definedName>
    <definedName name="MULTIFIFVIIIPL">#REF!</definedName>
    <definedName name="MULTIFIFX">#REF!</definedName>
    <definedName name="MULTIFIFXV">#REF!</definedName>
    <definedName name="MULTIFIFXVPL">#REF!</definedName>
    <definedName name="Município">#REF!</definedName>
    <definedName name="my">#REF!</definedName>
    <definedName name="n">#REF!</definedName>
    <definedName name="N.1.2" hidden="1">{"SCH73",#N/A,FALSE,"eva";"SCH74",#N/A,FALSE,"eva";"SCH75",#N/A,FALSE,"eva"}</definedName>
    <definedName name="N.1.3" hidden="1">{"SCH27",#N/A,FALSE,"summary";"SCH39",#N/A,FALSE,"summary";"SCH41",#N/A,FALSE,"summary"}</definedName>
    <definedName name="N_30">#REF!</definedName>
    <definedName name="Negociacao">OFFSET(#REF!,0,0,COUNTIF(#REF!,"&lt;="&amp;#REF!))</definedName>
    <definedName name="Nitor">#REF!</definedName>
    <definedName name="Nitor30">#REF!</definedName>
    <definedName name="NOVA_INSTRUMENTAÇÃO">#REF!</definedName>
    <definedName name="NOVA_INSTRUMENTAÇÃO_EQUIPAMENTO_NAC.">#REF!</definedName>
    <definedName name="nuevo">#REF!</definedName>
    <definedName name="Numero_de_Operacoes">#REF!</definedName>
    <definedName name="NvsASD">"V2001-01-01"</definedName>
    <definedName name="NvsAutoDrillOk">"VY"</definedName>
    <definedName name="NvsElapsedTime">0.00130138888926012</definedName>
    <definedName name="NvsEndTime">36934.6460070602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"VGERAL"</definedName>
    <definedName name="NvsReqBU">"VA"</definedName>
    <definedName name="NvsReqBUOnly">"VY"</definedName>
    <definedName name="NvsTransLed">"VN"</definedName>
    <definedName name="NvsTreeASD">"V2001-01-01"</definedName>
    <definedName name="NvsValTbl.ACCOUNT">"GL_ACCOUNT_TBL"</definedName>
    <definedName name="NvsValTbl.DEPTID">"DEPARTMENT_TBL"</definedName>
    <definedName name="OCF">#REF!</definedName>
    <definedName name="okjh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her" hidden="1">{"SCH15",#N/A,FALSE,"SCH15,16,85,86";"SCH16",#N/A,FALSE,"SCH15,16,85,86";"SCH85",#N/A,FALSE,"SCH15,16,85,86";"SCH86",#N/A,FALSE,"SCH15,16,85,86"}</definedName>
    <definedName name="OTROS">#REF!</definedName>
    <definedName name="otros2">#REF!</definedName>
    <definedName name="P">#REF!</definedName>
    <definedName name="P_CÁLCULO">#REF!</definedName>
    <definedName name="PAS">#REF!</definedName>
    <definedName name="PASCONSO">#REF!</definedName>
    <definedName name="PASMFL">#REF!</definedName>
    <definedName name="PASSGM">#REF!</definedName>
    <definedName name="Passivo">#REF!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eru1">#REF!</definedName>
    <definedName name="peru2">#REF!</definedName>
    <definedName name="Peru3">#REF!</definedName>
    <definedName name="peru4">#REF!</definedName>
    <definedName name="Peru5">#REF!</definedName>
    <definedName name="Peru6">#REF!</definedName>
    <definedName name="Peru7">#REF!</definedName>
    <definedName name="PeruD19">#REF!</definedName>
    <definedName name="PLANO">""</definedName>
    <definedName name="PLCONSO">#REF!</definedName>
    <definedName name="PLMFL">#REF!</definedName>
    <definedName name="PLSGM">#REF!</definedName>
    <definedName name="PORRA">#REF!</definedName>
    <definedName name="price_list">#REF!</definedName>
    <definedName name="Print_Area_MI">#REF!</definedName>
    <definedName name="printarea2">#REF!</definedName>
    <definedName name="printareami2">#REF!</definedName>
    <definedName name="PTAX">#REF!</definedName>
    <definedName name="Ptax_inicial">#REF!</definedName>
    <definedName name="qekhrgbrgr3gh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rkfjeqbrgjbqergebrqglblqgb" hidden="1">{#N/A,#N/A,FALSE,"Skjema 6.5"}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hidden="1">{"SCH51",#N/A,FALSE,"monthly"}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rjnfvi3jgfvij31gfvj3rf341poj3oopjk" hidden="1">{"SCH46",#N/A,FALSE,"sch46"}</definedName>
    <definedName name="qwfjqerf31f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R_Ocultar">#REF!</definedName>
    <definedName name="RBARROBA">#REF!</definedName>
    <definedName name="RBEXPORT">#REF!</definedName>
    <definedName name="real">#REF!</definedName>
    <definedName name="Real1">#REF!</definedName>
    <definedName name="RECAPITULACAO">#REF!</definedName>
    <definedName name="RECAPITULACAO2">#REF!</definedName>
    <definedName name="reg">OFFSET(#REF!,0,0,COUNTIF(#REF!,"&lt;&gt;0"))</definedName>
    <definedName name="reg_p">OFFSET(#REF!,0,0,COUNTIF(#REF!,"&lt;&gt;0"))</definedName>
    <definedName name="Região_Metropolitana">#REF!</definedName>
    <definedName name="RELABSOLUTEFAQ">#REF!</definedName>
    <definedName name="relacao">#REF!</definedName>
    <definedName name="Relatorio">#REF!</definedName>
    <definedName name="RELBALANCE">#REF!</definedName>
    <definedName name="RELBAYER">#REF!</definedName>
    <definedName name="RELBLUEABTR">#REF!</definedName>
    <definedName name="RELBLUEARBITRAGE">#REF!</definedName>
    <definedName name="RELBUGATTI">#REF!</definedName>
    <definedName name="RELCELOS">#REF!</definedName>
    <definedName name="RELCORPORATEIII">#REF!</definedName>
    <definedName name="relcottonplus">#REF!</definedName>
    <definedName name="RELDERIVATIVEFAQ">#REF!</definedName>
    <definedName name="RELDICORPORATEI">#REF!</definedName>
    <definedName name="RELDICORPORATEIII">#REF!</definedName>
    <definedName name="RELDICORPORATEV">#REF!</definedName>
    <definedName name="RELDICORPORATEVI">#REF!</definedName>
    <definedName name="RELDIINSTITUCIONAL">#REF!</definedName>
    <definedName name="RELEQUITYEXPERT">#REF!</definedName>
    <definedName name="RELEQUITYEXPERTA">#REF!</definedName>
    <definedName name="RELEQUITYFAQ">#REF!</definedName>
    <definedName name="RELEUROPEU">#REF!</definedName>
    <definedName name="RELFIXDIFAQ">#REF!</definedName>
    <definedName name="RELFIXTRIPLEAFAQ">#REF!</definedName>
    <definedName name="RELGIPFEL">#REF!</definedName>
    <definedName name="RELGOLF">#REF!</definedName>
    <definedName name="RELLEBLON">#REF!</definedName>
    <definedName name="RELMONEY">#REF!</definedName>
    <definedName name="RELMULTFIFIIFAQ">#REF!</definedName>
    <definedName name="RELMULTIFIFIIFAQ">#REF!</definedName>
    <definedName name="RELMULTIFIFV">#REF!</definedName>
    <definedName name="RELMULTIFIFVIII">#REF!</definedName>
    <definedName name="RELMULTIFIFX">#REF!</definedName>
    <definedName name="RELMULTIFIFXV">#REF!</definedName>
    <definedName name="RELPETRO">#REF!</definedName>
    <definedName name="RELPRATA">#REF!</definedName>
    <definedName name="RELRBARROBA">#REF!</definedName>
    <definedName name="RELRBEXPORT">#REF!</definedName>
    <definedName name="RELRIOBRAVOEXPORT">#REF!</definedName>
    <definedName name="RELROCAS">#REF!</definedName>
    <definedName name="RELSAFIRA">#REF!</definedName>
    <definedName name="RELTALENT">#REF!</definedName>
    <definedName name="RELTCCORPORATE">#REF!</definedName>
    <definedName name="RELTRADITIONALFAQ">#REF!</definedName>
    <definedName name="RELUSHEDGEFAQ">#REF!</definedName>
    <definedName name="RELUSHEGDEFAQ">#REF!</definedName>
    <definedName name="RELVCP">#REF!</definedName>
    <definedName name="Rendimento_Bruto_Efetivo">#REF!</definedName>
    <definedName name="Rendimento_Líquido">#REF!</definedName>
    <definedName name="RES">#REF!</definedName>
    <definedName name="RestiraCel_Anexo2">#REF!</definedName>
    <definedName name="Retorno_Acumulado">#REF!</definedName>
    <definedName name="Roberta" hidden="1">{"SCH44",#N/A,FALSE,"5b5f";"SCH45",#N/A,FALSE,"5b5f"}</definedName>
    <definedName name="roberto" hidden="1">{"SCH44",#N/A,FALSE,"5b5f";"SCH45",#N/A,FALSE,"5b5f"}</definedName>
    <definedName name="ROCAS">#REF!</definedName>
    <definedName name="rodolfo">#REF!,#REF!,#REF!,#REF!</definedName>
    <definedName name="rTrigger">#REF!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PBEXrevision" hidden="1">3</definedName>
    <definedName name="SAPBEXsysID" hidden="1">"BWP"</definedName>
    <definedName name="SAPBEXwbID" hidden="1">"3YCL4H48RYJFT7YX3JIK2Z7D2"</definedName>
    <definedName name="sdcw" hidden="1">{"SCH54",#N/A,FALSE,"upside";"SCH55",#N/A,FALSE,"upside"}</definedName>
    <definedName name="sd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dfnvqervnernhivf" hidden="1">{#N/A,#N/A,FALSE,"Skjema 6.5"}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#REF!</definedName>
    <definedName name="sencount" hidden="1">1</definedName>
    <definedName name="SERIE">#REF!</definedName>
    <definedName name="Série_Retorno_DOL">#REF!</definedName>
    <definedName name="Série_Retorno_IND">#REF!</definedName>
    <definedName name="Série_Retorno_TEL">#REF!</definedName>
    <definedName name="SLD.000.C.0.00.0000.00.00.11183030023">6473376.94000244</definedName>
    <definedName name="SLD.000.C.0.01.0000.00.00.11183030023">757839.43999958</definedName>
    <definedName name="spabl">OFFSET(#REF!,0,0,COUNTIF(#REF!,"&lt;&gt;0"))</definedName>
    <definedName name="spabl_p">OFFSET(#REF!,0,0,COUNTIF(#REF!,"&lt;&gt;0"))</definedName>
    <definedName name="Split40">#REF!</definedName>
    <definedName name="Split50">#REF!</definedName>
    <definedName name="Split60">#REF!</definedName>
    <definedName name="SpreadsheetBuilder_1" hidden="1">#REF!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ub_quimica">#REF!</definedName>
    <definedName name="SUBCTA1">""</definedName>
    <definedName name="SUBCTA2">""</definedName>
    <definedName name="Subquimica">#REF!</definedName>
    <definedName name="Swvu.PLANILHA2." hidden="1">#REF!</definedName>
    <definedName name="T_RETIDO">#REF!</definedName>
    <definedName name="TAB">#REF!</definedName>
    <definedName name="tabela">#REF!</definedName>
    <definedName name="TALENT">#REF!</definedName>
    <definedName name="TAnterior">#REF!</definedName>
    <definedName name="TAX">#REF!</definedName>
    <definedName name="TCCORPORATE">#REF!</definedName>
    <definedName name="TECLAR_ALT_I">#REF!</definedName>
    <definedName name="Tecnologia">#REF!</definedName>
    <definedName name="tel">#REF!</definedName>
    <definedName name="TEST">#REF!</definedName>
    <definedName name="TEST0">#REF!</definedName>
    <definedName name="TEST2">#REF!</definedName>
    <definedName name="TESTHKEY">#REF!</definedName>
    <definedName name="TESTKEYS">#REF!</definedName>
    <definedName name="TESTVKEY">#REF!</definedName>
    <definedName name="TextRefCopyRangeCount" hidden="1">2</definedName>
    <definedName name="_xlnm.Print_Titles">#REF!</definedName>
    <definedName name="TODOFI">#REF!,#REF!,#REF!,#REF!</definedName>
    <definedName name="Total_Custos_Operacionais">#REF!</definedName>
    <definedName name="TRADITIONALFAQ">#REF!</definedName>
    <definedName name="TRIAL10" hidden="1">{"SCH44",#N/A,FALSE,"5b5f";"SCH45",#N/A,FALSE,"5b5f"}</definedName>
    <definedName name="TRIAL11" hidden="1">{"sch56",#N/A,FALSE,"savings";"sch64",#N/A,FALSE,"savings"}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3" hidden="1">{"SCH73",#N/A,FALSE,"eva";"SCH74",#N/A,FALSE,"eva";"SCH75",#N/A,FALSE,"eva"}</definedName>
    <definedName name="TRIAL14" hidden="1">{"SCH49",#N/A,FALSE,"eva"}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hidden="1">{"SCH15",#N/A,FALSE,"SCH15,16,85,86";"SCH16",#N/A,FALSE,"SCH15,16,85,86";"SCH85",#N/A,FALSE,"SCH15,16,85,86";"SCH86",#N/A,FALSE,"SCH15,16,85,86"}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hidden="1">{"SCH46",#N/A,FALSE,"sch46"}</definedName>
    <definedName name="TRIAL19" hidden="1">{"SCH51",#N/A,FALSE,"monthly"}</definedName>
    <definedName name="TRIAL20" hidden="1">{"SCH52",#N/A,FALSE,"sch52"}</definedName>
    <definedName name="TRIAL21" hidden="1">{"SCH29",#N/A,FALSE,"segments";"SCH30",#N/A,FALSE,"segments"}</definedName>
    <definedName name="TRIAL22" hidden="1">{"SCH27",#N/A,FALSE,"summary";"SCH39",#N/A,FALSE,"summary";"SCH41",#N/A,FALSE,"summary"}</definedName>
    <definedName name="TRIAL23" hidden="1">{"SCH54",#N/A,FALSE,"upside";"SCH55",#N/A,FALSE,"upside"}</definedName>
    <definedName name="TRIAL24" hidden="1">{"SCH47",#N/A,FALSE,"value";"sch48",#N/A,FALSE,"value"}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hidden="1">{"SCH73",#N/A,FALSE,"eva";"SCH74",#N/A,FALSE,"eva";"SCH75",#N/A,FALSE,"eva"}</definedName>
    <definedName name="trial31" hidden="1">{"SCH44",#N/A,FALSE,"5b5f";"SCH45",#N/A,FALSE,"5b5f"}</definedName>
    <definedName name="trial32" hidden="1">{"SCH44",#N/A,FALSE,"5b5f";"SCH45",#N/A,FALSE,"5b5f"}</definedName>
    <definedName name="trial34" hidden="1">{"sch56",#N/A,FALSE,"savings";"sch64",#N/A,FALSE,"savings"}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hidden="1">{"SCH73",#N/A,FALSE,"eva";"SCH74",#N/A,FALSE,"eva";"SCH75",#N/A,FALSE,"eva"}</definedName>
    <definedName name="trial37" hidden="1">{"SCH49",#N/A,FALSE,"eva"}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hidden="1">{"SCH46",#N/A,FALSE,"sch46"}</definedName>
    <definedName name="trial43" hidden="1">{"SCH51",#N/A,FALSE,"monthly"}</definedName>
    <definedName name="trial44" hidden="1">{"SCH52",#N/A,FALSE,"sch52"}</definedName>
    <definedName name="trial45" hidden="1">{"SCH29",#N/A,FALSE,"segments";"SCH30",#N/A,FALSE,"segments"}</definedName>
    <definedName name="trial46" hidden="1">{"SCH27",#N/A,FALSE,"summary";"SCH39",#N/A,FALSE,"summary";"SCH41",#N/A,FALSE,"summary"}</definedName>
    <definedName name="trial47" hidden="1">{"SCH54",#N/A,FALSE,"upside";"SCH55",#N/A,FALSE,"upside"}</definedName>
    <definedName name="trial48" hidden="1">{"SCH47",#N/A,FALSE,"value";"sch48",#N/A,FALSE,"value"}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x_Type">#REF!</definedName>
    <definedName name="TTT">#REF!,#REF!,#REF!,#REF!</definedName>
    <definedName name="TUDO">#REF!</definedName>
    <definedName name="UF">#REF!</definedName>
    <definedName name="uhtr" hidden="1">{"SCH15",#N/A,FALSE,"SCH15,16,85,86";"SCH16",#N/A,FALSE,"SCH15,16,85,86";"SCH85",#N/A,FALSE,"SCH15,16,85,86";"SCH86",#N/A,FALSE,"SCH15,16,85,86"}</definedName>
    <definedName name="UltLin">#REF!</definedName>
    <definedName name="UN">#REF!</definedName>
    <definedName name="UOP___TECNOLOGIA">#REF!</definedName>
    <definedName name="USHEDGEFAQ">#REF!</definedName>
    <definedName name="uuu">#REF!</definedName>
    <definedName name="VALOR">#REF!</definedName>
    <definedName name="Valor_destacado_R">#REF!</definedName>
    <definedName name="Valor_destacado_US">#REF!</definedName>
    <definedName name="Valor_Distribuído_por_Cota">#REF!</definedName>
    <definedName name="VCP">#REF!</definedName>
    <definedName name="Vencimento">#REF!</definedName>
    <definedName name="VENDAS">#REF!</definedName>
    <definedName name="VENTES">#REF!</definedName>
    <definedName name="versao2">#REF!</definedName>
    <definedName name="VOL">#REF!</definedName>
    <definedName name="vols">#REF!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sdfvklermvlmewrvlewrmlv" hidden="1">{"SCH73",#N/A,FALSE,"eva";"SCH74",#N/A,FALSE,"eva";"SCH75",#N/A,FALSE,"eva"}</definedName>
    <definedName name="wekjnvqenrviqejrgivj1341j3o4jfo34kje" hidden="1">{"SCH52",#N/A,FALSE,"sch52"}</definedName>
    <definedName name="welkfngvqekgq3jgq34jgj3o4pgj4pj" hidden="1">{"SCH49",#N/A,FALSE,"eva"}</definedName>
    <definedName name="wergwegr4g">#REF!</definedName>
    <definedName name="Worksheet">#REF!</definedName>
    <definedName name="wrn.01." hidden="1">{#N/A,#N/A,FALSE,"1321";#N/A,#N/A,FALSE,"1324";#N/A,#N/A,FALSE,"1333";#N/A,#N/A,FALSE,"1371"}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5BY5." hidden="1">{"SCH44",#N/A,FALSE,"5b5f";"SCH45",#N/A,FALSE,"5b5f"}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STIMP." hidden="1">{"sch56",#N/A,FALSE,"savings";"sch64",#N/A,FALSE,"savings"}</definedName>
    <definedName name="wrn.Despesas._.Diferidas._.Indedutíveis._.de._.1998." hidden="1">{"Despesas Diferidas Indedutíveis de 1998",#N/A,FALSE,"Impressão"}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VA." hidden="1">{"SCH73",#N/A,FALSE,"eva";"SCH74",#N/A,FALSE,"eva";"SCH75",#N/A,FALSE,"eva"}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HRMONTH." hidden="1">{"SCH81",#N/A,FALSE,"SCH81";"SCH82",#N/A,FALSE,"SCH82"}</definedName>
    <definedName name="wrn.KEYFIN." hidden="1">{"SCH49",#N/A,FALSE,"eva"}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PRINT.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HR." hidden="1">{"SCH66",#N/A,FALSE,"SCH66";"SCH67",#N/A,FALSE,"SCH67";"SCH68",#N/A,FALSE,"SCH68";"SCH69",#N/A,FALSE,"SCH69";"SCH70",#N/A,FALSE,"SCH70"}</definedName>
    <definedName name="wrn.PRINTMKTG." hidden="1">{"sch6",#N/A,FALSE,"SCH6";"sch7",#N/A,FALSE,"SCH7"}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GRAMS." hidden="1">{"sch52",#N/A,FALSE,"SCH52"}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SCH46." hidden="1">{"SCH46",#N/A,FALSE,"sch46"}</definedName>
    <definedName name="wrn.SCH51." hidden="1">{"SCH51",#N/A,FALSE,"monthly"}</definedName>
    <definedName name="wrn.SCH52." hidden="1">{"SCH52",#N/A,FALSE,"sch52"}</definedName>
    <definedName name="wrn.SCH57." hidden="1">{"SCH57",#N/A,FALSE,"monthly"}</definedName>
    <definedName name="wrn.SCH58." hidden="1">{"sch58",#N/A,FALSE,"SCH58"}</definedName>
    <definedName name="wrn.SEGMENT." hidden="1">{"SCH29",#N/A,FALSE,"segments";"SCH30",#N/A,FALSE,"segments"}</definedName>
    <definedName name="wrn.SUMMARY." hidden="1">{"SCH27",#N/A,FALSE,"summary";"SCH39",#N/A,FALSE,"summary";"SCH41",#N/A,FALSE,"summary"}</definedName>
    <definedName name="wrn.UPDOWN." hidden="1">{"SCH54",#N/A,FALSE,"upside";"SCH55",#N/A,FALSE,"upside"}</definedName>
    <definedName name="wrn.VALUE." hidden="1">{"SCH47",#N/A,FALSE,"value";"sch48",#N/A,FALSE,"value"}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ww">#REF!</definedName>
    <definedName name="x">#REF!</definedName>
    <definedName name="XRefColumnsCount" hidden="1">1</definedName>
    <definedName name="XRefPasteRangeCount" hidden="1">1</definedName>
    <definedName name="xx" hidden="1">{#N/A,#N/A,FALSE,"Skjema 6.5"}</definedName>
    <definedName name="yan">#REF!</definedName>
    <definedName name="yr">#REF!</definedName>
    <definedName name="YR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1" l="1"/>
  <c r="C3" i="19" l="1"/>
  <c r="D3" i="19" l="1"/>
  <c r="E3" i="19" l="1"/>
  <c r="A1" i="19"/>
  <c r="F3" i="19" l="1"/>
  <c r="F26" i="1" l="1"/>
  <c r="G3" i="19"/>
  <c r="F28" i="1" s="1"/>
  <c r="F30" i="1" l="1"/>
</calcChain>
</file>

<file path=xl/sharedStrings.xml><?xml version="1.0" encoding="utf-8"?>
<sst xmlns="http://schemas.openxmlformats.org/spreadsheetml/2006/main" count="322" uniqueCount="173">
  <si>
    <t>Classificação ANBIMA</t>
  </si>
  <si>
    <t>Custodiante</t>
  </si>
  <si>
    <t>Administrador</t>
  </si>
  <si>
    <t>Objetivo</t>
  </si>
  <si>
    <t>Gestor</t>
  </si>
  <si>
    <t>Escriturador</t>
  </si>
  <si>
    <t>Taxa de Administração</t>
  </si>
  <si>
    <t>Taxa de Performance</t>
  </si>
  <si>
    <t>Negociação</t>
  </si>
  <si>
    <t>Distribuição de Rendimentos</t>
  </si>
  <si>
    <t>FII TVM Gestão Ativa - TVM</t>
  </si>
  <si>
    <t>Carteira de CRIs</t>
  </si>
  <si>
    <t>#</t>
  </si>
  <si>
    <t>Securitizadora</t>
  </si>
  <si>
    <t>Vol. (BRL MM)</t>
  </si>
  <si>
    <t>Taxa Emissão</t>
  </si>
  <si>
    <t>Vencimento</t>
  </si>
  <si>
    <t>Tipo Lastro</t>
  </si>
  <si>
    <t>Patrimônio Líquido (Contábil)</t>
  </si>
  <si>
    <t>Aquisição de ativos financeiros de natureza imobiliária, com preponderância em Certificados de Recebíveis Imobiliários (CRIs) lastreados em carteiras de recebíveis pulverizados.</t>
  </si>
  <si>
    <t>Multipropriedade</t>
  </si>
  <si>
    <t>SP</t>
  </si>
  <si>
    <t>CDI</t>
  </si>
  <si>
    <t>Segmento</t>
  </si>
  <si>
    <t>UF</t>
  </si>
  <si>
    <t>Incorporação Vertical</t>
  </si>
  <si>
    <t>PR</t>
  </si>
  <si>
    <t>RESULTADO CAIXA (PASSÍVEL DE DISTRIBUIÇÃO)</t>
  </si>
  <si>
    <t>Cota Patrimonial</t>
  </si>
  <si>
    <t>23B0790147</t>
  </si>
  <si>
    <t>Quantidade de Cotas</t>
  </si>
  <si>
    <t>XP Vista Asset Management LTDA.</t>
  </si>
  <si>
    <t>XP Investimentos CCTVM S.A.</t>
  </si>
  <si>
    <t>XP HABITAT FUNDO DE INVESTIMENTO IMOBILIÁRIO</t>
  </si>
  <si>
    <t>XP INVESTIMENTOS CCTVM S.A.</t>
  </si>
  <si>
    <t>Oliveira Trust DTVM S.A.</t>
  </si>
  <si>
    <t>1,25% a.a.</t>
  </si>
  <si>
    <t>20% sobre o que exceder CDI+ 1% a.a.</t>
  </si>
  <si>
    <t>Mensal, sendo que será distribuído no mínimo 95% do lucro auferido pelo Fundo semestralmente em regime de caixa. O Fundo distribuirá, mediante orientação do Gestor ao Administrador, os rendimentos aos Cotistas no 1º dia útil de cada mês.</t>
  </si>
  <si>
    <t>As cotas são negociadas em ambiente CETIP sob o código XPHB11.</t>
  </si>
  <si>
    <t>CodigoIF</t>
  </si>
  <si>
    <t>Devedor</t>
  </si>
  <si>
    <t>Senioridade</t>
  </si>
  <si>
    <t>Série/Emissão</t>
  </si>
  <si>
    <t>Duration</t>
  </si>
  <si>
    <t>Indexador (Proteção)</t>
  </si>
  <si>
    <t>Garantias</t>
  </si>
  <si>
    <t>22J0346037</t>
  </si>
  <si>
    <t>Arquiplan Desenvolvimento Imobiliário S.A.</t>
  </si>
  <si>
    <t>2/68</t>
  </si>
  <si>
    <t>Crédito Pulverizado Residencial</t>
  </si>
  <si>
    <t>-Cessão Fiduciária de 100% dos recebíveis;
-Alienação Fiduciária de Participações;
-Alienação Fiduciária de imóveis e terreno;
-Fiança e Aval da Arquiplan e sócios pessoas físicas;
-Fundo de Despesas;
-Fundo de Reserva (R$ 2 milhões).</t>
  </si>
  <si>
    <t>Operação lastreada em CCI emitida pela Arquiplan Desenvolvimento Imobiliário S.A. e Cessão Fiduciária de Recebíveis do empreendimento Beside Santa Cecília, que conta com 312 unidades a 400m do metrô Santa Cecília.</t>
  </si>
  <si>
    <t>23G1149789</t>
  </si>
  <si>
    <t>GR Group</t>
  </si>
  <si>
    <t>1/161</t>
  </si>
  <si>
    <t>-Cessão Fiduciária dos Recebíveis;
-Promessa de Cessão Fiduciária das vendas futuras;
-Alienações Fiduciárias de Participações;
-Fiança e coobrigação dos sócios pessoa física;
-Fundo de Obras;
-Fundo de Reserva (02 PMTs).</t>
  </si>
  <si>
    <t xml:space="preserve">Operação estruturada lastreada na Cessão dos Recebíveis dos empreendimentos Barretos A e C, Royal, Pitangui e o timeshare do clube de férias Wyndham Club. Os recursos integralizados foram destinados para o pré-pagamento do CRI anterior e financiar a conclusão das obras dos empreendimentos Pitangui e Barretos C. </t>
  </si>
  <si>
    <t>23G1149794</t>
  </si>
  <si>
    <t>2/161</t>
  </si>
  <si>
    <t>23F1241290</t>
  </si>
  <si>
    <t>MRV Engenharia e Participações</t>
  </si>
  <si>
    <t>2/178</t>
  </si>
  <si>
    <t>Pro Soluto</t>
  </si>
  <si>
    <t>Operação lastreada na carteira de recebíveis pró-soluto da MRV Engenharia e Participações S.A., uma das maiores e mais relevantes companhias do setor, com rating brAA.</t>
  </si>
  <si>
    <t>Natos</t>
  </si>
  <si>
    <t>1/28</t>
  </si>
  <si>
    <t>-Cessão fiduciária dos recebíveis e vendas futuras;
-Alienação Fiduciária de 100% das quotas ou ações da(s) sociedade(s) detentora(s) do(s) Empreendimento(s);
-Fundo de Reserva (02 PMTs);
-Fiança dos sócios da Tomadora.</t>
  </si>
  <si>
    <t>Operação lastreada na Cessão Fiduciária de Recebíveis do Olimpia Park Resort, empreendimento de multipropriedade com 912 apartamentos. A última etapa teve o Habite-se expedido em 07/2019. Os recursos integralizados foram utilizados para pré-pagamento de CRI anterior e outras dívidas da companhia.</t>
  </si>
  <si>
    <t>23F2472075</t>
  </si>
  <si>
    <t>Montreal Empreendimentos Imobiliários</t>
  </si>
  <si>
    <t>1/181</t>
  </si>
  <si>
    <t>23H1074707</t>
  </si>
  <si>
    <t>Brasil Terrenos Holding Ltda</t>
  </si>
  <si>
    <t>1/107</t>
  </si>
  <si>
    <t>Vitacon Participações S.A.</t>
  </si>
  <si>
    <t>Loteamento</t>
  </si>
  <si>
    <t>PA</t>
  </si>
  <si>
    <t>Operação lastreada na carteira de recebíveis de 10 loteamentos (Cidade Jardim) localizados em Parauapebas no Pará, com mais de 7.000 contratos ativos cedidos para a operação e aproximadamente 260 milhões de valor de carteira elegível.</t>
  </si>
  <si>
    <t>Número de Cotistas</t>
  </si>
  <si>
    <t>23H1897166</t>
  </si>
  <si>
    <t>Laredo Urbanizadora</t>
  </si>
  <si>
    <t>1/115</t>
  </si>
  <si>
    <t>20F0870073</t>
  </si>
  <si>
    <t>Embraed Empresa Brasileira De Edificacoes Ltda</t>
  </si>
  <si>
    <t>198/1</t>
  </si>
  <si>
    <t>21I0940475</t>
  </si>
  <si>
    <t>280/1</t>
  </si>
  <si>
    <t>21I0940485</t>
  </si>
  <si>
    <t>283/1</t>
  </si>
  <si>
    <t>21I0940484</t>
  </si>
  <si>
    <t>282/1</t>
  </si>
  <si>
    <t>21I0940486</t>
  </si>
  <si>
    <t>284/1</t>
  </si>
  <si>
    <t>21I0940482</t>
  </si>
  <si>
    <t>281/1</t>
  </si>
  <si>
    <t>20I0718026</t>
  </si>
  <si>
    <t>190/1</t>
  </si>
  <si>
    <t>SE</t>
  </si>
  <si>
    <t>-Cessão fiduciária dos recebíveis e vendas futuras;
-Alienação Fiduciária de 100% das quotas da sociedade detentora do Empreendimento;
-Fiança e Coobrigação dos sócios na pessoal física e jurídica;
-Fundo de Reserva (02 PMTs);
-Fundo de Despesas;
-Fundo de Obras.</t>
  </si>
  <si>
    <t>Operação lastreada na Cessão Fiduciária de Recebíveis do loteamento Villaredo Aruana, que conta com mais de 800 lotes. Os recursos integralizados serão destinados para a obra do próprio empreendimento.</t>
  </si>
  <si>
    <t xml:space="preserve">Operação lastreada nos recebíveis de uma seleção de empreendimentos do Grupo Embraed, empresa referência nacional no padrão de desenvolvimento, que concentra grande parte dos seus projetos em Santa Catarina. </t>
  </si>
  <si>
    <t>-Hipoteca do terreno;
-Promessa de Cessão Fiduciária de 100% das vendas futuras;
-Alienação Fiduciária de 100% das quotas da cedente;
-Aval dos sócios pessoas físicas e/ou jurídicas;
-Fundo de Obra, de 110% do valor remanescente;
-Fundo de Reserva, no valor de R$ 500 mil.</t>
  </si>
  <si>
    <t>Operação que tem como garantia a hipoteca do terreno (a ser convertida em Alienação Fiduciária após o registro da incorporação na matrícula do imóvel) e a cessão fiduciária de vendas futuras do empreendimento de incorporação vertical no bairro Vila Madalena, em São Paulo.</t>
  </si>
  <si>
    <t>Operação lastreada nos recebíveis de 2 incorporações verticais na grande São Paulo: ON Lorena e ON Imarés. A companhia já desenvolveu mais de 100 projetos e entregou 50 empreendimentos para mais de 25 mil clientes.</t>
  </si>
  <si>
    <t>IPCA (Sim)</t>
  </si>
  <si>
    <t>IPCA (Não)</t>
  </si>
  <si>
    <t>22J1292209</t>
  </si>
  <si>
    <t>3/62</t>
  </si>
  <si>
    <t>22J1285918</t>
  </si>
  <si>
    <t>2/62</t>
  </si>
  <si>
    <t>22J1285684</t>
  </si>
  <si>
    <t>1/62</t>
  </si>
  <si>
    <t>21L0967726</t>
  </si>
  <si>
    <t>Pôr do Sol Urbanizações</t>
  </si>
  <si>
    <t>461/1</t>
  </si>
  <si>
    <t>MT</t>
  </si>
  <si>
    <t>-Cessão Fiduciária de 100% dos Recebíveis e das 
vendas futuras;
-Promessa de Cessão Fiduciária das vendas 
futuras;
-Alienação Fiduciária das Quotas da SPE;
-Fiança e Coobrigação dos sócios Pessoa Física 
e/ou jurídica;
-Fundo de Obras;
-Fundo de Reserva (02 PMTs).</t>
  </si>
  <si>
    <t>23J2094862</t>
  </si>
  <si>
    <t>Maceió Mar Empreendimentos</t>
  </si>
  <si>
    <t>1/124</t>
  </si>
  <si>
    <t>OPEA SECURITIZADORA S.A.</t>
  </si>
  <si>
    <t>VIRGO COMPANHIA DE SECURITIZAÇÃO</t>
  </si>
  <si>
    <t>HABITASEC SECURITIZADORA S.A.</t>
  </si>
  <si>
    <t>MEZANINO</t>
  </si>
  <si>
    <t>TRUE SECURITIZADORA S.A.</t>
  </si>
  <si>
    <t>CANAL COMPANHIA DE SECURITIZAÇÃO</t>
  </si>
  <si>
    <t>Comentário do Gestor</t>
  </si>
  <si>
    <t>-Cessão Fiduciária dos Recebíveis, receitas de condomínio e pool do Ipioca Beach Residence;
Cessão Fiduciária das receitas de gestão dos hotéis Acqua Inn e Acqua Suítes;
-Estoque de apartamentos do Ipioca Beach Life;
-Promessa de Cessão Fiduciária das vendas futuras;
-Alienação Fiduciária das Quotas da cedente;
-Fiança e coobrigação dos sócios pessoa jurídica;
-Fundo de Reserva (02 PMTs).</t>
  </si>
  <si>
    <t>Operação lastreada na carteira de recebíveis do Grupo MME – Maceió Mar Empreendimentos, que é referência no mercado imobiliário de Alagoas. Possuem 5 hotéis na região, dos quais 3 integram a carteira de recebíveis da operação.</t>
  </si>
  <si>
    <t>23H2483226</t>
  </si>
  <si>
    <t>2/115</t>
  </si>
  <si>
    <t>23F2474864</t>
  </si>
  <si>
    <t>2/181</t>
  </si>
  <si>
    <t>AL</t>
  </si>
  <si>
    <t>SÊNIOR</t>
  </si>
  <si>
    <t>23L1537480</t>
  </si>
  <si>
    <t>Penha Empreendimentos Imobiliários Ltda</t>
  </si>
  <si>
    <t>1/120</t>
  </si>
  <si>
    <t>MG</t>
  </si>
  <si>
    <t>-Cessão Fiduciária dos Recebíveis;
-Promessa de Cessão Fiduciária das vendas futuras;
-Alienação Fiduciária de Cotas;
-Fiança na pessoa física e jurídica;
-Fundo de Despesas e Fundo de Reserva (03 PMTs).</t>
  </si>
  <si>
    <t>Operação estruturada lastreada em CCI e na Cessão dos Recebíveis do empreendimento Tribeca190, incorporação vertical localizada em Londrina – PR com 16 pavimentos, garagem e área social e de lazer completas.</t>
  </si>
  <si>
    <t>% dos Ativos</t>
  </si>
  <si>
    <t>ÚNICA</t>
  </si>
  <si>
    <t>-Cessão fiduciária dos recebíveis e vendas futuras;
-Alienação Fiduciária das quotas das sociedades detentoras dos Empreendimentos;
-Fundo de Reserva dinâmico no valor de 01 PMT;
-Fiança e coobrigação dos sócios pessoa jurídica;</t>
  </si>
  <si>
    <t>-Aval dos sócios pessoa física;
-Alienação Fiduciária de terreno e imóvel estratégicos da companhia;
-Cessão fiduciária dos recebíveis e vendas futuras.</t>
  </si>
  <si>
    <t>-Cessão Fiduciária dos Recebíveis;
-Promessa de Cessão Fiduciária das vendas 
futuras;
-Alienação Fiduciária das Quotas da SPE;
-Fiança e coobrigação dos sócios pessoa 
física/jurídica do empreendimento;
-Fundo de Obras;
-Fundo de Reserva (02 PMTs).</t>
  </si>
  <si>
    <t>Operação estruturada lastreada na cessão de recebíveis do Maraú Residence, loteamento de alto padrão localizado em Aracaju – SE. Os recursos da operação serão destinados à conclusão das obras do empreendimento.</t>
  </si>
  <si>
    <t>-Cessão Fiduciária dos Recebíveis;
-Fundo de Reserva com obrigação de recomposição (03 PMTs).</t>
  </si>
  <si>
    <t>Loteamento aberto em Sorriso, MT, localizado em região que faz parte de um planejamento urbanístico do município para criação de um novo polo na cidade, que contará com a nova sede da prefeitura. Os loteamentos próximos já se
encontram altamente adensados.</t>
  </si>
  <si>
    <t>Operação lastreada na Cessão Fiduciária de Recebíveis de loteamentos do grupo Penha Empreendimentos Imobiliários, loteadora do Sul de Minas Gerais. Ao todo, são mais de 1500 lotes e uma estrutura de amortização Full Cash Sweep.</t>
  </si>
  <si>
    <t>-Cessão Fiduciária dos Recebíveis;
-Promessa de Cessão Fiduciária das vendas futuras;
-Alienação Fiduciária de Participações;
-Alienação Fiduciária de imóvel;
-Fiança e coobrigação na pessoa física e jurídica;
-Fundo de Obras;
-Fundo de Despesas e Juros;
-Fundo de Reserva (02 PMTs).</t>
  </si>
  <si>
    <t>-Fiança e coobrigação dos sócios pessoa física;
-Cessão fiduciária dos recebíveis e vendas futuras;
-Alienação Fiduciária dos imóveis;
-Alienação Fiduciária das quotas;
-Fundo de Reserva no valor de R$ 6.000.000,00;
-Fundo de Despesas;
-Fundo de Obras.</t>
  </si>
  <si>
    <t>I. Receitas</t>
  </si>
  <si>
    <t>(a) CRI</t>
  </si>
  <si>
    <t>(b) FII</t>
  </si>
  <si>
    <t>(c) Liquidez e Outros</t>
  </si>
  <si>
    <t xml:space="preserve">II. Despesas </t>
  </si>
  <si>
    <t>(a) Operacionais</t>
  </si>
  <si>
    <t>(b) Financeiras</t>
  </si>
  <si>
    <t>(c) Outras</t>
  </si>
  <si>
    <t>Resultado Líquido</t>
  </si>
  <si>
    <t xml:space="preserve">Resultado Líquido por cota (R$)  </t>
  </si>
  <si>
    <t>Rendimento distribuído</t>
  </si>
  <si>
    <t xml:space="preserve">Valor distribuído por cota (R$)  </t>
  </si>
  <si>
    <t>24C2199746</t>
  </si>
  <si>
    <t>Level Incorporadora e Loteadora LTDA</t>
  </si>
  <si>
    <t>SC, PR</t>
  </si>
  <si>
    <t>SP, GO, AL, PR, RN, RS</t>
  </si>
  <si>
    <t>1/39</t>
  </si>
  <si>
    <t>-Cessão Fiduciária dos Recebíveis;
-Promessa de Cessão Fiduciária das vendas futuras;
-Alienação Fiduciária de Cotas;
-Fiança dos sócios pessoa física;
-Fundo de Despesas e Fundo de Reserva (04 PMTs).</t>
  </si>
  <si>
    <t>AM, ES, PE, BA, SC, MS, CE, PB, SE, DF, RN, PI, AL, MA, MG, PR, SP, RJ, RS, MT, GO</t>
  </si>
  <si>
    <t>Operação lastreada na Cessão Fiduciária de Recebíveis do empreendimento Livello Garden, incorporação vertical em Belém do Pará da incorporada Level. A operação nasce com 100% das unidades vendidas e possuí uma estrutura de amortização Full Cash Sweep.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</si>
</sst>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&quot;R$ &quot;* #,##0.00_);_(&quot;R$ &quot;* \(#,##0.00\);_(&quot;R$ &quot;* &quot;-&quot;??_);_(@_)"/>
    <numFmt numFmtId="168" formatCode="0.00000000"/>
    <numFmt numFmtId="169" formatCode="&quot;$&quot;#,##0\ ;\(&quot;$&quot;#,##0\)"/>
    <numFmt numFmtId="170" formatCode="[Blue]0%_);[Red]\-0%_)"/>
    <numFmt numFmtId="171" formatCode="[Blue]0.0%_);[Red]\-0.0%_)"/>
    <numFmt numFmtId="172" formatCode="[Blue]0.00%_);[Red]\-0.00%_)"/>
    <numFmt numFmtId="173" formatCode="&quot;$&quot;#,##0_);[Red]\-&quot;$&quot;#,##0_)"/>
    <numFmt numFmtId="174" formatCode="#,##0.0_);\(#,##0.0\)"/>
    <numFmt numFmtId="175" formatCode="\C\R&quot;$&quot;#,##0.00_);[Red]\-\C\R&quot;$&quot;#,##0.00_)"/>
    <numFmt numFmtId="176" formatCode="\$#,##0_);\(\$#,##0\)"/>
    <numFmt numFmtId="177" formatCode="[Cyan]d\-ddd"/>
    <numFmt numFmtId="178" formatCode="mmmm\ d\,\ yyyy"/>
    <numFmt numFmtId="179" formatCode="_([$€-2]* #,##0.00_);_([$€-2]* \(#,##0.00\);_([$€-2]* &quot;-&quot;??_)"/>
    <numFmt numFmtId="180" formatCode="#,##0.00&quot;F&quot;_);\(#,##0.00&quot;F&quot;\)"/>
    <numFmt numFmtId="181" formatCode="0\ 000\ 000\ 000"/>
    <numFmt numFmtId="182" formatCode="\$#,##0\ ;\(\$#,##0\)"/>
    <numFmt numFmtId="183" formatCode="_(&quot;N$&quot;* #,##0_);_(&quot;N$&quot;* \(#,##0\);_(&quot;N$&quot;* &quot;-&quot;_);_(@_)"/>
    <numFmt numFmtId="184" formatCode="_(&quot;N$&quot;* #,##0.00_);_(&quot;N$&quot;* \(#,##0.00\);_(&quot;N$&quot;* &quot;-&quot;??_);_(@_)"/>
    <numFmt numFmtId="185" formatCode="0.000000000"/>
    <numFmt numFmtId="186" formatCode="0.0%;\(0.0%\)"/>
    <numFmt numFmtId="187" formatCode="%#,#00"/>
    <numFmt numFmtId="188" formatCode="#.##000"/>
    <numFmt numFmtId="189" formatCode="\R&quot;$&quot;#,##0_);[Red]\-\R&quot;$&quot;#,##0_)"/>
    <numFmt numFmtId="190" formatCode="\R&quot;$&quot;#,##0.00_);[Red]\-\R&quot;$&quot;#,##0.00_)"/>
    <numFmt numFmtId="191" formatCode="#,"/>
    <numFmt numFmtId="192" formatCode="\u\f#,##0_);[Red]\-\u\f#,##0_)"/>
    <numFmt numFmtId="193" formatCode="0.00_)"/>
    <numFmt numFmtId="194" formatCode="_(&quot;kr&quot;\ * #,##0_);_(&quot;kr&quot;\ * \(#,##0\);_(&quot;kr&quot;\ * &quot;-&quot;_);_(@_)"/>
    <numFmt numFmtId="195" formatCode="[Blue][&gt;1000]#,##0;[Red][&lt;1000]#,##0;[Green]#,##0"/>
    <numFmt numFmtId="196" formatCode="&quot;$&quot;\ #,##0.00_);[Red]\(&quot;$&quot;\ #,##0.00\)"/>
    <numFmt numFmtId="197" formatCode="mmmm\-yy"/>
    <numFmt numFmtId="198" formatCode=";;;"/>
    <numFmt numFmtId="199" formatCode="_(* #,##0_);_(* \(#,##0\);_(* &quot;-&quot;_);_(@_)"/>
    <numFmt numFmtId="200" formatCode="0.0%"/>
    <numFmt numFmtId="201" formatCode="#,##0.000"/>
    <numFmt numFmtId="202" formatCode="_-* #,##0_-;\-* #,##0_-;_-* &quot;-&quot;??_-;_-@_-"/>
    <numFmt numFmtId="203" formatCode="_(* #,##0.00_);_(* \(#,##0.00\);_(* &quot;-&quot;_);_(@_)"/>
    <numFmt numFmtId="204" formatCode="#,##0;\(#,##0\)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3"/>
      <color indexed="8"/>
      <name val="Arial"/>
      <family val="2"/>
    </font>
    <font>
      <sz val="11"/>
      <name val="Arial"/>
      <family val="2"/>
    </font>
    <font>
      <sz val="10"/>
      <name val="Helvetica"/>
      <family val="2"/>
    </font>
    <font>
      <sz val="10"/>
      <name val="Geneva"/>
      <family val="2"/>
    </font>
    <font>
      <sz val="12"/>
      <name val="Times New Roman"/>
      <family val="1"/>
    </font>
    <font>
      <b/>
      <sz val="10"/>
      <color indexed="8"/>
      <name val="Helv"/>
    </font>
    <font>
      <sz val="8"/>
      <color indexed="12"/>
      <name val="Helv"/>
    </font>
    <font>
      <sz val="10"/>
      <color indexed="17"/>
      <name val="Geneva"/>
      <family val="2"/>
    </font>
    <font>
      <sz val="12"/>
      <name val="Tms Rmn"/>
    </font>
    <font>
      <b/>
      <sz val="12"/>
      <name val="Times New Roman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sz val="18"/>
      <name val="Tms Rmn"/>
    </font>
    <font>
      <sz val="8"/>
      <name val="Palatino"/>
      <family val="1"/>
    </font>
    <font>
      <sz val="10"/>
      <name val="BERNHARD"/>
    </font>
    <font>
      <sz val="10"/>
      <name val="HELV"/>
    </font>
    <font>
      <sz val="10"/>
      <color indexed="15"/>
      <name val="Helv"/>
    </font>
    <font>
      <sz val="7.5"/>
      <color indexed="9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MS Sans Serif"/>
      <family val="2"/>
    </font>
    <font>
      <sz val="7"/>
      <name val="Palatino"/>
      <family val="1"/>
    </font>
    <font>
      <sz val="7.5"/>
      <color indexed="12"/>
      <name val="Arial"/>
      <family val="2"/>
    </font>
    <font>
      <sz val="8"/>
      <name val="Arial"/>
      <family val="2"/>
    </font>
    <font>
      <sz val="6"/>
      <color indexed="16"/>
      <name val="Palatino"/>
      <family val="1"/>
    </font>
    <font>
      <sz val="10"/>
      <name val="Courier"/>
      <family val="3"/>
    </font>
    <font>
      <sz val="9"/>
      <color indexed="12"/>
      <name val="Helv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color indexed="8"/>
      <name val="HELV"/>
    </font>
    <font>
      <u/>
      <sz val="10"/>
      <color indexed="15"/>
      <name val="Geneva"/>
      <family val="2"/>
    </font>
    <font>
      <sz val="10"/>
      <name val="MS Sans Serif"/>
      <family val="2"/>
    </font>
    <font>
      <sz val="10"/>
      <color indexed="20"/>
      <name val="Times New Roman"/>
      <family val="1"/>
    </font>
    <font>
      <sz val="7"/>
      <name val="Small Fonts"/>
      <family val="2"/>
    </font>
    <font>
      <sz val="10"/>
      <name val="Times New Roman"/>
      <family val="1"/>
    </font>
    <font>
      <b/>
      <sz val="11"/>
      <color indexed="16"/>
      <name val="Times New Roman"/>
      <family val="1"/>
    </font>
    <font>
      <sz val="10"/>
      <color indexed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9"/>
      <name val="Helvetica-Black"/>
    </font>
    <font>
      <sz val="7"/>
      <name val="Arial"/>
      <family val="2"/>
    </font>
    <font>
      <sz val="10"/>
      <color indexed="8"/>
      <name val="Geneva"/>
      <family val="2"/>
    </font>
    <font>
      <sz val="18"/>
      <name val="Helvetica-Black"/>
      <family val="2"/>
    </font>
    <font>
      <sz val="9"/>
      <name val="Helvetica-Black"/>
      <family val="2"/>
    </font>
    <font>
      <sz val="14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ourier New"/>
      <family val="3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Roboto"/>
    </font>
    <font>
      <b/>
      <sz val="12"/>
      <color theme="0"/>
      <name val="Roboto"/>
    </font>
    <font>
      <b/>
      <sz val="11"/>
      <color theme="0"/>
      <name val="Roboto"/>
    </font>
    <font>
      <b/>
      <sz val="11"/>
      <color theme="1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color theme="0"/>
      <name val="Roboto"/>
    </font>
    <font>
      <sz val="10"/>
      <color theme="1"/>
      <name val="Roboto"/>
    </font>
    <font>
      <b/>
      <sz val="11"/>
      <color theme="1" tint="0.249977111117893"/>
      <name val="Roboto"/>
    </font>
    <font>
      <sz val="11"/>
      <color theme="1" tint="0.249977111117893"/>
      <name val="Roboto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79">
    <xf numFmtId="0" fontId="0" fillId="0" borderId="0"/>
    <xf numFmtId="9" fontId="1" fillId="0" borderId="0" applyFont="0" applyFill="0" applyBorder="0" applyAlignment="0" applyProtection="0"/>
    <xf numFmtId="169" fontId="10" fillId="0" borderId="0" applyFill="0" applyBorder="0" applyAlignment="0"/>
    <xf numFmtId="170" fontId="11" fillId="0" borderId="0"/>
    <xf numFmtId="171" fontId="11" fillId="0" borderId="0"/>
    <xf numFmtId="172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" fontId="13" fillId="0" borderId="2">
      <alignment horizontal="center"/>
    </xf>
    <xf numFmtId="0" fontId="7" fillId="0" borderId="0" applyNumberFormat="0" applyFont="0" applyBorder="0" applyAlignment="0"/>
    <xf numFmtId="0" fontId="14" fillId="0" borderId="3">
      <protection hidden="1"/>
    </xf>
    <xf numFmtId="0" fontId="11" fillId="2" borderId="3" applyNumberFormat="0" applyFont="0" applyBorder="0" applyAlignment="0" applyProtection="0">
      <protection hidden="1"/>
    </xf>
    <xf numFmtId="173" fontId="15" fillId="0" borderId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4" fontId="21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22" fillId="0" borderId="0" applyFont="0" applyFill="0" applyBorder="0" applyAlignment="0" applyProtection="0">
      <alignment horizontal="right"/>
    </xf>
    <xf numFmtId="37" fontId="7" fillId="0" borderId="0" applyFill="0" applyBorder="0" applyAlignment="0" applyProtection="0"/>
    <xf numFmtId="0" fontId="23" fillId="0" borderId="0"/>
    <xf numFmtId="0" fontId="24" fillId="0" borderId="0"/>
    <xf numFmtId="37" fontId="7" fillId="0" borderId="0" applyFill="0" applyBorder="0" applyAlignment="0" applyProtection="0"/>
    <xf numFmtId="0" fontId="23" fillId="0" borderId="0"/>
    <xf numFmtId="0" fontId="24" fillId="0" borderId="0"/>
    <xf numFmtId="175" fontId="11" fillId="0" borderId="0"/>
    <xf numFmtId="0" fontId="22" fillId="0" borderId="0" applyFont="0" applyFill="0" applyBorder="0" applyAlignment="0" applyProtection="0">
      <alignment horizontal="right"/>
    </xf>
    <xf numFmtId="0" fontId="22" fillId="0" borderId="0" applyFont="0" applyFill="0" applyBorder="0" applyAlignment="0" applyProtection="0">
      <alignment horizontal="right"/>
    </xf>
    <xf numFmtId="176" fontId="7" fillId="0" borderId="0" applyFill="0" applyBorder="0" applyAlignment="0" applyProtection="0"/>
    <xf numFmtId="177" fontId="25" fillId="0" borderId="0">
      <alignment horizontal="right"/>
    </xf>
    <xf numFmtId="0" fontId="12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7" fillId="0" borderId="0" applyFill="0" applyBorder="0" applyAlignment="0" applyProtection="0"/>
    <xf numFmtId="0" fontId="22" fillId="0" borderId="0" applyFont="0" applyFill="0" applyBorder="0" applyAlignment="0" applyProtection="0"/>
    <xf numFmtId="178" fontId="7" fillId="0" borderId="0" applyFill="0" applyBorder="0" applyAlignment="0" applyProtection="0"/>
    <xf numFmtId="0" fontId="26" fillId="3" borderId="4" applyNumberFormat="0" applyBorder="0" applyAlignment="0">
      <alignment horizontal="center"/>
      <protection hidden="1"/>
    </xf>
    <xf numFmtId="37" fontId="17" fillId="4" borderId="5" applyNumberFormat="0" applyAlignment="0">
      <alignment horizontal="left"/>
    </xf>
    <xf numFmtId="0" fontId="27" fillId="0" borderId="0">
      <protection locked="0"/>
    </xf>
    <xf numFmtId="0" fontId="22" fillId="0" borderId="6" applyNumberFormat="0" applyFon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9" fillId="0" borderId="0" applyNumberFormat="0" applyFill="0" applyBorder="0" applyAlignment="0" applyProtection="0"/>
    <xf numFmtId="179" fontId="7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2" fontId="7" fillId="0" borderId="0" applyFill="0" applyBorder="0" applyAlignment="0" applyProtection="0"/>
    <xf numFmtId="2" fontId="7" fillId="0" borderId="0" applyFont="0" applyFill="0" applyBorder="0" applyAlignment="0" applyProtection="0"/>
    <xf numFmtId="0" fontId="30" fillId="0" borderId="0" applyFill="0" applyBorder="0" applyProtection="0">
      <alignment horizontal="left"/>
    </xf>
    <xf numFmtId="38" fontId="31" fillId="0" borderId="3" applyBorder="0"/>
    <xf numFmtId="2" fontId="7" fillId="0" borderId="0"/>
    <xf numFmtId="38" fontId="32" fillId="5" borderId="0" applyNumberFormat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3" fillId="0" borderId="0" applyProtection="0">
      <alignment horizontal="right"/>
    </xf>
    <xf numFmtId="0" fontId="34" fillId="0" borderId="0"/>
    <xf numFmtId="1" fontId="35" fillId="0" borderId="0" applyNumberFormat="0" applyFill="0" applyBorder="0" applyAlignment="0" applyProtection="0"/>
    <xf numFmtId="168" fontId="12" fillId="0" borderId="0"/>
    <xf numFmtId="180" fontId="12" fillId="0" borderId="0"/>
    <xf numFmtId="181" fontId="12" fillId="0" borderId="0"/>
    <xf numFmtId="10" fontId="32" fillId="6" borderId="7" applyNumberFormat="0" applyBorder="0" applyAlignment="0" applyProtection="0"/>
    <xf numFmtId="38" fontId="36" fillId="0" borderId="0"/>
    <xf numFmtId="38" fontId="37" fillId="0" borderId="0"/>
    <xf numFmtId="38" fontId="38" fillId="0" borderId="0"/>
    <xf numFmtId="38" fontId="39" fillId="0" borderId="0"/>
    <xf numFmtId="0" fontId="40" fillId="0" borderId="0"/>
    <xf numFmtId="0" fontId="40" fillId="0" borderId="0"/>
    <xf numFmtId="0" fontId="41" fillId="0" borderId="3">
      <alignment horizontal="left"/>
      <protection locked="0"/>
    </xf>
    <xf numFmtId="17" fontId="42" fillId="0" borderId="0">
      <alignment horizontal="center"/>
    </xf>
    <xf numFmtId="41" fontId="7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4" fillId="0" borderId="0" applyBorder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>
      <protection locked="0"/>
    </xf>
    <xf numFmtId="0" fontId="22" fillId="0" borderId="0" applyFont="0" applyFill="0" applyBorder="0" applyAlignment="0" applyProtection="0">
      <alignment horizontal="right"/>
    </xf>
    <xf numFmtId="37" fontId="45" fillId="0" borderId="0"/>
    <xf numFmtId="0" fontId="7" fillId="0" borderId="0"/>
    <xf numFmtId="168" fontId="12" fillId="0" borderId="0"/>
    <xf numFmtId="180" fontId="12" fillId="0" borderId="0"/>
    <xf numFmtId="181" fontId="12" fillId="0" borderId="0"/>
    <xf numFmtId="185" fontId="12" fillId="0" borderId="0">
      <alignment horizontal="right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6" fillId="0" borderId="0"/>
    <xf numFmtId="0" fontId="11" fillId="0" borderId="0">
      <alignment horizontal="right"/>
    </xf>
    <xf numFmtId="0" fontId="11" fillId="0" borderId="0">
      <alignment horizontal="right"/>
    </xf>
    <xf numFmtId="0" fontId="47" fillId="7" borderId="8"/>
    <xf numFmtId="10" fontId="7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7" fillId="0" borderId="0">
      <protection locked="0"/>
    </xf>
    <xf numFmtId="188" fontId="27" fillId="0" borderId="0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>
      <protection locked="0"/>
    </xf>
    <xf numFmtId="3" fontId="7" fillId="0" borderId="0" applyFont="0" applyFill="0" applyBorder="0" applyAlignment="0" applyProtection="0"/>
    <xf numFmtId="189" fontId="11" fillId="0" borderId="0"/>
    <xf numFmtId="190" fontId="11" fillId="0" borderId="0"/>
    <xf numFmtId="0" fontId="48" fillId="0" borderId="3" applyNumberFormat="0" applyFill="0" applyBorder="0" applyAlignment="0" applyProtection="0">
      <protection hidden="1"/>
    </xf>
    <xf numFmtId="38" fontId="49" fillId="0" borderId="0"/>
    <xf numFmtId="4" fontId="50" fillId="8" borderId="9" applyNumberFormat="0" applyProtection="0">
      <alignment horizontal="left" vertical="center" indent="1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7" fillId="0" borderId="0"/>
    <xf numFmtId="0" fontId="51" fillId="0" borderId="0" applyFill="0" applyBorder="0" applyProtection="0">
      <alignment horizontal="left"/>
    </xf>
    <xf numFmtId="37" fontId="52" fillId="0" borderId="10" applyFill="0" applyBorder="0" applyAlignment="0">
      <alignment horizontal="left"/>
    </xf>
    <xf numFmtId="191" fontId="28" fillId="0" borderId="7">
      <protection locked="0"/>
    </xf>
    <xf numFmtId="191" fontId="28" fillId="0" borderId="0">
      <protection locked="0"/>
    </xf>
    <xf numFmtId="0" fontId="49" fillId="2" borderId="3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53" fillId="0" borderId="0"/>
    <xf numFmtId="192" fontId="53" fillId="0" borderId="0">
      <alignment horizontal="right"/>
    </xf>
    <xf numFmtId="193" fontId="46" fillId="0" borderId="0" applyFont="0" applyFill="0" applyBorder="0" applyAlignment="0" applyProtection="0"/>
    <xf numFmtId="194" fontId="7" fillId="0" borderId="0" applyFont="0" applyFill="0" applyBorder="0" applyAlignment="0" applyProtection="0"/>
    <xf numFmtId="193" fontId="46" fillId="0" borderId="0" applyFont="0" applyFill="0" applyBorder="0" applyAlignment="0" applyProtection="0"/>
    <xf numFmtId="195" fontId="11" fillId="0" borderId="0"/>
    <xf numFmtId="3" fontId="7" fillId="0" borderId="0" applyFont="0" applyFill="0" applyBorder="0" applyAlignment="0" applyProtection="0"/>
    <xf numFmtId="0" fontId="1" fillId="0" borderId="0"/>
    <xf numFmtId="0" fontId="54" fillId="0" borderId="0" applyProtection="0">
      <alignment horizontal="left"/>
    </xf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55" fillId="0" borderId="0" applyFill="0" applyBorder="0" applyProtection="0">
      <alignment horizontal="left"/>
    </xf>
    <xf numFmtId="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6" fontId="56" fillId="0" borderId="0" applyFont="0" applyFill="0" applyBorder="0" applyAlignment="0" applyProtection="0"/>
    <xf numFmtId="167" fontId="57" fillId="0" borderId="0" applyFont="0" applyFill="0" applyBorder="0" applyAlignment="0" applyProtection="0"/>
    <xf numFmtId="197" fontId="58" fillId="0" borderId="0" applyFill="0" applyBorder="0" applyAlignment="0" applyProtection="0"/>
    <xf numFmtId="197" fontId="58" fillId="0" borderId="0" applyFill="0" applyBorder="0" applyAlignment="0" applyProtection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4" fillId="0" borderId="0"/>
    <xf numFmtId="0" fontId="9" fillId="0" borderId="0"/>
    <xf numFmtId="0" fontId="6" fillId="0" borderId="0"/>
    <xf numFmtId="0" fontId="7" fillId="0" borderId="0"/>
    <xf numFmtId="0" fontId="7" fillId="0" borderId="0"/>
    <xf numFmtId="0" fontId="50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0" fontId="9" fillId="0" borderId="0" applyFont="0" applyFill="0" applyBorder="0" applyAlignment="0" applyProtection="0"/>
    <xf numFmtId="0" fontId="59" fillId="0" borderId="11" applyNumberFormat="0" applyFill="0" applyAlignment="0" applyProtection="0"/>
    <xf numFmtId="0" fontId="59" fillId="0" borderId="1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0" borderId="12" applyNumberFormat="0" applyFill="0" applyAlignment="0" applyProtection="0"/>
    <xf numFmtId="0" fontId="62" fillId="0" borderId="13" applyNumberFormat="0" applyFill="0" applyAlignment="0" applyProtection="0"/>
    <xf numFmtId="0" fontId="63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4" fillId="9" borderId="0" applyNumberFormat="0" applyBorder="0" applyAlignment="0" applyProtection="0"/>
    <xf numFmtId="0" fontId="65" fillId="10" borderId="0" applyNumberFormat="0" applyBorder="0" applyAlignment="0" applyProtection="0"/>
    <xf numFmtId="0" fontId="66" fillId="12" borderId="16" applyNumberFormat="0" applyAlignment="0" applyProtection="0"/>
    <xf numFmtId="0" fontId="67" fillId="12" borderId="15" applyNumberFormat="0" applyAlignment="0" applyProtection="0"/>
    <xf numFmtId="0" fontId="68" fillId="0" borderId="17" applyNumberFormat="0" applyFill="0" applyAlignment="0" applyProtection="0"/>
    <xf numFmtId="0" fontId="3" fillId="13" borderId="18" applyNumberFormat="0" applyAlignment="0" applyProtection="0"/>
    <xf numFmtId="0" fontId="5" fillId="0" borderId="0" applyNumberFormat="0" applyFill="0" applyBorder="0" applyAlignment="0" applyProtection="0"/>
    <xf numFmtId="0" fontId="1" fillId="14" borderId="19" applyNumberFormat="0" applyFont="0" applyAlignment="0" applyProtection="0"/>
    <xf numFmtId="0" fontId="69" fillId="0" borderId="0" applyNumberFormat="0" applyFill="0" applyBorder="0" applyAlignment="0" applyProtection="0"/>
    <xf numFmtId="0" fontId="2" fillId="0" borderId="20" applyNumberFormat="0" applyFill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3" fontId="1" fillId="0" borderId="0" applyFont="0" applyFill="0" applyBorder="0" applyAlignment="0" applyProtection="0"/>
    <xf numFmtId="0" fontId="58" fillId="0" borderId="0"/>
    <xf numFmtId="0" fontId="7" fillId="0" borderId="0"/>
    <xf numFmtId="0" fontId="1" fillId="0" borderId="0"/>
    <xf numFmtId="198" fontId="34" fillId="0" borderId="0"/>
    <xf numFmtId="0" fontId="70" fillId="0" borderId="0"/>
    <xf numFmtId="0" fontId="32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8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7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75" fillId="0" borderId="0" xfId="0" applyFont="1"/>
    <xf numFmtId="0" fontId="76" fillId="39" borderId="1" xfId="0" applyFont="1" applyFill="1" applyBorder="1"/>
    <xf numFmtId="0" fontId="77" fillId="39" borderId="1" xfId="0" applyFont="1" applyFill="1" applyBorder="1"/>
    <xf numFmtId="0" fontId="78" fillId="0" borderId="0" xfId="0" applyFont="1"/>
    <xf numFmtId="3" fontId="75" fillId="0" borderId="0" xfId="278" applyNumberFormat="1" applyFont="1" applyFill="1" applyAlignment="1">
      <alignment horizontal="left"/>
    </xf>
    <xf numFmtId="164" fontId="78" fillId="0" borderId="0" xfId="0" applyNumberFormat="1" applyFont="1" applyAlignment="1">
      <alignment horizontal="center" vertical="center"/>
    </xf>
    <xf numFmtId="0" fontId="80" fillId="39" borderId="1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49" fontId="81" fillId="0" borderId="0" xfId="0" applyNumberFormat="1" applyFont="1" applyAlignment="1">
      <alignment horizontal="center" vertical="center"/>
    </xf>
    <xf numFmtId="14" fontId="81" fillId="0" borderId="0" xfId="0" applyNumberFormat="1" applyFont="1" applyAlignment="1">
      <alignment horizontal="center" vertical="center"/>
    </xf>
    <xf numFmtId="200" fontId="81" fillId="0" borderId="0" xfId="1" applyNumberFormat="1" applyFont="1" applyAlignment="1">
      <alignment horizontal="center" vertical="center"/>
    </xf>
    <xf numFmtId="43" fontId="81" fillId="0" borderId="0" xfId="278" applyFont="1" applyAlignment="1">
      <alignment horizontal="center" vertical="center"/>
    </xf>
    <xf numFmtId="10" fontId="81" fillId="0" borderId="0" xfId="1" applyNumberFormat="1" applyFont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79" fillId="0" borderId="0" xfId="0" applyFont="1" applyAlignment="1">
      <alignment horizontal="left"/>
    </xf>
    <xf numFmtId="0" fontId="79" fillId="0" borderId="0" xfId="0" applyFont="1" applyAlignment="1">
      <alignment horizontal="center" vertical="center"/>
    </xf>
    <xf numFmtId="49" fontId="79" fillId="0" borderId="0" xfId="0" applyNumberFormat="1" applyFont="1" applyAlignment="1">
      <alignment horizontal="center" vertical="center"/>
    </xf>
    <xf numFmtId="14" fontId="79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79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14" fontId="82" fillId="0" borderId="0" xfId="0" applyNumberFormat="1" applyFont="1" applyAlignment="1">
      <alignment horizontal="center" vertical="center"/>
    </xf>
    <xf numFmtId="200" fontId="82" fillId="0" borderId="0" xfId="1" applyNumberFormat="1" applyFont="1" applyAlignment="1">
      <alignment horizontal="center" vertical="center"/>
    </xf>
    <xf numFmtId="43" fontId="82" fillId="0" borderId="0" xfId="278" applyFont="1" applyAlignment="1">
      <alignment horizontal="center" vertical="center"/>
    </xf>
    <xf numFmtId="0" fontId="82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/>
    </xf>
    <xf numFmtId="0" fontId="76" fillId="39" borderId="1" xfId="0" applyFont="1" applyFill="1" applyBorder="1" applyAlignment="1">
      <alignment horizontal="center"/>
    </xf>
    <xf numFmtId="0" fontId="82" fillId="0" borderId="0" xfId="0" applyFont="1"/>
    <xf numFmtId="0" fontId="82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200" fontId="0" fillId="0" borderId="0" xfId="1" applyNumberFormat="1" applyFont="1" applyAlignment="1">
      <alignment horizontal="center" vertical="center"/>
    </xf>
    <xf numFmtId="2" fontId="81" fillId="0" borderId="0" xfId="278" applyNumberFormat="1" applyFont="1" applyAlignment="1">
      <alignment horizontal="center" vertical="center"/>
    </xf>
    <xf numFmtId="2" fontId="79" fillId="0" borderId="0" xfId="278" applyNumberFormat="1" applyFont="1" applyAlignment="1">
      <alignment horizontal="center" vertical="center"/>
    </xf>
    <xf numFmtId="203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center" vertical="center"/>
    </xf>
    <xf numFmtId="4" fontId="75" fillId="0" borderId="0" xfId="278" applyNumberFormat="1" applyFont="1" applyFill="1" applyAlignment="1">
      <alignment horizontal="left"/>
    </xf>
    <xf numFmtId="4" fontId="75" fillId="0" borderId="0" xfId="0" applyNumberFormat="1" applyFont="1"/>
    <xf numFmtId="0" fontId="77" fillId="39" borderId="1" xfId="0" applyFont="1" applyFill="1" applyBorder="1" applyAlignment="1">
      <alignment horizontal="center" vertical="center"/>
    </xf>
    <xf numFmtId="49" fontId="77" fillId="39" borderId="1" xfId="0" applyNumberFormat="1" applyFont="1" applyFill="1" applyBorder="1" applyAlignment="1">
      <alignment horizontal="center" vertical="center"/>
    </xf>
    <xf numFmtId="14" fontId="77" fillId="39" borderId="1" xfId="0" applyNumberFormat="1" applyFont="1" applyFill="1" applyBorder="1" applyAlignment="1">
      <alignment horizontal="center" vertical="center"/>
    </xf>
    <xf numFmtId="2" fontId="77" fillId="39" borderId="1" xfId="278" applyNumberFormat="1" applyFont="1" applyFill="1" applyBorder="1" applyAlignment="1">
      <alignment horizontal="center" vertical="center"/>
    </xf>
    <xf numFmtId="200" fontId="77" fillId="39" borderId="1" xfId="1" applyNumberFormat="1" applyFont="1" applyFill="1" applyBorder="1" applyAlignment="1">
      <alignment horizontal="center" vertical="center"/>
    </xf>
    <xf numFmtId="43" fontId="77" fillId="39" borderId="1" xfId="278" applyFont="1" applyFill="1" applyBorder="1" applyAlignment="1">
      <alignment horizontal="center" vertical="center"/>
    </xf>
    <xf numFmtId="10" fontId="77" fillId="39" borderId="1" xfId="1" applyNumberFormat="1" applyFont="1" applyFill="1" applyBorder="1" applyAlignment="1">
      <alignment horizontal="center" vertical="center"/>
    </xf>
    <xf numFmtId="0" fontId="77" fillId="3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83" fillId="0" borderId="0" xfId="0" applyNumberFormat="1" applyFont="1" applyAlignment="1">
      <alignment horizontal="center" vertical="center"/>
    </xf>
    <xf numFmtId="199" fontId="83" fillId="0" borderId="21" xfId="0" applyNumberFormat="1" applyFont="1" applyBorder="1" applyAlignment="1">
      <alignment horizontal="left"/>
    </xf>
    <xf numFmtId="204" fontId="83" fillId="0" borderId="21" xfId="0" applyNumberFormat="1" applyFont="1" applyBorder="1" applyAlignment="1">
      <alignment horizontal="center" vertical="center"/>
    </xf>
    <xf numFmtId="199" fontId="84" fillId="0" borderId="0" xfId="0" applyNumberFormat="1" applyFont="1" applyAlignment="1">
      <alignment horizontal="left"/>
    </xf>
    <xf numFmtId="204" fontId="84" fillId="0" borderId="0" xfId="0" applyNumberFormat="1" applyFont="1" applyAlignment="1">
      <alignment horizontal="center" vertical="center"/>
    </xf>
    <xf numFmtId="199" fontId="83" fillId="0" borderId="22" xfId="0" applyNumberFormat="1" applyFont="1" applyBorder="1" applyAlignment="1">
      <alignment horizontal="left"/>
    </xf>
    <xf numFmtId="204" fontId="83" fillId="0" borderId="22" xfId="0" applyNumberFormat="1" applyFont="1" applyBorder="1" applyAlignment="1">
      <alignment horizontal="center" vertical="center"/>
    </xf>
    <xf numFmtId="201" fontId="75" fillId="0" borderId="0" xfId="0" applyNumberFormat="1" applyFont="1" applyAlignment="1">
      <alignment horizontal="center" vertical="center"/>
    </xf>
    <xf numFmtId="3" fontId="83" fillId="0" borderId="22" xfId="0" applyNumberFormat="1" applyFont="1" applyBorder="1" applyAlignment="1">
      <alignment horizontal="center" vertical="center"/>
    </xf>
    <xf numFmtId="199" fontId="83" fillId="0" borderId="0" xfId="0" applyNumberFormat="1" applyFont="1" applyAlignment="1">
      <alignment horizontal="left"/>
    </xf>
    <xf numFmtId="201" fontId="83" fillId="0" borderId="0" xfId="0" applyNumberFormat="1" applyFont="1" applyAlignment="1">
      <alignment horizontal="center" vertical="center"/>
    </xf>
    <xf numFmtId="202" fontId="83" fillId="0" borderId="0" xfId="278" applyNumberFormat="1" applyFont="1" applyAlignment="1">
      <alignment horizontal="center" vertical="center"/>
    </xf>
    <xf numFmtId="3" fontId="83" fillId="0" borderId="0" xfId="278" applyNumberFormat="1" applyFont="1" applyAlignment="1">
      <alignment horizontal="center" vertical="center"/>
    </xf>
    <xf numFmtId="204" fontId="83" fillId="0" borderId="0" xfId="0" applyNumberFormat="1" applyFont="1" applyAlignment="1">
      <alignment horizontal="center" vertical="center"/>
    </xf>
    <xf numFmtId="3" fontId="83" fillId="0" borderId="0" xfId="0" applyNumberFormat="1" applyFont="1" applyAlignment="1">
      <alignment horizontal="center" vertical="center"/>
    </xf>
    <xf numFmtId="202" fontId="83" fillId="0" borderId="0" xfId="278" applyNumberFormat="1" applyFont="1" applyBorder="1" applyAlignment="1">
      <alignment horizontal="center" vertical="center"/>
    </xf>
    <xf numFmtId="3" fontId="83" fillId="0" borderId="0" xfId="278" applyNumberFormat="1" applyFont="1" applyBorder="1" applyAlignment="1">
      <alignment horizontal="center" vertical="center"/>
    </xf>
    <xf numFmtId="3" fontId="75" fillId="0" borderId="0" xfId="0" applyNumberFormat="1" applyFont="1"/>
    <xf numFmtId="4" fontId="0" fillId="0" borderId="0" xfId="278" applyNumberFormat="1" applyFont="1" applyAlignment="1">
      <alignment horizontal="center" vertical="center"/>
    </xf>
    <xf numFmtId="4" fontId="82" fillId="0" borderId="0" xfId="278" applyNumberFormat="1" applyFont="1" applyAlignment="1">
      <alignment horizontal="center" vertical="center"/>
    </xf>
    <xf numFmtId="4" fontId="82" fillId="0" borderId="0" xfId="1" applyNumberFormat="1" applyFont="1" applyAlignment="1">
      <alignment horizontal="center" vertical="center"/>
    </xf>
    <xf numFmtId="0" fontId="76" fillId="39" borderId="1" xfId="0" applyFont="1" applyFill="1" applyBorder="1" applyAlignment="1">
      <alignment horizontal="left" vertical="center"/>
    </xf>
    <xf numFmtId="204" fontId="75" fillId="0" borderId="0" xfId="0" applyNumberFormat="1" applyFont="1"/>
    <xf numFmtId="3" fontId="75" fillId="0" borderId="0" xfId="0" applyNumberFormat="1" applyFont="1" applyAlignment="1">
      <alignment horizontal="left"/>
    </xf>
    <xf numFmtId="4" fontId="79" fillId="0" borderId="0" xfId="278" applyNumberFormat="1" applyFont="1" applyAlignment="1">
      <alignment horizontal="center" vertical="center"/>
    </xf>
  </cellXfs>
  <cellStyles count="279">
    <cellStyle name="$K" xfId="2" xr:uid="{00000000-0005-0000-0000-000000000000}"/>
    <cellStyle name="%" xfId="3" xr:uid="{00000000-0005-0000-0000-000001000000}"/>
    <cellStyle name="%.0" xfId="4" xr:uid="{00000000-0005-0000-0000-000002000000}"/>
    <cellStyle name="%.00" xfId="5" xr:uid="{00000000-0005-0000-0000-000003000000}"/>
    <cellStyle name="£ BP" xfId="6" xr:uid="{00000000-0005-0000-0000-000004000000}"/>
    <cellStyle name="¥ JY" xfId="7" xr:uid="{00000000-0005-0000-0000-000005000000}"/>
    <cellStyle name="1º dia" xfId="8" xr:uid="{00000000-0005-0000-0000-000006000000}"/>
    <cellStyle name="20% - Ênfase1" xfId="230" builtinId="30" customBuiltin="1"/>
    <cellStyle name="20% - Ênfase2" xfId="233" builtinId="34" customBuiltin="1"/>
    <cellStyle name="20% - Ênfase3" xfId="236" builtinId="38" customBuiltin="1"/>
    <cellStyle name="20% - Ênfase4" xfId="239" builtinId="42" customBuiltin="1"/>
    <cellStyle name="20% - Ênfase5" xfId="242" builtinId="46" customBuiltin="1"/>
    <cellStyle name="20% - Ênfase6" xfId="245" builtinId="50" customBuiltin="1"/>
    <cellStyle name="40% - Ênfase1" xfId="231" builtinId="31" customBuiltin="1"/>
    <cellStyle name="40% - Ênfase2" xfId="234" builtinId="35" customBuiltin="1"/>
    <cellStyle name="40% - Ênfase3" xfId="237" builtinId="39" customBuiltin="1"/>
    <cellStyle name="40% - Ênfase4" xfId="240" builtinId="43" customBuiltin="1"/>
    <cellStyle name="40% - Ênfase5" xfId="243" builtinId="47" customBuiltin="1"/>
    <cellStyle name="40% - Ênfase6" xfId="246" builtinId="51" customBuiltin="1"/>
    <cellStyle name="60% - Ênfase1 2" xfId="266" xr:uid="{0917D52D-9124-4E5A-B0BF-1084159726B0}"/>
    <cellStyle name="60% - Ênfase2 2" xfId="267" xr:uid="{FFE20D1C-9CF6-439C-BBF3-8A88103FF051}"/>
    <cellStyle name="60% - Ênfase3 2" xfId="268" xr:uid="{BDFB4311-4393-4DDF-8546-D2F25AE85E86}"/>
    <cellStyle name="60% - Ênfase4 2" xfId="269" xr:uid="{29F80738-180C-47FC-B14C-A0172AEB4E7B}"/>
    <cellStyle name="60% - Ênfase5 2" xfId="270" xr:uid="{4689D96E-8A40-4EDE-B90B-5922CA26D114}"/>
    <cellStyle name="60% - Ênfase6 2" xfId="271" xr:uid="{A040CC7C-5C83-4171-BEA5-1C0921D5CF51}"/>
    <cellStyle name="apolo" xfId="9" xr:uid="{00000000-0005-0000-0000-000007000000}"/>
    <cellStyle name="Array" xfId="10" xr:uid="{00000000-0005-0000-0000-000008000000}"/>
    <cellStyle name="Array Enter" xfId="11" xr:uid="{00000000-0005-0000-0000-000009000000}"/>
    <cellStyle name="bla" xfId="12" xr:uid="{00000000-0005-0000-0000-00000A000000}"/>
    <cellStyle name="Body" xfId="13" xr:uid="{00000000-0005-0000-0000-00000B000000}"/>
    <cellStyle name="Bold/Border" xfId="14" xr:uid="{00000000-0005-0000-0000-00000C000000}"/>
    <cellStyle name="Bom" xfId="219" builtinId="26" customBuiltin="1"/>
    <cellStyle name="Bullet" xfId="15" xr:uid="{00000000-0005-0000-0000-00000D000000}"/>
    <cellStyle name="Cabeçalho 1" xfId="16" xr:uid="{00000000-0005-0000-0000-00000E000000}"/>
    <cellStyle name="Cabeçalho 2" xfId="17" xr:uid="{00000000-0005-0000-0000-00000F000000}"/>
    <cellStyle name="Cálculo" xfId="222" builtinId="22" customBuiltin="1"/>
    <cellStyle name="Célula de Verificação" xfId="224" builtinId="23" customBuiltin="1"/>
    <cellStyle name="Célula Vinculada" xfId="223" builtinId="24" customBuiltin="1"/>
    <cellStyle name="Collegamento ipertestuale" xfId="18" xr:uid="{00000000-0005-0000-0000-000010000000}"/>
    <cellStyle name="Comma (0.0)" xfId="19" xr:uid="{00000000-0005-0000-0000-000011000000}"/>
    <cellStyle name="Comma 0" xfId="20" xr:uid="{00000000-0005-0000-0000-000012000000}"/>
    <cellStyle name="Comma 2" xfId="21" xr:uid="{00000000-0005-0000-0000-000013000000}"/>
    <cellStyle name="Comma 3" xfId="277" xr:uid="{0E230E00-A351-4CED-8C1A-41A0ADDA78D4}"/>
    <cellStyle name="Comma 3 2" xfId="142" xr:uid="{00000000-0005-0000-0000-000014000000}"/>
    <cellStyle name="Comma0" xfId="22" xr:uid="{00000000-0005-0000-0000-000016000000}"/>
    <cellStyle name="Comma0 - Modelo1" xfId="23" xr:uid="{00000000-0005-0000-0000-000017000000}"/>
    <cellStyle name="Comma0 - Style1" xfId="24" xr:uid="{00000000-0005-0000-0000-000018000000}"/>
    <cellStyle name="Comma0_Consolidação As If MAR2009_SEM LEBLON" xfId="25" xr:uid="{00000000-0005-0000-0000-000019000000}"/>
    <cellStyle name="Comma1 - Modelo2" xfId="26" xr:uid="{00000000-0005-0000-0000-00001A000000}"/>
    <cellStyle name="Comma1 - Style2" xfId="27" xr:uid="{00000000-0005-0000-0000-00001B000000}"/>
    <cellStyle name="CR$,00" xfId="28" xr:uid="{00000000-0005-0000-0000-00001C000000}"/>
    <cellStyle name="Currency 0" xfId="29" xr:uid="{00000000-0005-0000-0000-00001D000000}"/>
    <cellStyle name="Currency 2" xfId="30" xr:uid="{00000000-0005-0000-0000-00001E000000}"/>
    <cellStyle name="Currency 2 2" xfId="276" xr:uid="{B582406D-87E4-4C55-AFD0-050DF34A7B1D}"/>
    <cellStyle name="Currency0" xfId="31" xr:uid="{00000000-0005-0000-0000-00001F000000}"/>
    <cellStyle name="d.semana" xfId="32" xr:uid="{00000000-0005-0000-0000-000020000000}"/>
    <cellStyle name="Dash" xfId="33" xr:uid="{00000000-0005-0000-0000-000021000000}"/>
    <cellStyle name="Data" xfId="34" xr:uid="{00000000-0005-0000-0000-000022000000}"/>
    <cellStyle name="Date" xfId="35" xr:uid="{00000000-0005-0000-0000-000023000000}"/>
    <cellStyle name="Date Aligned" xfId="36" xr:uid="{00000000-0005-0000-0000-000024000000}"/>
    <cellStyle name="Date_Consolidação As If MAR2009_SEM LEBLON" xfId="37" xr:uid="{00000000-0005-0000-0000-000025000000}"/>
    <cellStyle name="DESCRIÇÃO" xfId="38" xr:uid="{00000000-0005-0000-0000-000026000000}"/>
    <cellStyle name="Design" xfId="39" xr:uid="{00000000-0005-0000-0000-000027000000}"/>
    <cellStyle name="Dia" xfId="40" xr:uid="{00000000-0005-0000-0000-000028000000}"/>
    <cellStyle name="Dotted Line" xfId="41" xr:uid="{00000000-0005-0000-0000-000029000000}"/>
    <cellStyle name="Encabez1" xfId="42" xr:uid="{00000000-0005-0000-0000-00002A000000}"/>
    <cellStyle name="Encabez2" xfId="43" xr:uid="{00000000-0005-0000-0000-00002B000000}"/>
    <cellStyle name="Ênfase1" xfId="229" builtinId="29" customBuiltin="1"/>
    <cellStyle name="Ênfase2" xfId="232" builtinId="33" customBuiltin="1"/>
    <cellStyle name="Ênfase3" xfId="235" builtinId="37" customBuiltin="1"/>
    <cellStyle name="Ênfase4" xfId="238" builtinId="41" customBuiltin="1"/>
    <cellStyle name="Ênfase5" xfId="241" builtinId="45" customBuiltin="1"/>
    <cellStyle name="Ênfase6" xfId="244" builtinId="49" customBuiltin="1"/>
    <cellStyle name="Entrada" xfId="64" builtinId="20" customBuiltin="1"/>
    <cellStyle name="Estilo 1" xfId="44" xr:uid="{00000000-0005-0000-0000-00002C000000}"/>
    <cellStyle name="Euro" xfId="45" xr:uid="{00000000-0005-0000-0000-00002D000000}"/>
    <cellStyle name="F2" xfId="46" xr:uid="{00000000-0005-0000-0000-00002E000000}"/>
    <cellStyle name="F3" xfId="47" xr:uid="{00000000-0005-0000-0000-00002F000000}"/>
    <cellStyle name="F4" xfId="48" xr:uid="{00000000-0005-0000-0000-000030000000}"/>
    <cellStyle name="F5" xfId="49" xr:uid="{00000000-0005-0000-0000-000031000000}"/>
    <cellStyle name="F6" xfId="50" xr:uid="{00000000-0005-0000-0000-000032000000}"/>
    <cellStyle name="F7" xfId="51" xr:uid="{00000000-0005-0000-0000-000033000000}"/>
    <cellStyle name="F8" xfId="52" xr:uid="{00000000-0005-0000-0000-000034000000}"/>
    <cellStyle name="Fijo" xfId="53" xr:uid="{00000000-0005-0000-0000-000035000000}"/>
    <cellStyle name="Financiero" xfId="54" xr:uid="{00000000-0005-0000-0000-000036000000}"/>
    <cellStyle name="Fixed" xfId="55" xr:uid="{00000000-0005-0000-0000-000037000000}"/>
    <cellStyle name="Fixo" xfId="56" xr:uid="{00000000-0005-0000-0000-000038000000}"/>
    <cellStyle name="Footnote" xfId="57" xr:uid="{00000000-0005-0000-0000-000039000000}"/>
    <cellStyle name="FORMULAS" xfId="58" xr:uid="{00000000-0005-0000-0000-00003A000000}"/>
    <cellStyle name="Geral" xfId="59" xr:uid="{00000000-0005-0000-0000-00003B000000}"/>
    <cellStyle name="Grey" xfId="60" xr:uid="{00000000-0005-0000-0000-00003C000000}"/>
    <cellStyle name="Hard Percent" xfId="61" xr:uid="{00000000-0005-0000-0000-00003D000000}"/>
    <cellStyle name="Header" xfId="62" xr:uid="{00000000-0005-0000-0000-00003E000000}"/>
    <cellStyle name="Heading 1" xfId="215" xr:uid="{00000000-0005-0000-0000-00003F000000}"/>
    <cellStyle name="Heading 2" xfId="216" xr:uid="{00000000-0005-0000-0000-000040000000}"/>
    <cellStyle name="Heading 2 2" xfId="137" xr:uid="{00000000-0005-0000-0000-000041000000}"/>
    <cellStyle name="Heading 3" xfId="217" xr:uid="{00000000-0005-0000-0000-000042000000}"/>
    <cellStyle name="Indefinido" xfId="63" xr:uid="{00000000-0005-0000-0000-000043000000}"/>
    <cellStyle name="Input (%)" xfId="65" xr:uid="{00000000-0005-0000-0000-000045000000}"/>
    <cellStyle name="Input (£m)" xfId="66" xr:uid="{00000000-0005-0000-0000-000046000000}"/>
    <cellStyle name="Input (No)" xfId="67" xr:uid="{00000000-0005-0000-0000-000047000000}"/>
    <cellStyle name="Input [yellow]" xfId="68" xr:uid="{00000000-0005-0000-0000-000048000000}"/>
    <cellStyle name="KPMG Heading 1" xfId="69" xr:uid="{00000000-0005-0000-0000-000049000000}"/>
    <cellStyle name="KPMG Heading 2" xfId="70" xr:uid="{00000000-0005-0000-0000-00004A000000}"/>
    <cellStyle name="KPMG Heading 3" xfId="71" xr:uid="{00000000-0005-0000-0000-00004B000000}"/>
    <cellStyle name="KPMG Heading 4" xfId="72" xr:uid="{00000000-0005-0000-0000-00004C000000}"/>
    <cellStyle name="KPMG Normal" xfId="73" xr:uid="{00000000-0005-0000-0000-00004D000000}"/>
    <cellStyle name="KPMG Normal Text" xfId="74" xr:uid="{00000000-0005-0000-0000-00004E000000}"/>
    <cellStyle name="MacroCode" xfId="75" xr:uid="{00000000-0005-0000-0000-00004F000000}"/>
    <cellStyle name="mês" xfId="76" xr:uid="{00000000-0005-0000-0000-000050000000}"/>
    <cellStyle name="Migliaia (0)_Copia di (TOTOUTST 1)" xfId="77" xr:uid="{00000000-0005-0000-0000-000051000000}"/>
    <cellStyle name="Migliaia_Capital Expenditures" xfId="78" xr:uid="{00000000-0005-0000-0000-000052000000}"/>
    <cellStyle name="Mike" xfId="79" xr:uid="{00000000-0005-0000-0000-000053000000}"/>
    <cellStyle name="Millares [0]_10 AVERIAS MASIVAS + ANT" xfId="80" xr:uid="{00000000-0005-0000-0000-000054000000}"/>
    <cellStyle name="Millares_10 AVERIAS MASIVAS + ANT" xfId="81" xr:uid="{00000000-0005-0000-0000-000055000000}"/>
    <cellStyle name="Milliers [0]_Feuil1" xfId="82" xr:uid="{00000000-0005-0000-0000-000056000000}"/>
    <cellStyle name="Milliers_Feuil1" xfId="83" xr:uid="{00000000-0005-0000-0000-000057000000}"/>
    <cellStyle name="Moeda 2" xfId="84" xr:uid="{00000000-0005-0000-0000-000058000000}"/>
    <cellStyle name="Moeda 3" xfId="143" xr:uid="{00000000-0005-0000-0000-000059000000}"/>
    <cellStyle name="Moeda 3 2" xfId="144" xr:uid="{00000000-0005-0000-0000-00005A000000}"/>
    <cellStyle name="Moeda 4" xfId="145" xr:uid="{00000000-0005-0000-0000-00005B000000}"/>
    <cellStyle name="Moeda 5" xfId="146" xr:uid="{00000000-0005-0000-0000-00005C000000}"/>
    <cellStyle name="Moeda 6" xfId="147" xr:uid="{00000000-0005-0000-0000-00005D000000}"/>
    <cellStyle name="Moeda 7" xfId="148" xr:uid="{00000000-0005-0000-0000-00005E000000}"/>
    <cellStyle name="Moeda0" xfId="85" xr:uid="{00000000-0005-0000-0000-00005F000000}"/>
    <cellStyle name="Moneda [0]_0499EJEG" xfId="86" xr:uid="{00000000-0005-0000-0000-000060000000}"/>
    <cellStyle name="Moneda_0499EJEG" xfId="87" xr:uid="{00000000-0005-0000-0000-000061000000}"/>
    <cellStyle name="Monétaire [0]_Feuil1" xfId="88" xr:uid="{00000000-0005-0000-0000-000062000000}"/>
    <cellStyle name="Monétaire_Feuil1" xfId="89" xr:uid="{00000000-0005-0000-0000-000063000000}"/>
    <cellStyle name="Monetario" xfId="90" xr:uid="{00000000-0005-0000-0000-000064000000}"/>
    <cellStyle name="Multiple" xfId="91" xr:uid="{00000000-0005-0000-0000-000065000000}"/>
    <cellStyle name="Neutro 2" xfId="265" xr:uid="{CA193F4F-8C9C-4E9E-A36B-13CF0EA3FA6A}"/>
    <cellStyle name="no dec" xfId="92" xr:uid="{00000000-0005-0000-0000-000066000000}"/>
    <cellStyle name="Normal" xfId="0" builtinId="0"/>
    <cellStyle name="Normal - Style1" xfId="93" xr:uid="{00000000-0005-0000-0000-000068000000}"/>
    <cellStyle name="Normal (%)" xfId="94" xr:uid="{00000000-0005-0000-0000-000069000000}"/>
    <cellStyle name="Normal (£m)" xfId="95" xr:uid="{00000000-0005-0000-0000-00006A000000}"/>
    <cellStyle name="Normal (No)" xfId="96" xr:uid="{00000000-0005-0000-0000-00006B000000}"/>
    <cellStyle name="Normal (x)" xfId="97" xr:uid="{00000000-0005-0000-0000-00006C000000}"/>
    <cellStyle name="Normal 10" xfId="149" xr:uid="{00000000-0005-0000-0000-00006D000000}"/>
    <cellStyle name="Normal 10 2" xfId="150" xr:uid="{00000000-0005-0000-0000-00006E000000}"/>
    <cellStyle name="Normal 11" xfId="136" xr:uid="{00000000-0005-0000-0000-00006F000000}"/>
    <cellStyle name="Normal 13" xfId="249" xr:uid="{091C31A9-9F63-40C6-98A2-91CCDBF4D34B}"/>
    <cellStyle name="Normal 16" xfId="250" xr:uid="{37805364-8767-4A2D-9BDA-26A7E443D6DB}"/>
    <cellStyle name="Normal 18" xfId="151" xr:uid="{00000000-0005-0000-0000-000070000000}"/>
    <cellStyle name="Normal 2" xfId="98" xr:uid="{00000000-0005-0000-0000-000071000000}"/>
    <cellStyle name="Normal 2 10" xfId="152" xr:uid="{00000000-0005-0000-0000-000072000000}"/>
    <cellStyle name="Normal 2 11" xfId="248" xr:uid="{F9533418-3CF5-441C-95D3-85C3CF4365DD}"/>
    <cellStyle name="Normal 2 2" xfId="153" xr:uid="{00000000-0005-0000-0000-000073000000}"/>
    <cellStyle name="Normal 2 2 10" xfId="154" xr:uid="{00000000-0005-0000-0000-000074000000}"/>
    <cellStyle name="Normal 2 2 11" xfId="251" xr:uid="{47B12060-6754-47BB-BE23-7ABE0B353CBD}"/>
    <cellStyle name="Normal 2 2 2" xfId="155" xr:uid="{00000000-0005-0000-0000-000075000000}"/>
    <cellStyle name="Normal 2 2 3" xfId="156" xr:uid="{00000000-0005-0000-0000-000076000000}"/>
    <cellStyle name="Normal 2 2 4" xfId="157" xr:uid="{00000000-0005-0000-0000-000077000000}"/>
    <cellStyle name="Normal 2 2 5" xfId="158" xr:uid="{00000000-0005-0000-0000-000078000000}"/>
    <cellStyle name="Normal 2 2 6" xfId="159" xr:uid="{00000000-0005-0000-0000-000079000000}"/>
    <cellStyle name="Normal 2 2 7" xfId="160" xr:uid="{00000000-0005-0000-0000-00007A000000}"/>
    <cellStyle name="Normal 2 2 8" xfId="161" xr:uid="{00000000-0005-0000-0000-00007B000000}"/>
    <cellStyle name="Normal 2 2 9" xfId="162" xr:uid="{00000000-0005-0000-0000-00007C000000}"/>
    <cellStyle name="Normal 2 3" xfId="163" xr:uid="{00000000-0005-0000-0000-00007D000000}"/>
    <cellStyle name="Normal 2 3 2" xfId="274" xr:uid="{CAF5C8E5-494C-442B-8DE8-E81975DA5D9F}"/>
    <cellStyle name="Normal 2 4" xfId="164" xr:uid="{00000000-0005-0000-0000-00007E000000}"/>
    <cellStyle name="Normal 2 5" xfId="165" xr:uid="{00000000-0005-0000-0000-00007F000000}"/>
    <cellStyle name="Normal 2 6" xfId="166" xr:uid="{00000000-0005-0000-0000-000080000000}"/>
    <cellStyle name="Normal 2 7" xfId="167" xr:uid="{00000000-0005-0000-0000-000081000000}"/>
    <cellStyle name="Normal 2 8" xfId="168" xr:uid="{00000000-0005-0000-0000-000082000000}"/>
    <cellStyle name="Normal 2 9" xfId="169" xr:uid="{00000000-0005-0000-0000-000083000000}"/>
    <cellStyle name="Normal 3" xfId="99" xr:uid="{00000000-0005-0000-0000-000084000000}"/>
    <cellStyle name="Normal 3 2" xfId="139" xr:uid="{00000000-0005-0000-0000-000085000000}"/>
    <cellStyle name="Normal 3 2 2" xfId="253" xr:uid="{A64EE1B0-C31D-419F-9DFF-38A67E2294E3}"/>
    <cellStyle name="Normal 3 3" xfId="272" xr:uid="{B0E4A535-BA85-445E-8396-8F3ECF4F1AEA}"/>
    <cellStyle name="Normal 3 4" xfId="252" xr:uid="{B5C413CB-BFF9-4CA2-A0AE-141F909783E4}"/>
    <cellStyle name="Normal 4" xfId="170" xr:uid="{00000000-0005-0000-0000-000086000000}"/>
    <cellStyle name="Normal 4 2" xfId="255" xr:uid="{A24944E8-B7C9-4E20-AE63-3D0A7E0B75B9}"/>
    <cellStyle name="Normal 4 3" xfId="254" xr:uid="{08E98A0B-4903-48E7-BE74-9C04EAD4AEFD}"/>
    <cellStyle name="Normal 5" xfId="171" xr:uid="{00000000-0005-0000-0000-000087000000}"/>
    <cellStyle name="Normal 5 2" xfId="256" xr:uid="{E400E55F-244C-48D3-B50F-09584409800D}"/>
    <cellStyle name="Normal 6" xfId="172" xr:uid="{00000000-0005-0000-0000-000088000000}"/>
    <cellStyle name="Normal 62" xfId="173" xr:uid="{00000000-0005-0000-0000-000089000000}"/>
    <cellStyle name="Normal 7" xfId="174" xr:uid="{00000000-0005-0000-0000-00008A000000}"/>
    <cellStyle name="Normal 7 2" xfId="175" xr:uid="{00000000-0005-0000-0000-00008B000000}"/>
    <cellStyle name="Normal 8" xfId="176" xr:uid="{00000000-0005-0000-0000-00008C000000}"/>
    <cellStyle name="Normal 9" xfId="177" xr:uid="{00000000-0005-0000-0000-00008D000000}"/>
    <cellStyle name="Normale_ cellular Costs" xfId="100" xr:uid="{00000000-0005-0000-0000-00008E000000}"/>
    <cellStyle name="Nota" xfId="226" builtinId="10" customBuiltin="1"/>
    <cellStyle name="otn" xfId="101" xr:uid="{00000000-0005-0000-0000-00008F000000}"/>
    <cellStyle name="otn.0" xfId="102" xr:uid="{00000000-0005-0000-0000-000090000000}"/>
    <cellStyle name="Output Line Items" xfId="103" xr:uid="{00000000-0005-0000-0000-000091000000}"/>
    <cellStyle name="Percent [2]" xfId="104" xr:uid="{00000000-0005-0000-0000-000092000000}"/>
    <cellStyle name="Percent 0.0%" xfId="105" xr:uid="{00000000-0005-0000-0000-000093000000}"/>
    <cellStyle name="Percent 2" xfId="178" xr:uid="{00000000-0005-0000-0000-000094000000}"/>
    <cellStyle name="Percentual" xfId="106" xr:uid="{00000000-0005-0000-0000-000096000000}"/>
    <cellStyle name="Ponto" xfId="107" xr:uid="{00000000-0005-0000-0000-000097000000}"/>
    <cellStyle name="Porcentagem" xfId="1" builtinId="5"/>
    <cellStyle name="Porcentagem 12" xfId="179" xr:uid="{00000000-0005-0000-0000-000099000000}"/>
    <cellStyle name="Porcentagem 2" xfId="108" xr:uid="{00000000-0005-0000-0000-00009A000000}"/>
    <cellStyle name="Porcentagem 2 2" xfId="109" xr:uid="{00000000-0005-0000-0000-00009B000000}"/>
    <cellStyle name="Porcentagem 2 2 2" xfId="258" xr:uid="{83B78E7C-83FA-460D-83EF-FCDB0601F530}"/>
    <cellStyle name="Porcentagem 2 3" xfId="257" xr:uid="{C5F4AFE5-3ADD-4A95-9DDC-351B7ABD8269}"/>
    <cellStyle name="Porcentagem 3" xfId="180" xr:uid="{00000000-0005-0000-0000-00009C000000}"/>
    <cellStyle name="Porcentagem 3 2" xfId="181" xr:uid="{00000000-0005-0000-0000-00009D000000}"/>
    <cellStyle name="Porcentagem 4" xfId="182" xr:uid="{00000000-0005-0000-0000-00009E000000}"/>
    <cellStyle name="Porcentagem 5" xfId="183" xr:uid="{00000000-0005-0000-0000-00009F000000}"/>
    <cellStyle name="Porcentagem 6" xfId="184" xr:uid="{00000000-0005-0000-0000-0000A0000000}"/>
    <cellStyle name="Porcentagem 7" xfId="185" xr:uid="{00000000-0005-0000-0000-0000A1000000}"/>
    <cellStyle name="Porcentaje" xfId="110" xr:uid="{00000000-0005-0000-0000-0000A2000000}"/>
    <cellStyle name="Punto0" xfId="111" xr:uid="{00000000-0005-0000-0000-0000A3000000}"/>
    <cellStyle name="R$" xfId="112" xr:uid="{00000000-0005-0000-0000-0000A4000000}"/>
    <cellStyle name="R$,00" xfId="113" xr:uid="{00000000-0005-0000-0000-0000A5000000}"/>
    <cellStyle name="Red Text" xfId="114" xr:uid="{00000000-0005-0000-0000-0000A6000000}"/>
    <cellStyle name="RM" xfId="115" xr:uid="{00000000-0005-0000-0000-0000A7000000}"/>
    <cellStyle name="Ruim" xfId="220" builtinId="27" customBuiltin="1"/>
    <cellStyle name="Saída" xfId="221" builtinId="21" customBuiltin="1"/>
    <cellStyle name="SAPBEXstdItem" xfId="116" xr:uid="{00000000-0005-0000-0000-0000A8000000}"/>
    <cellStyle name="Separador de eilhares [0]" xfId="117" xr:uid="{00000000-0005-0000-0000-0000A9000000}"/>
    <cellStyle name="Separador de milhares 2" xfId="118" xr:uid="{00000000-0005-0000-0000-0000AA000000}"/>
    <cellStyle name="Separador de milhares 2 10" xfId="186" xr:uid="{00000000-0005-0000-0000-0000AB000000}"/>
    <cellStyle name="Separador de milhares 2 2" xfId="187" xr:uid="{00000000-0005-0000-0000-0000AC000000}"/>
    <cellStyle name="Separador de milhares 2 2 2" xfId="188" xr:uid="{00000000-0005-0000-0000-0000AD000000}"/>
    <cellStyle name="Separador de milhares 2 2 3" xfId="189" xr:uid="{00000000-0005-0000-0000-0000AE000000}"/>
    <cellStyle name="Separador de milhares 2 2 4" xfId="190" xr:uid="{00000000-0005-0000-0000-0000AF000000}"/>
    <cellStyle name="Separador de milhares 2 2 5" xfId="191" xr:uid="{00000000-0005-0000-0000-0000B0000000}"/>
    <cellStyle name="Separador de milhares 2 2 6" xfId="192" xr:uid="{00000000-0005-0000-0000-0000B1000000}"/>
    <cellStyle name="Separador de milhares 2 2 7" xfId="193" xr:uid="{00000000-0005-0000-0000-0000B2000000}"/>
    <cellStyle name="Separador de milhares 2 2 8" xfId="194" xr:uid="{00000000-0005-0000-0000-0000B3000000}"/>
    <cellStyle name="Separador de milhares 2 2 9" xfId="195" xr:uid="{00000000-0005-0000-0000-0000B4000000}"/>
    <cellStyle name="Separador de milhares 2 3" xfId="196" xr:uid="{00000000-0005-0000-0000-0000B5000000}"/>
    <cellStyle name="Separador de milhares 2 4" xfId="197" xr:uid="{00000000-0005-0000-0000-0000B6000000}"/>
    <cellStyle name="Separador de milhares 2 5" xfId="198" xr:uid="{00000000-0005-0000-0000-0000B7000000}"/>
    <cellStyle name="Separador de milhares 2 6" xfId="199" xr:uid="{00000000-0005-0000-0000-0000B8000000}"/>
    <cellStyle name="Separador de milhares 2 7" xfId="200" xr:uid="{00000000-0005-0000-0000-0000B9000000}"/>
    <cellStyle name="Separador de milhares 2 8" xfId="201" xr:uid="{00000000-0005-0000-0000-0000BA000000}"/>
    <cellStyle name="Separador de milhares 2 9" xfId="202" xr:uid="{00000000-0005-0000-0000-0000BB000000}"/>
    <cellStyle name="Separador de milhares 3" xfId="119" xr:uid="{00000000-0005-0000-0000-0000BC000000}"/>
    <cellStyle name="Separador de milhares 3 2" xfId="140" xr:uid="{00000000-0005-0000-0000-0000BD000000}"/>
    <cellStyle name="Separador de milhares 4" xfId="203" xr:uid="{00000000-0005-0000-0000-0000BE000000}"/>
    <cellStyle name="Separador de milhares 4 2" xfId="204" xr:uid="{00000000-0005-0000-0000-0000BF000000}"/>
    <cellStyle name="Separador de milhares 5" xfId="205" xr:uid="{00000000-0005-0000-0000-0000C0000000}"/>
    <cellStyle name="Separador de milhares 6" xfId="206" xr:uid="{00000000-0005-0000-0000-0000C1000000}"/>
    <cellStyle name="Separador de milhares 7" xfId="207" xr:uid="{00000000-0005-0000-0000-0000C2000000}"/>
    <cellStyle name="Separador de milhares 8" xfId="208" xr:uid="{00000000-0005-0000-0000-0000C3000000}"/>
    <cellStyle name="Standaard_Map3" xfId="120" xr:uid="{00000000-0005-0000-0000-0000C4000000}"/>
    <cellStyle name="Standard_Aging1408-0014" xfId="121" xr:uid="{00000000-0005-0000-0000-0000C5000000}"/>
    <cellStyle name="Table Title" xfId="122" xr:uid="{00000000-0005-0000-0000-0000C6000000}"/>
    <cellStyle name="Table Title 2" xfId="141" xr:uid="{00000000-0005-0000-0000-0000C7000000}"/>
    <cellStyle name="Test" xfId="123" xr:uid="{00000000-0005-0000-0000-0000C8000000}"/>
    <cellStyle name="Texto de Aviso" xfId="225" builtinId="11" customBuiltin="1"/>
    <cellStyle name="Texto Explicativo" xfId="227" builtinId="53" customBuiltin="1"/>
    <cellStyle name="Título 1 1" xfId="209" xr:uid="{00000000-0005-0000-0000-0000C9000000}"/>
    <cellStyle name="Título 1 1 1" xfId="210" xr:uid="{00000000-0005-0000-0000-0000CA000000}"/>
    <cellStyle name="Título 4" xfId="218" builtinId="19" customBuiltin="1"/>
    <cellStyle name="Título 5" xfId="273" xr:uid="{66FB3B42-E7F6-4707-9F5E-97E640C47DFE}"/>
    <cellStyle name="Título 6" xfId="264" xr:uid="{67E714C4-26C3-4450-8043-F813C4E68B5D}"/>
    <cellStyle name="Titulo1" xfId="124" xr:uid="{00000000-0005-0000-0000-0000CB000000}"/>
    <cellStyle name="Titulo2" xfId="125" xr:uid="{00000000-0005-0000-0000-0000CC000000}"/>
    <cellStyle name="TopGrey" xfId="126" xr:uid="{00000000-0005-0000-0000-0000CD000000}"/>
    <cellStyle name="Total" xfId="228" builtinId="25" customBuiltin="1"/>
    <cellStyle name="Tusenskille [0]_P&amp;L+BAL" xfId="127" xr:uid="{00000000-0005-0000-0000-0000CE000000}"/>
    <cellStyle name="Tusenskille_P&amp;L+BAL" xfId="128" xr:uid="{00000000-0005-0000-0000-0000CF000000}"/>
    <cellStyle name="U$" xfId="129" xr:uid="{00000000-0005-0000-0000-0000D0000000}"/>
    <cellStyle name="ufir" xfId="130" xr:uid="{00000000-0005-0000-0000-0000D1000000}"/>
    <cellStyle name="Valuta (0)_ cellular Costs" xfId="131" xr:uid="{00000000-0005-0000-0000-0000D2000000}"/>
    <cellStyle name="Valuta [0]_P&amp;L+BAL" xfId="132" xr:uid="{00000000-0005-0000-0000-0000D3000000}"/>
    <cellStyle name="Valuta_ cellular Costs" xfId="133" xr:uid="{00000000-0005-0000-0000-0000D4000000}"/>
    <cellStyle name="variando" xfId="134" xr:uid="{00000000-0005-0000-0000-0000D5000000}"/>
    <cellStyle name="Vírgula" xfId="278" builtinId="3"/>
    <cellStyle name="Vírgula 10 2" xfId="259" xr:uid="{4E13D124-0BD6-404C-997D-65BB19756680}"/>
    <cellStyle name="Vírgula 2" xfId="211" xr:uid="{00000000-0005-0000-0000-0000D7000000}"/>
    <cellStyle name="Vírgula 2 2" xfId="260" xr:uid="{F99A144C-F3F3-4635-B95A-9F34D4ADBAE0}"/>
    <cellStyle name="Vírgula 3" xfId="138" xr:uid="{00000000-0005-0000-0000-0000D8000000}"/>
    <cellStyle name="Vírgula 3 2" xfId="261" xr:uid="{2BCF5931-B7A8-4781-9672-724A4118BB1F}"/>
    <cellStyle name="Vírgula 4" xfId="212" xr:uid="{00000000-0005-0000-0000-0000D9000000}"/>
    <cellStyle name="Vírgula 4 2" xfId="262" xr:uid="{C73451D4-AF1D-4921-9F00-50449A934B07}"/>
    <cellStyle name="Vírgula 4 2 2" xfId="263" xr:uid="{9BDAA393-54FC-4F41-8F2A-5B009A7B1835}"/>
    <cellStyle name="Vírgula 5" xfId="213" xr:uid="{00000000-0005-0000-0000-0000DA000000}"/>
    <cellStyle name="Vírgula 5 2" xfId="275" xr:uid="{4E841AC5-C303-4CCA-BF3F-99890B61A9FF}"/>
    <cellStyle name="Vírgula 6" xfId="214" xr:uid="{00000000-0005-0000-0000-0000DB000000}"/>
    <cellStyle name="Vírgula 7" xfId="247" xr:uid="{179592F9-B96A-4C91-9695-5969A1DF4D2D}"/>
    <cellStyle name="Vírgula0" xfId="135" xr:uid="{00000000-0005-0000-0000-0000D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134470</xdr:colOff>
      <xdr:row>0</xdr:row>
      <xdr:rowOff>44824</xdr:rowOff>
    </xdr:from>
    <xdr:to>
      <xdr:col>25</xdr:col>
      <xdr:colOff>507086</xdr:colOff>
      <xdr:row>2</xdr:row>
      <xdr:rowOff>154891</xdr:rowOff>
    </xdr:to>
    <xdr:pic>
      <xdr:nvPicPr>
        <xdr:cNvPr id="2" name="Picture 4" descr="image006">
          <a:extLst>
            <a:ext uri="{FF2B5EF4-FFF2-40B4-BE49-F238E27FC236}">
              <a16:creationId xmlns:a16="http://schemas.microsoft.com/office/drawing/2014/main" id="{F28548BD-9157-4BEF-9859-089B5BEB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9088" y="44824"/>
          <a:ext cx="4003322" cy="4910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33617</xdr:colOff>
      <xdr:row>0</xdr:row>
      <xdr:rowOff>78439</xdr:rowOff>
    </xdr:from>
    <xdr:to>
      <xdr:col>29</xdr:col>
      <xdr:colOff>291354</xdr:colOff>
      <xdr:row>2</xdr:row>
      <xdr:rowOff>85016</xdr:rowOff>
    </xdr:to>
    <xdr:pic>
      <xdr:nvPicPr>
        <xdr:cNvPr id="3" name="Imagem 2" descr="Perfil e Característica do Fundo - Habitat Capital Partners | Relações com  Investidores">
          <a:extLst>
            <a:ext uri="{FF2B5EF4-FFF2-40B4-BE49-F238E27FC236}">
              <a16:creationId xmlns:a16="http://schemas.microsoft.com/office/drawing/2014/main" id="{E686CBB7-3EF4-44DD-D3E0-A83DD19A41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03" b="40678"/>
        <a:stretch/>
      </xdr:blipFill>
      <xdr:spPr bwMode="auto">
        <a:xfrm>
          <a:off x="16035617" y="78439"/>
          <a:ext cx="2073090" cy="387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30"/>
  <sheetViews>
    <sheetView showGridLines="0" showRowColHeaders="0" topLeftCell="A10" zoomScaleNormal="100" workbookViewId="0">
      <selection activeCell="F30" sqref="F30"/>
    </sheetView>
  </sheetViews>
  <sheetFormatPr defaultRowHeight="15"/>
  <cols>
    <col min="1" max="1" width="3" style="1" customWidth="1"/>
    <col min="2" max="5" width="9.140625" style="1" customWidth="1"/>
    <col min="6" max="6" width="20" style="1" bestFit="1" customWidth="1"/>
    <col min="7" max="8" width="9.28515625" style="1" customWidth="1"/>
    <col min="9" max="16384" width="9.140625" style="1"/>
  </cols>
  <sheetData>
    <row r="2" spans="2:30">
      <c r="B2" s="6">
        <v>45383</v>
      </c>
    </row>
    <row r="4" spans="2:30" ht="15.75">
      <c r="B4" s="2" t="s">
        <v>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6" spans="2:30">
      <c r="B6" s="4" t="s">
        <v>3</v>
      </c>
      <c r="F6" s="1" t="s">
        <v>19</v>
      </c>
    </row>
    <row r="7" spans="2:30">
      <c r="B7" s="4"/>
    </row>
    <row r="8" spans="2:30">
      <c r="B8" s="4" t="s">
        <v>0</v>
      </c>
      <c r="F8" s="1" t="s">
        <v>10</v>
      </c>
    </row>
    <row r="9" spans="2:30">
      <c r="B9" s="4"/>
    </row>
    <row r="10" spans="2:30">
      <c r="B10" s="4" t="s">
        <v>2</v>
      </c>
      <c r="F10" s="1" t="s">
        <v>32</v>
      </c>
    </row>
    <row r="11" spans="2:30">
      <c r="B11" s="4"/>
    </row>
    <row r="12" spans="2:30">
      <c r="B12" s="4" t="s">
        <v>1</v>
      </c>
      <c r="F12" s="1" t="s">
        <v>35</v>
      </c>
    </row>
    <row r="13" spans="2:30">
      <c r="B13" s="4"/>
    </row>
    <row r="14" spans="2:30">
      <c r="B14" s="4" t="s">
        <v>4</v>
      </c>
      <c r="F14" s="1" t="s">
        <v>31</v>
      </c>
    </row>
    <row r="15" spans="2:30">
      <c r="B15" s="4"/>
    </row>
    <row r="16" spans="2:30">
      <c r="B16" s="4" t="s">
        <v>5</v>
      </c>
      <c r="F16" s="1" t="s">
        <v>34</v>
      </c>
    </row>
    <row r="17" spans="2:6">
      <c r="B17" s="4"/>
    </row>
    <row r="18" spans="2:6">
      <c r="B18" s="4" t="s">
        <v>6</v>
      </c>
      <c r="F18" s="1" t="s">
        <v>36</v>
      </c>
    </row>
    <row r="19" spans="2:6">
      <c r="B19" s="4"/>
    </row>
    <row r="20" spans="2:6">
      <c r="B20" s="4" t="s">
        <v>7</v>
      </c>
      <c r="F20" s="1" t="s">
        <v>37</v>
      </c>
    </row>
    <row r="21" spans="2:6">
      <c r="B21" s="4"/>
    </row>
    <row r="22" spans="2:6">
      <c r="B22" s="4" t="s">
        <v>9</v>
      </c>
      <c r="F22" s="1" t="s">
        <v>38</v>
      </c>
    </row>
    <row r="23" spans="2:6">
      <c r="B23" s="4"/>
    </row>
    <row r="24" spans="2:6">
      <c r="B24" s="4" t="s">
        <v>8</v>
      </c>
      <c r="F24" s="1" t="s">
        <v>39</v>
      </c>
    </row>
    <row r="25" spans="2:6">
      <c r="B25" s="4"/>
    </row>
    <row r="26" spans="2:6">
      <c r="B26" s="4" t="s">
        <v>30</v>
      </c>
      <c r="F26" s="5">
        <f>HLOOKUP(Características!B2,DRE!3:21,17,FALSE)</f>
        <v>30000000</v>
      </c>
    </row>
    <row r="27" spans="2:6">
      <c r="B27" s="4"/>
      <c r="F27" s="38"/>
    </row>
    <row r="28" spans="2:6">
      <c r="B28" s="4" t="s">
        <v>18</v>
      </c>
      <c r="F28" s="76">
        <f>HLOOKUP(Características!B2,DRE!3:21,15,FALSE)*HLOOKUP(Características!B2,DRE!3:21,17,FALSE)</f>
        <v>286133611.80000001</v>
      </c>
    </row>
    <row r="29" spans="2:6">
      <c r="F29" s="39"/>
    </row>
    <row r="30" spans="2:6">
      <c r="B30" s="4" t="s">
        <v>79</v>
      </c>
      <c r="F30" s="5">
        <f>HLOOKUP(Características!B2,DRE!3:21,19,FALSE)</f>
        <v>8243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9B9D-53FC-477F-805D-69112F4C5836}">
  <dimension ref="A1:Q28"/>
  <sheetViews>
    <sheetView showGridLines="0" showRowColHeaders="0" zoomScaleNormal="100" workbookViewId="0">
      <pane xSplit="2" ySplit="4" topLeftCell="M26" activePane="bottomRight" state="frozen"/>
      <selection activeCell="F39" sqref="F39"/>
      <selection pane="topRight" activeCell="F39" sqref="F39"/>
      <selection pane="bottomLeft" activeCell="F39" sqref="F39"/>
      <selection pane="bottomRight" activeCell="P28" sqref="P28:Q28"/>
    </sheetView>
  </sheetViews>
  <sheetFormatPr defaultColWidth="9.140625" defaultRowHeight="12.75"/>
  <cols>
    <col min="1" max="1" width="3.140625" style="16" bestFit="1" customWidth="1"/>
    <col min="2" max="2" width="11.5703125" style="16" bestFit="1" customWidth="1"/>
    <col min="3" max="3" width="47" style="16" bestFit="1" customWidth="1"/>
    <col min="4" max="4" width="33.7109375" style="16" bestFit="1" customWidth="1"/>
    <col min="5" max="5" width="14.7109375" style="16" bestFit="1" customWidth="1"/>
    <col min="6" max="6" width="17.28515625" style="23" bestFit="1" customWidth="1"/>
    <col min="7" max="7" width="14.5703125" style="24" bestFit="1" customWidth="1"/>
    <col min="8" max="8" width="17.28515625" style="72" bestFit="1" customWidth="1"/>
    <col min="9" max="9" width="15.7109375" style="25" bestFit="1" customWidth="1"/>
    <col min="10" max="10" width="25.28515625" style="26" bestFit="1" customWidth="1"/>
    <col min="11" max="11" width="16.7109375" style="73" bestFit="1" customWidth="1"/>
    <col min="12" max="12" width="25.28515625" style="16" bestFit="1" customWidth="1"/>
    <col min="13" max="13" width="31" style="16" bestFit="1" customWidth="1"/>
    <col min="14" max="14" width="21" style="16" bestFit="1" customWidth="1"/>
    <col min="15" max="15" width="24.7109375" style="27" bestFit="1" customWidth="1"/>
    <col min="16" max="16" width="84.5703125" style="27" bestFit="1" customWidth="1"/>
    <col min="17" max="17" width="78.85546875" style="27" bestFit="1" customWidth="1"/>
    <col min="18" max="16384" width="9.140625" style="28"/>
  </cols>
  <sheetData>
    <row r="1" spans="1:17" s="15" customFormat="1" ht="17.25" customHeight="1">
      <c r="A1" s="74" t="str">
        <f>Características!$B$4</f>
        <v>XP HABITAT FUNDO DE INVESTIMENTO IMOBILIÁRIO</v>
      </c>
      <c r="B1" s="7"/>
      <c r="C1" s="7"/>
      <c r="D1" s="7"/>
      <c r="E1" s="8"/>
      <c r="F1" s="9"/>
      <c r="G1" s="10"/>
      <c r="H1" s="34"/>
      <c r="I1" s="11"/>
      <c r="J1" s="12"/>
      <c r="K1" s="13"/>
      <c r="L1" s="8"/>
      <c r="M1" s="8"/>
      <c r="N1" s="8"/>
      <c r="O1" s="14"/>
      <c r="P1" s="14"/>
      <c r="Q1" s="14"/>
    </row>
    <row r="2" spans="1:17" s="15" customFormat="1" ht="17.25" customHeight="1">
      <c r="A2" s="16"/>
      <c r="B2" s="8"/>
      <c r="C2" s="8"/>
      <c r="D2" s="8"/>
      <c r="E2" s="8"/>
      <c r="F2" s="9"/>
      <c r="G2" s="10"/>
      <c r="H2" s="34"/>
      <c r="I2" s="11"/>
      <c r="J2" s="12"/>
      <c r="K2" s="13"/>
      <c r="L2" s="8"/>
      <c r="M2" s="8"/>
      <c r="N2" s="8"/>
      <c r="O2" s="14"/>
      <c r="P2" s="14"/>
      <c r="Q2" s="14"/>
    </row>
    <row r="3" spans="1:17" s="22" customFormat="1" ht="17.25" customHeight="1">
      <c r="A3" s="17" t="s">
        <v>11</v>
      </c>
      <c r="B3" s="16"/>
      <c r="C3" s="16"/>
      <c r="D3" s="18"/>
      <c r="E3" s="18"/>
      <c r="F3" s="19"/>
      <c r="G3" s="20"/>
      <c r="H3" s="35"/>
      <c r="I3" s="77"/>
      <c r="M3" s="18"/>
      <c r="N3" s="18"/>
      <c r="O3" s="21"/>
      <c r="P3" s="21"/>
      <c r="Q3" s="21"/>
    </row>
    <row r="4" spans="1:17" s="22" customFormat="1" ht="15">
      <c r="A4" s="40" t="s">
        <v>12</v>
      </c>
      <c r="B4" s="40" t="s">
        <v>40</v>
      </c>
      <c r="C4" s="40" t="s">
        <v>41</v>
      </c>
      <c r="D4" s="40" t="s">
        <v>13</v>
      </c>
      <c r="E4" s="40" t="s">
        <v>42</v>
      </c>
      <c r="F4" s="41" t="s">
        <v>43</v>
      </c>
      <c r="G4" s="42" t="s">
        <v>16</v>
      </c>
      <c r="H4" s="43" t="s">
        <v>14</v>
      </c>
      <c r="I4" s="44" t="s">
        <v>142</v>
      </c>
      <c r="J4" s="40" t="s">
        <v>45</v>
      </c>
      <c r="K4" s="45" t="s">
        <v>44</v>
      </c>
      <c r="L4" s="46" t="s">
        <v>15</v>
      </c>
      <c r="M4" s="40" t="s">
        <v>17</v>
      </c>
      <c r="N4" s="40" t="s">
        <v>23</v>
      </c>
      <c r="O4" s="47" t="s">
        <v>24</v>
      </c>
      <c r="P4" s="47" t="s">
        <v>46</v>
      </c>
      <c r="Q4" s="47" t="s">
        <v>127</v>
      </c>
    </row>
    <row r="5" spans="1:17" ht="90">
      <c r="A5" s="48">
        <v>1</v>
      </c>
      <c r="B5" s="48" t="s">
        <v>47</v>
      </c>
      <c r="C5" s="48" t="s">
        <v>48</v>
      </c>
      <c r="D5" s="48" t="s">
        <v>121</v>
      </c>
      <c r="E5" s="48" t="s">
        <v>143</v>
      </c>
      <c r="F5" s="48" t="s">
        <v>49</v>
      </c>
      <c r="G5" s="49">
        <v>46317</v>
      </c>
      <c r="H5" s="71">
        <v>17.204033938824981</v>
      </c>
      <c r="I5" s="33">
        <v>6.0547399933924662E-2</v>
      </c>
      <c r="J5" s="51" t="s">
        <v>22</v>
      </c>
      <c r="K5" s="50">
        <v>2.3387200832366943</v>
      </c>
      <c r="L5" s="51">
        <v>0.05</v>
      </c>
      <c r="M5" s="48" t="s">
        <v>50</v>
      </c>
      <c r="N5" s="48" t="s">
        <v>25</v>
      </c>
      <c r="O5" s="52" t="s">
        <v>21</v>
      </c>
      <c r="P5" s="52" t="s">
        <v>51</v>
      </c>
      <c r="Q5" s="52" t="s">
        <v>52</v>
      </c>
    </row>
    <row r="6" spans="1:17" ht="90">
      <c r="A6" s="48">
        <v>2</v>
      </c>
      <c r="B6" s="48" t="s">
        <v>130</v>
      </c>
      <c r="C6" s="48" t="s">
        <v>81</v>
      </c>
      <c r="D6" s="48" t="s">
        <v>122</v>
      </c>
      <c r="E6" s="48" t="s">
        <v>143</v>
      </c>
      <c r="F6" s="48" t="s">
        <v>131</v>
      </c>
      <c r="G6" s="49">
        <v>49907</v>
      </c>
      <c r="H6" s="71">
        <v>9.9098155084367541</v>
      </c>
      <c r="I6" s="33">
        <v>3.4876329876718987E-2</v>
      </c>
      <c r="J6" s="51" t="s">
        <v>105</v>
      </c>
      <c r="K6" s="50">
        <v>3.4931199550628662</v>
      </c>
      <c r="L6" s="51">
        <v>0.12</v>
      </c>
      <c r="M6" s="48" t="s">
        <v>50</v>
      </c>
      <c r="N6" s="48" t="s">
        <v>76</v>
      </c>
      <c r="O6" s="52" t="s">
        <v>98</v>
      </c>
      <c r="P6" s="52" t="s">
        <v>99</v>
      </c>
      <c r="Q6" s="52" t="s">
        <v>100</v>
      </c>
    </row>
    <row r="7" spans="1:17" ht="90">
      <c r="A7" s="48">
        <v>3</v>
      </c>
      <c r="B7" s="48" t="s">
        <v>80</v>
      </c>
      <c r="C7" s="48" t="s">
        <v>81</v>
      </c>
      <c r="D7" s="48" t="s">
        <v>122</v>
      </c>
      <c r="E7" s="48" t="s">
        <v>143</v>
      </c>
      <c r="F7" s="48" t="s">
        <v>82</v>
      </c>
      <c r="G7" s="49">
        <v>49907</v>
      </c>
      <c r="H7" s="71">
        <v>6.6817218074033118</v>
      </c>
      <c r="I7" s="33">
        <v>2.351546642831753E-2</v>
      </c>
      <c r="J7" s="51" t="s">
        <v>105</v>
      </c>
      <c r="K7" s="50">
        <v>3.4931199550628662</v>
      </c>
      <c r="L7" s="51">
        <v>0.12</v>
      </c>
      <c r="M7" s="48" t="s">
        <v>50</v>
      </c>
      <c r="N7" s="48" t="s">
        <v>76</v>
      </c>
      <c r="O7" s="52" t="s">
        <v>98</v>
      </c>
      <c r="P7" s="52" t="s">
        <v>99</v>
      </c>
      <c r="Q7" s="52" t="s">
        <v>100</v>
      </c>
    </row>
    <row r="8" spans="1:17" ht="60">
      <c r="A8" s="48">
        <v>4</v>
      </c>
      <c r="B8" s="48" t="s">
        <v>72</v>
      </c>
      <c r="C8" s="48" t="s">
        <v>73</v>
      </c>
      <c r="D8" s="48" t="s">
        <v>122</v>
      </c>
      <c r="E8" s="48" t="s">
        <v>143</v>
      </c>
      <c r="F8" s="48" t="s">
        <v>74</v>
      </c>
      <c r="G8" s="49">
        <v>47710</v>
      </c>
      <c r="H8" s="71">
        <v>28.966413214822769</v>
      </c>
      <c r="I8" s="33">
        <v>0.10194359135802659</v>
      </c>
      <c r="J8" s="51" t="s">
        <v>106</v>
      </c>
      <c r="K8" s="50">
        <v>2.6128499507904053</v>
      </c>
      <c r="L8" s="51">
        <v>0.09</v>
      </c>
      <c r="M8" s="48" t="s">
        <v>50</v>
      </c>
      <c r="N8" s="48" t="s">
        <v>76</v>
      </c>
      <c r="O8" s="52" t="s">
        <v>77</v>
      </c>
      <c r="P8" s="52" t="s">
        <v>144</v>
      </c>
      <c r="Q8" s="52" t="s">
        <v>78</v>
      </c>
    </row>
    <row r="9" spans="1:17" ht="45">
      <c r="A9" s="48">
        <v>5</v>
      </c>
      <c r="B9" s="48" t="s">
        <v>83</v>
      </c>
      <c r="C9" s="48" t="s">
        <v>84</v>
      </c>
      <c r="D9" s="48" t="s">
        <v>123</v>
      </c>
      <c r="E9" s="48" t="s">
        <v>143</v>
      </c>
      <c r="F9" s="48" t="s">
        <v>85</v>
      </c>
      <c r="G9" s="49">
        <v>46254</v>
      </c>
      <c r="H9" s="71">
        <v>3.7202543390886289</v>
      </c>
      <c r="I9" s="33">
        <v>1.3092959949142152E-2</v>
      </c>
      <c r="J9" s="51" t="s">
        <v>22</v>
      </c>
      <c r="K9" s="50">
        <v>1.1601500511169434</v>
      </c>
      <c r="L9" s="51">
        <v>5.5E-2</v>
      </c>
      <c r="M9" s="48" t="s">
        <v>50</v>
      </c>
      <c r="N9" s="48" t="s">
        <v>25</v>
      </c>
      <c r="O9" s="52" t="s">
        <v>167</v>
      </c>
      <c r="P9" s="52" t="s">
        <v>145</v>
      </c>
      <c r="Q9" s="52" t="s">
        <v>101</v>
      </c>
    </row>
    <row r="10" spans="1:17" ht="90">
      <c r="A10" s="48">
        <v>6</v>
      </c>
      <c r="B10" s="48" t="s">
        <v>53</v>
      </c>
      <c r="C10" s="48" t="s">
        <v>54</v>
      </c>
      <c r="D10" s="48" t="s">
        <v>121</v>
      </c>
      <c r="E10" s="48" t="s">
        <v>135</v>
      </c>
      <c r="F10" s="48" t="s">
        <v>55</v>
      </c>
      <c r="G10" s="49">
        <v>47295</v>
      </c>
      <c r="H10" s="71">
        <v>21.92639471145592</v>
      </c>
      <c r="I10" s="33">
        <v>7.7167145474387785E-2</v>
      </c>
      <c r="J10" s="51" t="s">
        <v>105</v>
      </c>
      <c r="K10" s="50">
        <v>2.3634300231933594</v>
      </c>
      <c r="L10" s="51">
        <v>0.12</v>
      </c>
      <c r="M10" s="48" t="s">
        <v>50</v>
      </c>
      <c r="N10" s="48" t="s">
        <v>20</v>
      </c>
      <c r="O10" s="52" t="s">
        <v>168</v>
      </c>
      <c r="P10" s="52" t="s">
        <v>56</v>
      </c>
      <c r="Q10" s="52" t="s">
        <v>57</v>
      </c>
    </row>
    <row r="11" spans="1:17" ht="90">
      <c r="A11" s="48">
        <v>7</v>
      </c>
      <c r="B11" s="48" t="s">
        <v>58</v>
      </c>
      <c r="C11" s="48" t="s">
        <v>54</v>
      </c>
      <c r="D11" s="48" t="s">
        <v>121</v>
      </c>
      <c r="E11" s="48" t="s">
        <v>124</v>
      </c>
      <c r="F11" s="48" t="s">
        <v>59</v>
      </c>
      <c r="G11" s="49">
        <v>47295</v>
      </c>
      <c r="H11" s="71">
        <v>14.881425832642138</v>
      </c>
      <c r="I11" s="33">
        <v>5.2373277376687205E-2</v>
      </c>
      <c r="J11" s="51" t="s">
        <v>105</v>
      </c>
      <c r="K11" s="50">
        <v>2.3006100654602051</v>
      </c>
      <c r="L11" s="51">
        <v>0.153</v>
      </c>
      <c r="M11" s="48" t="s">
        <v>50</v>
      </c>
      <c r="N11" s="48" t="s">
        <v>20</v>
      </c>
      <c r="O11" s="52" t="s">
        <v>168</v>
      </c>
      <c r="P11" s="52" t="s">
        <v>56</v>
      </c>
      <c r="Q11" s="52" t="s">
        <v>57</v>
      </c>
    </row>
    <row r="12" spans="1:17" ht="120">
      <c r="A12" s="48">
        <v>8</v>
      </c>
      <c r="B12" s="48" t="s">
        <v>118</v>
      </c>
      <c r="C12" s="48" t="s">
        <v>119</v>
      </c>
      <c r="D12" s="48" t="s">
        <v>122</v>
      </c>
      <c r="E12" s="48" t="s">
        <v>143</v>
      </c>
      <c r="F12" s="48" t="s">
        <v>120</v>
      </c>
      <c r="G12" s="49">
        <v>47109</v>
      </c>
      <c r="H12" s="71">
        <v>26.773045985486299</v>
      </c>
      <c r="I12" s="33">
        <v>9.4224315558593369E-2</v>
      </c>
      <c r="J12" s="51" t="s">
        <v>105</v>
      </c>
      <c r="K12" s="50">
        <v>1.7625199556350708</v>
      </c>
      <c r="L12" s="51">
        <v>0.12</v>
      </c>
      <c r="M12" s="48" t="s">
        <v>50</v>
      </c>
      <c r="N12" s="48" t="s">
        <v>20</v>
      </c>
      <c r="O12" s="52" t="s">
        <v>134</v>
      </c>
      <c r="P12" s="52" t="s">
        <v>128</v>
      </c>
      <c r="Q12" s="52" t="s">
        <v>129</v>
      </c>
    </row>
    <row r="13" spans="1:17" ht="75">
      <c r="A13" s="48">
        <v>9</v>
      </c>
      <c r="B13" s="48" t="s">
        <v>165</v>
      </c>
      <c r="C13" s="48" t="s">
        <v>166</v>
      </c>
      <c r="D13" s="48" t="s">
        <v>123</v>
      </c>
      <c r="E13" s="48" t="s">
        <v>143</v>
      </c>
      <c r="F13" s="48" t="s">
        <v>169</v>
      </c>
      <c r="G13" s="49">
        <v>46469</v>
      </c>
      <c r="H13" s="71">
        <v>15.3228472850916</v>
      </c>
      <c r="I13" s="33">
        <v>5.3926803794730117E-2</v>
      </c>
      <c r="J13" s="51" t="s">
        <v>105</v>
      </c>
      <c r="K13" s="50">
        <v>2.4526700973510742</v>
      </c>
      <c r="L13" s="51">
        <v>0.1268</v>
      </c>
      <c r="M13" s="48" t="s">
        <v>50</v>
      </c>
      <c r="N13" s="48" t="s">
        <v>25</v>
      </c>
      <c r="O13" s="52" t="s">
        <v>77</v>
      </c>
      <c r="P13" s="52" t="s">
        <v>170</v>
      </c>
      <c r="Q13" s="52" t="s">
        <v>172</v>
      </c>
    </row>
    <row r="14" spans="1:17" ht="120">
      <c r="A14" s="48">
        <v>10</v>
      </c>
      <c r="B14" s="48" t="s">
        <v>107</v>
      </c>
      <c r="C14" s="48" t="s">
        <v>81</v>
      </c>
      <c r="D14" s="48" t="s">
        <v>121</v>
      </c>
      <c r="E14" s="48" t="s">
        <v>143</v>
      </c>
      <c r="F14" s="48" t="s">
        <v>108</v>
      </c>
      <c r="G14" s="49">
        <v>48141</v>
      </c>
      <c r="H14" s="71">
        <v>5.01885074968206</v>
      </c>
      <c r="I14" s="33">
        <v>1.7663204143297098E-2</v>
      </c>
      <c r="J14" s="51" t="s">
        <v>105</v>
      </c>
      <c r="K14" s="50">
        <v>3.2785599231719971</v>
      </c>
      <c r="L14" s="51">
        <v>0.11</v>
      </c>
      <c r="M14" s="48" t="s">
        <v>50</v>
      </c>
      <c r="N14" s="48" t="s">
        <v>76</v>
      </c>
      <c r="O14" s="52" t="s">
        <v>98</v>
      </c>
      <c r="P14" s="52" t="s">
        <v>146</v>
      </c>
      <c r="Q14" s="52" t="s">
        <v>147</v>
      </c>
    </row>
    <row r="15" spans="1:17" ht="120">
      <c r="A15" s="48">
        <v>11</v>
      </c>
      <c r="B15" s="48" t="s">
        <v>109</v>
      </c>
      <c r="C15" s="48" t="s">
        <v>81</v>
      </c>
      <c r="D15" s="48" t="s">
        <v>121</v>
      </c>
      <c r="E15" s="48" t="s">
        <v>143</v>
      </c>
      <c r="F15" s="48" t="s">
        <v>110</v>
      </c>
      <c r="G15" s="49">
        <v>48141</v>
      </c>
      <c r="H15" s="71">
        <v>5.3164727614288214</v>
      </c>
      <c r="I15" s="33">
        <v>1.8710646797644778E-2</v>
      </c>
      <c r="J15" s="51" t="s">
        <v>105</v>
      </c>
      <c r="K15" s="50">
        <v>3.2785599231719971</v>
      </c>
      <c r="L15" s="51">
        <v>0.11</v>
      </c>
      <c r="M15" s="48" t="s">
        <v>50</v>
      </c>
      <c r="N15" s="48" t="s">
        <v>76</v>
      </c>
      <c r="O15" s="52" t="s">
        <v>98</v>
      </c>
      <c r="P15" s="52" t="s">
        <v>146</v>
      </c>
      <c r="Q15" s="52" t="s">
        <v>147</v>
      </c>
    </row>
    <row r="16" spans="1:17" ht="120">
      <c r="A16" s="48">
        <v>12</v>
      </c>
      <c r="B16" s="48" t="s">
        <v>111</v>
      </c>
      <c r="C16" s="48" t="s">
        <v>81</v>
      </c>
      <c r="D16" s="48" t="s">
        <v>121</v>
      </c>
      <c r="E16" s="48" t="s">
        <v>143</v>
      </c>
      <c r="F16" s="48" t="s">
        <v>112</v>
      </c>
      <c r="G16" s="49">
        <v>48141</v>
      </c>
      <c r="H16" s="71">
        <v>8.901169636077606</v>
      </c>
      <c r="I16" s="33">
        <v>3.1326529565780817E-2</v>
      </c>
      <c r="J16" s="51" t="s">
        <v>105</v>
      </c>
      <c r="K16" s="50">
        <v>3.2725999355316162</v>
      </c>
      <c r="L16" s="51">
        <v>0.11</v>
      </c>
      <c r="M16" s="48" t="s">
        <v>50</v>
      </c>
      <c r="N16" s="48" t="s">
        <v>76</v>
      </c>
      <c r="O16" s="52" t="s">
        <v>98</v>
      </c>
      <c r="P16" s="52" t="s">
        <v>146</v>
      </c>
      <c r="Q16" s="52" t="s">
        <v>147</v>
      </c>
    </row>
    <row r="17" spans="1:17" ht="45">
      <c r="A17" s="48">
        <v>13</v>
      </c>
      <c r="B17" s="48" t="s">
        <v>60</v>
      </c>
      <c r="C17" s="48" t="s">
        <v>61</v>
      </c>
      <c r="D17" s="48" t="s">
        <v>125</v>
      </c>
      <c r="E17" s="48" t="s">
        <v>143</v>
      </c>
      <c r="F17" s="48" t="s">
        <v>62</v>
      </c>
      <c r="G17" s="49">
        <v>47298</v>
      </c>
      <c r="H17" s="71">
        <v>14.88541989153226</v>
      </c>
      <c r="I17" s="33">
        <v>5.2387333956779983E-2</v>
      </c>
      <c r="J17" s="51" t="s">
        <v>106</v>
      </c>
      <c r="K17" s="50">
        <v>1.5254000425338745</v>
      </c>
      <c r="L17" s="51">
        <v>9.8750000000000004E-2</v>
      </c>
      <c r="M17" s="48" t="s">
        <v>50</v>
      </c>
      <c r="N17" s="48" t="s">
        <v>63</v>
      </c>
      <c r="O17" s="52" t="s">
        <v>171</v>
      </c>
      <c r="P17" s="52" t="s">
        <v>148</v>
      </c>
      <c r="Q17" s="52" t="s">
        <v>64</v>
      </c>
    </row>
    <row r="18" spans="1:17" ht="75">
      <c r="A18" s="48">
        <v>14</v>
      </c>
      <c r="B18" s="48" t="s">
        <v>29</v>
      </c>
      <c r="C18" s="48" t="s">
        <v>65</v>
      </c>
      <c r="D18" s="48" t="s">
        <v>126</v>
      </c>
      <c r="E18" s="48" t="s">
        <v>143</v>
      </c>
      <c r="F18" s="48" t="s">
        <v>66</v>
      </c>
      <c r="G18" s="49">
        <v>48630</v>
      </c>
      <c r="H18" s="71">
        <v>24.833691564143781</v>
      </c>
      <c r="I18" s="33">
        <v>8.7399005391211176E-2</v>
      </c>
      <c r="J18" s="51" t="s">
        <v>105</v>
      </c>
      <c r="K18" s="50">
        <v>3.7609601020812988</v>
      </c>
      <c r="L18" s="51">
        <v>0.112</v>
      </c>
      <c r="M18" s="48" t="s">
        <v>50</v>
      </c>
      <c r="N18" s="48" t="s">
        <v>20</v>
      </c>
      <c r="O18" s="52" t="s">
        <v>21</v>
      </c>
      <c r="P18" s="52" t="s">
        <v>67</v>
      </c>
      <c r="Q18" s="52" t="s">
        <v>68</v>
      </c>
    </row>
    <row r="19" spans="1:17" ht="135">
      <c r="A19" s="48">
        <v>15</v>
      </c>
      <c r="B19" s="48" t="s">
        <v>113</v>
      </c>
      <c r="C19" s="48" t="s">
        <v>114</v>
      </c>
      <c r="D19" s="48" t="s">
        <v>121</v>
      </c>
      <c r="E19" s="48" t="s">
        <v>143</v>
      </c>
      <c r="F19" s="48" t="s">
        <v>115</v>
      </c>
      <c r="G19" s="49">
        <v>49298</v>
      </c>
      <c r="H19" s="71">
        <v>13.437313686422391</v>
      </c>
      <c r="I19" s="33">
        <v>4.7290909138079956E-2</v>
      </c>
      <c r="J19" s="51" t="s">
        <v>105</v>
      </c>
      <c r="K19" s="50">
        <v>4.259620189666748</v>
      </c>
      <c r="L19" s="51">
        <v>0.125</v>
      </c>
      <c r="M19" s="48" t="s">
        <v>50</v>
      </c>
      <c r="N19" s="48" t="s">
        <v>76</v>
      </c>
      <c r="O19" s="52" t="s">
        <v>116</v>
      </c>
      <c r="P19" s="52" t="s">
        <v>117</v>
      </c>
      <c r="Q19" s="52" t="s">
        <v>149</v>
      </c>
    </row>
    <row r="20" spans="1:17" ht="75">
      <c r="A20" s="48">
        <v>16</v>
      </c>
      <c r="B20" s="48" t="s">
        <v>136</v>
      </c>
      <c r="C20" s="48" t="s">
        <v>137</v>
      </c>
      <c r="D20" s="48" t="s">
        <v>125</v>
      </c>
      <c r="E20" s="48" t="s">
        <v>143</v>
      </c>
      <c r="F20" s="48" t="s">
        <v>138</v>
      </c>
      <c r="G20" s="49">
        <v>48928</v>
      </c>
      <c r="H20" s="71">
        <v>18.391369782630981</v>
      </c>
      <c r="I20" s="33">
        <v>6.4726076774858379E-2</v>
      </c>
      <c r="J20" s="51" t="s">
        <v>106</v>
      </c>
      <c r="K20" s="50">
        <v>3.1710700988769531</v>
      </c>
      <c r="L20" s="51">
        <v>0.12</v>
      </c>
      <c r="M20" s="48" t="s">
        <v>50</v>
      </c>
      <c r="N20" s="48" t="s">
        <v>76</v>
      </c>
      <c r="O20" s="52" t="s">
        <v>139</v>
      </c>
      <c r="P20" s="52" t="s">
        <v>140</v>
      </c>
      <c r="Q20" s="52" t="s">
        <v>150</v>
      </c>
    </row>
    <row r="21" spans="1:17" ht="120">
      <c r="A21" s="48">
        <v>17</v>
      </c>
      <c r="B21" s="48" t="s">
        <v>69</v>
      </c>
      <c r="C21" s="48" t="s">
        <v>70</v>
      </c>
      <c r="D21" s="48" t="s">
        <v>125</v>
      </c>
      <c r="E21" s="48" t="s">
        <v>143</v>
      </c>
      <c r="F21" s="48" t="s">
        <v>71</v>
      </c>
      <c r="G21" s="49">
        <v>46310</v>
      </c>
      <c r="H21" s="71">
        <v>8.9632061471735227</v>
      </c>
      <c r="I21" s="33">
        <v>3.1544859142506029E-2</v>
      </c>
      <c r="J21" s="51" t="s">
        <v>105</v>
      </c>
      <c r="K21" s="50">
        <v>2.1960101127624512</v>
      </c>
      <c r="L21" s="51">
        <v>0.1</v>
      </c>
      <c r="M21" s="48" t="s">
        <v>50</v>
      </c>
      <c r="N21" s="48" t="s">
        <v>25</v>
      </c>
      <c r="O21" s="52" t="s">
        <v>26</v>
      </c>
      <c r="P21" s="52" t="s">
        <v>151</v>
      </c>
      <c r="Q21" s="52" t="s">
        <v>141</v>
      </c>
    </row>
    <row r="22" spans="1:17" ht="120">
      <c r="A22" s="48">
        <v>18</v>
      </c>
      <c r="B22" s="48" t="s">
        <v>132</v>
      </c>
      <c r="C22" s="48" t="s">
        <v>70</v>
      </c>
      <c r="D22" s="48" t="s">
        <v>125</v>
      </c>
      <c r="E22" s="48" t="s">
        <v>143</v>
      </c>
      <c r="F22" s="48" t="s">
        <v>133</v>
      </c>
      <c r="G22" s="49">
        <v>46310</v>
      </c>
      <c r="H22" s="71">
        <v>5.3040536716521141</v>
      </c>
      <c r="I22" s="33">
        <v>1.8666939397496682E-2</v>
      </c>
      <c r="J22" s="51" t="s">
        <v>105</v>
      </c>
      <c r="K22" s="50">
        <v>2.1960101127624512</v>
      </c>
      <c r="L22" s="51">
        <v>0.1</v>
      </c>
      <c r="M22" s="48" t="s">
        <v>50</v>
      </c>
      <c r="N22" s="48" t="s">
        <v>25</v>
      </c>
      <c r="O22" s="52" t="s">
        <v>26</v>
      </c>
      <c r="P22" s="52" t="s">
        <v>151</v>
      </c>
      <c r="Q22" s="52" t="s">
        <v>141</v>
      </c>
    </row>
    <row r="23" spans="1:17" ht="90">
      <c r="A23" s="48">
        <v>19</v>
      </c>
      <c r="B23" s="48" t="s">
        <v>92</v>
      </c>
      <c r="C23" s="48" t="s">
        <v>70</v>
      </c>
      <c r="D23" s="48" t="s">
        <v>123</v>
      </c>
      <c r="E23" s="48" t="s">
        <v>143</v>
      </c>
      <c r="F23" s="48" t="s">
        <v>93</v>
      </c>
      <c r="G23" s="49">
        <v>46255</v>
      </c>
      <c r="H23" s="71">
        <v>7.0105752217273496</v>
      </c>
      <c r="I23" s="33">
        <v>2.4672824014771701E-2</v>
      </c>
      <c r="J23" s="51" t="s">
        <v>106</v>
      </c>
      <c r="K23" s="50">
        <v>2.0838100910186768</v>
      </c>
      <c r="L23" s="51">
        <v>0.1</v>
      </c>
      <c r="M23" s="48" t="s">
        <v>50</v>
      </c>
      <c r="N23" s="48" t="s">
        <v>25</v>
      </c>
      <c r="O23" s="52" t="s">
        <v>21</v>
      </c>
      <c r="P23" s="52" t="s">
        <v>102</v>
      </c>
      <c r="Q23" s="52" t="s">
        <v>103</v>
      </c>
    </row>
    <row r="24" spans="1:17" ht="90">
      <c r="A24" s="48">
        <v>20</v>
      </c>
      <c r="B24" s="48" t="s">
        <v>88</v>
      </c>
      <c r="C24" s="48" t="s">
        <v>70</v>
      </c>
      <c r="D24" s="48" t="s">
        <v>123</v>
      </c>
      <c r="E24" s="48" t="s">
        <v>143</v>
      </c>
      <c r="F24" s="48" t="s">
        <v>89</v>
      </c>
      <c r="G24" s="49">
        <v>46255</v>
      </c>
      <c r="H24" s="71">
        <v>6.4099368838155524</v>
      </c>
      <c r="I24" s="33">
        <v>2.2558954105510339E-2</v>
      </c>
      <c r="J24" s="51" t="s">
        <v>106</v>
      </c>
      <c r="K24" s="50">
        <v>2.0838100910186768</v>
      </c>
      <c r="L24" s="51">
        <v>0.1</v>
      </c>
      <c r="M24" s="48" t="s">
        <v>50</v>
      </c>
      <c r="N24" s="48" t="s">
        <v>25</v>
      </c>
      <c r="O24" s="52" t="s">
        <v>21</v>
      </c>
      <c r="P24" s="52" t="s">
        <v>102</v>
      </c>
      <c r="Q24" s="52" t="s">
        <v>103</v>
      </c>
    </row>
    <row r="25" spans="1:17" ht="90">
      <c r="A25" s="48">
        <v>21</v>
      </c>
      <c r="B25" s="48" t="s">
        <v>90</v>
      </c>
      <c r="C25" s="48" t="s">
        <v>70</v>
      </c>
      <c r="D25" s="48" t="s">
        <v>123</v>
      </c>
      <c r="E25" s="48" t="s">
        <v>143</v>
      </c>
      <c r="F25" s="48" t="s">
        <v>91</v>
      </c>
      <c r="G25" s="49">
        <v>46255</v>
      </c>
      <c r="H25" s="71">
        <v>3.6708402364049428</v>
      </c>
      <c r="I25" s="33">
        <v>1.2919053326532367E-2</v>
      </c>
      <c r="J25" s="51" t="s">
        <v>106</v>
      </c>
      <c r="K25" s="50">
        <v>2.0838100910186768</v>
      </c>
      <c r="L25" s="51">
        <v>0.1</v>
      </c>
      <c r="M25" s="48" t="s">
        <v>50</v>
      </c>
      <c r="N25" s="48" t="s">
        <v>25</v>
      </c>
      <c r="O25" s="52" t="s">
        <v>21</v>
      </c>
      <c r="P25" s="52" t="s">
        <v>102</v>
      </c>
      <c r="Q25" s="52" t="s">
        <v>103</v>
      </c>
    </row>
    <row r="26" spans="1:17" ht="90">
      <c r="A26" s="48">
        <v>22</v>
      </c>
      <c r="B26" s="48" t="s">
        <v>94</v>
      </c>
      <c r="C26" s="48" t="s">
        <v>70</v>
      </c>
      <c r="D26" s="48" t="s">
        <v>123</v>
      </c>
      <c r="E26" s="48" t="s">
        <v>143</v>
      </c>
      <c r="F26" s="48" t="s">
        <v>95</v>
      </c>
      <c r="G26" s="49">
        <v>46255</v>
      </c>
      <c r="H26" s="71">
        <v>3.5055773062526998</v>
      </c>
      <c r="I26" s="33">
        <v>1.2337431553304017E-2</v>
      </c>
      <c r="J26" s="51" t="s">
        <v>106</v>
      </c>
      <c r="K26" s="50">
        <v>2.0838100910186768</v>
      </c>
      <c r="L26" s="51">
        <v>0.1</v>
      </c>
      <c r="M26" s="48" t="s">
        <v>50</v>
      </c>
      <c r="N26" s="48" t="s">
        <v>25</v>
      </c>
      <c r="O26" s="52" t="s">
        <v>21</v>
      </c>
      <c r="P26" s="52" t="s">
        <v>102</v>
      </c>
      <c r="Q26" s="52" t="s">
        <v>103</v>
      </c>
    </row>
    <row r="27" spans="1:17" ht="90">
      <c r="A27" s="48">
        <v>23</v>
      </c>
      <c r="B27" s="48" t="s">
        <v>86</v>
      </c>
      <c r="C27" s="48" t="s">
        <v>70</v>
      </c>
      <c r="D27" s="48" t="s">
        <v>123</v>
      </c>
      <c r="E27" s="48" t="s">
        <v>143</v>
      </c>
      <c r="F27" s="48" t="s">
        <v>87</v>
      </c>
      <c r="G27" s="49">
        <v>46255</v>
      </c>
      <c r="H27" s="71">
        <v>1.228808648063811</v>
      </c>
      <c r="I27" s="33">
        <v>4.3246350780953161E-3</v>
      </c>
      <c r="J27" s="51" t="s">
        <v>106</v>
      </c>
      <c r="K27" s="50">
        <v>2.0838100910186768</v>
      </c>
      <c r="L27" s="51">
        <v>0.1</v>
      </c>
      <c r="M27" s="48" t="s">
        <v>50</v>
      </c>
      <c r="N27" s="48" t="s">
        <v>25</v>
      </c>
      <c r="O27" s="52" t="s">
        <v>21</v>
      </c>
      <c r="P27" s="52" t="s">
        <v>102</v>
      </c>
      <c r="Q27" s="52" t="s">
        <v>103</v>
      </c>
    </row>
    <row r="28" spans="1:17" ht="105">
      <c r="A28" s="48">
        <v>24</v>
      </c>
      <c r="B28" s="48" t="s">
        <v>96</v>
      </c>
      <c r="C28" s="48" t="s">
        <v>75</v>
      </c>
      <c r="D28" s="48" t="s">
        <v>123</v>
      </c>
      <c r="E28" s="48" t="s">
        <v>135</v>
      </c>
      <c r="F28" s="48" t="s">
        <v>97</v>
      </c>
      <c r="G28" s="49">
        <v>46291</v>
      </c>
      <c r="H28" s="71">
        <v>1.0648483744966359</v>
      </c>
      <c r="I28" s="33">
        <v>3.7475978383265671E-3</v>
      </c>
      <c r="J28" s="51" t="s">
        <v>22</v>
      </c>
      <c r="K28" s="50">
        <v>0.41352099180221558</v>
      </c>
      <c r="L28" s="51">
        <v>0.04</v>
      </c>
      <c r="M28" s="48" t="s">
        <v>50</v>
      </c>
      <c r="N28" s="48" t="s">
        <v>25</v>
      </c>
      <c r="O28" s="52" t="s">
        <v>21</v>
      </c>
      <c r="P28" s="52" t="s">
        <v>152</v>
      </c>
      <c r="Q28" s="52" t="s">
        <v>104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6DAF-5298-4FDD-8F0B-98DB925084B2}">
  <dimension ref="A1:CH26"/>
  <sheetViews>
    <sheetView showGridLines="0" showRowColHeaders="0" tabSelected="1" workbookViewId="0">
      <pane xSplit="1" topLeftCell="D1" activePane="topRight" state="frozen"/>
      <selection pane="topRight" activeCell="A10" sqref="A9:A10"/>
    </sheetView>
  </sheetViews>
  <sheetFormatPr defaultRowHeight="15"/>
  <cols>
    <col min="1" max="1" width="56.140625" style="1" bestFit="1" customWidth="1"/>
    <col min="2" max="2" width="15.42578125" style="32" bestFit="1" customWidth="1"/>
    <col min="3" max="11" width="15.42578125" style="1" bestFit="1" customWidth="1"/>
    <col min="12" max="16384" width="9.140625" style="1"/>
  </cols>
  <sheetData>
    <row r="1" spans="1:86" ht="15.75">
      <c r="A1" s="74" t="str">
        <f>Características!$B$4</f>
        <v>XP HABITAT FUNDO DE INVESTIMENTO IMOBILIÁRIO</v>
      </c>
      <c r="B1" s="29"/>
      <c r="C1" s="29"/>
      <c r="D1" s="2"/>
    </row>
    <row r="2" spans="1:86">
      <c r="A2" s="30"/>
      <c r="B2" s="31"/>
      <c r="C2" s="32"/>
    </row>
    <row r="3" spans="1:86" ht="15.75" thickBot="1">
      <c r="A3" s="4" t="s">
        <v>27</v>
      </c>
      <c r="B3" s="53">
        <v>45108</v>
      </c>
      <c r="C3" s="53">
        <f>EDATE(B3,1)</f>
        <v>45139</v>
      </c>
      <c r="D3" s="53">
        <f>EDATE(C3,1)</f>
        <v>45170</v>
      </c>
      <c r="E3" s="53">
        <f>EDATE(D3,1)</f>
        <v>45200</v>
      </c>
      <c r="F3" s="53">
        <f>EDATE(E3,1)</f>
        <v>45231</v>
      </c>
      <c r="G3" s="53">
        <f>EDATE(F3,1)</f>
        <v>45261</v>
      </c>
      <c r="H3" s="53">
        <v>45292</v>
      </c>
      <c r="I3" s="53">
        <v>45323</v>
      </c>
      <c r="J3" s="53">
        <v>45352</v>
      </c>
      <c r="K3" s="53">
        <v>45383</v>
      </c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</row>
    <row r="4" spans="1:86">
      <c r="A4" s="54" t="s">
        <v>153</v>
      </c>
      <c r="B4" s="55">
        <v>2526417.2278669896</v>
      </c>
      <c r="C4" s="55">
        <v>2487699.9316999996</v>
      </c>
      <c r="D4" s="55">
        <v>2944227.33</v>
      </c>
      <c r="E4" s="55">
        <v>3148958.54</v>
      </c>
      <c r="F4" s="55">
        <v>3167779.7477420126</v>
      </c>
      <c r="G4" s="55">
        <v>3643833.3299999996</v>
      </c>
      <c r="H4" s="55">
        <v>3242251.0317748068</v>
      </c>
      <c r="I4" s="55">
        <v>3974773.5300000003</v>
      </c>
      <c r="J4" s="55">
        <v>3868628.4481372237</v>
      </c>
      <c r="K4" s="55">
        <v>4121819.88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</row>
    <row r="5" spans="1:86">
      <c r="A5" s="56" t="s">
        <v>154</v>
      </c>
      <c r="B5" s="57">
        <v>765884.0654669893</v>
      </c>
      <c r="C5" s="57">
        <v>1233249.6199999999</v>
      </c>
      <c r="D5" s="57">
        <v>2306556.04</v>
      </c>
      <c r="E5" s="57">
        <v>2803501.4</v>
      </c>
      <c r="F5" s="57">
        <v>3072202.4577420126</v>
      </c>
      <c r="G5" s="57">
        <v>3515228.8699999996</v>
      </c>
      <c r="H5" s="57">
        <v>3200099.9417748069</v>
      </c>
      <c r="I5" s="57">
        <v>3934628.74</v>
      </c>
      <c r="J5" s="57">
        <v>3772005.3052601418</v>
      </c>
      <c r="K5" s="57">
        <v>4019084.79</v>
      </c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</row>
    <row r="6" spans="1:86">
      <c r="A6" s="56" t="s">
        <v>155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</row>
    <row r="7" spans="1:86">
      <c r="A7" s="56" t="s">
        <v>156</v>
      </c>
      <c r="B7" s="57">
        <v>1760533.1624</v>
      </c>
      <c r="C7" s="57">
        <v>1254450.3117</v>
      </c>
      <c r="D7" s="57">
        <v>637671.29</v>
      </c>
      <c r="E7" s="57">
        <v>345457.14</v>
      </c>
      <c r="F7" s="57">
        <v>95577.29</v>
      </c>
      <c r="G7" s="57">
        <v>128604.46</v>
      </c>
      <c r="H7" s="57">
        <v>42151.09</v>
      </c>
      <c r="I7" s="57">
        <v>40144.79</v>
      </c>
      <c r="J7" s="57">
        <v>96623.142877081831</v>
      </c>
      <c r="K7" s="57">
        <v>102735.09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</row>
    <row r="8" spans="1:86">
      <c r="A8" s="58" t="s">
        <v>157</v>
      </c>
      <c r="B8" s="59">
        <v>-294686.57919999998</v>
      </c>
      <c r="C8" s="59">
        <v>-363836.57</v>
      </c>
      <c r="D8" s="59">
        <v>-304425.18</v>
      </c>
      <c r="E8" s="59">
        <v>-316783.18000000005</v>
      </c>
      <c r="F8" s="59">
        <v>-302490.29999999993</v>
      </c>
      <c r="G8" s="59">
        <v>-305307.98</v>
      </c>
      <c r="H8" s="59">
        <v>-332552.62</v>
      </c>
      <c r="I8" s="59">
        <v>-515550.93792851444</v>
      </c>
      <c r="J8" s="59">
        <v>-249157.80559916777</v>
      </c>
      <c r="K8" s="59">
        <v>-148546.68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</row>
    <row r="9" spans="1:86">
      <c r="A9" s="56" t="s">
        <v>158</v>
      </c>
      <c r="B9" s="57">
        <v>-283700.57919999998</v>
      </c>
      <c r="C9" s="57">
        <v>-343894.4</v>
      </c>
      <c r="D9" s="57">
        <v>-297337.75</v>
      </c>
      <c r="E9" s="57">
        <v>-309061.59000000003</v>
      </c>
      <c r="F9" s="57">
        <v>-294437.60999999993</v>
      </c>
      <c r="G9" s="57">
        <v>-295555.18</v>
      </c>
      <c r="H9" s="57">
        <v>-324357.71000000002</v>
      </c>
      <c r="I9" s="57">
        <v>-507261.33792851446</v>
      </c>
      <c r="J9" s="57">
        <v>-240167.65559916777</v>
      </c>
      <c r="K9" s="57">
        <v>-139520.44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</row>
    <row r="10" spans="1:86">
      <c r="A10" s="56" t="s">
        <v>159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</row>
    <row r="11" spans="1:86">
      <c r="A11" s="56" t="s">
        <v>160</v>
      </c>
      <c r="B11" s="57">
        <v>-10986</v>
      </c>
      <c r="C11" s="57">
        <v>-19942.169999999998</v>
      </c>
      <c r="D11" s="57">
        <v>-7087.43</v>
      </c>
      <c r="E11" s="57">
        <v>-7721.59</v>
      </c>
      <c r="F11" s="57">
        <v>-8052.69</v>
      </c>
      <c r="G11" s="57">
        <v>-9752.7999999999993</v>
      </c>
      <c r="H11" s="57">
        <v>-8194.91</v>
      </c>
      <c r="I11" s="57">
        <v>-8289.6</v>
      </c>
      <c r="J11" s="57">
        <v>-8990.15</v>
      </c>
      <c r="K11" s="57">
        <v>-9026.24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</row>
    <row r="12" spans="1:86">
      <c r="A12" s="58" t="s">
        <v>161</v>
      </c>
      <c r="B12" s="59">
        <v>2231730.6486669895</v>
      </c>
      <c r="C12" s="59">
        <v>2123863.3616999998</v>
      </c>
      <c r="D12" s="59">
        <v>2639802.15</v>
      </c>
      <c r="E12" s="59">
        <v>2832175.36</v>
      </c>
      <c r="F12" s="59">
        <v>2865289.4477420128</v>
      </c>
      <c r="G12" s="59">
        <v>3338525.3499999996</v>
      </c>
      <c r="H12" s="59">
        <v>2909698.4117748067</v>
      </c>
      <c r="I12" s="59">
        <v>3459222.5920714857</v>
      </c>
      <c r="J12" s="59">
        <v>3619470.6425380558</v>
      </c>
      <c r="K12" s="59">
        <v>3973273.1999999997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</row>
    <row r="13" spans="1:86">
      <c r="A13" s="56" t="s">
        <v>162</v>
      </c>
      <c r="B13" s="60">
        <v>7.4391021622232989E-2</v>
      </c>
      <c r="C13" s="60">
        <v>7.0795445389999989E-2</v>
      </c>
      <c r="D13" s="60">
        <v>8.7993404999999997E-2</v>
      </c>
      <c r="E13" s="60">
        <v>9.4405845333333335E-2</v>
      </c>
      <c r="F13" s="60">
        <v>9.5509648258067098E-2</v>
      </c>
      <c r="G13" s="60">
        <v>0.11128417833333332</v>
      </c>
      <c r="H13" s="60">
        <v>9.6989947059160225E-2</v>
      </c>
      <c r="I13" s="60">
        <v>0.11530741973571619</v>
      </c>
      <c r="J13" s="60">
        <v>0.1206490214179352</v>
      </c>
      <c r="K13" s="60">
        <v>0.13244243999999999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</row>
    <row r="14" spans="1:86">
      <c r="A14" s="58" t="s">
        <v>163</v>
      </c>
      <c r="B14" s="61">
        <v>2400000</v>
      </c>
      <c r="C14" s="61">
        <v>2400000</v>
      </c>
      <c r="D14" s="61">
        <v>2700000</v>
      </c>
      <c r="E14" s="61">
        <v>2700000</v>
      </c>
      <c r="F14" s="61">
        <v>2700000</v>
      </c>
      <c r="G14" s="61">
        <v>3120000</v>
      </c>
      <c r="H14" s="61">
        <v>3000000</v>
      </c>
      <c r="I14" s="61">
        <v>3300000</v>
      </c>
      <c r="J14" s="61">
        <v>3450000</v>
      </c>
      <c r="K14" s="61">
        <v>3600000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</row>
    <row r="15" spans="1:86">
      <c r="A15" s="56" t="s">
        <v>164</v>
      </c>
      <c r="B15" s="60">
        <v>0.08</v>
      </c>
      <c r="C15" s="60">
        <v>0.08</v>
      </c>
      <c r="D15" s="60">
        <v>0.09</v>
      </c>
      <c r="E15" s="60">
        <v>0.09</v>
      </c>
      <c r="F15" s="60">
        <v>0.09</v>
      </c>
      <c r="G15" s="60">
        <v>0.104</v>
      </c>
      <c r="H15" s="60">
        <v>0.1</v>
      </c>
      <c r="I15" s="60">
        <v>0.11</v>
      </c>
      <c r="J15" s="60">
        <v>0.115</v>
      </c>
      <c r="K15" s="60">
        <v>0.12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</row>
    <row r="16" spans="1:86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</row>
    <row r="17" spans="1:86">
      <c r="A17" s="62" t="s">
        <v>28</v>
      </c>
      <c r="B17" s="63">
        <v>9.9987567399999993</v>
      </c>
      <c r="C17" s="63">
        <v>9.9795603800000006</v>
      </c>
      <c r="D17" s="63">
        <v>9.89272581</v>
      </c>
      <c r="E17" s="63">
        <v>9.7996292500000006</v>
      </c>
      <c r="F17" s="63">
        <v>9.8763006400000002</v>
      </c>
      <c r="G17" s="63">
        <v>9.8926826999999999</v>
      </c>
      <c r="H17" s="63">
        <v>9.8346103100000004</v>
      </c>
      <c r="I17" s="63">
        <v>9.7652446899999994</v>
      </c>
      <c r="J17" s="63">
        <v>9.7082524499999998</v>
      </c>
      <c r="K17" s="63">
        <v>9.5377870599999994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</row>
    <row r="18" spans="1:86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</row>
    <row r="19" spans="1:86">
      <c r="A19" s="62" t="s">
        <v>30</v>
      </c>
      <c r="B19" s="64">
        <v>30000000</v>
      </c>
      <c r="C19" s="64">
        <v>30000000</v>
      </c>
      <c r="D19" s="64">
        <v>30000000</v>
      </c>
      <c r="E19" s="64">
        <v>30000000</v>
      </c>
      <c r="F19" s="64">
        <v>30000000</v>
      </c>
      <c r="G19" s="64">
        <v>30000000</v>
      </c>
      <c r="H19" s="64">
        <v>30000000</v>
      </c>
      <c r="I19" s="64">
        <v>30000000</v>
      </c>
      <c r="J19" s="64">
        <v>30000000</v>
      </c>
      <c r="K19" s="64">
        <v>30000000</v>
      </c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</row>
    <row r="20" spans="1:86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</row>
    <row r="21" spans="1:86">
      <c r="A21" s="62" t="s">
        <v>79</v>
      </c>
      <c r="B21" s="65">
        <v>8231</v>
      </c>
      <c r="C21" s="65">
        <v>8211</v>
      </c>
      <c r="D21" s="65">
        <v>8243</v>
      </c>
      <c r="E21" s="65">
        <v>8162</v>
      </c>
      <c r="F21" s="65">
        <v>8298</v>
      </c>
      <c r="G21" s="65">
        <v>8422</v>
      </c>
      <c r="H21" s="65">
        <v>8464</v>
      </c>
      <c r="I21" s="65">
        <v>8441</v>
      </c>
      <c r="J21" s="65">
        <v>8347</v>
      </c>
      <c r="K21" s="65">
        <v>8243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</row>
    <row r="23" spans="1:86">
      <c r="B23" s="36"/>
      <c r="C23" s="36"/>
      <c r="D23" s="36"/>
      <c r="H23" s="75"/>
    </row>
    <row r="24" spans="1:86">
      <c r="C24" s="70"/>
      <c r="D24" s="70"/>
      <c r="E24" s="70"/>
    </row>
    <row r="25" spans="1:86">
      <c r="H25" s="75"/>
    </row>
    <row r="26" spans="1:86">
      <c r="H26" s="39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0 2 a V l p Y w v C k A A A A 9 g A A A B I A H A B D b 2 5 m a W c v U G F j a 2 F n Z S 5 4 b W w g o h g A K K A U A A A A A A A A A A A A A A A A A A A A A A A A A A A A h Y 9 N D o I w G E S v Q r q n f 2 h i y E d J d C u J 0 c S 4 b W q F R i g E i u V u L j y S V x C j q D u X 8 + Y t Z u 7 X G 6 R D V Q Y X 3 X a m t g l i m K J A W 1 U f j c 0 T 1 L t T u E C p g I 1 U Z 5 n r Y J R t F w / d M U G F c 0 1 M i P c e + w j X b U 4 4 p Y w c s v V O F b q S 6 C O b / 3 J o b O e k V R o J 2 L / G C I 4 Z m 2 M + i z A F M k H I j P 0 K f N z 7 b H 8 g r P r S 9 a 0 W j Q u X W y B T B P L + I B 5 Q S w M E F A A C A A g A M 0 2 a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N m l Y o i k e 4 D g A A A B E A A A A T A B w A R m 9 y b X V s Y X M v U 2 V j d G l v b j E u b S C i G A A o o B Q A A A A A A A A A A A A A A A A A A A A A A A A A A A A r T k 0 u y c z P U w i G 0 I b W A F B L A Q I t A B Q A A g A I A D N N m l Z a W M L w p A A A A P Y A A A A S A A A A A A A A A A A A A A A A A A A A A A B D b 2 5 m a W c v U G F j a 2 F n Z S 5 4 b W x Q S w E C L Q A U A A I A C A A z T Z p W D 8 r p q 6 Q A A A D p A A A A E w A A A A A A A A A A A A A A A A D w A A A A W 0 N v b n R l b n R f V H l w Z X N d L n h t b F B L A Q I t A B Q A A g A I A D N N m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f m x W 4 H U o Q J p 9 U B 1 Y c I h 4 A A A A A A I A A A A A A B B m A A A A A Q A A I A A A A I A v 2 Q T M t S k g E z E B d j U / W 0 q H r V 6 X v 9 G F a Q j u S h K s R Y o Y A A A A A A 6 A A A A A A g A A I A A A A C n V x + Y L S n D o b 2 F F Y M T n 2 5 / v i f 9 V w W 3 r H E l G h A 8 9 E 2 v F U A A A A F J g u u h m / B S u G B E Q h 7 M J 6 p I 1 1 4 L L O t M j 4 h Y m g J 2 9 Q I C c y z 7 r B l H n / Z 2 7 d 2 4 h 4 k Z n 6 f 0 G I W H O E T a N z c P 1 W z x l 1 E f n g v V s k I d B m 9 g m s B V P f 0 b d Q A A A A P o w m d 5 f / v 7 z 0 9 c m I A N h F x v 5 w 9 T n m B Y N Z V u r k h P B W f 2 a u q r 1 S Y Y Z Q w l N k 5 H O W m 7 Z I V p n v M p 1 R 0 l 8 L J u M O 6 E + w 6 0 = < / D a t a M a s h u p > 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3e5b1-1d1c-4ec3-8bf7-4fa246930e1f">
      <Terms xmlns="http://schemas.microsoft.com/office/infopath/2007/PartnerControls"/>
    </lcf76f155ced4ddcb4097134ff3c332f>
    <TaxCatchAll xmlns="03b02fcc-4a2c-4086-bb0a-e6e31c39f122" xsi:nil="true"/>
    <_dlc_DocId xmlns="03b02fcc-4a2c-4086-bb0a-e6e31c39f122">WMRC3ZYDJWT4-831045694-100841</_dlc_DocId>
    <_dlc_DocIdUrl xmlns="03b02fcc-4a2c-4086-bb0a-e6e31c39f122">
      <Url>https://habitatcp.sharepoint.com/sites/fundos/_layouts/15/DocIdRedir.aspx?ID=WMRC3ZYDJWT4-831045694-100841</Url>
      <Description>WMRC3ZYDJWT4-831045694-100841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468F30D6441C40B48E87F331A24636" ma:contentTypeVersion="20" ma:contentTypeDescription="Crie um novo documento." ma:contentTypeScope="" ma:versionID="3d322b6b319edebe625227228978979e">
  <xsd:schema xmlns:xsd="http://www.w3.org/2001/XMLSchema" xmlns:xs="http://www.w3.org/2001/XMLSchema" xmlns:p="http://schemas.microsoft.com/office/2006/metadata/properties" xmlns:ns2="03b02fcc-4a2c-4086-bb0a-e6e31c39f122" xmlns:ns3="db83e5b1-1d1c-4ec3-8bf7-4fa246930e1f" targetNamespace="http://schemas.microsoft.com/office/2006/metadata/properties" ma:root="true" ma:fieldsID="7b1728d5f1e9b000d88ec36f3fbea960" ns2:_="" ns3:_="">
    <xsd:import namespace="03b02fcc-4a2c-4086-bb0a-e6e31c39f122"/>
    <xsd:import namespace="db83e5b1-1d1c-4ec3-8bf7-4fa246930e1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02fcc-4a2c-4086-bb0a-e6e31c39f1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78165d2-0e9b-4e73-ac96-c2608a289b8d}" ma:internalName="TaxCatchAll" ma:showField="CatchAllData" ma:web="03b02fcc-4a2c-4086-bb0a-e6e31c39f1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3e5b1-1d1c-4ec3-8bf7-4fa246930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42e83d9-1ba6-4f74-b199-feb66ca807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33B9B-A15D-4204-840C-DCD58901371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0B259B0-5982-4278-8B97-994CB1E61D3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441642B-C3B1-4544-ABB6-2BE1E064C4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E76B91-455E-47E9-B82C-403DAC691D09}">
  <ds:schemaRefs>
    <ds:schemaRef ds:uri="588dd782-a2ea-414c-b4ce-a7beea87f25b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9f753d0e-72dc-4d70-81b9-775648e46948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db83e5b1-1d1c-4ec3-8bf7-4fa246930e1f"/>
    <ds:schemaRef ds:uri="03b02fcc-4a2c-4086-bb0a-e6e31c39f122"/>
  </ds:schemaRefs>
</ds:datastoreItem>
</file>

<file path=customXml/itemProps5.xml><?xml version="1.0" encoding="utf-8"?>
<ds:datastoreItem xmlns:ds="http://schemas.openxmlformats.org/officeDocument/2006/customXml" ds:itemID="{3406D13F-A12E-4067-A3EF-C1086976E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02fcc-4a2c-4086-bb0a-e6e31c39f122"/>
    <ds:schemaRef ds:uri="db83e5b1-1d1c-4ec3-8bf7-4fa246930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Características</vt:lpstr>
      <vt:lpstr>Portfolio - CRIs</vt:lpstr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Teatini</dc:creator>
  <cp:lastModifiedBy>Lucas Fernandes Alvares</cp:lastModifiedBy>
  <dcterms:created xsi:type="dcterms:W3CDTF">2018-06-06T21:22:45Z</dcterms:created>
  <dcterms:modified xsi:type="dcterms:W3CDTF">2024-05-22T18:34:22Z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0x01010010468F30D6441C40B48E87F331A24636</vt:lpwstr>
  </property>
  <property fmtid="{D5CDD505-2E9C-101B-9397-08002B2CF9AE}" pid="3" name="MediaServiceImageTags">
    <vt:lpwstr/>
  </property>
  <property fmtid="{D5CDD505-2E9C-101B-9397-08002B2CF9AE}" pid="4" name="_dlc_DocIdItemGuid">
    <vt:lpwstr>d8bd8f46-fc72-4303-a0be-3a159f40f127</vt:lpwstr>
  </property>
</Properties>
</file>