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EsteLivro"/>
  <mc:AlternateContent xmlns:mc="http://schemas.openxmlformats.org/markup-compatibility/2006">
    <mc:Choice Requires="x15">
      <x15ac:absPath xmlns:x15ac="http://schemas.microsoft.com/office/spreadsheetml/2010/11/ac" url="https://csno365-my.sharepoint.com/personal/karoline_francisco_csn_com_br/Documents/1. Sustentabilidade Corporativo/01. Relato Integrado/@Relato Integrado 2024/Databook/Final/Travados/"/>
    </mc:Choice>
  </mc:AlternateContent>
  <xr:revisionPtr revIDLastSave="15" documentId="8_{37987C98-7D6D-4D41-8385-0F5B086A9114}" xr6:coauthVersionLast="47" xr6:coauthVersionMax="47" xr10:uidLastSave="{1C1C3555-1BD1-45AE-A753-FA58A7975071}"/>
  <bookViews>
    <workbookView xWindow="-120" yWindow="-120" windowWidth="20730" windowHeight="11040" xr2:uid="{00000000-000D-0000-FFFF-FFFF00000000}"/>
  </bookViews>
  <sheets>
    <sheet name="Home" sheetId="1" r:id="rId1"/>
    <sheet name="CSN Group" sheetId="2" r:id="rId2"/>
    <sheet name="Energy" sheetId="3" r:id="rId3"/>
    <sheet name="Mining" sheetId="4" r:id="rId4"/>
    <sheet name="Cement" sheetId="5" r:id="rId5"/>
    <sheet name="Logistics" sheetId="6" r:id="rId6"/>
    <sheet name="Steel Industry" sheetId="7" r:id="rId7"/>
    <sheet name="GRI Index" sheetId="8" r:id="rId8"/>
    <sheet name="SASB Content Index" sheetId="9" r:id="rId9"/>
    <sheet name="Materiality" sheetId="10" r:id="rId10"/>
    <sheet name="TCFD_TNFD" sheetId="11" r:id="rId11"/>
    <sheet name="Ratings" sheetId="12" r:id="rId12"/>
    <sheet name="CSN Foundation Social Projects"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0UuC1SBE8ybAwMy806CeWhsuj6TXcdDpxmyI5zk3IiM="/>
    </ext>
  </extLst>
</workbook>
</file>

<file path=xl/calcChain.xml><?xml version="1.0" encoding="utf-8"?>
<calcChain xmlns="http://schemas.openxmlformats.org/spreadsheetml/2006/main">
  <c r="K521" i="4" l="1"/>
  <c r="M521" i="4" s="1"/>
  <c r="M515" i="4"/>
  <c r="H129" i="7"/>
  <c r="I128" i="7"/>
  <c r="I129" i="7" s="1"/>
  <c r="H128" i="7"/>
  <c r="I127" i="7"/>
  <c r="H127" i="7"/>
  <c r="I126" i="7"/>
  <c r="H126" i="7"/>
  <c r="N636" i="5"/>
  <c r="J636" i="5"/>
  <c r="F636" i="5"/>
  <c r="F634" i="5"/>
  <c r="F59" i="5"/>
  <c r="J58" i="5"/>
  <c r="I58" i="5"/>
  <c r="H58" i="5"/>
  <c r="F58" i="5"/>
  <c r="E58" i="5"/>
  <c r="J57" i="5"/>
  <c r="G57" i="5"/>
  <c r="J56" i="5"/>
  <c r="J55" i="5"/>
  <c r="G55" i="5"/>
  <c r="G58" i="5" s="1"/>
  <c r="I53" i="5"/>
  <c r="H53" i="5"/>
  <c r="G53" i="5"/>
  <c r="F53" i="5"/>
  <c r="E53" i="5"/>
  <c r="E59" i="5" s="1"/>
  <c r="J52" i="5"/>
  <c r="G52" i="5"/>
  <c r="J51" i="5"/>
  <c r="J50" i="5"/>
  <c r="J53" i="5" s="1"/>
  <c r="G50" i="5"/>
  <c r="I48" i="5"/>
  <c r="I59" i="5" s="1"/>
  <c r="H48" i="5"/>
  <c r="H59" i="5" s="1"/>
  <c r="F48" i="5"/>
  <c r="E48" i="5"/>
  <c r="J47" i="5"/>
  <c r="G47" i="5"/>
  <c r="J46" i="5"/>
  <c r="J48" i="5" s="1"/>
  <c r="J59" i="5" s="1"/>
  <c r="J45" i="5"/>
  <c r="G45" i="5"/>
  <c r="G48" i="5" s="1"/>
  <c r="I167" i="4"/>
  <c r="H167" i="4"/>
  <c r="F167" i="4"/>
  <c r="E167" i="4"/>
  <c r="J166" i="4"/>
  <c r="G166" i="4"/>
  <c r="J165" i="4"/>
  <c r="J167" i="4" s="1"/>
  <c r="G165" i="4"/>
  <c r="G167" i="4" s="1"/>
  <c r="I163" i="4"/>
  <c r="I168" i="4" s="1"/>
  <c r="H163" i="4"/>
  <c r="F163" i="4"/>
  <c r="E163" i="4"/>
  <c r="J162" i="4"/>
  <c r="G162" i="4"/>
  <c r="J161" i="4"/>
  <c r="J163" i="4" s="1"/>
  <c r="G161" i="4"/>
  <c r="G163" i="4" s="1"/>
  <c r="I159" i="4"/>
  <c r="H159" i="4"/>
  <c r="H168" i="4" s="1"/>
  <c r="F159" i="4"/>
  <c r="F168" i="4" s="1"/>
  <c r="E159" i="4"/>
  <c r="E168" i="4" s="1"/>
  <c r="J158" i="4"/>
  <c r="G158" i="4"/>
  <c r="G159" i="4" s="1"/>
  <c r="G168" i="4" s="1"/>
  <c r="J157" i="4"/>
  <c r="J159" i="4" s="1"/>
  <c r="G157" i="4"/>
  <c r="J149" i="4"/>
  <c r="I149" i="4"/>
  <c r="H149" i="4"/>
  <c r="G149" i="4"/>
  <c r="F149" i="4"/>
  <c r="E149" i="4"/>
  <c r="M243" i="3"/>
  <c r="M237" i="3"/>
  <c r="M239" i="3" s="1"/>
  <c r="M244" i="3" s="1"/>
  <c r="N191" i="3"/>
  <c r="P191" i="3" s="1"/>
  <c r="I42" i="3"/>
  <c r="H42" i="3"/>
  <c r="F42" i="3"/>
  <c r="E42" i="3"/>
  <c r="J41" i="3"/>
  <c r="G41" i="3"/>
  <c r="J40" i="3"/>
  <c r="J42" i="3" s="1"/>
  <c r="G40" i="3"/>
  <c r="G42" i="3" s="1"/>
  <c r="J39" i="3"/>
  <c r="G39" i="3"/>
  <c r="I37" i="3"/>
  <c r="H37" i="3"/>
  <c r="F37" i="3"/>
  <c r="E37" i="3"/>
  <c r="E43" i="3" s="1"/>
  <c r="J36" i="3"/>
  <c r="G36" i="3"/>
  <c r="J35" i="3"/>
  <c r="G35" i="3"/>
  <c r="J34" i="3"/>
  <c r="J37" i="3" s="1"/>
  <c r="G34" i="3"/>
  <c r="G37" i="3" s="1"/>
  <c r="J32" i="3"/>
  <c r="J43" i="3" s="1"/>
  <c r="I32" i="3"/>
  <c r="I43" i="3" s="1"/>
  <c r="H32" i="3"/>
  <c r="H43" i="3" s="1"/>
  <c r="F32" i="3"/>
  <c r="F43" i="3" s="1"/>
  <c r="E32" i="3"/>
  <c r="J31" i="3"/>
  <c r="G31" i="3"/>
  <c r="G32" i="3" s="1"/>
  <c r="H208" i="2"/>
  <c r="F173" i="2"/>
  <c r="I159" i="2"/>
  <c r="H159" i="2"/>
  <c r="F158" i="2"/>
  <c r="E158" i="2"/>
  <c r="G157" i="2"/>
  <c r="G156" i="2"/>
  <c r="G155" i="2"/>
  <c r="G153" i="2"/>
  <c r="G152" i="2"/>
  <c r="G158" i="2" s="1"/>
  <c r="F150" i="2"/>
  <c r="E150" i="2"/>
  <c r="J149" i="2"/>
  <c r="G149" i="2"/>
  <c r="J148" i="2"/>
  <c r="G148" i="2"/>
  <c r="J147" i="2"/>
  <c r="G147" i="2"/>
  <c r="J146" i="2"/>
  <c r="J145" i="2"/>
  <c r="G145" i="2"/>
  <c r="J144" i="2"/>
  <c r="J150" i="2" s="1"/>
  <c r="G144" i="2"/>
  <c r="G150" i="2" s="1"/>
  <c r="E142" i="2"/>
  <c r="J141" i="2"/>
  <c r="G141" i="2"/>
  <c r="J140" i="2"/>
  <c r="G140" i="2"/>
  <c r="J139" i="2"/>
  <c r="G139" i="2"/>
  <c r="J138" i="2"/>
  <c r="J137" i="2"/>
  <c r="G137" i="2"/>
  <c r="J136" i="2"/>
  <c r="J142" i="2" s="1"/>
  <c r="J159" i="2" s="1"/>
  <c r="G136" i="2"/>
  <c r="G142" i="2" s="1"/>
  <c r="M83" i="2"/>
  <c r="M82" i="2"/>
  <c r="M81" i="2"/>
  <c r="M80" i="2"/>
  <c r="M79" i="2"/>
  <c r="M78" i="2"/>
  <c r="G43" i="3" l="1"/>
  <c r="J168" i="4"/>
  <c r="G59" i="5"/>
</calcChain>
</file>

<file path=xl/sharedStrings.xml><?xml version="1.0" encoding="utf-8"?>
<sst xmlns="http://schemas.openxmlformats.org/spreadsheetml/2006/main" count="5144" uniqueCount="1671">
  <si>
    <t>2024 ESG Databook</t>
  </si>
  <si>
    <r>
      <rPr>
        <sz val="10"/>
        <color theme="1"/>
        <rFont val="Verdana"/>
        <family val="2"/>
      </rPr>
      <t>The CSN Group's ESG 2024 Databook offers relevant information on the impacts, risks, opportunities and performance of business segments in the period from January 1st to December 31st, 2024.</t>
    </r>
    <r>
      <rPr>
        <sz val="10"/>
        <color theme="1"/>
        <rFont val="Verdana"/>
        <family val="2"/>
      </rPr>
      <t xml:space="preserve">
</t>
    </r>
    <r>
      <rPr>
        <sz val="10"/>
        <color theme="1"/>
        <rFont val="Verdana"/>
        <family val="2"/>
      </rPr>
      <t>This publication complements the PDF v</t>
    </r>
    <r>
      <rPr>
        <i/>
        <sz val="10"/>
        <color theme="1"/>
        <rFont val="Verdana"/>
        <family val="2"/>
      </rPr>
      <t>ersion of the CSN Group's 2024 Integrated Report (IR 2024), prepared in accor</t>
    </r>
    <r>
      <rPr>
        <sz val="10"/>
        <color theme="1"/>
        <rFont val="Verdana"/>
        <family val="2"/>
      </rPr>
      <t>dance with the GRI Standards (2021); the International Integrated Reporting Framework (IIRC); the recommendations of the Task Force on Climate-related Financial Disclosures (TCFD) and Task Force on Nature-related Financial Disclosures (TNFD); and the Sustainability Accounting Standards Board (SASB) indicators for the Iron and Steel Producers, Metals and Mining, and Construction Materials sectors.</t>
    </r>
  </si>
  <si>
    <t>How to navigate this Databook</t>
  </si>
  <si>
    <t>The ESG 2024 Databook is organized by CSN Group's business segment. Use the top menu or bottom tabs to access specific data on Steel Industry, Mining, Cement, Logistics and Energy or to view consolidated information from the CSN Group. In the Mining tab, you can also access specific information about CSN Mineração S.A., an independent subsidiary of the CSN Group.
The GRI and SASB Indices and the Materiality tab allow navigation by content or indicator of interest. When accessing these tabs, click on the hyperlinks in the "Where to find" column to be directed to the desired information. The TCFD &amp; TNFD and Ratings tabs provide sprecific information to these frameworks.</t>
  </si>
  <si>
    <t>Learn more</t>
  </si>
  <si>
    <t>2024 Integrated Report of CSN Group</t>
  </si>
  <si>
    <t>Access the PDF version of the CSN Group's 2024 Integrated Report to learn more about the Company's strategy and performance</t>
  </si>
  <si>
    <t>2024 Integrated Report of CSN Mineração</t>
  </si>
  <si>
    <t>Access the PDF version of the CSN Mineração's 2024 Integrated Report to learn more about the Company's strategy and performance</t>
  </si>
  <si>
    <t>CSN Group's ESG Portal</t>
  </si>
  <si>
    <t>Discover the main practices, news and documents related to CSN Group’s ESG management</t>
  </si>
  <si>
    <t>Questions and comments</t>
  </si>
  <si>
    <r>
      <rPr>
        <sz val="10"/>
        <color theme="1"/>
        <rFont val="Verdana"/>
        <family val="2"/>
      </rPr>
      <t xml:space="preserve">Contribute to CSN's evolution in sustainability accountability by sending your questions or comments to the email </t>
    </r>
    <r>
      <rPr>
        <b/>
        <u/>
        <sz val="10"/>
        <color rgb="FF0066CC"/>
        <rFont val="Verdana"/>
        <family val="2"/>
      </rPr>
      <t>sustentabilidade@csn.com.br</t>
    </r>
  </si>
  <si>
    <t>Ethics and compliance</t>
  </si>
  <si>
    <t>GRI 2-27 | Compliance with laws and regulations</t>
  </si>
  <si>
    <t>GRI 206-1 | Legal actions for anti-competitive behavior, anti-trust, and monopoly practices</t>
  </si>
  <si>
    <r>
      <rPr>
        <sz val="10"/>
        <color rgb="FF000000"/>
        <rFont val="Verdana"/>
        <family val="2"/>
      </rPr>
      <t xml:space="preserve">In 2024, CSN was involved in five legal proceedings concerning allegations of unfair competition, antitrust practices, or monopoly behavior. One notable case, known as the “Steel Cartel Case,” was settled after CSN joined the Brazilian federal government’s </t>
    </r>
    <r>
      <rPr>
        <i/>
        <sz val="10"/>
        <color rgb="FF000000"/>
        <rFont val="Verdana"/>
        <family val="2"/>
      </rPr>
      <t>Desenrola</t>
    </r>
    <r>
      <rPr>
        <sz val="10"/>
        <color rgb="FF000000"/>
        <rFont val="Verdana"/>
        <family val="2"/>
      </rPr>
      <t xml:space="preserve"> settlement program.</t>
    </r>
    <r>
      <rPr>
        <sz val="10"/>
        <color rgb="FF000000"/>
        <rFont val="Verdana"/>
        <family val="2"/>
      </rPr>
      <t xml:space="preserve"> </t>
    </r>
    <r>
      <rPr>
        <sz val="10"/>
        <color rgb="FF000000"/>
        <rFont val="Verdana"/>
        <family val="2"/>
      </rPr>
      <t>As part of the settlement, CSN paid R$34.8 million on November 27, 2024, leading to the case being formally closed.</t>
    </r>
    <r>
      <rPr>
        <sz val="10"/>
        <color rgb="FF000000"/>
        <rFont val="Verdana"/>
        <family val="2"/>
      </rPr>
      <t xml:space="preserve"> </t>
    </r>
    <r>
      <rPr>
        <sz val="10"/>
        <color rgb="FF000000"/>
        <rFont val="Verdana"/>
        <family val="2"/>
      </rPr>
      <t>The matter involved CSN and Brazil’s antitrust authority, CADE.</t>
    </r>
    <r>
      <rPr>
        <sz val="10"/>
        <color rgb="FF000000"/>
        <rFont val="Verdana"/>
        <family val="2"/>
      </rPr>
      <t xml:space="preserve"> 
</t>
    </r>
    <r>
      <rPr>
        <sz val="10"/>
        <color rgb="FF000000"/>
        <rFont val="Verdana"/>
        <family val="2"/>
      </rPr>
      <t>Significant environmental fines or penalties were also incurred in CSN’s Steel and Mining operations in Brazil.</t>
    </r>
    <r>
      <rPr>
        <sz val="10"/>
        <color rgb="FF000000"/>
        <rFont val="Verdana"/>
        <family val="2"/>
      </rPr>
      <t xml:space="preserve"> </t>
    </r>
    <r>
      <rPr>
        <sz val="10"/>
        <color rgb="FF000000"/>
        <rFont val="Verdana"/>
        <family val="2"/>
      </rPr>
      <t>For more details, see the dedicated sections of this ESG Databook.</t>
    </r>
  </si>
  <si>
    <t>GRI 205-2 | Communication and training about anti-corruption policies and procedures</t>
  </si>
  <si>
    <r>
      <rPr>
        <b/>
        <sz val="10"/>
        <color rgb="FF12448A"/>
        <rFont val="Verdana"/>
        <family val="2"/>
      </rPr>
      <t>Employees trained in ethics and compliance</t>
    </r>
    <r>
      <rPr>
        <b/>
        <sz val="10"/>
        <color rgb="FF0066CC"/>
        <rFont val="Verdana"/>
        <family val="2"/>
      </rPr>
      <t>¹</t>
    </r>
  </si>
  <si>
    <t>Number of people trained</t>
  </si>
  <si>
    <t>% over heacount in 12/31</t>
  </si>
  <si>
    <t>By region</t>
  </si>
  <si>
    <t>North</t>
  </si>
  <si>
    <t>Northeast</t>
  </si>
  <si>
    <t>Midwest</t>
  </si>
  <si>
    <t>na</t>
  </si>
  <si>
    <t>Southeast</t>
  </si>
  <si>
    <t>South</t>
  </si>
  <si>
    <t>By functional level</t>
  </si>
  <si>
    <t>Executive</t>
  </si>
  <si>
    <t>Leadership</t>
  </si>
  <si>
    <t>Specialist</t>
  </si>
  <si>
    <t>Engineer</t>
  </si>
  <si>
    <t>Higher Level</t>
  </si>
  <si>
    <t>Technician</t>
  </si>
  <si>
    <t>Administrative</t>
  </si>
  <si>
    <t>Operational</t>
  </si>
  <si>
    <t>Capacitar Program</t>
  </si>
  <si>
    <t>Apprentice Program</t>
  </si>
  <si>
    <t>Trainee Program</t>
  </si>
  <si>
    <t>Interns</t>
  </si>
  <si>
    <t>nd</t>
  </si>
  <si>
    <t>Total</t>
  </si>
  <si>
    <r>
      <rPr>
        <sz val="8"/>
        <color rgb="FF000000"/>
        <rFont val="Verdana"/>
        <family val="2"/>
      </rPr>
      <t xml:space="preserve">1 In 2024, we revised our calculation methodology to ensure consistency and standardization across reporting practices. The new approach is based on the proportion of employees trained relative to the headcount of direct employees, Apprentice Program employees, and </t>
    </r>
    <r>
      <rPr>
        <i/>
        <sz val="8"/>
        <color rgb="FF000000"/>
        <rFont val="Verdana"/>
        <family val="2"/>
      </rPr>
      <t>Capacitar</t>
    </r>
    <r>
      <rPr>
        <sz val="8"/>
        <color rgb="FF000000"/>
        <rFont val="Verdana"/>
        <family val="2"/>
      </rPr>
      <t xml:space="preserve"> program employees as of October 31. This change was necessary because: 1) the 2024 annual training drive was moved forward from November to October; and 2) the October 31 cut-off did not impact the Compliance training strategy, as internal procedures require all new employees to be trained within 30 days of onboarding. 
2. SWT and Lusosider were not included in this percentage. Up to 2023, these subsidiaries did not have structured Compliance training programs in place. However, in 2024, CSN launched a targeted Compliance training drive for leadership teams at both SWT and Lusosider.
3. The CSN Group’s Compliance training program does not cover employees not hired under the Brazilian Consolidated Labor Regulations (CLT), such as members of the Board of Directors and the Statutory Executive Board. However, while this group is not required to complete the annual Compliance training through the Corporate University platform, the content is nevertheless made available to all executives. CSN’s Senior Management is fully informed of all Compliance Program initiatives and closely monitors the most significant cases reported through our Whistleblower Channel.			</t>
    </r>
  </si>
  <si>
    <t>Business partners trained in ethics and compliance¹ ²</t>
  </si>
  <si>
    <r>
      <rPr>
        <b/>
        <sz val="10"/>
        <color rgb="FF12448A"/>
        <rFont val="Verdana"/>
        <family val="2"/>
      </rPr>
      <t>% of headcount</t>
    </r>
    <r>
      <rPr>
        <b/>
        <sz val="10"/>
        <color rgb="FF0066CC"/>
        <rFont val="Verdana"/>
        <family val="2"/>
      </rPr>
      <t xml:space="preserve"> </t>
    </r>
  </si>
  <si>
    <t>1. The data refer to CBSI only. Other third parties managed by the contractor management team are not included in the reported total of 12,773 contractors. All suppliers providing services to the CSN Group formally acknowledge and agree to comply with our internal policies, Code of Conduct, and related standards. Actions in response to whistleblower reports involving contractors are established under contract.
2. CSN’s anti-corruption policies and procedures are publicly available on our website, accessible to all stakeholders.</t>
  </si>
  <si>
    <t>GRI 207-4 | Country-by-country reporting</t>
  </si>
  <si>
    <t>Taxes paid by category (R$ thousand)</t>
  </si>
  <si>
    <t>CSN Group</t>
  </si>
  <si>
    <t>Mining royalties</t>
  </si>
  <si>
    <t>Payroll taxes</t>
  </si>
  <si>
    <t>Sales and services taxes</t>
  </si>
  <si>
    <t>Income taxes</t>
  </si>
  <si>
    <t>Other taxes</t>
  </si>
  <si>
    <t>Grand total</t>
  </si>
  <si>
    <t>Taxes paid by type in 2022 (R$ thousand)</t>
  </si>
  <si>
    <t>Germany</t>
  </si>
  <si>
    <t>Austria</t>
  </si>
  <si>
    <t>Brazil</t>
  </si>
  <si>
    <t>Spain</t>
  </si>
  <si>
    <t>United States</t>
  </si>
  <si>
    <t>Poland</t>
  </si>
  <si>
    <t>Portugal</t>
  </si>
  <si>
    <t>NA</t>
  </si>
  <si>
    <t>Other taxes paid</t>
  </si>
  <si>
    <t>Overall total</t>
  </si>
  <si>
    <t>Taxes paid by type in 2023 (R$ thousand)</t>
  </si>
  <si>
    <t>Switzerland</t>
  </si>
  <si>
    <t>Taxes paid by type in 2024 (R$ thousand)</t>
  </si>
  <si>
    <t>Allocation of taxes paid</t>
  </si>
  <si>
    <t>Tax allocation levels</t>
  </si>
  <si>
    <t>Municipal</t>
  </si>
  <si>
    <t>State</t>
  </si>
  <si>
    <t>Federal</t>
  </si>
  <si>
    <t>Methods of tax payment</t>
  </si>
  <si>
    <t>Payment</t>
  </si>
  <si>
    <t>Offsets</t>
  </si>
  <si>
    <t>Tax classifications</t>
  </si>
  <si>
    <t>Direct</t>
  </si>
  <si>
    <t>Withholding</t>
  </si>
  <si>
    <t>GRI 2-28 | Membership associations</t>
  </si>
  <si>
    <t xml:space="preserve">In 2024, the CSN Group, both at the corporate level and through its individual businesses, was an active member of the following trade associations: Brazilian Association of Large Electricity Consumers (ABRACE); Brazilian Association of Self-Generation Investors (ABIAPE); Minas Gerais Mining Industry Union  (SINDIEXTRA); Minas Gerais State Industry Federation (FIEMG); Brazilian Mining Institute (IBRAM); Brazilian Association of Port Terminals (ABTP); National Rail Freight Association (ANTF); Association of Pecém Industrial and Port Complex Tenants (AECIPP); National Institute of Steel Distributors (INDA); Steel Association of Rio Grande do Sul (AARS); National Industry Confederation (CNI); Rio de Janeiro Industrial Center (FIRJAN - CIRJ); Brazilian Association of Technical Standards (ABNT); PROLATA – Brazilian Steel Packaging Association (ABEAÇO);  Metalworking Industry Union of Southern Rio de Janeiro (METALSUL); Brazilian Association of Container Terminals (ABRATEC); EKOS Brazil; UN Global Compact; Movement for Racial Equity (MOVER); and RemTech Europe. CSN held board-level roles at ABTP, AARS, and INDA, and contributed to working groups at ABNT, ABTP, AARS, CNI, Firjan - CIRJ, and INDA.                                                                                                                                                                   </t>
  </si>
  <si>
    <t>People management and DE&amp;I</t>
  </si>
  <si>
    <t>GRI 2-7 | Employees</t>
  </si>
  <si>
    <r>
      <rPr>
        <b/>
        <sz val="10"/>
        <color rgb="FF12448A"/>
        <rFont val="Verdana"/>
        <family val="2"/>
      </rPr>
      <t>Employees by gender and region of the CSN Group</t>
    </r>
    <r>
      <rPr>
        <b/>
        <sz val="10"/>
        <color rgb="FF0066CC"/>
        <rFont val="Verdana"/>
        <family val="2"/>
      </rPr>
      <t>¹</t>
    </r>
  </si>
  <si>
    <t>Men</t>
  </si>
  <si>
    <t>Women</t>
  </si>
  <si>
    <t>Indefinite period</t>
  </si>
  <si>
    <t>Abroad</t>
  </si>
  <si>
    <t>Fixed term</t>
  </si>
  <si>
    <t>Fixed term (Apprentice and Capacitar Programs)</t>
  </si>
  <si>
    <t>Total CSN Group</t>
  </si>
  <si>
    <r>
      <rPr>
        <sz val="8"/>
        <color rgb="FF000000"/>
        <rFont val="Verdana"/>
        <family val="2"/>
      </rPr>
      <t xml:space="preserve">1. Includes full-time employees hired under Brazil’s CLT labor framework, along with participants in the Apprentice and </t>
    </r>
    <r>
      <rPr>
        <i/>
        <sz val="8"/>
        <color rgb="FF000000"/>
        <rFont val="Verdana"/>
        <family val="2"/>
      </rPr>
      <t>Capacitar</t>
    </r>
    <r>
      <rPr>
        <sz val="8"/>
        <color rgb="FF000000"/>
        <rFont val="Verdana"/>
        <family val="2"/>
      </rPr>
      <t xml:space="preserve"> programs as of December 31 each year.</t>
    </r>
    <r>
      <rPr>
        <sz val="8"/>
        <color rgb="FF000000"/>
        <rFont val="Verdana"/>
        <family val="2"/>
      </rPr>
      <t xml:space="preserve"> </t>
    </r>
    <r>
      <rPr>
        <sz val="8"/>
        <color rgb="FF000000"/>
        <rFont val="Verdana"/>
        <family val="2"/>
      </rPr>
      <t>All employees included in this count work full-time schedules.</t>
    </r>
    <r>
      <rPr>
        <sz val="8"/>
        <color rgb="FF000000"/>
        <rFont val="Verdana"/>
        <family val="2"/>
      </rPr>
      <t xml:space="preserve"> </t>
    </r>
    <r>
      <rPr>
        <sz val="8"/>
        <color rgb="FF000000"/>
        <rFont val="Verdana"/>
        <family val="2"/>
      </rPr>
      <t>CSN maintains a formal working hours policy for its operations in Brazil, which ensures compliance with the 8-hour workday limit under national labor regulations (CLT).</t>
    </r>
    <r>
      <rPr>
        <sz val="8"/>
        <color rgb="FF000000"/>
        <rFont val="Verdana"/>
        <family val="2"/>
      </rPr>
      <t xml:space="preserve"> </t>
    </r>
    <r>
      <rPr>
        <sz val="8"/>
        <color rgb="FF000000"/>
        <rFont val="Verdana"/>
        <family val="2"/>
      </rPr>
      <t>To ensure full alignment with labor laws, employees are restricted to a maximum of 2 hours of overtime per day.</t>
    </r>
  </si>
  <si>
    <t>GRI 2-8 | Workers who are not employees</t>
  </si>
  <si>
    <t xml:space="preserve">Contractors at CSN facilities are engaged under outsourcing contracts for various services and operations roles, including security, cleaning, maintenance, transportation, civil construction, IT, and equipment assembly. Labor compliance for contractors is managed by CSN’s Contractor Management Center.	</t>
  </si>
  <si>
    <r>
      <rPr>
        <b/>
        <sz val="10"/>
        <color rgb="FF12448A"/>
        <rFont val="Verdana"/>
        <family val="2"/>
      </rPr>
      <t>Total number of contractors</t>
    </r>
    <r>
      <rPr>
        <b/>
        <sz val="10"/>
        <color rgb="FF0066CC"/>
        <rFont val="Verdana"/>
        <family val="2"/>
      </rPr>
      <t>¹</t>
    </r>
  </si>
  <si>
    <t>1. Includes operations in both Brazil and international locations. The change seen between 2023 and 2024 is primarily in the Steel (Brazil), Logistics, Cement, and Mining segments, driven by a higher demand for specialized labor and the expansion of CBSI, CSN Group’s outsourcing subsidiary.</t>
  </si>
  <si>
    <t>GRI 2-21 | Annual total compensation ratio</t>
  </si>
  <si>
    <t>Ratio of annual compensation and its increase (times)</t>
  </si>
  <si>
    <t>Proportion of compensation of the highest paid individual X average of other employees¹</t>
  </si>
  <si>
    <t>Proportion of the annual increase in compensation of the highest paid individual X average of other employees</t>
  </si>
  <si>
    <t>1. The calculation is the fixed salary of the highest-paid individual in December of each reporting period, divided by the average fixed salary of all other employees. Interns, statutory officers, and board members are excluded from the data set. SWT and Lusosider are excluded from the scope due to differences in data consolidation methodologies.</t>
  </si>
  <si>
    <t>GRI 401-1 | New employee hires and employee turnover</t>
  </si>
  <si>
    <r>
      <rPr>
        <b/>
        <sz val="10"/>
        <color rgb="FF12448A"/>
        <rFont val="Verdana"/>
        <family val="2"/>
      </rPr>
      <t>Hirings and dismissals of the CSN Group</t>
    </r>
    <r>
      <rPr>
        <b/>
        <sz val="10"/>
        <color rgb="FF0066CC"/>
        <rFont val="Verdana"/>
        <family val="2"/>
      </rPr>
      <t>¹</t>
    </r>
  </si>
  <si>
    <t>Hirings</t>
  </si>
  <si>
    <t>Dismissals</t>
  </si>
  <si>
    <t>By gender</t>
  </si>
  <si>
    <t>By age group</t>
  </si>
  <si>
    <t>Up to 30 years old</t>
  </si>
  <si>
    <t>Between 30 and 50 years old</t>
  </si>
  <si>
    <t>Over 50 years</t>
  </si>
  <si>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 SWT and Lusosider are excluded from the scope due to differences in data consolidation methodologies.</t>
    </r>
  </si>
  <si>
    <r>
      <rPr>
        <b/>
        <sz val="10"/>
        <color rgb="FF12448A"/>
        <rFont val="Verdana"/>
        <family val="2"/>
      </rPr>
      <t>Hiring and turnover rates of the CSN Group</t>
    </r>
    <r>
      <rPr>
        <b/>
        <sz val="10"/>
        <color rgb="FF0066CC"/>
        <rFont val="Verdana"/>
        <family val="2"/>
      </rPr>
      <t>¹</t>
    </r>
  </si>
  <si>
    <t>Hiring rate²</t>
  </si>
  <si>
    <t>Turnover rate³</t>
  </si>
  <si>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 SWT and Lusosider are excluded from the scope due to differences in data consolidation methodologies. 
2.  The hiring rate is calculated monthly by dividing the number of new hires by the total active headcount for that month. Annual hiring data reflect the sum of all monthly rates.
3. The turnover rate is calculated monthly by dividing the number of terminations by the total active headcount for that month. Annual hiring data reflect the sum of all monthly rates.</t>
    </r>
  </si>
  <si>
    <t>GRI 401-3 | Parental leave</t>
  </si>
  <si>
    <t>Parental leave at CSN Group¹</t>
  </si>
  <si>
    <t>Employees entitled to parental leave</t>
  </si>
  <si>
    <t>Employees who took parental leave</t>
  </si>
  <si>
    <t>Employees who returned to work during the reporting period after parental leave ended</t>
  </si>
  <si>
    <t>Employees that returned to work after parental leave ended that were still employed 12 months after their return to work</t>
  </si>
  <si>
    <t>Return rate (%)</t>
  </si>
  <si>
    <t>Retention rate (%)</t>
  </si>
  <si>
    <t>1.  Covers CSN Group operations in Brazil. Headcount exclusions: employees are not counted as part of the active workforce if they: are on social security-covered leave due to sickness or occupational or commuting accidents; have retired due to disability; have been terminated; or have taken leave for personal reasons or as a result of judicial decisions.</t>
  </si>
  <si>
    <t>GRI 404-1 | Average hours of training per year per employee</t>
  </si>
  <si>
    <r>
      <rPr>
        <b/>
        <sz val="10"/>
        <color rgb="FF12448A"/>
        <rFont val="Verdana"/>
        <family val="2"/>
      </rPr>
      <t>Average hours of training per employee of the CSN Group</t>
    </r>
    <r>
      <rPr>
        <b/>
        <sz val="10"/>
        <color rgb="FF0066CC"/>
        <rFont val="Verdana"/>
        <family val="2"/>
      </rPr>
      <t>¹</t>
    </r>
  </si>
  <si>
    <t>Internship Program</t>
  </si>
  <si>
    <r>
      <rPr>
        <sz val="8"/>
        <color rgb="FF000000"/>
        <rFont val="Verdana"/>
        <family val="2"/>
      </rPr>
      <t xml:space="preserve">1. Includes full-time employees under Brazil’s CLT employment framework, along with participants in the Apprentice, </t>
    </r>
    <r>
      <rPr>
        <i/>
        <sz val="8"/>
        <color rgb="FF000000"/>
        <rFont val="Verdana"/>
        <family val="2"/>
      </rPr>
      <t>Capacitar</t>
    </r>
    <r>
      <rPr>
        <sz val="8"/>
        <color rgb="FF000000"/>
        <rFont val="Verdana"/>
        <family val="2"/>
      </rPr>
      <t xml:space="preserve">, Internship, and Trainee programs in Brazil. The annual average is calculated by dividing the total number of training hours delivered throughout the year by the headcount on December 31. The 33% increase in both the overall average training hours per employee and the averages by job category reflects the launch of CSN’s mandatory development track in 2024.
2. Data for 2022 and 2023 have been restated. </t>
    </r>
    <r>
      <rPr>
        <b/>
        <sz val="8"/>
        <color rgb="FF000000"/>
        <rFont val="Verdana"/>
        <family val="2"/>
      </rPr>
      <t>GRI 2-4</t>
    </r>
  </si>
  <si>
    <r>
      <rPr>
        <b/>
        <sz val="10"/>
        <color rgb="FF12448A"/>
        <rFont val="Verdana"/>
        <family val="2"/>
      </rPr>
      <t>Average hours of training per employee of Corporate CSN</t>
    </r>
    <r>
      <rPr>
        <b/>
        <sz val="10"/>
        <color rgb="FF0066CC"/>
        <rFont val="Verdana"/>
        <family val="2"/>
      </rPr>
      <t>¹</t>
    </r>
  </si>
  <si>
    <t>Internship Program²</t>
  </si>
  <si>
    <r>
      <rPr>
        <sz val="8"/>
        <color rgb="FF000000"/>
        <rFont val="Verdana"/>
        <family val="2"/>
      </rPr>
      <t xml:space="preserve">1. Includes full-time employees under Brazil’s CLT employment framework, along with participants in the Apprentice, </t>
    </r>
    <r>
      <rPr>
        <i/>
        <sz val="8"/>
        <color rgb="FF000000"/>
        <rFont val="Verdana"/>
        <family val="2"/>
      </rPr>
      <t>Capacitar</t>
    </r>
    <r>
      <rPr>
        <sz val="8"/>
        <color rgb="FF000000"/>
        <rFont val="Verdana"/>
        <family val="2"/>
      </rPr>
      <t>, Internship, and Trainee programs in Brazil. The annual average is calculated by dividing the total number of training hours delivered during the year by the headcount as of December 31. The 143% increase in both the overall average training hours per employee and the averages by job category reflects the launch of CSN’s mandatory development track in 2024.</t>
    </r>
  </si>
  <si>
    <t>GRI 404-3 | Percentage of employees receiving regular performance and career development reviews</t>
  </si>
  <si>
    <r>
      <rPr>
        <b/>
        <sz val="10"/>
        <color rgb="FF12448A"/>
        <rFont val="Verdana"/>
        <family val="2"/>
      </rPr>
      <t>Percentage of employees submitted to performance assessment of the CSN Group</t>
    </r>
    <r>
      <rPr>
        <b/>
        <sz val="10"/>
        <color rgb="FF0066CC"/>
        <rFont val="Verdana"/>
        <family val="2"/>
      </rPr>
      <t>¹</t>
    </r>
  </si>
  <si>
    <t>2024²</t>
  </si>
  <si>
    <t>nav</t>
  </si>
  <si>
    <t>By job level</t>
  </si>
  <si>
    <r>
      <rPr>
        <sz val="8"/>
        <color rgb="FF000000"/>
        <rFont val="Verdana"/>
        <family val="2"/>
      </rPr>
      <t xml:space="preserve">1. Includes full-time employees under Brazil’s CLT employment framework and participants in the </t>
    </r>
    <r>
      <rPr>
        <i/>
        <sz val="8"/>
        <color rgb="FF000000"/>
        <rFont val="Verdana"/>
        <family val="2"/>
      </rPr>
      <t>Capacitar</t>
    </r>
    <r>
      <rPr>
        <sz val="8"/>
        <color rgb="FF000000"/>
        <rFont val="Verdana"/>
        <family val="2"/>
      </rPr>
      <t xml:space="preserve"> Program. SWT and Lusosider are not included, as they do not yet have standardized corporate performance evaluation processes in place. The percentage is calculated by dividing the number of employees on December 31 who completed a performance review during the year by the total number of employees on the same date who were eligible for review. 
2. CSN did not conduct its People Performance Cycle in 2024. A new review round is planned for 2025. </t>
    </r>
  </si>
  <si>
    <t>GRI 405-1 | Diversity of governance bodies and employees</t>
  </si>
  <si>
    <r>
      <rPr>
        <b/>
        <sz val="10"/>
        <color rgb="FF12448A"/>
        <rFont val="Verdana"/>
        <family val="2"/>
      </rPr>
      <t>Gender diversity by functional level of the CSN Group</t>
    </r>
    <r>
      <rPr>
        <b/>
        <sz val="10"/>
        <color rgb="FF0066CC"/>
        <rFont val="Verdana"/>
        <family val="2"/>
      </rPr>
      <t>¹</t>
    </r>
  </si>
  <si>
    <r>
      <rPr>
        <sz val="8"/>
        <color rgb="FF000000"/>
        <rFont val="Verdana"/>
        <family val="2"/>
      </rPr>
      <t xml:space="preserve">1. Includes full-time employees hired under Brazil’s CLT labor framework, along with participants in the Apprentice, </t>
    </r>
    <r>
      <rPr>
        <i/>
        <sz val="8"/>
        <color rgb="FF000000"/>
        <rFont val="Verdana"/>
        <family val="2"/>
      </rPr>
      <t>Capacitar</t>
    </r>
    <r>
      <rPr>
        <sz val="8"/>
        <color rgb="FF000000"/>
        <rFont val="Verdana"/>
        <family val="2"/>
      </rPr>
      <t>, and Trainee programs as of December 31 each year.</t>
    </r>
    <r>
      <rPr>
        <sz val="8"/>
        <color rgb="FF000000"/>
        <rFont val="Verdana"/>
        <family val="2"/>
      </rPr>
      <t xml:space="preserve"> </t>
    </r>
    <r>
      <rPr>
        <sz val="8"/>
        <color rgb="FF000000"/>
        <rFont val="Verdana"/>
        <family val="2"/>
      </rPr>
      <t>SWT and Lusosider are excluded from the scope due to differences in data consolidation methodologies.</t>
    </r>
    <r>
      <rPr>
        <sz val="8"/>
        <color rgb="FF000000"/>
        <rFont val="Verdana"/>
        <family val="2"/>
      </rPr>
      <t xml:space="preserve"> </t>
    </r>
    <r>
      <rPr>
        <sz val="8"/>
        <color rgb="FF000000"/>
        <rFont val="Verdana"/>
        <family val="2"/>
      </rPr>
      <t>The overall 8% increase in women’s representation reflects the impact of diversity and inclusion initiatives, especially at the Operational (9%) and Executive (30%) levels.</t>
    </r>
  </si>
  <si>
    <r>
      <rPr>
        <b/>
        <sz val="10"/>
        <color rgb="FF12448A"/>
        <rFont val="Verdana"/>
        <family val="2"/>
      </rPr>
      <t>Age group diversity by functional level of the CSN Group</t>
    </r>
    <r>
      <rPr>
        <b/>
        <sz val="10"/>
        <color rgb="FF0066CC"/>
        <rFont val="Verdana"/>
        <family val="2"/>
      </rPr>
      <t>¹</t>
    </r>
  </si>
  <si>
    <r>
      <rPr>
        <sz val="8"/>
        <color rgb="FF000000"/>
        <rFont val="Verdana"/>
        <family val="2"/>
      </rPr>
      <t xml:space="preserve">1. Includes full-time employees hired under Brazil’s CLT labor framework, along with participants in the Apprentice, </t>
    </r>
    <r>
      <rPr>
        <i/>
        <sz val="8"/>
        <color rgb="FF000000"/>
        <rFont val="Verdana"/>
        <family val="2"/>
      </rPr>
      <t>Capacitar</t>
    </r>
    <r>
      <rPr>
        <sz val="8"/>
        <color rgb="FF000000"/>
        <rFont val="Verdana"/>
        <family val="2"/>
      </rPr>
      <t>, and Trainee programs as of December 31 each year.</t>
    </r>
    <r>
      <rPr>
        <sz val="8"/>
        <color rgb="FF000000"/>
        <rFont val="Verdana"/>
        <family val="2"/>
      </rPr>
      <t xml:space="preserve"> </t>
    </r>
    <r>
      <rPr>
        <sz val="8"/>
        <color rgb="FF000000"/>
        <rFont val="Verdana"/>
        <family val="2"/>
      </rPr>
      <t>SWT and Lusosider are excluded from the scope due to differences in data consolidation methodologies.</t>
    </r>
  </si>
  <si>
    <t>Ethnic-racial diversity within the CSN Group by job level in 2022¹</t>
  </si>
  <si>
    <t>Yellow</t>
  </si>
  <si>
    <t>White</t>
  </si>
  <si>
    <t>Indigenous</t>
  </si>
  <si>
    <t>Black</t>
  </si>
  <si>
    <t>Brown</t>
  </si>
  <si>
    <t>Not declared</t>
  </si>
  <si>
    <r>
      <rPr>
        <sz val="8"/>
        <color rgb="FF000000"/>
        <rFont val="Verdana"/>
        <family val="2"/>
      </rPr>
      <t>1.</t>
    </r>
    <r>
      <rPr>
        <sz val="8"/>
        <color rgb="FF000000"/>
        <rFont val="Verdana"/>
        <family val="2"/>
      </rPr>
      <t xml:space="preserve"> </t>
    </r>
    <r>
      <rPr>
        <sz val="8"/>
        <color rgb="FF000000"/>
        <rFont val="Verdana"/>
        <family val="2"/>
      </rPr>
      <t xml:space="preserve">Considers permanent employees hired in the CLT, Apprentice Program, </t>
    </r>
    <r>
      <rPr>
        <i/>
        <sz val="8"/>
        <color rgb="FF000000"/>
        <rFont val="Verdana"/>
        <family val="2"/>
      </rPr>
      <t>Capacitar</t>
    </r>
    <r>
      <rPr>
        <sz val="8"/>
        <color rgb="FF000000"/>
        <rFont val="Verdana"/>
        <family val="2"/>
      </rPr>
      <t xml:space="preserve"> Program and Trainee Program categories on the base date of December 31</t>
    </r>
    <r>
      <rPr>
        <vertAlign val="superscript"/>
        <sz val="8"/>
        <color rgb="FF000000"/>
        <rFont val="Verdana"/>
        <family val="2"/>
      </rPr>
      <t>st</t>
    </r>
    <r>
      <rPr>
        <sz val="8"/>
        <color rgb="FF000000"/>
        <rFont val="Verdana"/>
        <family val="2"/>
      </rPr>
      <t>.</t>
    </r>
    <r>
      <rPr>
        <sz val="8"/>
        <color rgb="FF000000"/>
        <rFont val="Verdana"/>
        <family val="2"/>
      </rPr>
      <t xml:space="preserve"> </t>
    </r>
    <r>
      <rPr>
        <sz val="8"/>
        <color rgb="FF000000"/>
        <rFont val="Verdana"/>
        <family val="2"/>
      </rPr>
      <t>Does not cover SWT and Lusosider due to differences in data consolidation methodology.</t>
    </r>
  </si>
  <si>
    <t>Ethnic-racial diversity of the CSN Group by functional level in 2023¹</t>
  </si>
  <si>
    <r>
      <rPr>
        <sz val="8"/>
        <color rgb="FF000000"/>
        <rFont val="Verdana"/>
        <family val="2"/>
      </rPr>
      <t xml:space="preserve">1. Includes full-time employees hired under Brazil’s CLT labor framework, along with participants in the Apprentice, </t>
    </r>
    <r>
      <rPr>
        <i/>
        <sz val="8"/>
        <color rgb="FF000000"/>
        <rFont val="Verdana"/>
        <family val="2"/>
      </rPr>
      <t>Capacitar</t>
    </r>
    <r>
      <rPr>
        <sz val="8"/>
        <color rgb="FF000000"/>
        <rFont val="Verdana"/>
        <family val="2"/>
      </rPr>
      <t>, and Trainee programs as of December 31.</t>
    </r>
    <r>
      <rPr>
        <sz val="8"/>
        <color rgb="FF000000"/>
        <rFont val="Verdana"/>
        <family val="2"/>
      </rPr>
      <t xml:space="preserve"> </t>
    </r>
    <r>
      <rPr>
        <sz val="8"/>
        <color rgb="FF000000"/>
        <rFont val="Verdana"/>
        <family val="2"/>
      </rPr>
      <t>SWT and Lusosider are excluded from the scope due to differences in data consolidation methodologies.</t>
    </r>
    <r>
      <rPr>
        <sz val="8"/>
        <color rgb="FF000000"/>
        <rFont val="Verdana"/>
        <family val="2"/>
      </rPr>
      <t xml:space="preserve">	</t>
    </r>
  </si>
  <si>
    <t>Ethnic and racial diversity within the CSN Group by job level in 2024¹</t>
  </si>
  <si>
    <t>Asian</t>
  </si>
  <si>
    <r>
      <rPr>
        <sz val="8"/>
        <color rgb="FF000000"/>
        <rFont val="Verdana"/>
        <family val="2"/>
      </rPr>
      <t xml:space="preserve">1. Includes full-time employees hired under Brazil’s CLT labor framework, along with participants in the Apprentice, </t>
    </r>
    <r>
      <rPr>
        <i/>
        <sz val="8"/>
        <color rgb="FF000000"/>
        <rFont val="Verdana"/>
        <family val="2"/>
      </rPr>
      <t>Capacitar</t>
    </r>
    <r>
      <rPr>
        <sz val="8"/>
        <color rgb="FF000000"/>
        <rFont val="Verdana"/>
        <family val="2"/>
      </rPr>
      <t>, and Trainee programs as of December 31.</t>
    </r>
    <r>
      <rPr>
        <sz val="8"/>
        <color rgb="FF000000"/>
        <rFont val="Verdana"/>
        <family val="2"/>
      </rPr>
      <t xml:space="preserve"> </t>
    </r>
    <r>
      <rPr>
        <sz val="8"/>
        <color rgb="FF000000"/>
        <rFont val="Verdana"/>
        <family val="2"/>
      </rPr>
      <t>SWT and Lusosider are excluded from the scope due to differences in data consolidation methodologies.</t>
    </r>
  </si>
  <si>
    <t>GRI 405-2 | Ratio of basic salary and remuneration of women to men</t>
  </si>
  <si>
    <t>Ratio of average salary of women in relation to men by functional level of the CSN Group¹</t>
  </si>
  <si>
    <t>Consolidated</t>
  </si>
  <si>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Trainee programs.</t>
    </r>
    <r>
      <rPr>
        <sz val="8"/>
        <color rgb="FF000000"/>
        <rFont val="Verdana"/>
        <family val="2"/>
      </rPr>
      <t xml:space="preserve"> </t>
    </r>
    <r>
      <rPr>
        <sz val="8"/>
        <color rgb="FF000000"/>
        <rFont val="Verdana"/>
        <family val="2"/>
      </rPr>
      <t>SWT and Lusosider are excluded from the scope due to differences in data consolidation methodologies.</t>
    </r>
    <r>
      <rPr>
        <sz val="8"/>
        <color rgb="FF000000"/>
        <rFont val="Verdana"/>
        <family val="2"/>
      </rPr>
      <t xml:space="preserve"> </t>
    </r>
    <r>
      <rPr>
        <sz val="8"/>
        <color rgb="FF000000"/>
        <rFont val="Verdana"/>
        <family val="2"/>
      </rPr>
      <t>This disclosure does not account for variables such as tenure, area of specialization, or collective bargaining agreements specific to certain job categories, which may contribute to observed differences in compensation.</t>
    </r>
    <r>
      <rPr>
        <sz val="8"/>
        <color rgb="FF000000"/>
        <rFont val="Verdana"/>
        <family val="2"/>
      </rPr>
      <t xml:space="preserve"> </t>
    </r>
    <r>
      <rPr>
        <sz val="8"/>
        <color rgb="FF000000"/>
        <rFont val="Verdana"/>
        <family val="2"/>
      </rPr>
      <t>Salaries at CSN are determined using market benchmarking studies based on the Hay Group methodology, with no consideration of gender in compensation decisions.</t>
    </r>
    <r>
      <rPr>
        <sz val="8"/>
        <color rgb="FF000000"/>
        <rFont val="Verdana"/>
        <family val="2"/>
      </rPr>
      <t xml:space="preserve">	</t>
    </r>
  </si>
  <si>
    <t>Human rights</t>
  </si>
  <si>
    <t>GRI 411-1 | Incidents of violations involving rights of indigenous peoples</t>
  </si>
  <si>
    <t xml:space="preserve">There have been no recorded violations of indigenous peoples’ rights across CSN Group operations. The CSN Group ensures full compliance with Brazilian laws and and the regulations set forth by the Brazilian authority for indigenous people (FUNAI) and environmental regulator (IBAMA).	</t>
  </si>
  <si>
    <t>Health, safety and well-being</t>
  </si>
  <si>
    <t>GRI 403-9 | Work-related injuries</t>
  </si>
  <si>
    <t>Health and safety indicators of the CSN Group¹ ² ³</t>
  </si>
  <si>
    <t>Employees</t>
  </si>
  <si>
    <t>Third parties</t>
  </si>
  <si>
    <t>Total man-hours worked</t>
  </si>
  <si>
    <t>Number of recordable accidents</t>
  </si>
  <si>
    <t>Number of accidents with serious consequences (except deaths)</t>
  </si>
  <si>
    <t>Number of fatal accidents</t>
  </si>
  <si>
    <t>Total number of days lost and debited</t>
  </si>
  <si>
    <t>Frequency rate of recordable accidents²</t>
  </si>
  <si>
    <t>Frequency rate of accidents with serious consequences (except deaths)²</t>
  </si>
  <si>
    <t>Frequency rate of fatal accidents²</t>
  </si>
  <si>
    <t>Accident severity rate²</t>
  </si>
  <si>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Trainee programs.</t>
    </r>
    <r>
      <rPr>
        <sz val="8"/>
        <color rgb="FF000000"/>
        <rFont val="Verdana"/>
        <family val="2"/>
      </rPr>
      <t xml:space="preserve"> </t>
    </r>
    <r>
      <rPr>
        <sz val="8"/>
        <color rgb="FF000000"/>
        <rFont val="Verdana"/>
        <family val="2"/>
      </rPr>
      <t>SWT and Lusosider are excluded from the scope due to differences in data consolidation methodologies.</t>
    </r>
    <r>
      <rPr>
        <sz val="8"/>
        <color rgb="FF000000"/>
        <rFont val="Verdana"/>
        <family val="2"/>
      </rPr>
      <t xml:space="preserve"> </t>
    </r>
    <r>
      <rPr>
        <sz val="8"/>
        <color rgb="FF000000"/>
        <rFont val="Verdana"/>
        <family val="2"/>
      </rPr>
      <t>Types of work-related injury can include death, amputation of a limb, laceration, fracture, burns, among others.</t>
    </r>
    <r>
      <rPr>
        <sz val="8"/>
        <color rgb="FF000000"/>
        <rFont val="Verdana"/>
        <family val="2"/>
      </rPr>
      <t xml:space="preserve"> </t>
    </r>
    <r>
      <rPr>
        <sz val="8"/>
        <color rgb="FF000000"/>
        <rFont val="Verdana"/>
        <family val="2"/>
      </rPr>
      <t>The most significant high-consequence injury risks are associated with critical activities identified and managed through CSN’s Occupational Health and Safety Management Manual.</t>
    </r>
    <r>
      <rPr>
        <sz val="8"/>
        <color rgb="FF000000"/>
        <rFont val="Verdana"/>
        <family val="2"/>
      </rPr>
      <t xml:space="preserve"> </t>
    </r>
    <r>
      <rPr>
        <sz val="8"/>
        <color rgb="FF000000"/>
        <rFont val="Verdana"/>
        <family val="2"/>
      </rPr>
      <t>These critical activities include vehicle and mobile equipment operation, lockout-tagout, electrical work, material handling, working at heights, hot work, exposure to moving parts, hazardous chemicals, confined spaces, and flammable gases and liquids.</t>
    </r>
    <r>
      <rPr>
        <sz val="8"/>
        <color rgb="FF000000"/>
        <rFont val="Verdana"/>
        <family val="2"/>
      </rPr>
      <t xml:space="preserve"> </t>
    </r>
    <r>
      <rPr>
        <sz val="8"/>
        <color rgb="FF000000"/>
        <rFont val="Verdana"/>
        <family val="2"/>
      </rPr>
      <t>Risk identification in occupational health and safety is conducted using internationally recognized qualitative and/or quantitative methodologies (such as ISO 31000:2018), tailored to each specific context.</t>
    </r>
    <r>
      <rPr>
        <sz val="8"/>
        <color rgb="FF000000"/>
        <rFont val="Verdana"/>
        <family val="2"/>
      </rPr>
      <t xml:space="preserve"> </t>
    </r>
    <r>
      <rPr>
        <sz val="8"/>
        <color rgb="FF000000"/>
        <rFont val="Verdana"/>
        <family val="2"/>
      </rPr>
      <t>The rise in the number of recordable injuries was proportional to the increase in total hours worked, resulting in a stable recordable injury frequency rate.</t>
    </r>
    <r>
      <rPr>
        <sz val="8"/>
        <color rgb="FF000000"/>
        <rFont val="Verdana"/>
        <family val="2"/>
      </rPr>
      <t xml:space="preserve"> </t>
    </r>
    <r>
      <rPr>
        <sz val="8"/>
        <color rgb="FF000000"/>
        <rFont val="Verdana"/>
        <family val="2"/>
      </rPr>
      <t xml:space="preserve">The decline in the severity rate reflects the positive impact of the </t>
    </r>
    <r>
      <rPr>
        <i/>
        <sz val="8"/>
        <color rgb="FF000000"/>
        <rFont val="Verdana"/>
        <family val="2"/>
      </rPr>
      <t>AGIR</t>
    </r>
    <r>
      <rPr>
        <sz val="8"/>
        <color rgb="FF000000"/>
        <rFont val="Verdana"/>
        <family val="2"/>
      </rPr>
      <t xml:space="preserve"> program.</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Injury and illness rates are calculated for every 200,000 hours worked.</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Recordable injuries in 2024 were doctors cases without lost time and loss-time injuries.</t>
    </r>
  </si>
  <si>
    <t>GRI 403-10 | Work-related ill health</t>
  </si>
  <si>
    <t xml:space="preserve">Occupational health risks are identified and addressed through structured health and safety risk management routines (see page 112 for more details on these practices). In 2024, CSN Mineração reported two cases of occupational illness related to hearing loss (read more in the Mining tab) SWT also reported two cases of hearing loss, and Lusosider recorded three cases involving both musculoskeletal disorders and hearing loss. To mitigate noise-related impacts, SWT implemented regular noise level monitoring, distributed hearing protection equipment, posted warning signs in high-noise zones, conducted periodic training, and implemented noise-reduction measures. Suspected cases are reported by CSN’s Occupational Health Service to the German Social Accident Insurance Institution for the woodworking and metalworking industries, the authority responsible for the sector. In 2023, CSN Steel reported two cases of musculoskeletal disorders, and SWT reported four cases (specific conditions are not disclosed for confidentiality reasons). In 2022, no occupational illnesses were reported across CSN Group operations. No fatalities related to occupational illnesses were reported in the past three years.	</t>
  </si>
  <si>
    <t>Value chain</t>
  </si>
  <si>
    <t>GRI 2-6 | Activities, value chain and other business relationships</t>
  </si>
  <si>
    <r>
      <rPr>
        <b/>
        <sz val="10"/>
        <color rgb="FF12448A"/>
        <rFont val="Verdana"/>
        <family val="2"/>
      </rPr>
      <t>Supplier indicators of the CSN Group</t>
    </r>
    <r>
      <rPr>
        <b/>
        <sz val="10"/>
        <color rgb="FF0066CC"/>
        <rFont val="Verdana"/>
        <family val="2"/>
      </rPr>
      <t>¹</t>
    </r>
  </si>
  <si>
    <t>Number of suppliers</t>
  </si>
  <si>
    <t>Expenditures (R$ million)</t>
  </si>
  <si>
    <t>1. Data exclude SWT and Lusosider. Beginning in 2024, figures from the Energy segment have been incorporated into the overall reporting. For information related to SWT and Lusosider, refer to the Steel tab.</t>
  </si>
  <si>
    <t>GRI 204-1 | Proportion of spending on local suppliers</t>
  </si>
  <si>
    <t>Percentage of expenditures with local suppliers of the CSN Group¹ ² ³</t>
  </si>
  <si>
    <t>Corporate</t>
  </si>
  <si>
    <t>Materials</t>
  </si>
  <si>
    <t>Services</t>
  </si>
  <si>
    <t>41.1%</t>
  </si>
  <si>
    <t>1. Local suppliers are defined as those based in the Brazilian states where CSN has operations. Data exclude SWT and Lusosider; for details on these entities, refer to the Steel tab. 
2. Data from the Energy segment were incorporated included in reporting as of 2024.
3. CSN actively works to identify and develop local suppliers, especially contractors, who represent the majority of our local supplier spend. However, certain operations require specialized services or exclusive vendors that may not be available in the regions where CSN operates. As part of our procurement strategy, we encourage suppliers to establish branches in the same city or nearby communities, supporting the development of local markets and regional labor.</t>
  </si>
  <si>
    <t>GRI 308-1 | New suppliers that were screened using environmental criteria</t>
  </si>
  <si>
    <r>
      <rPr>
        <b/>
        <sz val="10"/>
        <color rgb="FF12448A"/>
        <rFont val="Verdana"/>
        <family val="2"/>
      </rPr>
      <t>Assessment of environmental aspects when contracting suppliers of the CSN Group</t>
    </r>
    <r>
      <rPr>
        <b/>
        <sz val="10"/>
        <color rgb="FF0066CC"/>
        <rFont val="Verdana"/>
        <family val="2"/>
      </rPr>
      <t>¹</t>
    </r>
  </si>
  <si>
    <t>Total new contracted suppliers</t>
  </si>
  <si>
    <t>Number of suppliers assessed with environmental criteria</t>
  </si>
  <si>
    <t>Percentage of suppliers assessed with environmental criteria</t>
  </si>
  <si>
    <t xml:space="preserve">1. Supplier screening takes into account the supplier’s area of operation to determine which evaluation criteria apply. Suppliers are screened using environmental criteria if they are classified as posing a high environmental risk, according to CSN’s corporate risk matrix. Data from SWT and Lusosider were not included in this disclosure (refer to the Steel tab), while data from the Energy segment were incorporated in the reporting scope starting in 2024. 
2. In 2024, CSN adopted the ISO 20400 Sustainable Procurement standard, which led to a restructuring of our supplier evaluation process to include a dedicated workflow for assessing environmental requirements. With this change, all active suppliers are now subject to ongoing environmental evaluation, rather than being screened solely during the onboarding process. A total of 2,100 suppliers were monitored in 2024, up from 611 in 2023. The increase reflects suppliers’ performance on CSN’s ESG risk matrix and strengthened efforts to identify procurement categories with elevated environmental risks. </t>
  </si>
  <si>
    <t>GRI 414-1 | New suppliers that were screened using social criteria</t>
  </si>
  <si>
    <r>
      <rPr>
        <b/>
        <sz val="10"/>
        <color rgb="FF12448A"/>
        <rFont val="Verdana"/>
        <family val="2"/>
      </rPr>
      <t>Assessment of social aspects when contracting suppliers of the CSN Group</t>
    </r>
    <r>
      <rPr>
        <b/>
        <sz val="10"/>
        <color rgb="FF0066CC"/>
        <rFont val="Verdana"/>
        <family val="2"/>
      </rPr>
      <t>¹</t>
    </r>
  </si>
  <si>
    <t>Number of suppliers assessed with social criteria</t>
  </si>
  <si>
    <t>Percentage of suppliers assessed with social criteria</t>
  </si>
  <si>
    <t xml:space="preserve">1. Data exclude SWT and Lusosider; for details on these entities, refer to the Steel tab.
2. In 2024, CSN adopted the ISO 20400 Sustainable Procurement standard, which led to a restructuring of our supplier evaluation process to include a dedicated workflow for assessing social requirements. All active suppliers are now assessed against these requirements, as monitoring has become a continuous process rather than being limited to initial onboarding. </t>
  </si>
  <si>
    <t>Climate change</t>
  </si>
  <si>
    <t>GRI 302-1 | Energy consumption within the organization</t>
  </si>
  <si>
    <r>
      <rPr>
        <b/>
        <sz val="10"/>
        <color rgb="FF12448A"/>
        <rFont val="Verdana"/>
        <family val="2"/>
      </rPr>
      <t>Energy generated by fuel consumption and electricity adquired of the CSN Group (GJ)</t>
    </r>
    <r>
      <rPr>
        <b/>
        <sz val="10"/>
        <color rgb="FF0066CC"/>
        <rFont val="Verdana"/>
        <family val="2"/>
      </rPr>
      <t>¹</t>
    </r>
  </si>
  <si>
    <t>Fuels</t>
  </si>
  <si>
    <t>Metallurgical coal/CSN</t>
  </si>
  <si>
    <t>PCI metallurgical coal/CSN</t>
  </si>
  <si>
    <t>Carvão EAF / CSN</t>
  </si>
  <si>
    <t>Sub-bituminous coal</t>
  </si>
  <si>
    <t>Coal coke/CSN purchased</t>
  </si>
  <si>
    <t>Coal coke/Mill/CSN</t>
  </si>
  <si>
    <t>Coal coke/Small coke/CSN</t>
  </si>
  <si>
    <t>Petroleum coke</t>
  </si>
  <si>
    <t>Diesel/Brazil</t>
  </si>
  <si>
    <t>Liquefied petroleum gas (LPG)</t>
  </si>
  <si>
    <t>Natural gas</t>
  </si>
  <si>
    <t>Gasoline/Brazil</t>
  </si>
  <si>
    <t>Fuel oil</t>
  </si>
  <si>
    <t>Non-renewable fuels and co-processed raw materials²</t>
  </si>
  <si>
    <t>Subtotal non-renewable fuels</t>
  </si>
  <si>
    <t>Hydrous ethanol (renewable fuel)</t>
  </si>
  <si>
    <t>Renewable fuels and co-processed raw materials</t>
  </si>
  <si>
    <t>Total energy generated by fuel consumption</t>
  </si>
  <si>
    <t>Electricity (GJ)</t>
  </si>
  <si>
    <t>Electricity/Brazil</t>
  </si>
  <si>
    <t>Electricity/International</t>
  </si>
  <si>
    <t>Electricity/Renewable</t>
  </si>
  <si>
    <t>Subtotal electricity consumed</t>
  </si>
  <si>
    <t>Total energy consumed (fuels + electricity)</t>
  </si>
  <si>
    <r>
      <rPr>
        <sz val="8"/>
        <color rgb="FF000000"/>
        <rFont val="Verdana"/>
        <family val="2"/>
      </rPr>
      <t xml:space="preserve">1. There were no purchases of other types of energy, nor any energy sales during the reporting period. Conversion factors were taken from: Brazil’s National Energy Balance, the GHG Protocol, and internal CSN data.  2023 data have been restated. </t>
    </r>
    <r>
      <rPr>
        <b/>
        <sz val="8"/>
        <color rgb="FF000000"/>
        <rFont val="Verdana"/>
        <family val="2"/>
      </rPr>
      <t>GRI 2-4</t>
    </r>
    <r>
      <rPr>
        <sz val="8"/>
        <color rgb="FF000000"/>
        <rFont val="Verdana"/>
        <family val="2"/>
      </rPr>
      <t xml:space="preserve">.
2. During the year, updated parameters for 2024 and 2023 were incorporated, reflecting the integration of cement operations acquired by CSN in 2022.  </t>
    </r>
  </si>
  <si>
    <t>GRI 302-2 | Energy consumption outside the organization</t>
  </si>
  <si>
    <t>Energy consumption outside the Company (GJ)¹</t>
  </si>
  <si>
    <t>GRI 302-3 | Energy intensity</t>
  </si>
  <si>
    <t>Energy intensity of the CSN Group¹</t>
  </si>
  <si>
    <t>Energy consumption (GJ) divided by the distributed added value (R$ thousand)¹</t>
  </si>
  <si>
    <t>1. Disclosure B.5.2 from the Guidance on core indicators for entity reporting on contribution towards implementation of the Sustainable Development Goals, published by the United Nations Conference on Trade and Development (UNCTAD).</t>
  </si>
  <si>
    <t>GRI 305-1 | Direct (Scope 1) GHG emissions</t>
  </si>
  <si>
    <t>GRI 305-2 | Energy indirect (Scope 2) GHG emissions</t>
  </si>
  <si>
    <t>GRI 305-3 | Other indirect (Scope 3) GHG emissions</t>
  </si>
  <si>
    <t>Gross GHG emissions of the CSN Group (tCO2e)¹</t>
  </si>
  <si>
    <t>Scope 1</t>
  </si>
  <si>
    <t>Scope 2</t>
  </si>
  <si>
    <t>Scope 3</t>
  </si>
  <si>
    <t xml:space="preserve">1. Includes the CSN Group, excluding CSN Mineração. This reporting scope is used to prevent double counting of emissions, as scope 3 emissions from mining overlap with scope 1 emissions from the steel segment. Emission data from mining operations are reported separately in the Mining tab.  </t>
  </si>
  <si>
    <t>Biogenic GHG emissions of the CSN Group (tCO2e)¹</t>
  </si>
  <si>
    <t xml:space="preserve">1. Includes the CSN Group, excluding CSN Mineração. This reporting scope is used to prevent double counting of emissions, as scope 3 emissions from mining overlap with scope 1 emissions from the steel segment. Emission data from mining operations are reported separately in the Mining tab.                                        </t>
  </si>
  <si>
    <t>GRI 305-4 | GHG emissions intensity</t>
  </si>
  <si>
    <t>GHG emissions intensity of the CSN Group</t>
  </si>
  <si>
    <t>GHG emissions (tCO2e) divided by the distributed added value (R$ thousand)¹</t>
  </si>
  <si>
    <t xml:space="preserve">1. Scope 1 and Scope 2 emissions relative to Distributed Value Added (DVA). Scope 2 emissions were calculated using the market-based approach. </t>
  </si>
  <si>
    <t>GRI 305-6 | Emissions of ozone-depleting substances (ODS)</t>
  </si>
  <si>
    <t>Emissions of ozone-depleting substances (tCFC-11e)</t>
  </si>
  <si>
    <t>GRI 305-7 | Nitrogen oxides (NOX), sulfur oxides (SOX), and other significant air emissions</t>
  </si>
  <si>
    <t>Non-GHG atmospheric emissions of the CSN Group (tons)¹ ²</t>
  </si>
  <si>
    <t>2023³</t>
  </si>
  <si>
    <t>CO</t>
  </si>
  <si>
    <t>NOx</t>
  </si>
  <si>
    <t>SOx</t>
  </si>
  <si>
    <t>Volatile organic compounds (VOCs)</t>
  </si>
  <si>
    <t>Hazardous air pollutants (HAP)</t>
  </si>
  <si>
    <t>Particulate matter (PM)</t>
  </si>
  <si>
    <t xml:space="preserve">1. Includes data from the Steel and Cement segments (for detailed information, please refer to the relevant tabs). The figures for the Mining segment were taken from air quality monitoring data; see the relevant tab for further information. 
2. Data sourced from isokinetic monitoring of stationary emission points. The decrease in particulate matter (PM) emissions was the result of filter replacements, equipment maintenance at cement mills, and operational improvements at the UPV facility. The increase in NOx emissions is attributed to operational changes and a greater number of production hours at certain cement mills. 
3. 2023 historical data have been restated. GRI 2-4 </t>
  </si>
  <si>
    <t> </t>
  </si>
  <si>
    <t>Total Scope 3 emissions – CSN Group</t>
  </si>
  <si>
    <t>Gross Scope 3 emissions by category (tCO₂e)¹</t>
  </si>
  <si>
    <t>Fuel- and energy-related activities not included in Scope 1 or Scope 2</t>
  </si>
  <si>
    <t>Purchased goods and services</t>
  </si>
  <si>
    <t>Employee commuting</t>
  </si>
  <si>
    <t>Waste generated in operations</t>
  </si>
  <si>
    <t>Transportation and distribution (downstream)</t>
  </si>
  <si>
    <t>Transportation and distribution (upstream)</t>
  </si>
  <si>
    <t>Business travel</t>
  </si>
  <si>
    <t>Percentage of emissions subject to some form of regulation</t>
  </si>
  <si>
    <t xml:space="preserve">1. Includes the CSN Group, excluding CSN Mineração. This reporting scope is used to prevent double counting of emissions, as scope 3 emissions from mining overlap with scope 1 emissions from the steel segment. Emission data from mining operations are reported separately in the Mining tab. </t>
  </si>
  <si>
    <t>SASB EM-IS-110a.1 | Gross global Scope 1 emissions, percentage covered under emissions-limiting regulations</t>
  </si>
  <si>
    <r>
      <rPr>
        <b/>
        <sz val="10"/>
        <color rgb="FF12448A"/>
        <rFont val="Verdana"/>
        <family val="2"/>
      </rPr>
      <t>Gross Scope 1 emissions by type of gas (tCO</t>
    </r>
    <r>
      <rPr>
        <b/>
        <vertAlign val="subscript"/>
        <sz val="10"/>
        <color rgb="FF12448A"/>
        <rFont val="Verdana"/>
        <family val="2"/>
      </rPr>
      <t>2</t>
    </r>
    <r>
      <rPr>
        <b/>
        <sz val="10"/>
        <color rgb="FF12448A"/>
        <rFont val="Verdana"/>
        <family val="2"/>
      </rPr>
      <t>e)¹</t>
    </r>
  </si>
  <si>
    <r>
      <rPr>
        <sz val="10"/>
        <color theme="1"/>
        <rFont val="Verdana"/>
        <family val="2"/>
      </rPr>
      <t>CO</t>
    </r>
    <r>
      <rPr>
        <vertAlign val="subscript"/>
        <sz val="10"/>
        <color rgb="FF000000"/>
        <rFont val="Verdana"/>
        <family val="2"/>
      </rPr>
      <t>2</t>
    </r>
  </si>
  <si>
    <r>
      <rPr>
        <sz val="10"/>
        <color theme="1"/>
        <rFont val="Verdana"/>
        <family val="2"/>
      </rPr>
      <t>CH</t>
    </r>
    <r>
      <rPr>
        <vertAlign val="subscript"/>
        <sz val="10"/>
        <color rgb="FF000000"/>
        <rFont val="Verdana"/>
        <family val="2"/>
      </rPr>
      <t>4</t>
    </r>
  </si>
  <si>
    <r>
      <rPr>
        <sz val="10"/>
        <color theme="1"/>
        <rFont val="Verdana"/>
        <family val="2"/>
      </rPr>
      <t>N</t>
    </r>
    <r>
      <rPr>
        <vertAlign val="subscript"/>
        <sz val="10"/>
        <color rgb="FF000000"/>
        <rFont val="Verdana"/>
        <family val="2"/>
      </rPr>
      <t>2</t>
    </r>
    <r>
      <rPr>
        <sz val="10"/>
        <color rgb="FF000000"/>
        <rFont val="Verdana"/>
        <family val="2"/>
      </rPr>
      <t>O</t>
    </r>
  </si>
  <si>
    <t>HFCs</t>
  </si>
  <si>
    <t>PFCs</t>
  </si>
  <si>
    <r>
      <rPr>
        <sz val="10"/>
        <color theme="1"/>
        <rFont val="Verdana"/>
        <family val="2"/>
      </rPr>
      <t>NF</t>
    </r>
    <r>
      <rPr>
        <vertAlign val="subscript"/>
        <sz val="10"/>
        <color rgb="FF000000"/>
        <rFont val="Verdana"/>
        <family val="2"/>
      </rPr>
      <t>3</t>
    </r>
  </si>
  <si>
    <t xml:space="preserve">1. Includes the CSN Group, excluding CSN Mineração. This reporting scope is used to prevent double counting of emissions, as scope 3 emissions from mining overlap with scope 1 emissions from the steel segment. Emission data from mining operations are reported separately in the Mining tab.                                                                </t>
  </si>
  <si>
    <t>Eco-efficiency</t>
  </si>
  <si>
    <t>GRI 303-3 | Water withdrawal</t>
  </si>
  <si>
    <r>
      <rPr>
        <b/>
        <sz val="10"/>
        <color rgb="FF12448A"/>
        <rFont val="Verdana"/>
        <family val="2"/>
      </rPr>
      <t>Water withdrawal by source of the CSN Group (megaliters)</t>
    </r>
    <r>
      <rPr>
        <b/>
        <sz val="10"/>
        <color rgb="FF0066CC"/>
        <rFont val="Verdana"/>
        <family val="2"/>
      </rPr>
      <t>¹</t>
    </r>
  </si>
  <si>
    <t>2024²³</t>
  </si>
  <si>
    <t>Total withdrawal</t>
  </si>
  <si>
    <t>Surface water</t>
  </si>
  <si>
    <t>Underground water</t>
  </si>
  <si>
    <t>Rainwater</t>
  </si>
  <si>
    <t>Third-party water</t>
  </si>
  <si>
    <t>Total water withdrawn</t>
  </si>
  <si>
    <t>Withdrawal in areas with water stress</t>
  </si>
  <si>
    <t xml:space="preserve">Third-party water		</t>
  </si>
  <si>
    <t>Total in areas with water stress</t>
  </si>
  <si>
    <t>1. The entire volume of water withdrawn (100%) had a total dissolved solids (TDS) concentration of 1,000 mg/L or less. The Energy segment is excluded, as water use in this division is limited to human consumption. 
2. In 2024, total water withdrawal decreased by 5%, primarily due to reduced withdrawals at the UPV facility and at CSN Mineração.
3. Water withdrawal in areas with water stress increased by 78%. A new assessment of operational sites located in these regions was conducted in 2024, now including the SWT operation.</t>
  </si>
  <si>
    <t>GRI 303-4 | Water discharge</t>
  </si>
  <si>
    <r>
      <rPr>
        <b/>
        <sz val="10"/>
        <color rgb="FF12448A"/>
        <rFont val="Verdana"/>
        <family val="2"/>
      </rPr>
      <t>Water discharge by source of the CSN Group (megaliters)</t>
    </r>
    <r>
      <rPr>
        <b/>
        <sz val="10"/>
        <color rgb="FF0066CC"/>
        <rFont val="Verdana"/>
        <family val="2"/>
      </rPr>
      <t>¹ ²</t>
    </r>
  </si>
  <si>
    <t>Total discharge</t>
  </si>
  <si>
    <t>Sea water</t>
  </si>
  <si>
    <t>Total water discharged</t>
  </si>
  <si>
    <t>Discharge in areas with water stress</t>
  </si>
  <si>
    <t>1. The entire volume of water discharged (100%) had a total dissolved solids (TDS) concentration of 1,000 mg/L or less. The calculation excludes the Energy segment, as water use in this division is limited to human consumption. In 2024, total water discharge decreased by 7%, primarily due to reduced discharge at the UPV facility and at CSN Mineração.
2. State and federal environmental regulations are used to identify priority substances of concern in water discharges and to establish permissible discharge limits for these substances.
3. Water discharge in areas classified as water-stressed increased by 107%. A new assessment of operational sites located in these regions was conducted in 2024, now including the SWT operation.</t>
  </si>
  <si>
    <t>GRI 303-5 | Water consumption</t>
  </si>
  <si>
    <r>
      <rPr>
        <b/>
        <sz val="10"/>
        <color rgb="FF12448A"/>
        <rFont val="Verdana"/>
        <family val="2"/>
      </rPr>
      <t>Water consumption of the CSN Group (megaliters)</t>
    </r>
    <r>
      <rPr>
        <b/>
        <sz val="10"/>
        <color rgb="FF0066CC"/>
        <rFont val="Verdana"/>
        <family val="2"/>
      </rPr>
      <t>¹</t>
    </r>
  </si>
  <si>
    <t>In areas with water stress</t>
  </si>
  <si>
    <t>1. Data excludes the Energy business. The increase in total water consumption reflects a combination of factors that influenced both water withdrawal and discharge levels (see GRI 303-3 and GRI 303-4 for details).</t>
  </si>
  <si>
    <t>GRI 306-3 | Waste generated</t>
  </si>
  <si>
    <r>
      <rPr>
        <b/>
        <sz val="10"/>
        <color rgb="FF12448A"/>
        <rFont val="Verdana"/>
        <family val="2"/>
      </rPr>
      <t>Waste generated by type of the CSN Group (tons)</t>
    </r>
    <r>
      <rPr>
        <b/>
        <sz val="10"/>
        <color rgb="FF0066CC"/>
        <rFont val="Verdana"/>
        <family val="2"/>
      </rPr>
      <t>¹ ²</t>
    </r>
  </si>
  <si>
    <t>2024⁴⁵</t>
  </si>
  <si>
    <t>Hazardous</t>
  </si>
  <si>
    <t>Sludge</t>
  </si>
  <si>
    <t>Powder and fines</t>
  </si>
  <si>
    <t>Contaminated waste</t>
  </si>
  <si>
    <t>Oily waste</t>
  </si>
  <si>
    <r>
      <rPr>
        <sz val="10"/>
        <color theme="1"/>
        <rFont val="Verdana"/>
        <family val="2"/>
      </rPr>
      <t>Other</t>
    </r>
    <r>
      <rPr>
        <vertAlign val="superscript"/>
        <sz val="10"/>
        <color rgb="FF000000"/>
        <rFont val="Verdana"/>
        <family val="2"/>
      </rPr>
      <t>2</t>
    </r>
  </si>
  <si>
    <t>Non-hazardous</t>
  </si>
  <si>
    <t>Blast furnace slag³</t>
  </si>
  <si>
    <t>Steel slag</t>
  </si>
  <si>
    <t>Other slag</t>
  </si>
  <si>
    <t>Iron oxide</t>
  </si>
  <si>
    <t>Recyclable</t>
  </si>
  <si>
    <t>Equipment scrap</t>
  </si>
  <si>
    <t>Metal scrap</t>
  </si>
  <si>
    <t>Other</t>
  </si>
  <si>
    <t>1. All generated waste is stored until it reaches the optimal volume for appropriate disposal or treatment. As a result, reported volumes of waste generated and disposed of may differ. Historical data have been restated. GRI 2-4
2. General waste, wood, miscellaneous materials, batteries, lightbulbs, among others.
3. 100% of the blast furnace slag generated at the UPV facility is reused as raw material in CSN Cimentos' operations.
4. In 2024, the volume of hazardous waste produced at the Presidente Vargas Steelworks increased primarily as a result of higher sales volumes for certain waste materials, such as FEA dust. Conversely, the volume of non-hazardous waste generated and disposed of decreased. There was also a decrease in the disposal of rubble from the longs stockpile (categorized under “other”).
5. The total volume of hazardous and non-hazardous waste generated in 2024 was 3,467,819 metric tons.</t>
  </si>
  <si>
    <t>GRI 306-4 | Waste diverted from disposal</t>
  </si>
  <si>
    <r>
      <rPr>
        <b/>
        <sz val="10"/>
        <color rgb="FF12448A"/>
        <rFont val="Verdana"/>
        <family val="2"/>
      </rPr>
      <t>Waste diverted from final disposal of the CSN Group (tons)</t>
    </r>
    <r>
      <rPr>
        <b/>
        <sz val="10"/>
        <color rgb="FF0066CC"/>
        <rFont val="Verdana"/>
        <family val="2"/>
      </rPr>
      <t>¹</t>
    </r>
  </si>
  <si>
    <t>Co-processing</t>
  </si>
  <si>
    <t>External recycling</t>
  </si>
  <si>
    <t>Internal recycling</t>
  </si>
  <si>
    <t>Re-refine</t>
  </si>
  <si>
    <t>Recovery of degraded areas</t>
  </si>
  <si>
    <t xml:space="preserve">1. All waste is directed to external treatment and disposal, with the exception of materials recycled internally. The increase in internal recycling is linked to an adjustment in the oily effluent treatment process at the UPV facility. </t>
  </si>
  <si>
    <t>GRI 306-5 | Waste directed to disposal</t>
  </si>
  <si>
    <r>
      <rPr>
        <b/>
        <sz val="10"/>
        <color rgb="FF12448A"/>
        <rFont val="Verdana"/>
        <family val="2"/>
      </rPr>
      <t>Waste directed to final disposal of the CSN Group (tons)</t>
    </r>
    <r>
      <rPr>
        <b/>
        <sz val="10"/>
        <color rgb="FF0066CC"/>
        <rFont val="Verdana"/>
        <family val="2"/>
      </rPr>
      <t>¹</t>
    </r>
  </si>
  <si>
    <t>Class I landfill</t>
  </si>
  <si>
    <t>Incineration</t>
  </si>
  <si>
    <t>Effluents treatment</t>
  </si>
  <si>
    <t>Classes IIA and IIB landfill</t>
  </si>
  <si>
    <t xml:space="preserve">1. All waste is directed to treatment or external disposal. </t>
  </si>
  <si>
    <t>Biodiversity</t>
  </si>
  <si>
    <t>GRI 304-4 | IUCN Red List species and national conservation list species with habitats in areas affected by operations</t>
  </si>
  <si>
    <t>Number os species identified in flora and fauna monitoring per level of extinction</t>
  </si>
  <si>
    <t>CNCFlora</t>
  </si>
  <si>
    <t>IUCN</t>
  </si>
  <si>
    <t>CNCFlora¹</t>
  </si>
  <si>
    <t>Critically endangered</t>
  </si>
  <si>
    <t>Endangered</t>
  </si>
  <si>
    <t>Vulnerable</t>
  </si>
  <si>
    <t>Near threatened</t>
  </si>
  <si>
    <t>Safe or least concern</t>
  </si>
  <si>
    <t xml:space="preserve">1. The decrease in the number of plant species identified in 2024 is due to monitoring being carried out exclusively at the Casa de Pedra site that year.     </t>
  </si>
  <si>
    <t>Additional disclosures (not material)</t>
  </si>
  <si>
    <t>GRI 202-1 | Ratios of standard entry level wage by gender compared to local minimum wage</t>
  </si>
  <si>
    <r>
      <rPr>
        <b/>
        <sz val="10"/>
        <color rgb="FF12448A"/>
        <rFont val="Verdana"/>
        <family val="2"/>
      </rPr>
      <t>Ratio between the lowest salary paid and the minimum wage</t>
    </r>
    <r>
      <rPr>
        <b/>
        <sz val="10"/>
        <color rgb="FF0066CC"/>
        <rFont val="Verdana"/>
        <family val="2"/>
      </rPr>
      <t>¹</t>
    </r>
  </si>
  <si>
    <t>1. The only wages paid below the national minimum wage apply to apprentices, who are employed under specific regulations and have reduced working hours, in accordance with municipal or national wage floor agreements. The Brazilian minimum wage was R$1,212 in 2022, R$1,320 in 2023, and R$1,412 in 2024.</t>
  </si>
  <si>
    <t>GRI 301-1 | Materials used by weight or volume</t>
  </si>
  <si>
    <t>GRI 301-2 | Recycled input materials used</t>
  </si>
  <si>
    <t>Materials consumption of the CSN Group (tons)¹</t>
  </si>
  <si>
    <t>Non-renewable virgin materials</t>
  </si>
  <si>
    <t>Renewable virgin materials</t>
  </si>
  <si>
    <t>Subtotal virgin materials</t>
  </si>
  <si>
    <t>Recycled materials</t>
  </si>
  <si>
    <t>Total materials consumed</t>
  </si>
  <si>
    <t xml:space="preserve">1. Includes the CSN Group, excluding CSN Mineração.					</t>
  </si>
  <si>
    <t xml:space="preserve">In 2024, the Energy segment did not incur any significant fines or non-monetary sanctions. Instances of noncompliance are considered significant when they involve sensitive matters with a financial impact exceeding R$ 1 million. </t>
  </si>
  <si>
    <t>Companies in the Energy Segment joined the following associations and class entities in 2023: Brazilian Association of Large Consumers of Electric Energy (ABRACE) and Brazilian Association of Investors in Self-Production of Energy (ABIAPE). In both cases, the companies held positions on the governing bodies and actively participated in the associations’ working groups.</t>
  </si>
  <si>
    <t>Employees by gender and region of the Energy Segment¹</t>
  </si>
  <si>
    <t>Homens</t>
  </si>
  <si>
    <t>Mulheres</t>
  </si>
  <si>
    <t>Total Energy Segment</t>
  </si>
  <si>
    <r>
      <rPr>
        <sz val="8"/>
        <color rgb="FF000000"/>
        <rFont val="Verdana"/>
        <family val="2"/>
      </rPr>
      <t xml:space="preserve">1. Includes full-time employees hired under Brazil’s CLT labor framework, along with participants in the Apprentice and </t>
    </r>
    <r>
      <rPr>
        <i/>
        <sz val="8"/>
        <color rgb="FF000000"/>
        <rFont val="Verdana"/>
        <family val="2"/>
      </rPr>
      <t>Capacitar</t>
    </r>
    <r>
      <rPr>
        <sz val="8"/>
        <color rgb="FF000000"/>
        <rFont val="Verdana"/>
        <family val="2"/>
      </rPr>
      <t xml:space="preserve"> programs as of December 31 each year.</t>
    </r>
    <r>
      <rPr>
        <sz val="8"/>
        <color rgb="FF000000"/>
        <rFont val="Verdana"/>
        <family val="2"/>
      </rPr>
      <t xml:space="preserve"> </t>
    </r>
    <r>
      <rPr>
        <sz val="8"/>
        <color rgb="FF000000"/>
        <rFont val="Verdana"/>
        <family val="2"/>
      </rPr>
      <t>The data refer to CEEE-G’s operations in Rio Grande do Sul.</t>
    </r>
    <r>
      <rPr>
        <sz val="8"/>
        <color rgb="FF000000"/>
        <rFont val="Verdana"/>
        <family val="2"/>
      </rPr>
      <t xml:space="preserve"> </t>
    </r>
    <r>
      <rPr>
        <sz val="8"/>
        <color rgb="FF000000"/>
        <rFont val="Verdana"/>
        <family val="2"/>
      </rPr>
      <t>All employees included in this count work full-time schedules.</t>
    </r>
    <r>
      <rPr>
        <sz val="8"/>
        <color rgb="FF000000"/>
        <rFont val="Verdana"/>
        <family val="2"/>
      </rPr>
      <t xml:space="preserve"> </t>
    </r>
    <r>
      <rPr>
        <sz val="8"/>
        <color rgb="FF000000"/>
        <rFont val="Verdana"/>
        <family val="2"/>
      </rPr>
      <t>The CSN Group maintains a formal working hours policy for its operations in Brazil, which ensures compliance with the 8-hour workday limit under national labor regulations (CLT).</t>
    </r>
    <r>
      <rPr>
        <sz val="8"/>
        <color rgb="FF000000"/>
        <rFont val="Verdana"/>
        <family val="2"/>
      </rPr>
      <t xml:space="preserve"> </t>
    </r>
    <r>
      <rPr>
        <sz val="8"/>
        <color rgb="FF000000"/>
        <rFont val="Verdana"/>
        <family val="2"/>
      </rPr>
      <t>To ensure full alignment with labor laws, employees are restricted to a maximum of 2 hours of overtime per day.</t>
    </r>
    <r>
      <rPr>
        <sz val="8"/>
        <color rgb="FF000000"/>
        <rFont val="Verdana"/>
        <family val="2"/>
      </rPr>
      <t xml:space="preserve"> </t>
    </r>
    <r>
      <rPr>
        <sz val="8"/>
        <color rgb="FF000000"/>
        <rFont val="Verdana"/>
        <family val="2"/>
      </rPr>
      <t>Includes data for CEEE only.</t>
    </r>
    <r>
      <rPr>
        <sz val="8"/>
        <color rgb="FF000000"/>
        <rFont val="Verdana"/>
        <family val="2"/>
      </rPr>
      <t xml:space="preserve"> </t>
    </r>
  </si>
  <si>
    <t>Total number of third parties¹</t>
  </si>
  <si>
    <t>Energy Segment</t>
  </si>
  <si>
    <t xml:space="preserve">1. Contractors at CSN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  </t>
  </si>
  <si>
    <r>
      <rPr>
        <b/>
        <sz val="10"/>
        <color rgb="FF36A9E0"/>
        <rFont val="Verdana"/>
        <family val="2"/>
      </rPr>
      <t>Hirings and terminations in the Energy segment¹</t>
    </r>
  </si>
  <si>
    <t>New hires</t>
  </si>
  <si>
    <t>Terminations</t>
  </si>
  <si>
    <t>Under 30</t>
  </si>
  <si>
    <t>30 to 50</t>
  </si>
  <si>
    <t>Over 50</t>
  </si>
  <si>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t>
    </r>
    <r>
      <rPr>
        <sz val="8"/>
        <color rgb="FF000000"/>
        <rFont val="Verdana"/>
        <family val="2"/>
      </rPr>
      <t xml:space="preserve"> </t>
    </r>
    <r>
      <rPr>
        <sz val="8"/>
        <color rgb="FF000000"/>
        <rFont val="Verdana"/>
        <family val="2"/>
      </rPr>
      <t>Historical data not available.</t>
    </r>
    <r>
      <rPr>
        <sz val="8"/>
        <color rgb="FF000000"/>
        <rFont val="Verdana"/>
        <family val="2"/>
      </rPr>
      <t xml:space="preserve"> </t>
    </r>
    <r>
      <rPr>
        <sz val="8"/>
        <color rgb="FF000000"/>
        <rFont val="Verdana"/>
        <family val="2"/>
      </rPr>
      <t>The data are for CEEE-G operations only.</t>
    </r>
  </si>
  <si>
    <t>Employee hiring and turnover rates – Cement segment¹</t>
  </si>
  <si>
    <r>
      <rPr>
        <b/>
        <sz val="10"/>
        <color rgb="FF36A9E0"/>
        <rFont val="Verdana"/>
        <family val="2"/>
      </rPr>
      <t>Hiring rate</t>
    </r>
    <r>
      <rPr>
        <b/>
        <sz val="10"/>
        <color rgb="FF36A9E0"/>
        <rFont val="Arial"/>
        <family val="2"/>
      </rPr>
      <t>²</t>
    </r>
  </si>
  <si>
    <r>
      <rPr>
        <b/>
        <sz val="10"/>
        <color rgb="FF36A9E0"/>
        <rFont val="Verdana"/>
        <family val="2"/>
      </rPr>
      <t>Turnover rate</t>
    </r>
    <r>
      <rPr>
        <b/>
        <sz val="10"/>
        <color rgb="FF36A9E0"/>
        <rFont val="Arial"/>
        <family val="2"/>
      </rPr>
      <t>³</t>
    </r>
  </si>
  <si>
    <r>
      <rPr>
        <sz val="8"/>
        <color rgb="FF000000"/>
        <rFont val="Verdana"/>
        <family val="2"/>
      </rPr>
      <t>1.</t>
    </r>
    <r>
      <rPr>
        <sz val="8"/>
        <color rgb="FF000000"/>
        <rFont val="Verdana"/>
        <family val="2"/>
      </rPr>
      <t xml:space="preserve"> </t>
    </r>
    <r>
      <rPr>
        <sz val="8"/>
        <color rgb="FF000000"/>
        <rFont val="Verdana"/>
        <family val="2"/>
      </rPr>
      <t xml:space="preserve">Includes full-time employees hired under Brazil’s CLT framework and participants in the Apprentice and </t>
    </r>
    <r>
      <rPr>
        <i/>
        <sz val="8"/>
        <color rgb="FF000000"/>
        <rFont val="Verdana"/>
        <family val="2"/>
      </rPr>
      <t>Capacitar</t>
    </r>
    <r>
      <rPr>
        <sz val="8"/>
        <color rgb="FF000000"/>
        <rFont val="Verdana"/>
        <family val="2"/>
      </rPr>
      <t xml:space="preserve"> programs.</t>
    </r>
    <r>
      <rPr>
        <sz val="8"/>
        <color rgb="FF000000"/>
        <rFont val="Verdana"/>
        <family val="2"/>
      </rPr>
      <t xml:space="preserve"> </t>
    </r>
    <r>
      <rPr>
        <sz val="8"/>
        <color rgb="FF000000"/>
        <rFont val="Verdana"/>
        <family val="2"/>
      </rPr>
      <t>Covers data from June to December 2024, corresponding to the system integration period.</t>
    </r>
    <r>
      <rPr>
        <sz val="8"/>
        <color rgb="FF000000"/>
        <rFont val="Verdana"/>
        <family val="2"/>
      </rPr>
      <t xml:space="preserve">  </t>
    </r>
    <r>
      <rPr>
        <sz val="8"/>
        <color rgb="FF000000"/>
        <rFont val="Verdana"/>
        <family val="2"/>
      </rPr>
      <t>The data are for CEEE-G operations only</t>
    </r>
    <r>
      <rPr>
        <sz val="8"/>
        <color rgb="FF000000"/>
        <rFont val="Verdana"/>
        <family val="2"/>
      </rPr>
      <t xml:space="preserve">
2.</t>
    </r>
    <r>
      <rPr>
        <sz val="8"/>
        <color rgb="FF000000"/>
        <rFont val="Verdana"/>
        <family val="2"/>
      </rPr>
      <t xml:space="preserve">  </t>
    </r>
    <r>
      <rPr>
        <sz val="8"/>
        <color rgb="FF000000"/>
        <rFont val="Verdana"/>
        <family val="2"/>
      </rPr>
      <t>The hiring rate is calculated monthly by dividing the number of new hires by the total active headcount for that month.</t>
    </r>
    <r>
      <rPr>
        <sz val="8"/>
        <color rgb="FF000000"/>
        <rFont val="Verdana"/>
        <family val="2"/>
      </rPr>
      <t xml:space="preserve"> </t>
    </r>
    <r>
      <rPr>
        <sz val="8"/>
        <color rgb="FF000000"/>
        <rFont val="Verdana"/>
        <family val="2"/>
      </rPr>
      <t>Annual hiring data reflect the sum of all monthly rates.</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The turnover rate is calculated monthly by dividing the number of terminations by the total active headcount for that month.</t>
    </r>
    <r>
      <rPr>
        <sz val="8"/>
        <color rgb="FF000000"/>
        <rFont val="Verdana"/>
        <family val="2"/>
      </rPr>
      <t xml:space="preserve"> </t>
    </r>
    <r>
      <rPr>
        <sz val="8"/>
        <color rgb="FF000000"/>
        <rFont val="Verdana"/>
        <family val="2"/>
      </rPr>
      <t>Annual hiring data reflect the sum of all monthly rates.</t>
    </r>
  </si>
  <si>
    <r>
      <rPr>
        <b/>
        <sz val="10"/>
        <color rgb="FF36A9E0"/>
        <rFont val="Verdana"/>
        <family val="2"/>
      </rPr>
      <t>Average hours of training per employee of the Energy Segment</t>
    </r>
    <r>
      <rPr>
        <b/>
        <sz val="10"/>
        <color rgb="FF33CCCC"/>
        <rFont val="Verdana"/>
        <family val="2"/>
      </rPr>
      <t>¹</t>
    </r>
  </si>
  <si>
    <t>n/a</t>
  </si>
  <si>
    <r>
      <rPr>
        <sz val="8"/>
        <color rgb="FF000000"/>
        <rFont val="Verdana"/>
        <family val="2"/>
      </rPr>
      <t>1.</t>
    </r>
    <r>
      <rPr>
        <sz val="8"/>
        <color rgb="FF000000"/>
        <rFont val="Verdana"/>
        <family val="2"/>
      </rPr>
      <t xml:space="preserve"> </t>
    </r>
    <r>
      <rPr>
        <sz val="8"/>
        <color rgb="FF000000"/>
        <rFont val="Verdana"/>
        <family val="2"/>
      </rPr>
      <t>Considers permanent employees in the CLT, Apprentice Program, Capacitar Program, Internship Program and Trainee Program categories.</t>
    </r>
    <r>
      <rPr>
        <sz val="8"/>
        <color rgb="FF000000"/>
        <rFont val="Verdana"/>
        <family val="2"/>
      </rPr>
      <t xml:space="preserve"> </t>
    </r>
    <r>
      <rPr>
        <sz val="8"/>
        <color rgb="FF000000"/>
        <rFont val="Verdana"/>
        <family val="2"/>
      </rPr>
      <t>The average is calculated as the total number of training hours provided in the year divided by the headcount on 12/31.</t>
    </r>
    <r>
      <rPr>
        <sz val="8"/>
        <color rgb="FF000000"/>
        <rFont val="Verdana"/>
        <family val="2"/>
      </rPr>
      <t xml:space="preserve">                                                                                                                                                                                                                                                                                                                                </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While still publicly owned, CEEE-G had a dedicated training department</t>
    </r>
    <r>
      <rPr>
        <sz val="8"/>
        <color rgb="FF000000"/>
        <rFont val="Verdana"/>
        <family val="2"/>
      </rPr>
      <t xml:space="preserve"> </t>
    </r>
    <r>
      <rPr>
        <sz val="8"/>
        <color rgb="FF000000"/>
        <rFont val="Verdana"/>
        <family val="2"/>
      </rPr>
      <t>However, training records were lost prior to privatization, requiring all employees to be retrained on Regulatory Safety Standards (NRs).</t>
    </r>
    <r>
      <rPr>
        <sz val="8"/>
        <color rgb="FF000000"/>
        <rFont val="Verdana"/>
        <family val="2"/>
      </rPr>
      <t xml:space="preserve"> </t>
    </r>
    <r>
      <rPr>
        <sz val="8"/>
        <color rgb="FF000000"/>
        <rFont val="Verdana"/>
        <family val="2"/>
      </rPr>
      <t>Another key reason behind the sharp increase was the system transition implemented in June 2024. This transition also supported the expansion of this business unit’s Corporate University and improved data consolidation—resulting in greater development opportunities and enhanced reliability in training-related reporting.</t>
    </r>
    <r>
      <rPr>
        <sz val="8"/>
        <color rgb="FF000000"/>
        <rFont val="Verdana"/>
        <family val="2"/>
      </rPr>
      <t xml:space="preserve"> </t>
    </r>
  </si>
  <si>
    <t>Gender diversity by functional level of the Energy Segment</t>
  </si>
  <si>
    <t>Age group diversity by functional level of the Energy Segment</t>
  </si>
  <si>
    <r>
      <rPr>
        <b/>
        <sz val="10"/>
        <color rgb="FF36A9E0"/>
        <rFont val="Verdana"/>
        <family val="2"/>
      </rPr>
      <t>Ethnic and racial diversity at CSN Energia by functional level in 2024</t>
    </r>
    <r>
      <rPr>
        <b/>
        <sz val="10"/>
        <color rgb="FF36A9E0"/>
        <rFont val="Arial"/>
        <family val="2"/>
      </rPr>
      <t xml:space="preserve"> ¹ ²</t>
    </r>
  </si>
  <si>
    <t>Caucasian</t>
  </si>
  <si>
    <t>Mixed race</t>
  </si>
  <si>
    <t>Not disclosed</t>
  </si>
  <si>
    <t>Management</t>
  </si>
  <si>
    <t>University Level</t>
  </si>
  <si>
    <t>Technical</t>
  </si>
  <si>
    <t xml:space="preserve">1. Includes all full-time employees hired under Brazil’s CLT employment framework as of December 31. The data are for CEEE-G operations only.
2. The entire Board of Directors (100%) is composed of men aged over 50. </t>
  </si>
  <si>
    <t>Ratio of basic salary and remuneration of women to men by job level at CSN Energia¹</t>
  </si>
  <si>
    <t>1. Includes full-time employees under Brazil’s CLT employment framework. This disclosure does not account for variables such as tenure, area of specialization, or collective bargaining agreements specific to certain job categories, which may contribute to observed differences in compensation. Salaries at CSN are determined using market benchmarking studies based on the Hay Group methodology, with no consideration of gender in compensation decisions.</t>
  </si>
  <si>
    <r>
      <rPr>
        <b/>
        <sz val="10"/>
        <color rgb="FF36A9E0"/>
        <rFont val="Verdana"/>
        <family val="2"/>
      </rPr>
      <t>Health and safety indicators of the Energy Segment</t>
    </r>
    <r>
      <rPr>
        <b/>
        <sz val="10"/>
        <color rgb="FF33CCCC"/>
        <rFont val="Verdana"/>
        <family val="2"/>
      </rPr>
      <t>¹</t>
    </r>
  </si>
  <si>
    <t>2024³</t>
  </si>
  <si>
    <r>
      <rPr>
        <sz val="8"/>
        <color rgb="FF000000"/>
        <rFont val="Verdana"/>
        <family val="2"/>
      </rPr>
      <t>1.</t>
    </r>
    <r>
      <rPr>
        <sz val="8"/>
        <color rgb="FF000000"/>
        <rFont val="Verdana"/>
        <family val="2"/>
      </rPr>
      <t xml:space="preserve"> </t>
    </r>
    <r>
      <rPr>
        <sz val="8"/>
        <color rgb="FF000000"/>
        <rFont val="Verdana"/>
        <family val="2"/>
      </rPr>
      <t>Considers permanent employees in the CLT, Apprentice Program, Capacitar Program and Trainee Program categories and third parties.</t>
    </r>
    <r>
      <rPr>
        <sz val="8"/>
        <color rgb="FF000000"/>
        <rFont val="Verdana"/>
        <family val="2"/>
      </rPr>
      <t xml:space="preserve"> </t>
    </r>
    <r>
      <rPr>
        <sz val="8"/>
        <color rgb="FF000000"/>
        <rFont val="Verdana"/>
        <family val="2"/>
      </rPr>
      <t>The increase in severity rates in 2024 is explained by a more serious incident (the loss of a distal phalanx) in the year, which had a significant impact on this disclosure given the relatively low number of man-hours worked.</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Rates calculated with the factor of 200 thousand man-hours worked.</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Recordable injuries in 2024 were doctors cases without lost time and loss-time injuries.</t>
    </r>
  </si>
  <si>
    <t>Supplier disclosures – Energy segment¹</t>
  </si>
  <si>
    <t>Total spend (R$ million)</t>
  </si>
  <si>
    <t>GRI 204-1 | Proportion of spending on locally-based suppliers</t>
  </si>
  <si>
    <t>Proportion of spending on locally-based suppliers¹ – Energy segment</t>
  </si>
  <si>
    <t>1. Local suppliers are defined as those based in the Brazilian states where CSN has operations.</t>
  </si>
  <si>
    <r>
      <rPr>
        <b/>
        <sz val="10"/>
        <color rgb="FF00B0F0"/>
        <rFont val="Verdana"/>
        <family val="2"/>
      </rPr>
      <t>Energy generated by fuel consumption and electricity adquired of the Energy Segment (GJ)</t>
    </r>
    <r>
      <rPr>
        <b/>
        <vertAlign val="superscript"/>
        <sz val="10"/>
        <color rgb="FF00CCFF"/>
        <rFont val="Verdana"/>
        <family val="2"/>
      </rPr>
      <t>1</t>
    </r>
  </si>
  <si>
    <t>1. There is no acquisition of other types of energy, nor the sale of energy. Conversion factors: National Energy Balance, GHG Protocol and specific data from CSN.</t>
  </si>
  <si>
    <t>GRI 302-2 | Energy consumption outside of the organization</t>
  </si>
  <si>
    <t>Energy consumption outside the Company (GJ)</t>
  </si>
  <si>
    <r>
      <rPr>
        <b/>
        <sz val="10"/>
        <color rgb="FF00B0F0"/>
        <rFont val="Verdana"/>
        <family val="2"/>
      </rPr>
      <t>Gross GHG emissions of the Energy Segment (tCO</t>
    </r>
    <r>
      <rPr>
        <b/>
        <vertAlign val="subscript"/>
        <sz val="10"/>
        <color rgb="FF00CCFF"/>
        <rFont val="Verdana"/>
        <family val="2"/>
      </rPr>
      <t>2</t>
    </r>
    <r>
      <rPr>
        <b/>
        <sz val="10"/>
        <color rgb="FF00CCFF"/>
        <rFont val="Verdana"/>
        <family val="2"/>
      </rPr>
      <t>e)</t>
    </r>
  </si>
  <si>
    <r>
      <rPr>
        <b/>
        <sz val="10"/>
        <color rgb="FF00B0F0"/>
        <rFont val="Verdana"/>
        <family val="2"/>
      </rPr>
      <t>Biogenic GHG emissions of the Energy Segment (tCO</t>
    </r>
    <r>
      <rPr>
        <b/>
        <vertAlign val="subscript"/>
        <sz val="10"/>
        <color rgb="FF00CCFF"/>
        <rFont val="Verdana"/>
        <family val="2"/>
      </rPr>
      <t>2</t>
    </r>
    <r>
      <rPr>
        <b/>
        <sz val="10"/>
        <color rgb="FF00CCFF"/>
        <rFont val="Verdana"/>
        <family val="2"/>
      </rPr>
      <t>e)</t>
    </r>
  </si>
  <si>
    <r>
      <rPr>
        <b/>
        <sz val="10"/>
        <color rgb="FF00B0F0"/>
        <rFont val="Verdana"/>
        <family val="2"/>
      </rPr>
      <t>Waste generated by type of the Energy Segment (tons)</t>
    </r>
    <r>
      <rPr>
        <b/>
        <vertAlign val="superscript"/>
        <sz val="10"/>
        <color rgb="FF00CCFF"/>
        <rFont val="Verdana"/>
        <family val="2"/>
      </rPr>
      <t>1</t>
    </r>
  </si>
  <si>
    <t>205,4³</t>
  </si>
  <si>
    <t>Other²</t>
  </si>
  <si>
    <t xml:space="preserve">1. All waste generated is stored until it reaches an ideal volume for disposal or treatment. Therefore, the generation and disposal volumes differ.
2. Common waste, wood, miscellaneous, batteries, light bulbs, among others.                                                                                                                                                                                                                                                3. The increase in 2024 reflects the initiation of contaminated soil disposal.
4. The total amount generated was 260.60 metric tons of hazardous and non-hazardous waste. </t>
  </si>
  <si>
    <r>
      <rPr>
        <b/>
        <sz val="10"/>
        <color rgb="FF00B0F0"/>
        <rFont val="Verdana"/>
        <family val="2"/>
      </rPr>
      <t>Waste diverted from final disposal of the Enegy Segment (tons)</t>
    </r>
    <r>
      <rPr>
        <b/>
        <vertAlign val="superscript"/>
        <sz val="10"/>
        <color rgb="FF00CCFF"/>
        <rFont val="Verdana"/>
        <family val="2"/>
      </rPr>
      <t>1</t>
    </r>
  </si>
  <si>
    <t>1. All waste is directed to external treatment and disposal, with the exception of materials recycled internally.</t>
  </si>
  <si>
    <r>
      <rPr>
        <b/>
        <sz val="10"/>
        <color rgb="FF00B0F0"/>
        <rFont val="Verdana"/>
        <family val="2"/>
      </rPr>
      <t>Waste directed to final disposal of the Energy Segment (tons)</t>
    </r>
    <r>
      <rPr>
        <b/>
        <vertAlign val="superscript"/>
        <sz val="10"/>
        <color rgb="FF00CCFF"/>
        <rFont val="Verdana"/>
        <family val="2"/>
      </rPr>
      <t>1</t>
    </r>
  </si>
  <si>
    <t>Others</t>
  </si>
  <si>
    <r>
      <rPr>
        <sz val="8"/>
        <color rgb="FF000000"/>
        <rFont val="Verdana"/>
        <family val="2"/>
      </rPr>
      <t>1.</t>
    </r>
    <r>
      <rPr>
        <sz val="8"/>
        <color rgb="FF000000"/>
        <rFont val="Verdana"/>
        <family val="2"/>
      </rPr>
      <t xml:space="preserve"> </t>
    </r>
    <r>
      <rPr>
        <sz val="8"/>
        <color rgb="FF000000"/>
        <rFont val="Verdana"/>
        <family val="2"/>
      </rPr>
      <t>All waste is destined for external treatment and disposal.</t>
    </r>
    <r>
      <rPr>
        <sz val="8"/>
        <color rgb="FF000000"/>
        <rFont val="Verdana"/>
        <family val="2"/>
      </rPr>
      <t xml:space="preserve"> </t>
    </r>
    <r>
      <rPr>
        <sz val="8"/>
        <color rgb="FF000000"/>
        <rFont val="Verdana"/>
        <family val="2"/>
      </rPr>
      <t>In 2024, contaminated soil (classified under "Other") was sent for sorting by third-party service providers.</t>
    </r>
  </si>
  <si>
    <t>Supplementary disclosure (non-material)</t>
  </si>
  <si>
    <t>GRI 202-1 | Ratio of standard entry level wage by gender compared to local minimum wage</t>
  </si>
  <si>
    <t>Ratio of entry-level wage to minimum wage¹</t>
  </si>
  <si>
    <t>Energy segment</t>
  </si>
  <si>
    <t>1. The only wages paid below the national minimum wage apply to apprentices, who are employed under specific regulations and have reduced working hours.</t>
  </si>
  <si>
    <t>SASB EM-MM-140a.2 | Number of incidents of non-compliance associated with water quality permits, standards and regulations</t>
  </si>
  <si>
    <t xml:space="preserve">In 2024, CSN Mineração was issued three environmental fines totaling R$ 16,770,000.00. These were not accompanied by any legal penalties. No non-monetary sanctions were imposed in the year, and there are no records of environmental fines paid in prior reporting periods. The fines were related to dust emissions from operations in Congonhas (Minas Gerais). A total of three R$5.59 million fines were issued. These cases are still pending a decision by the Congonhas Municipal Department of Environment and Rural Development on submitted defenses. No legal violations were identified in 2024 or any violations related to technology-based standards or limits for emissions quantity or quality. At ERSA and MIPE (Minérios Nacional), no notices of environmental violations were issued during 2024, and no environmental fines were recorded in any previous reporting period.                                                                                        </t>
  </si>
  <si>
    <t>Cases of non compliance of the Mining Segment</t>
  </si>
  <si>
    <t>CSN Mineração</t>
  </si>
  <si>
    <t>Other mining²</t>
  </si>
  <si>
    <t>Total number of significant fines¹</t>
  </si>
  <si>
    <t>Total monetary value of significant fines (R$ thousand)¹</t>
  </si>
  <si>
    <t>Numer of non monetary sanctions</t>
  </si>
  <si>
    <r>
      <rPr>
        <sz val="8"/>
        <color rgb="FF000000"/>
        <rFont val="Verdana"/>
        <family val="2"/>
      </rPr>
      <t>1.</t>
    </r>
    <r>
      <rPr>
        <sz val="8"/>
        <color rgb="FF000000"/>
        <rFont val="Verdana"/>
        <family val="2"/>
      </rPr>
      <t xml:space="preserve"> </t>
    </r>
    <r>
      <rPr>
        <sz val="8"/>
        <color rgb="FF000000"/>
        <rFont val="Verdana"/>
        <family val="2"/>
      </rPr>
      <t>CSN considers a non-compliance event to be significant if it involves sensitive matters affecting the community, results in fines exceeding R$1,000,000.00, or leads to major operational impacts, such as the suspension of operations.</t>
    </r>
    <r>
      <rPr>
        <sz val="8"/>
        <color rgb="FF000000"/>
        <rFont val="Verdana"/>
        <family val="2"/>
      </rPr>
      <t xml:space="preserve"> </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Other mining refers to ERSA Mineração (RO) and Minérios Nacional (MG).</t>
    </r>
  </si>
  <si>
    <t>GRI 205-2 | Communication and training on anti-corruption policies and procedures</t>
  </si>
  <si>
    <t>Employees trained in ethics and compliance¹</t>
  </si>
  <si>
    <t>% of headcount on Dec 31</t>
  </si>
  <si>
    <t>% of headcount on Nov 31</t>
  </si>
  <si>
    <t>% of headcount in x</t>
  </si>
  <si>
    <t>By employee category</t>
  </si>
  <si>
    <r>
      <rPr>
        <i/>
        <sz val="10"/>
        <color theme="1"/>
        <rFont val="Verdana"/>
        <family val="2"/>
      </rPr>
      <t>Capacitar</t>
    </r>
    <r>
      <rPr>
        <sz val="10"/>
        <color theme="1"/>
        <rFont val="Verdana"/>
        <family val="2"/>
      </rPr>
      <t xml:space="preserve"> program</t>
    </r>
  </si>
  <si>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t>
    </r>
    <r>
      <rPr>
        <sz val="8"/>
        <color rgb="FF000000"/>
        <rFont val="Verdana"/>
        <family val="2"/>
      </rPr>
      <t xml:space="preserve"> </t>
    </r>
    <r>
      <rPr>
        <sz val="8"/>
        <color rgb="FF000000"/>
        <rFont val="Verdana"/>
        <family val="2"/>
      </rPr>
      <t>In 2024, the training percentage calculation methodology was revised to ensure standardization and alignment with the company's specific characteristics.</t>
    </r>
    <r>
      <rPr>
        <sz val="8"/>
        <color rgb="FF000000"/>
        <rFont val="Verdana"/>
        <family val="2"/>
      </rPr>
      <t xml:space="preserve"> </t>
    </r>
    <r>
      <rPr>
        <sz val="8"/>
        <color rgb="FF000000"/>
        <rFont val="Verdana"/>
        <family val="2"/>
      </rPr>
      <t xml:space="preserve">The ratio now includes permanent direct employees and Apprentice and </t>
    </r>
    <r>
      <rPr>
        <i/>
        <sz val="8"/>
        <color rgb="FF000000"/>
        <rFont val="Verdana"/>
        <family val="2"/>
      </rPr>
      <t>Capacitar</t>
    </r>
    <r>
      <rPr>
        <sz val="8"/>
        <color rgb="FF000000"/>
        <rFont val="Verdana"/>
        <family val="2"/>
      </rPr>
      <t xml:space="preserve"> program employees as of October 30.</t>
    </r>
    <r>
      <rPr>
        <sz val="8"/>
        <color rgb="FF000000"/>
        <rFont val="Verdana"/>
        <family val="2"/>
      </rPr>
      <t xml:space="preserve"> </t>
    </r>
    <r>
      <rPr>
        <sz val="8"/>
        <color rgb="FF000000"/>
        <rFont val="Verdana"/>
        <family val="2"/>
      </rPr>
      <t>The change was necessary due to the rescheduling of the annual training campaign from November to October, avoiding operational impacts and ensuring full participation during the period.</t>
    </r>
    <r>
      <rPr>
        <sz val="8"/>
        <color rgb="FF000000"/>
        <rFont val="Verdana"/>
        <family val="2"/>
      </rPr>
      <t xml:space="preserve"> </t>
    </r>
    <r>
      <rPr>
        <sz val="8"/>
        <color rgb="FF000000"/>
        <rFont val="Verdana"/>
        <family val="2"/>
      </rPr>
      <t>Additionally, the change does not affect the Compliance training plan, since the onboarding of new employees includes training within 30 days of hiring, in accordance with internal procedures.</t>
    </r>
    <r>
      <rPr>
        <sz val="8"/>
        <color rgb="FF000000"/>
        <rFont val="Verdana"/>
        <family val="2"/>
      </rPr>
      <t xml:space="preserve"> </t>
    </r>
    <r>
      <rPr>
        <sz val="8"/>
        <color rgb="FF000000"/>
        <rFont val="Verdana"/>
        <family val="2"/>
      </rPr>
      <t>In 2023, the headcount was as of November 31, while in previous years, the percentage was calculated by dividing the total number of people trained during the year by the headcount as of December 31.</t>
    </r>
    <r>
      <rPr>
        <sz val="8"/>
        <color rgb="FF000000"/>
        <rFont val="Verdana"/>
        <family val="2"/>
      </rPr>
      <t xml:space="preserve"> </t>
    </r>
  </si>
  <si>
    <t xml:space="preserve">% of headcount </t>
  </si>
  <si>
    <t>1. The data refer specifically to CBSI employees throughout the CSN Group, as CBSI is the only group of business partners for which the Compliance department has full oversight. All suppliers providing services to the CSN Group formally acknowledge and agree to comply with our internal policies, Code of Conduct, and related standards. Actions taken in response to whistleblower reports involving third parties are established by contract, and no disciplinary measures are recommended for external partners by the Compliance and Investigation Management team. CBSI is the sole exception to this rule, as it is part of the CSN Group.               
2. CSN’s anti-corruption policies and procedures are publicly available on our website, accessible to all stakeholders.</t>
  </si>
  <si>
    <t>Taxes paid by category – CSN Mineração (R$ million)</t>
  </si>
  <si>
    <t>Taxes paid by nature in 2022 – CSN Mineração (R$ million)</t>
  </si>
  <si>
    <t>Taxes paid by nature in 2023 – CSN Mineração (R$ million)</t>
  </si>
  <si>
    <t>Taxes paid by nature in 2024 – CSN Mineração (R$ million)</t>
  </si>
  <si>
    <t>CSN Mineração S.A.</t>
  </si>
  <si>
    <t>Tax classification</t>
  </si>
  <si>
    <t xml:space="preserve">In 2024, CSN Mineração, ERSA, and Minérios Nacional (classified under Other mining) were members of the following industry associations: Minas Gerais Mining Industry Union (SINDIEXTRA), Minas Gerais State Industry Federation (FIEMG); and the Brazilian Mining Institute (IBRAM). </t>
  </si>
  <si>
    <t>SASB EM-MM-510a.1 | Description of the management system for prevention of corruption and bribery throughout the value chain</t>
  </si>
  <si>
    <t>CSN has a robust compliance system in place to prevent corruption and bribery throughout its value chain. All suppliers and partners are required to complete a Compliance form and formally commit to the Group’s Code of Conduct and Anti-Corruption Policy. Suppliers deemed high-risk are subject to structured integrity due diligence processes, which include anti-corruption screening and reputational checks—ensuring ethical conduct and compliance with human rights standards, including the prohibition of child labor and slave or forced labor.
Through our parent company, CSN also complies rigorously with payment transparency regulations in accordance with New York Stock Exchange (NYSE) requirements. These include policies on securities trading, material information disclosure, annual financial reporting, confidentiality standards, and Disclosure Committee activities, in line with the Sarbanes-Oxley Act. CSN’s Compliance Program aligns with leading global standards and frameworks, such as: The Extractive Industry Transparency Initiative (EITI) standards, the Organization for Economic Cooperation and Development (OECD) Guidelines, the International Chamber of Commerce (ICC) Rules of Conduct and Recommendations to Combat Extortion and Bribery, Transparency International’s Business Principles for Countering Bribery, the UN Global Compact (10th Principle), and the World Economic Forum’s Partnering Against Corruption Initiative (PACI).</t>
  </si>
  <si>
    <t>SASB EM-MM-510a.2 | Production in countries that have the 20 lowest rankings in Transparency International’s Corruption Perception Index</t>
  </si>
  <si>
    <r>
      <rPr>
        <sz val="10"/>
        <color rgb="FF000000"/>
        <rFont val="Verdana"/>
        <family val="2"/>
      </rPr>
      <t>CSN’s mining operations are exclusively located in Brazil, which ranks 104</t>
    </r>
    <r>
      <rPr>
        <vertAlign val="superscript"/>
        <sz val="10"/>
        <color rgb="FF000000"/>
        <rFont val="Verdana"/>
        <family val="2"/>
      </rPr>
      <t>th</t>
    </r>
    <r>
      <rPr>
        <sz val="10"/>
        <color rgb="FF000000"/>
        <rFont val="Verdana"/>
        <family val="2"/>
      </rPr>
      <t xml:space="preserve"> in Transparency International’s Corruption Perceptions Index with a score of 36. While not among the countries deemed most at risk, Brazil’s position on the index reinforces the need for a rigorous governance and compliance framework to mitigate risks and ensure integrity and operations. Accordingly, CSN maintains enhanced due diligence procedures to ensure operations meet the highest standards of ethics, integrity, and transparency.</t>
    </r>
  </si>
  <si>
    <t>Employees by gender and region of the CSN Mineração¹</t>
  </si>
  <si>
    <t>Total CSN Mineração</t>
  </si>
  <si>
    <r>
      <rPr>
        <sz val="8"/>
        <color rgb="FF000000"/>
        <rFont val="Verdana"/>
        <family val="2"/>
      </rPr>
      <t>1.</t>
    </r>
    <r>
      <rPr>
        <sz val="8"/>
        <color rgb="FF000000"/>
        <rFont val="Verdana"/>
        <family val="2"/>
      </rPr>
      <t xml:space="preserve"> </t>
    </r>
    <r>
      <rPr>
        <sz val="8"/>
        <color rgb="FF000000"/>
        <rFont val="Verdana"/>
        <family val="2"/>
      </rPr>
      <t>Considers permanent employees hired in the CLT, Apprentice Program and Capacitar Program categories on the base date of December 31st of each year.</t>
    </r>
    <r>
      <rPr>
        <sz val="8"/>
        <color rgb="FF000000"/>
        <rFont val="Verdana"/>
        <family val="2"/>
      </rPr>
      <t xml:space="preserve"> </t>
    </r>
    <r>
      <rPr>
        <sz val="8"/>
        <color rgb="FF000000"/>
        <rFont val="Verdana"/>
        <family val="2"/>
      </rPr>
      <t>They all work in the Southeast Region and work full time.</t>
    </r>
    <r>
      <rPr>
        <sz val="8"/>
        <color rgb="FF000000"/>
        <rFont val="Verdana"/>
        <family val="2"/>
      </rPr>
      <t xml:space="preserve"> </t>
    </r>
    <r>
      <rPr>
        <sz val="8"/>
        <color rgb="FF000000"/>
        <rFont val="Verdana"/>
        <family val="2"/>
      </rPr>
      <t>CSN has a working hours policy for operations in Brazil, which establishes respect for the 8-hour daily working day, as established in the CLT.</t>
    </r>
    <r>
      <rPr>
        <sz val="8"/>
        <color rgb="FF000000"/>
        <rFont val="Verdana"/>
        <family val="2"/>
      </rPr>
      <t xml:space="preserve"> </t>
    </r>
    <r>
      <rPr>
        <sz val="8"/>
        <color rgb="FF000000"/>
        <rFont val="Verdana"/>
        <family val="2"/>
      </rPr>
      <t>Employees cannot work more than 2 hours of overtime per day to ensure compliance with labor legislation.</t>
    </r>
    <r>
      <rPr>
        <sz val="8"/>
        <color rgb="FF000000"/>
        <rFont val="Verdana"/>
        <family val="2"/>
      </rPr>
      <t xml:space="preserve">  </t>
    </r>
    <r>
      <rPr>
        <sz val="8"/>
        <color rgb="FF000000"/>
        <rFont val="Verdana"/>
        <family val="2"/>
      </rPr>
      <t>We have no non-guaranteed hours employees.</t>
    </r>
  </si>
  <si>
    <t>Employees by gender and region of the Other mining¹</t>
  </si>
  <si>
    <t>Total Other mining</t>
  </si>
  <si>
    <r>
      <rPr>
        <sz val="8"/>
        <color rgb="FF000000"/>
        <rFont val="Verdana"/>
        <family val="2"/>
      </rPr>
      <t>1.</t>
    </r>
    <r>
      <rPr>
        <sz val="8"/>
        <color rgb="FF000000"/>
        <rFont val="Verdana"/>
        <family val="2"/>
      </rPr>
      <t xml:space="preserve"> </t>
    </r>
    <r>
      <rPr>
        <sz val="8"/>
        <color rgb="FF000000"/>
        <rFont val="Verdana"/>
        <family val="2"/>
      </rPr>
      <t xml:space="preserve">Includes full-time employees hired under Brazil’s CLT labor framework, along with participants in the Apprentice and </t>
    </r>
    <r>
      <rPr>
        <i/>
        <sz val="8"/>
        <color rgb="FF000000"/>
        <rFont val="Verdana"/>
        <family val="2"/>
      </rPr>
      <t>Capacitar</t>
    </r>
    <r>
      <rPr>
        <sz val="8"/>
        <color rgb="FF000000"/>
        <rFont val="Verdana"/>
        <family val="2"/>
      </rPr>
      <t xml:space="preserve"> programs as of December 31 each year.</t>
    </r>
    <r>
      <rPr>
        <sz val="8"/>
        <color rgb="FF000000"/>
        <rFont val="Verdana"/>
        <family val="2"/>
      </rPr>
      <t xml:space="preserve"> </t>
    </r>
    <r>
      <rPr>
        <sz val="8"/>
        <color rgb="FF000000"/>
        <rFont val="Verdana"/>
        <family val="2"/>
      </rPr>
      <t>Refers to ERSA Mineração (Rondônia) and Minérios Nacional (Minas Gerais).</t>
    </r>
    <r>
      <rPr>
        <sz val="8"/>
        <color rgb="FF000000"/>
        <rFont val="Verdana"/>
        <family val="2"/>
      </rPr>
      <t xml:space="preserve"> </t>
    </r>
    <r>
      <rPr>
        <sz val="8"/>
        <color rgb="FF000000"/>
        <rFont val="Verdana"/>
        <family val="2"/>
      </rPr>
      <t>All employees included in this count work full-time schedules.</t>
    </r>
    <r>
      <rPr>
        <sz val="8"/>
        <color rgb="FF000000"/>
        <rFont val="Verdana"/>
        <family val="2"/>
      </rPr>
      <t xml:space="preserve"> </t>
    </r>
    <r>
      <rPr>
        <sz val="8"/>
        <color rgb="FF000000"/>
        <rFont val="Verdana"/>
        <family val="2"/>
      </rPr>
      <t>The CSN Group maintains a formal working hours policy for its operations in Brazil, which ensures compliance with the 8-hour workday limit under national labor regulations (CLT).</t>
    </r>
    <r>
      <rPr>
        <sz val="8"/>
        <color rgb="FF000000"/>
        <rFont val="Verdana"/>
        <family val="2"/>
      </rPr>
      <t xml:space="preserve"> </t>
    </r>
    <r>
      <rPr>
        <sz val="8"/>
        <color rgb="FF000000"/>
        <rFont val="Verdana"/>
        <family val="2"/>
      </rPr>
      <t>To ensure full alignment with labor laws, employees are restricted to a maximum of 2 hours of overtime per day.</t>
    </r>
  </si>
  <si>
    <t>SASB EM-MM-000-B| Total number of employees, percentage contractors</t>
  </si>
  <si>
    <r>
      <rPr>
        <b/>
        <sz val="10"/>
        <color rgb="FF3AA935"/>
        <rFont val="Verdana"/>
        <family val="2"/>
      </rPr>
      <t>Total number of contractors</t>
    </r>
    <r>
      <rPr>
        <b/>
        <sz val="10"/>
        <color rgb="FF339966"/>
        <rFont val="Verdana"/>
        <family val="2"/>
      </rPr>
      <t>¹</t>
    </r>
  </si>
  <si>
    <t>1. Contractors at CSN Group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         
2. The “Other mining” category refers to ERSA Mineração (Rondônia) and Minérios Nacional (Minas Gerais).</t>
  </si>
  <si>
    <t>GRI 2-21 Annual total compensation ratio¹</t>
  </si>
  <si>
    <t>Ratio of annual compensation and percentage increase (times)</t>
  </si>
  <si>
    <t>Ratio of the highest-paid individual’s compensation to the average for other employees¹</t>
  </si>
  <si>
    <t>Ratio of the percentage increase in the highest-paid individual’s compensation to the average for other employees</t>
  </si>
  <si>
    <r>
      <rPr>
        <sz val="8"/>
        <color rgb="FF000000"/>
        <rFont val="Verdana"/>
        <family val="2"/>
      </rPr>
      <t xml:space="preserve">1. The data refer to employees under the CLT framework, including apprentices, participants in the </t>
    </r>
    <r>
      <rPr>
        <i/>
        <sz val="8"/>
        <color rgb="FF000000"/>
        <rFont val="Verdana"/>
        <family val="2"/>
      </rPr>
      <t>Capacitar</t>
    </r>
    <r>
      <rPr>
        <sz val="8"/>
        <color rgb="FF000000"/>
        <rFont val="Verdana"/>
        <family val="2"/>
      </rPr>
      <t xml:space="preserve"> program, and trainees. Board members, interns, and statutory officers were not included, as they are employed under a different system. Detailed compensation information is treated as confidential.</t>
    </r>
  </si>
  <si>
    <r>
      <rPr>
        <b/>
        <sz val="10"/>
        <color rgb="FF3AA935"/>
        <rFont val="Verdana"/>
        <family val="2"/>
      </rPr>
      <t>Hirings and dismissals of the CSN Mineração</t>
    </r>
    <r>
      <rPr>
        <b/>
        <sz val="10"/>
        <color rgb="FF339966"/>
        <rFont val="Verdana"/>
        <family val="2"/>
      </rPr>
      <t>¹</t>
    </r>
  </si>
  <si>
    <t xml:space="preserve">1. Considers permanent employees in the CLT, Apprentice Program and Capacitar Program categories. </t>
  </si>
  <si>
    <r>
      <rPr>
        <b/>
        <sz val="10"/>
        <color rgb="FF3AA935"/>
        <rFont val="Verdana"/>
        <family val="2"/>
      </rPr>
      <t>Hiring and turnover rates of the CSN Mineração</t>
    </r>
    <r>
      <rPr>
        <b/>
        <sz val="10"/>
        <color rgb="FF339966"/>
        <rFont val="Verdana"/>
        <family val="2"/>
      </rPr>
      <t>¹</t>
    </r>
  </si>
  <si>
    <r>
      <rPr>
        <b/>
        <sz val="10"/>
        <color rgb="FF3AA935"/>
        <rFont val="Verdana"/>
        <family val="2"/>
      </rPr>
      <t>Hiring rate</t>
    </r>
    <r>
      <rPr>
        <b/>
        <sz val="10"/>
        <color rgb="FF339966"/>
        <rFont val="Verdana"/>
        <family val="2"/>
      </rPr>
      <t>³</t>
    </r>
  </si>
  <si>
    <t>Turnover rate⁴</t>
  </si>
  <si>
    <t xml:space="preserve">1. Considers permanent employees in the CLT, Apprentice Program and Capacitar Program categories. 
2. The hiring rate is calculated monthly by dividing the number of new hires by the total active headcount for that month. Annual hiring data reflect the sum of all monthly rates.
3. The turnover rate is calculated monthly by dividing the number of terminations by the total active headcount for that month. Annual hiring data reflect the sum of all monthly rates. </t>
  </si>
  <si>
    <r>
      <rPr>
        <b/>
        <sz val="10"/>
        <color rgb="FF3AA935"/>
        <rFont val="Verdana"/>
        <family val="2"/>
      </rPr>
      <t>Hirings and dismissals of the Other mining</t>
    </r>
    <r>
      <rPr>
        <b/>
        <sz val="10"/>
        <color rgb="FF339966"/>
        <rFont val="Verdana"/>
        <family val="2"/>
      </rPr>
      <t>¹</t>
    </r>
  </si>
  <si>
    <t>1. Considers permanent employees in the CLT, Apprentice Program and Capacitar Program categories. Refers to ERSA Mineração (RO) and Minérios Naconal (MG).</t>
  </si>
  <si>
    <r>
      <rPr>
        <b/>
        <sz val="10"/>
        <color rgb="FF3AA935"/>
        <rFont val="Verdana"/>
        <family val="2"/>
      </rPr>
      <t>Hirings and turnover rates of the Other mining</t>
    </r>
    <r>
      <rPr>
        <b/>
        <sz val="10"/>
        <color rgb="FF339966"/>
        <rFont val="Verdana"/>
        <family val="2"/>
      </rPr>
      <t>¹</t>
    </r>
  </si>
  <si>
    <r>
      <rPr>
        <b/>
        <sz val="10"/>
        <color rgb="FF3AA935"/>
        <rFont val="Verdana"/>
        <family val="2"/>
      </rPr>
      <t>Hiring rate</t>
    </r>
    <r>
      <rPr>
        <b/>
        <sz val="10"/>
        <color rgb="FF339966"/>
        <rFont val="Verdana"/>
        <family val="2"/>
      </rPr>
      <t>²</t>
    </r>
  </si>
  <si>
    <t>1. Considers permanent employees in the CLT, Apprentice Program and Training Program categories. Refers to ERSA Mineração (RO) and Minérios Nacional (MG).
2. The hiring rate is calculated as the number of people hired in the year over the headcount at the end of the year.
3. The turnover rate is calculated as the number of people leaving during the year over the headcount at the end of the year.</t>
  </si>
  <si>
    <t>Parental leave at CSN Mineração</t>
  </si>
  <si>
    <t>Return rate</t>
  </si>
  <si>
    <t>Retention rate</t>
  </si>
  <si>
    <r>
      <rPr>
        <b/>
        <sz val="10"/>
        <color rgb="FF3AA935"/>
        <rFont val="Verdana"/>
        <family val="2"/>
      </rPr>
      <t>Average hours of training per employee of the Mining Segment</t>
    </r>
    <r>
      <rPr>
        <b/>
        <sz val="10"/>
        <color rgb="FF339966"/>
        <rFont val="Verdana"/>
        <family val="2"/>
      </rPr>
      <t>¹</t>
    </r>
  </si>
  <si>
    <r>
      <rPr>
        <b/>
        <sz val="10"/>
        <color rgb="FF3AA935"/>
        <rFont val="Verdana"/>
        <family val="2"/>
      </rPr>
      <t>Other mining</t>
    </r>
    <r>
      <rPr>
        <b/>
        <sz val="10"/>
        <color rgb="FF339966"/>
        <rFont val="Verdana"/>
        <family val="2"/>
      </rPr>
      <t>²</t>
    </r>
  </si>
  <si>
    <t>Executive³</t>
  </si>
  <si>
    <t>Internship Program³</t>
  </si>
  <si>
    <t>Capacitar Program³</t>
  </si>
  <si>
    <t>Apprentice Program³</t>
  </si>
  <si>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xml:space="preserve">, and Internship programs. The annual average is calculated by dividing the total number of training hours delivered throughout the year by the headcount on December 31.
2. The “Other mining” category refers to ERSA Mineração (Rondônia) and Minérios Nacional (Minas Gerais).
3. 2022 data for CSN Mineração and Other mining operations have been restated </t>
    </r>
    <r>
      <rPr>
        <b/>
        <sz val="8"/>
        <color rgb="FF000000"/>
        <rFont val="Verdana"/>
        <family val="2"/>
      </rPr>
      <t>GRI 2-4.</t>
    </r>
  </si>
  <si>
    <r>
      <rPr>
        <b/>
        <sz val="10"/>
        <color rgb="FF3AA935"/>
        <rFont val="Verdana"/>
        <family val="2"/>
      </rPr>
      <t>Percentage of employees submitted to performance assessment of the Mining Segment</t>
    </r>
    <r>
      <rPr>
        <b/>
        <sz val="10"/>
        <color rgb="FF339966"/>
        <rFont val="Verdana"/>
        <family val="2"/>
      </rPr>
      <t>¹</t>
    </r>
  </si>
  <si>
    <r>
      <rPr>
        <sz val="8"/>
        <color rgb="FF000000"/>
        <rFont val="Verdana"/>
        <family val="2"/>
      </rPr>
      <t xml:space="preserve">1. Includes full-time employees under Brazil’s CLT employment framework and participants in the </t>
    </r>
    <r>
      <rPr>
        <i/>
        <sz val="8"/>
        <color rgb="FF000000"/>
        <rFont val="Verdana"/>
        <family val="2"/>
      </rPr>
      <t>Capacitar</t>
    </r>
    <r>
      <rPr>
        <sz val="8"/>
        <color rgb="FF000000"/>
        <rFont val="Verdana"/>
        <family val="2"/>
      </rPr>
      <t xml:space="preserve"> Program.</t>
    </r>
    <r>
      <rPr>
        <sz val="8"/>
        <color rgb="FF000000"/>
        <rFont val="Verdana"/>
        <family val="2"/>
      </rPr>
      <t xml:space="preserve"> </t>
    </r>
    <r>
      <rPr>
        <sz val="8"/>
        <color rgb="FF000000"/>
        <rFont val="Verdana"/>
        <family val="2"/>
      </rPr>
      <t>The percentage is calculated by dividing the number of employees on December 31 who completed a performance review during the year by the total number of employees on the same date who were eligible for review.</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CSN did not conduct its People Performance Cycle in 2024.</t>
    </r>
    <r>
      <rPr>
        <sz val="8"/>
        <color rgb="FF000000"/>
        <rFont val="Verdana"/>
        <family val="2"/>
      </rPr>
      <t xml:space="preserve"> </t>
    </r>
    <r>
      <rPr>
        <sz val="8"/>
        <color rgb="FF000000"/>
        <rFont val="Verdana"/>
        <family val="2"/>
      </rPr>
      <t>A new review round is planned for 2025.</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The “Other mining” category refers to ERSA Mineração (Rondônia) and Minérios Nacional (Minas Gerais).</t>
    </r>
  </si>
  <si>
    <r>
      <rPr>
        <b/>
        <sz val="10"/>
        <color rgb="FF3AA935"/>
        <rFont val="Verdana"/>
        <family val="2"/>
      </rPr>
      <t>Gender diversity by functional level of the CSN Mineração</t>
    </r>
    <r>
      <rPr>
        <b/>
        <sz val="10"/>
        <color rgb="FF339966"/>
        <rFont val="Verdana"/>
        <family val="2"/>
      </rPr>
      <t>¹</t>
    </r>
  </si>
  <si>
    <t xml:space="preserve">1. Includes full-time employees hired under Brazil’s CLT labor framework, along with participants in the Apprentice and Capacitar programs as of December 31 each year. The overall 7.4% increase in women’s representation reflects the impact of diversity and inclusion initiatives— notably at the Operational levels. </t>
  </si>
  <si>
    <r>
      <rPr>
        <b/>
        <sz val="10"/>
        <color rgb="FF3AA935"/>
        <rFont val="Verdana"/>
        <family val="2"/>
      </rPr>
      <t>Age group diversity by functional level of the CSN Mineração</t>
    </r>
    <r>
      <rPr>
        <b/>
        <sz val="10"/>
        <color rgb="FF339966"/>
        <rFont val="Verdana"/>
        <family val="2"/>
      </rPr>
      <t>¹</t>
    </r>
  </si>
  <si>
    <r>
      <rPr>
        <sz val="8"/>
        <color theme="1"/>
        <rFont val="Verdana"/>
        <family val="2"/>
      </rPr>
      <t>1.</t>
    </r>
    <r>
      <rPr>
        <sz val="8"/>
        <color theme="1"/>
        <rFont val="Verdana"/>
        <family val="2"/>
      </rPr>
      <t xml:space="preserve"> </t>
    </r>
    <r>
      <rPr>
        <sz val="8"/>
        <color theme="1"/>
        <rFont val="Verdana"/>
        <family val="2"/>
      </rPr>
      <t>Considers permanent employees hired in the CLT, Apprentice Program and Capacitar Program categories on the base date of December 31</t>
    </r>
    <r>
      <rPr>
        <vertAlign val="superscript"/>
        <sz val="8"/>
        <color rgb="FF000000"/>
        <rFont val="Verdana"/>
        <family val="2"/>
      </rPr>
      <t>st</t>
    </r>
    <r>
      <rPr>
        <sz val="8"/>
        <color rgb="FF000000"/>
        <rFont val="Verdana"/>
        <family val="2"/>
      </rPr>
      <t xml:space="preserve"> of each year.</t>
    </r>
  </si>
  <si>
    <r>
      <rPr>
        <b/>
        <sz val="10"/>
        <color rgb="FF3AA935"/>
        <rFont val="Verdana"/>
        <family val="2"/>
      </rPr>
      <t>Gender diversity by functional level of the Other mining</t>
    </r>
    <r>
      <rPr>
        <b/>
        <sz val="10"/>
        <color rgb="FF339966"/>
        <rFont val="Verdana"/>
        <family val="2"/>
      </rPr>
      <t>¹</t>
    </r>
  </si>
  <si>
    <t>N/A</t>
  </si>
  <si>
    <r>
      <rPr>
        <sz val="8"/>
        <color rgb="FF000000"/>
        <rFont val="Verdana"/>
        <family val="2"/>
      </rPr>
      <t xml:space="preserve">1. Includes full-time employees hired under Brazil’s CLT labor framework, along with participants in the Apprentice and </t>
    </r>
    <r>
      <rPr>
        <i/>
        <sz val="8"/>
        <color rgb="FF000000"/>
        <rFont val="Verdana"/>
        <family val="2"/>
      </rPr>
      <t>Capacitar</t>
    </r>
    <r>
      <rPr>
        <sz val="8"/>
        <color rgb="FF000000"/>
        <rFont val="Verdana"/>
        <family val="2"/>
      </rPr>
      <t xml:space="preserve"> programs as of December 31 each year.</t>
    </r>
    <r>
      <rPr>
        <sz val="8"/>
        <color rgb="FF000000"/>
        <rFont val="Verdana"/>
        <family val="2"/>
      </rPr>
      <t xml:space="preserve"> </t>
    </r>
    <r>
      <rPr>
        <sz val="8"/>
        <color rgb="FF000000"/>
        <rFont val="Verdana"/>
        <family val="2"/>
      </rPr>
      <t>Refers to ERSA Mineração (Rondônia) and Minérios Nacional (Minas Gerais).</t>
    </r>
    <r>
      <rPr>
        <sz val="8"/>
        <color rgb="FF000000"/>
        <rFont val="Verdana"/>
        <family val="2"/>
      </rPr>
      <t xml:space="preserve"> </t>
    </r>
    <r>
      <rPr>
        <sz val="8"/>
        <color rgb="FF000000"/>
        <rFont val="Verdana"/>
        <family val="2"/>
      </rPr>
      <t>An overall 11.6% increase in female representation, driven by diversity and inclusion efforts—particularly in leadership roles, the Apprentice Program, and among employees in administrative and higher education-level positions.</t>
    </r>
  </si>
  <si>
    <r>
      <rPr>
        <b/>
        <sz val="10"/>
        <color rgb="FF3AA935"/>
        <rFont val="Verdana"/>
        <family val="2"/>
      </rPr>
      <t>Age group diversity by functional level of the Other mining</t>
    </r>
    <r>
      <rPr>
        <b/>
        <sz val="10"/>
        <color rgb="FF339966"/>
        <rFont val="Verdana"/>
        <family val="2"/>
      </rPr>
      <t>¹</t>
    </r>
  </si>
  <si>
    <r>
      <rPr>
        <sz val="8"/>
        <color rgb="FF000000"/>
        <rFont val="Verdana"/>
        <family val="2"/>
      </rPr>
      <t xml:space="preserve">1. Includes full-time employees hired under Brazil’s CLT labor framework, along with participants in the Apprentice and </t>
    </r>
    <r>
      <rPr>
        <i/>
        <sz val="8"/>
        <color rgb="FF000000"/>
        <rFont val="Verdana"/>
        <family val="2"/>
      </rPr>
      <t>Capacitar</t>
    </r>
    <r>
      <rPr>
        <sz val="8"/>
        <color rgb="FF000000"/>
        <rFont val="Verdana"/>
        <family val="2"/>
      </rPr>
      <t xml:space="preserve"> programs as of December 31 each year.</t>
    </r>
    <r>
      <rPr>
        <sz val="8"/>
        <color rgb="FF000000"/>
        <rFont val="Verdana"/>
        <family val="2"/>
      </rPr>
      <t xml:space="preserve"> </t>
    </r>
    <r>
      <rPr>
        <sz val="8"/>
        <color rgb="FF000000"/>
        <rFont val="Verdana"/>
        <family val="2"/>
      </rPr>
      <t>Refers to ERSA Mineração (Rondônia) and Minérios Nacional (Minas Gerais).</t>
    </r>
    <r>
      <rPr>
        <sz val="8"/>
        <color rgb="FF000000"/>
        <rFont val="Verdana"/>
        <family val="2"/>
      </rPr>
      <t xml:space="preserve"> </t>
    </r>
  </si>
  <si>
    <t>Ethnic and racial diversity at CSN Mineração by functionallevel in 2024¹</t>
  </si>
  <si>
    <r>
      <rPr>
        <sz val="8"/>
        <color rgb="FF000000"/>
        <rFont val="Verdana"/>
        <family val="2"/>
      </rPr>
      <t xml:space="preserve">1. Includes full-time employees hired under Brazil’s CLT labor framework, along with participants in the Apprentice, </t>
    </r>
    <r>
      <rPr>
        <i/>
        <sz val="8"/>
        <color rgb="FF000000"/>
        <rFont val="Verdana"/>
        <family val="2"/>
      </rPr>
      <t>Capacitar</t>
    </r>
    <r>
      <rPr>
        <sz val="8"/>
        <color rgb="FF000000"/>
        <rFont val="Verdana"/>
        <family val="2"/>
      </rPr>
      <t>, and Trainee programs as of December 31.</t>
    </r>
    <r>
      <rPr>
        <sz val="8"/>
        <color rgb="FF000000"/>
        <rFont val="Verdana"/>
        <family val="2"/>
      </rPr>
      <t xml:space="preserve"> </t>
    </r>
  </si>
  <si>
    <t>Ethnic and racial diversity in Other mining operations by job level in 2024¹</t>
  </si>
  <si>
    <t xml:space="preserve">1. Includes all full-time employees hired under Brazil’s CLT employment framework and within the Apprentice program as of December 31. </t>
  </si>
  <si>
    <r>
      <rPr>
        <sz val="10"/>
        <color rgb="FF000000"/>
        <rFont val="Verdana"/>
        <family val="2"/>
      </rPr>
      <t xml:space="preserve">CSN’s diversity monitoring covers employees in Brazil, including those hired under the CLT framework, as well as participants in the Apprentice, Intern, and </t>
    </r>
    <r>
      <rPr>
        <i/>
        <sz val="10"/>
        <color rgb="FF000000"/>
        <rFont val="Verdana"/>
        <family val="2"/>
      </rPr>
      <t>Capacitar</t>
    </r>
    <r>
      <rPr>
        <sz val="10"/>
        <color rgb="FF000000"/>
        <rFont val="Verdana"/>
        <family val="2"/>
      </rPr>
      <t xml:space="preserve"> programs. It excludes business segments acquired after the diversity targets were established—such as Services and Energy—and roles insourced as of 2024. The data reported under the GRI framework differ from internal monitoring figures, as they exclude the Internship program, include international operations, and account for positions insourced after January 2024. In December 2024, CSN Mineração S.A. reported that women made up 26% of the company’s workforce. For the purposes of GRI 405-1 reporting, only permanent CLT-hired employees were included, based on headcount in December 2024. In addition, the data include only CLT-hired employees, excluding interns and other types of employment.                                                                                       
                                                                                        </t>
    </r>
  </si>
  <si>
    <r>
      <rPr>
        <b/>
        <sz val="10"/>
        <color rgb="FF3AA935"/>
        <rFont val="Verdana"/>
        <family val="2"/>
      </rPr>
      <t>Ratio of average salary of women in relation to men by functional level of the Mining Segment</t>
    </r>
    <r>
      <rPr>
        <b/>
        <sz val="10"/>
        <color rgb="FF339966"/>
        <rFont val="Verdana"/>
        <family val="2"/>
      </rPr>
      <t>¹</t>
    </r>
  </si>
  <si>
    <t>1. Considers permanent employees in the CLT, Apprentice Program and Capacitar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
2. Other mining refers to ERSA Mineração (RO) and Minérios Nacional (MG).</t>
  </si>
  <si>
    <t>SASB EM-MM-000.B | Total number of employees, percentage contractors</t>
  </si>
  <si>
    <t>Workforce of the Mining Segment</t>
  </si>
  <si>
    <r>
      <rPr>
        <b/>
        <sz val="10"/>
        <color rgb="FF3AA935"/>
        <rFont val="Verdana"/>
        <family val="2"/>
      </rPr>
      <t>Other mining</t>
    </r>
    <r>
      <rPr>
        <b/>
        <sz val="10"/>
        <color rgb="FF339966"/>
        <rFont val="Verdana"/>
        <family val="2"/>
      </rPr>
      <t>¹</t>
    </r>
  </si>
  <si>
    <t>Direct employees</t>
  </si>
  <si>
    <t>% representation of third parties over employees²</t>
  </si>
  <si>
    <t>1. Other mining refers to ERSA Mineração (RO) and Minérios Nacional (MG).</t>
  </si>
  <si>
    <t>SASB EM-MM-310a.2 | (1) Number and (2) duration of strikes and lockouts</t>
  </si>
  <si>
    <t>GRI 14.20.3 | Sector Standard 14 - Strikes and lockouts</t>
  </si>
  <si>
    <t xml:space="preserve">No significant strikes or lockouts (involving at least 1,000 workers and lasting at least one day) were recorded in any Mining Business units (CSN Mineração, Minérios Nacional, and ERSA Mineração) over the past three years. </t>
  </si>
  <si>
    <t>SASB EM-MM-210a.1 | Percentage of (1) proved and (2) probable reserves in or near areas of conflict</t>
  </si>
  <si>
    <t>Mining Business units—CSN Mineração, Minérios Nacional, and ERSA Mineração—are not located in or near areas affected by active conflict.
This disclosure is reported in accordance with the official definitions provided by the Uppsala Conflict Data Program (UCDP), which states: “A conflict, both state-based and non-state, is deemed to be active if there are at least 25 battle-related deaths per calendar year in one of the conflict’s dyads.”</t>
  </si>
  <si>
    <t>SASB EM-MM-210a.2 | Percentage of (1) proved and (2) probable reserves in or near indigenous land</t>
  </si>
  <si>
    <t>No indigenous lands have been identified withinor near (within a 5km radius) operations in the Mining business (CSN Mineração, Minérios Nacional and ERSA Mineração).
The information for this disclosure has been sourced from official data available on the Brazilian indigenous agency’s (FNPI) website.</t>
  </si>
  <si>
    <t>SASB EM-MM-210a.3 | Discussion of engagement processes and due diligence practices with respect to human rights, indigenous rights, and operation in areas of conflict</t>
  </si>
  <si>
    <t>Human rights risk assessments are currently integrated into the CSN Group’s Compliance Program, covering 100% of operations. Guided by the United Nations Guiding Principles on Business and Human Rights, CSN has continued to strengthen its approach to these assessments. In 2023, Human Rights Due Diligence (HRDD) was implemented at CSN Mineração (for more details, see pages 85 and 86 of the PDF version of the Integrated Report).</t>
  </si>
  <si>
    <t>GRI 411-1 | Rights of indigenous peoples</t>
  </si>
  <si>
    <t>GRI 14.11.4 | Sector Standard 14 – Free, prior, and informed consent (FPIC) of indigenous peoples</t>
  </si>
  <si>
    <t xml:space="preserve">In 2024, CSN Mineração reported no incidents involving violations of indigenous rights, as there are no indigenous communities within its operational area of influence, rendering this disclosure not applicable. The company also did not participate in any free, prior, and informed consent (FPIC) processes, since its operations are not located in or near (5 km radius) officially recognized indigenous lands. This conclusion is based on verified data from Brazil’s indigenous authority (FUNAI). Furthermore, CSN Mineração, Minérios Nacional, and ERSA Mineração have no proved or probable reserves within or near indigenous territories. The assessment, conducted using FUNAI records and within a 5 km radius, confirms that 0% of the company’s reserves—by volume and metal content—are situated in such areas.  </t>
  </si>
  <si>
    <t>GRI 406-1 | Incidents of discrimination</t>
  </si>
  <si>
    <t>In 2024, CSN Mineração recorded 14 cases of alleged discrimination, including: three related to personal characteristics, five based on gender or gender identity, two involving sexual orientation, one concerning a person with a disability, and three involving racial discrimination. Out of these, five cases were deemed partially substantiated, one was inconclusive, five were deemed unsubstantiated, one had insufficient data, and two remain under investigation. Corrective actions included guidance, verbal warnings, and restricted access measures.</t>
  </si>
  <si>
    <t>All cases were reviewed, and action plans were implemented and monitored through CSN Mineração’s internal management protocols.</t>
  </si>
  <si>
    <r>
      <rPr>
        <b/>
        <sz val="10"/>
        <color rgb="FF3AA935"/>
        <rFont val="Verdana"/>
        <family val="2"/>
      </rPr>
      <t>Health and safety indicators of the CSN Mineração</t>
    </r>
    <r>
      <rPr>
        <b/>
        <sz val="10"/>
        <color rgb="FF339966"/>
        <rFont val="Verdana"/>
        <family val="2"/>
      </rPr>
      <t>¹</t>
    </r>
  </si>
  <si>
    <t>Number of recordable work-related injuries</t>
  </si>
  <si>
    <t>Number of high-consequence work-related injuries (excluding fatalities)</t>
  </si>
  <si>
    <t>Number of fatal injuries</t>
  </si>
  <si>
    <t>Total number of days lost</t>
  </si>
  <si>
    <t>Rate of recordable work-related injuries²</t>
  </si>
  <si>
    <t>Rate of high-consequence work-related injuries (excluding fatalities)²</t>
  </si>
  <si>
    <t>Fatal injury frequency rate²</t>
  </si>
  <si>
    <t>Injury severity rate²</t>
  </si>
  <si>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Trainee programs.</t>
    </r>
    <r>
      <rPr>
        <sz val="8"/>
        <color rgb="FF000000"/>
        <rFont val="Verdana"/>
        <family val="2"/>
      </rPr>
      <t xml:space="preserve"> </t>
    </r>
    <r>
      <rPr>
        <sz val="8"/>
        <color rgb="FF000000"/>
        <rFont val="Verdana"/>
        <family val="2"/>
      </rPr>
      <t>The number of recordable injuries declined by 14.3%, despite an increase in total man-hours worked, leading to a 15.4% decrease in the recordable injury frequency rate.</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Injury and illness rates are calculated for every 200,000 hours worked.</t>
    </r>
  </si>
  <si>
    <t>Health and safety indicators of the Other mining¹</t>
  </si>
  <si>
    <r>
      <rPr>
        <sz val="10"/>
        <color rgb="FF000000"/>
        <rFont val="Verdana"/>
        <family val="2"/>
      </rPr>
      <t>Fatal injury frequency rate</t>
    </r>
    <r>
      <rPr>
        <vertAlign val="superscript"/>
        <sz val="10"/>
        <color rgb="FF000000"/>
        <rFont val="Verdana"/>
        <family val="2"/>
      </rPr>
      <t>2</t>
    </r>
  </si>
  <si>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Trainee programs.</t>
    </r>
    <r>
      <rPr>
        <sz val="8"/>
        <color rgb="FF000000"/>
        <rFont val="Verdana"/>
        <family val="2"/>
      </rPr>
      <t xml:space="preserve"> </t>
    </r>
    <r>
      <rPr>
        <sz val="8"/>
        <color rgb="FF000000"/>
        <rFont val="Verdana"/>
        <family val="2"/>
      </rPr>
      <t>Refers to ERSA Mineração (Rondônia) and Minérios Nacional (Minas Gerais).</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Injury and illness rates are calculated for every 200,000 hours worked.</t>
    </r>
    <r>
      <rPr>
        <sz val="8"/>
        <color rgb="FF000000"/>
        <rFont val="Verdana"/>
        <family val="2"/>
      </rPr>
      <t xml:space="preserve"> </t>
    </r>
  </si>
  <si>
    <t>In 2024, CSN Mineração reported two cases of occupational illness related to hearing loss. Key occupational health hazards include noise, heat, vibration, exposure to chemical agents, poor ergonomic posture, manual lifting, and mechanical hazards. These hazards are identified and monitored through environmental assessments, on-site technical evaluations, and employee interviews, in compliance with Brazil’s Ministry of Labor Regulatory Standards. Ongoing risk control is managed through CSN Occupational Health Surveillance Program (PCMSO), which supports the early detection and prevention of work-related ill health.</t>
  </si>
  <si>
    <t>SASB EM-MM-320a.1 | (1) All-incidence rate, (2) fatality rate, (3) near miss frequency rate (NMFR) and (4) average hours of health, safety, and emergency response training for (a) direct employees and (b) contract employees</t>
  </si>
  <si>
    <t>Health and safety indicators according to OSHA of the CSN Mineração</t>
  </si>
  <si>
    <t>Near Miss Frequency Rate (NMFR)¹</t>
  </si>
  <si>
    <t>Recordable injury frequency rate in mining operations¹</t>
  </si>
  <si>
    <t>Fatal injury frequency rate¹</t>
  </si>
  <si>
    <t>Hours of health, safety, and emergency preparedness training</t>
  </si>
  <si>
    <t xml:space="preserve">1. Injury and illness rates are calculated for every 200,000 hours worked. </t>
  </si>
  <si>
    <r>
      <rPr>
        <b/>
        <sz val="10"/>
        <color rgb="FF3AA935"/>
        <rFont val="Verdana"/>
        <family val="2"/>
      </rPr>
      <t>Health and safety indicators according to OSHA of the Other mining</t>
    </r>
    <r>
      <rPr>
        <b/>
        <sz val="10"/>
        <color rgb="FF339966"/>
        <rFont val="Verdana"/>
        <family val="2"/>
      </rPr>
      <t>¹</t>
    </r>
  </si>
  <si>
    <t>Near Miss Frequency Rate (NMFR) ¹ ²</t>
  </si>
  <si>
    <t>Recordable injury frequency rate ¹ ²</t>
  </si>
  <si>
    <t>Fatal injury frequency rate  ¹ ²</t>
  </si>
  <si>
    <r>
      <rPr>
        <sz val="8"/>
        <color rgb="FF000000"/>
        <rFont val="Verdana"/>
        <family val="2"/>
      </rPr>
      <t>1.</t>
    </r>
    <r>
      <rPr>
        <sz val="8"/>
        <color rgb="FF000000"/>
        <rFont val="Verdana"/>
        <family val="2"/>
      </rPr>
      <t xml:space="preserve"> </t>
    </r>
    <r>
      <rPr>
        <sz val="8"/>
        <color rgb="FF000000"/>
        <rFont val="Verdana"/>
        <family val="2"/>
      </rPr>
      <t>The “Other mining” category refers to ERSA Mineração (Rondônia) and Minérios Nacional (Minas Gerais).</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Injury and illness rates are calculated for every 200,000 hours worked.</t>
    </r>
    <r>
      <rPr>
        <b/>
        <sz val="10"/>
        <color rgb="FF000000"/>
        <rFont val="Verdana"/>
        <family val="2"/>
      </rPr>
      <t xml:space="preserve"> </t>
    </r>
  </si>
  <si>
    <t>Supplier indicators of the Mining Segment</t>
  </si>
  <si>
    <t>Expenditures (R$ million)¹</t>
  </si>
  <si>
    <t>1. Data exclude intercompany entities.                                                                                                                                                                                                                                                                                                 
2. The “Other mining” category refers to ERSA Mineração (Rondônia) and Minérios Nacional (Minas Gerais).</t>
  </si>
  <si>
    <r>
      <rPr>
        <b/>
        <sz val="10"/>
        <color theme="7"/>
        <rFont val="Verdana"/>
        <family val="2"/>
      </rPr>
      <t>Percentage of expenditures with local suppliers</t>
    </r>
    <r>
      <rPr>
        <b/>
        <vertAlign val="superscript"/>
        <sz val="10"/>
        <color rgb="FF339966"/>
        <rFont val="Verdana"/>
        <family val="2"/>
      </rPr>
      <t>1</t>
    </r>
    <r>
      <rPr>
        <b/>
        <sz val="10"/>
        <color rgb="FF339966"/>
        <rFont val="Verdana"/>
        <family val="2"/>
      </rPr>
      <t xml:space="preserve"> of the Mining Segment</t>
    </r>
  </si>
  <si>
    <t>1. Local suppliers are considered to be those located within the Brazilian states in which CSN operates.
2. Other mining refers to ERSA Mineração (RO) and Minérios Nacional (MG).</t>
  </si>
  <si>
    <r>
      <rPr>
        <b/>
        <sz val="10"/>
        <color rgb="FF3AA935"/>
        <rFont val="Verdana"/>
        <family val="2"/>
      </rPr>
      <t>Assessment of environmental aspects when contracting suppliers of the Mining Segment</t>
    </r>
    <r>
      <rPr>
        <b/>
        <sz val="10"/>
        <color rgb="FF339966"/>
        <rFont val="Verdana"/>
        <family val="2"/>
      </rPr>
      <t>¹</t>
    </r>
  </si>
  <si>
    <t>1. The onboarding of new suppliers takes into account their area of operation to determine which evaluation criteria apply. Suppliers are screened using environmental criteria if they are classified as posing a high environmental risk, according to CSN’s corporate risk matrix. This applies to partners whose activities are directly linked to environmental impact areas.
2. The data reported cover the entire CSN Group, encompassing all business segments.</t>
  </si>
  <si>
    <t>Assessment of social aspects when contracting suppliers of the Mining Segment</t>
  </si>
  <si>
    <t>Local communities</t>
  </si>
  <si>
    <t>SASB EM-MM-210b.2 | (1) Number and (2) duration of nontechnical delays</t>
  </si>
  <si>
    <t>No delays were recorded for non-technical reasons in the operations of the Mining Segment (CSN Mineração, Minérios Nacional and ERSA Mineração) in 2024.</t>
  </si>
  <si>
    <r>
      <rPr>
        <b/>
        <sz val="10"/>
        <color theme="7"/>
        <rFont val="Verdana"/>
        <family val="2"/>
      </rPr>
      <t>Energy generated by fuel consumption and electricity adquired of the Mining Segment (GJ)</t>
    </r>
    <r>
      <rPr>
        <b/>
        <vertAlign val="superscript"/>
        <sz val="10"/>
        <color rgb="FF339966"/>
        <rFont val="Verdana"/>
        <family val="2"/>
      </rPr>
      <t>1</t>
    </r>
  </si>
  <si>
    <t>Electricity(GJ)</t>
  </si>
  <si>
    <t>1. There were no purchases of other types of energy, nor any energy sales during the reporting period. Conversion factors were taken from: Brazil’s National Energy Balance, the GHG Protocol, and internal CSN data. 2023 data have been restated. GRI 2-4
2. The “Other mining” category refers to ERSA Mineração (Rondônia) and Minérios Nacional (Minas Gerais).</t>
  </si>
  <si>
    <t>Other mining¹</t>
  </si>
  <si>
    <t>Energy intensity of the Mining Segment</t>
  </si>
  <si>
    <t>Energy consumption (GJ) divided per ton of ore produced¹</t>
  </si>
  <si>
    <t>1. Considers all energy consumed within the organization (Scope 1+2) and the total production of the Casa de Pedra unit.</t>
  </si>
  <si>
    <r>
      <rPr>
        <b/>
        <sz val="10"/>
        <color theme="7"/>
        <rFont val="Verdana"/>
        <family val="2"/>
      </rPr>
      <t>Gross GHG emissions of the Mining Segment (tCO</t>
    </r>
    <r>
      <rPr>
        <b/>
        <vertAlign val="subscript"/>
        <sz val="10"/>
        <color rgb="FF339966"/>
        <rFont val="Verdana"/>
        <family val="2"/>
      </rPr>
      <t>2</t>
    </r>
    <r>
      <rPr>
        <b/>
        <sz val="10"/>
        <color rgb="FF339966"/>
        <rFont val="Verdana"/>
        <family val="2"/>
      </rPr>
      <t>e)</t>
    </r>
  </si>
  <si>
    <r>
      <rPr>
        <b/>
        <sz val="10"/>
        <color theme="7"/>
        <rFont val="Verdana"/>
        <family val="2"/>
      </rPr>
      <t>Biogenic GHG emissions of the Mining Segment (tCO</t>
    </r>
    <r>
      <rPr>
        <b/>
        <vertAlign val="subscript"/>
        <sz val="10"/>
        <color rgb="FF339966"/>
        <rFont val="Verdana"/>
        <family val="2"/>
      </rPr>
      <t>2</t>
    </r>
    <r>
      <rPr>
        <b/>
        <sz val="10"/>
        <color rgb="FF339966"/>
        <rFont val="Verdana"/>
        <family val="2"/>
      </rPr>
      <t>e)</t>
    </r>
  </si>
  <si>
    <t>Total Scope 3 Emissions – CSN Mineração</t>
  </si>
  <si>
    <t>Gross Scope 3 Emissions by Category (tCO₂e)</t>
  </si>
  <si>
    <t xml:space="preserve"> Processing of sold products</t>
  </si>
  <si>
    <t>Indicators of GHG emissions intensity related to the Mining Segment</t>
  </si>
  <si>
    <r>
      <rPr>
        <b/>
        <sz val="10"/>
        <color rgb="FF3AA935"/>
        <rFont val="Verdana"/>
        <family val="2"/>
      </rPr>
      <t>2020 (target base year)</t>
    </r>
    <r>
      <rPr>
        <b/>
        <sz val="10"/>
        <color rgb="FF339966"/>
        <rFont val="Verdana"/>
        <family val="2"/>
      </rPr>
      <t>¹</t>
    </r>
  </si>
  <si>
    <t>Production of iron ore (tons)</t>
  </si>
  <si>
    <t>Scopes 1 and 2 emissions(kgCO2e)²</t>
  </si>
  <si>
    <r>
      <rPr>
        <b/>
        <sz val="10"/>
        <color theme="1"/>
        <rFont val="Verdana"/>
        <family val="2"/>
      </rPr>
      <t>GHG emissions intensity (kgCO</t>
    </r>
    <r>
      <rPr>
        <b/>
        <vertAlign val="subscript"/>
        <sz val="10"/>
        <color rgb="FF000000"/>
        <rFont val="Verdana"/>
        <family val="2"/>
      </rPr>
      <t>2</t>
    </r>
    <r>
      <rPr>
        <b/>
        <sz val="10"/>
        <color rgb="FF000000"/>
        <rFont val="Verdana"/>
        <family val="2"/>
      </rPr>
      <t>e/ton of ore produced)</t>
    </r>
  </si>
  <si>
    <t>1. The baseline year was changed from 2019 to 2020 to reflect the period when dam-free tailings disposal became a common practice.                                                                            
2. The emissions data refers to CSN Mineração. Scope 1 emissions do not include the land-use change category.</t>
  </si>
  <si>
    <t>SASB EM-MM-120a.1 | Air emissions of the following pollutants: (1) CO, (2) NOx (excluding N2O), (3) SOx, (4) particulate matter (PM10), (5) mercury (Hg), (6) lead (Pb), and (7) volatile organic compounds (VOCs)</t>
  </si>
  <si>
    <r>
      <rPr>
        <b/>
        <sz val="10"/>
        <color rgb="FF3AA935"/>
        <rFont val="Verdana"/>
        <family val="2"/>
      </rPr>
      <t>Air Quality Monitoring of the Mining Segment (PM&lt;10 Inhalable Particles) (μg/m</t>
    </r>
    <r>
      <rPr>
        <b/>
        <sz val="10"/>
        <color rgb="FF339966"/>
        <rFont val="Verdana"/>
        <family val="2"/>
      </rPr>
      <t>3)¹</t>
    </r>
  </si>
  <si>
    <r>
      <rPr>
        <b/>
        <sz val="10"/>
        <color rgb="FF3AA935"/>
        <rFont val="Verdana"/>
        <family val="2"/>
      </rPr>
      <t>Air Quality Index</t>
    </r>
    <r>
      <rPr>
        <b/>
        <sz val="10"/>
        <color rgb="FF339966"/>
        <rFont val="Verdana"/>
        <family val="2"/>
      </rPr>
      <t>²</t>
    </r>
  </si>
  <si>
    <t>CSN Mineração - Novo Plataforma neighborhood</t>
  </si>
  <si>
    <t>Good</t>
  </si>
  <si>
    <t>CSN Mineração - Basílica neighborhood</t>
  </si>
  <si>
    <t>CMIN - EMMA 1 - Bairro Plataforma neighborhood</t>
  </si>
  <si>
    <t>CSN Mineração - Bairro Casa de Pedra neighborhood</t>
  </si>
  <si>
    <t>CSN Mineração - Bairro Cristo Rei neighborhood</t>
  </si>
  <si>
    <t>CSN Mineração - Bairro Esmeril neighborhood</t>
  </si>
  <si>
    <t>CSN Mineração - Comunidade Belo Vale neighborhood</t>
  </si>
  <si>
    <t>TECAR - Vila Califórnia neighborhood</t>
  </si>
  <si>
    <t>TECAR - Vila Aparecida neighborhood</t>
  </si>
  <si>
    <t>TECAR - Brisamar neighborhood</t>
  </si>
  <si>
    <t>TECAR - Sítio Terezinha neighborhood</t>
  </si>
  <si>
    <t>Other mining - ERSA Mineração</t>
  </si>
  <si>
    <t xml:space="preserve">1. In 2024, air quality readings were adversely impacted by a significant number of wildfires in the region over the course of the year. 
2. Data rated good in more than 70% of readings. </t>
  </si>
  <si>
    <t>SASB EM-MM-110a.1 | Gross global Scope 1 emissions, percentage covered under emissions-limiting regulations</t>
  </si>
  <si>
    <r>
      <rPr>
        <b/>
        <sz val="10"/>
        <color theme="7"/>
        <rFont val="Verdana"/>
        <family val="2"/>
      </rPr>
      <t>Gross scope 1 emissions per type of gas of the Mining Segment (tCO</t>
    </r>
    <r>
      <rPr>
        <b/>
        <vertAlign val="subscript"/>
        <sz val="10"/>
        <color rgb="FF339966"/>
        <rFont val="Verdana"/>
        <family val="2"/>
      </rPr>
      <t>2</t>
    </r>
    <r>
      <rPr>
        <b/>
        <sz val="10"/>
        <color rgb="FF339966"/>
        <rFont val="Verdana"/>
        <family val="2"/>
      </rPr>
      <t>e)</t>
    </r>
  </si>
  <si>
    <r>
      <rPr>
        <sz val="10"/>
        <color theme="1"/>
        <rFont val="Verdana"/>
        <family val="2"/>
      </rPr>
      <t>SF</t>
    </r>
    <r>
      <rPr>
        <vertAlign val="subscript"/>
        <sz val="10"/>
        <color rgb="FF000000"/>
        <rFont val="Verdana"/>
        <family val="2"/>
      </rPr>
      <t>6</t>
    </r>
  </si>
  <si>
    <t>Percentage of emissions subject to some type of regulation</t>
  </si>
  <si>
    <t>SASB EM-MM-130a.1 | (1) Total energy consumed, (2) percentage grid electricity and (3) percentage renewable</t>
  </si>
  <si>
    <t>Energy indicators of the Mining Segment</t>
  </si>
  <si>
    <t>Total energy consumption (GJ)</t>
  </si>
  <si>
    <t>Total renewable energy consumption (GJ)</t>
  </si>
  <si>
    <t>Percentage of renewable energy</t>
  </si>
  <si>
    <t>Consumption of electricity provided by the grid (GJ)</t>
  </si>
  <si>
    <t>Percentage of electricity from the grid</t>
  </si>
  <si>
    <r>
      <rPr>
        <b/>
        <sz val="10"/>
        <color rgb="FF3AA935"/>
        <rFont val="Verdana"/>
        <family val="2"/>
      </rPr>
      <t>Water withdrawal by source of the Mining Segment (megaliters)</t>
    </r>
    <r>
      <rPr>
        <b/>
        <sz val="10"/>
        <color rgb="FF339966"/>
        <rFont val="Verdana"/>
        <family val="2"/>
      </rPr>
      <t>¹</t>
    </r>
  </si>
  <si>
    <t>CSN Mineração²</t>
  </si>
  <si>
    <r>
      <rPr>
        <b/>
        <sz val="10"/>
        <color rgb="FF3AA935"/>
        <rFont val="Verdana"/>
        <family val="2"/>
      </rPr>
      <t>Other mining</t>
    </r>
    <r>
      <rPr>
        <b/>
        <sz val="10"/>
        <color rgb="FF339966"/>
        <rFont val="Verdana"/>
        <family val="2"/>
      </rPr>
      <t>³</t>
    </r>
  </si>
  <si>
    <t>Total withdrawn in areas with water stress</t>
  </si>
  <si>
    <t>1. The entire volume of water withdrawn (100%) had a total dissolved solids (TDS) concentration of 1,000 mg/L or less. In 2024, CSN conducted a water stress risk assessment for the regions where its operations are located using the Aqueduct Water Risk Atlas platform from the World Resources Institute (WRI). No operations in Brazil are located in water-stressed areas—only those outside Brazil. 
2. In 2024, we revised the water balance of CSN Mineração, which no longer includes rainwater or water from the Casa de Pedra dam in its production process, due to operational improvements.
3. Other mining refers to ERSA Mineração (RO) and Minérios Nacional (MG).</t>
  </si>
  <si>
    <r>
      <rPr>
        <b/>
        <sz val="10"/>
        <color rgb="FF3AA935"/>
        <rFont val="Verdana"/>
        <family val="2"/>
      </rPr>
      <t>Water discharge by source of the Mining Segment (megaliters)</t>
    </r>
    <r>
      <rPr>
        <b/>
        <sz val="10"/>
        <color rgb="FF339966"/>
        <rFont val="Verdana"/>
        <family val="2"/>
      </rPr>
      <t>¹</t>
    </r>
  </si>
  <si>
    <t>Total discharged in areas with water stress</t>
  </si>
  <si>
    <r>
      <rPr>
        <sz val="8"/>
        <color rgb="FF000000"/>
        <rFont val="Verdana"/>
        <family val="2"/>
      </rPr>
      <t>1.</t>
    </r>
    <r>
      <rPr>
        <sz val="8"/>
        <color rgb="FF000000"/>
        <rFont val="Verdana"/>
        <family val="2"/>
      </rPr>
      <t xml:space="preserve"> </t>
    </r>
    <r>
      <rPr>
        <sz val="8"/>
        <color rgb="FF000000"/>
        <rFont val="Verdana"/>
        <family val="2"/>
      </rPr>
      <t>The entire volume of water withdrawn (100%) had a total dissolved solids (TDS) concentration of 1,000 mg/L or less.</t>
    </r>
    <r>
      <rPr>
        <sz val="8"/>
        <color rgb="FF000000"/>
        <rFont val="Verdana"/>
        <family val="2"/>
      </rPr>
      <t xml:space="preserve"> </t>
    </r>
    <r>
      <rPr>
        <sz val="8"/>
        <color rgb="FF000000"/>
        <rFont val="Verdana"/>
        <family val="2"/>
      </rPr>
      <t>In 2024, CSN conducted a water stress risk assessment for the regions where its operations are located using the Aqueduct Water Risk Atlas platform from the World Resources Institute (WRI).</t>
    </r>
    <r>
      <rPr>
        <sz val="8"/>
        <color rgb="FF000000"/>
        <rFont val="Verdana"/>
        <family val="2"/>
      </rPr>
      <t xml:space="preserve"> </t>
    </r>
    <r>
      <rPr>
        <sz val="8"/>
        <color rgb="FF000000"/>
        <rFont val="Verdana"/>
        <family val="2"/>
      </rPr>
      <t>No operations in Brazil are located in water-stressed areas—only those outside Brazil.</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 2024, CSN Mineração reformulated its water balance, discontinuing the use of rainwater and adapting to new operational practices implemented throughout the year.</t>
    </r>
    <r>
      <rPr>
        <sz val="8"/>
        <color rgb="FF000000"/>
        <rFont val="Verdana"/>
        <family val="2"/>
      </rPr>
      <t xml:space="preserve"> </t>
    </r>
    <r>
      <rPr>
        <sz val="8"/>
        <color rgb="FF000000"/>
        <rFont val="Verdana"/>
        <family val="2"/>
      </rPr>
      <t>Previously, water discharge was measured via the Casa de Pedra dam spillway; this approach was later revised.</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Other mining refers to ERSA Mineração (RO) and Minérios Nacional (MG).</t>
    </r>
  </si>
  <si>
    <r>
      <rPr>
        <b/>
        <sz val="10"/>
        <color rgb="FF3AA935"/>
        <rFont val="Verdana"/>
        <family val="2"/>
      </rPr>
      <t>Water consumption of the Mining Segment (megaliters)</t>
    </r>
    <r>
      <rPr>
        <b/>
        <sz val="10"/>
        <color rgb="FF339966"/>
        <rFont val="Verdana"/>
        <family val="2"/>
      </rPr>
      <t>¹</t>
    </r>
  </si>
  <si>
    <r>
      <rPr>
        <sz val="8"/>
        <color rgb="FF000000"/>
        <rFont val="Verdana"/>
        <family val="2"/>
      </rPr>
      <t>1.</t>
    </r>
    <r>
      <rPr>
        <sz val="8"/>
        <color rgb="FF000000"/>
        <rFont val="Verdana"/>
        <family val="2"/>
      </rPr>
      <t xml:space="preserve"> </t>
    </r>
    <r>
      <rPr>
        <sz val="8"/>
        <color rgb="FF000000"/>
        <rFont val="Verdana"/>
        <family val="2"/>
      </rPr>
      <t>The changes reflect a combination of factors that influenced both water withdrawal and discharge levels (see GRI 303-3 and GRI 303-4 for details). In 2024, CSN conducted a water stress risk assessment for the regions where its operations are located using the Aqueduct Water Risk Atlas platform from the World Resources Institute (WRI).</t>
    </r>
    <r>
      <rPr>
        <sz val="8"/>
        <color rgb="FF000000"/>
        <rFont val="Verdana"/>
        <family val="2"/>
      </rPr>
      <t xml:space="preserve"> </t>
    </r>
    <r>
      <rPr>
        <sz val="8"/>
        <color rgb="FF000000"/>
        <rFont val="Verdana"/>
        <family val="2"/>
      </rPr>
      <t>No operations in Brazil are located in water-stressed areas—only those outside Brazil.</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Other mining refers to ERSA Mineração (RO) and Minérios Nacional (MG).</t>
    </r>
  </si>
  <si>
    <t>SASB EM-MM-140a.1 | (1) Total water withdrawn, (2) total water consumed; percentage of each in regions with High or Extremely High Baseline Water Stress</t>
  </si>
  <si>
    <t xml:space="preserve"> </t>
  </si>
  <si>
    <t>Water indicators of the Mining Segment</t>
  </si>
  <si>
    <t>2024¹</t>
  </si>
  <si>
    <t>Total fresh water withdrawal (megaliters)</t>
  </si>
  <si>
    <t>Fresh water withdrawal in areas with water stress (megaliters)</t>
  </si>
  <si>
    <t>Percentage of withdrawal in areas with water stress</t>
  </si>
  <si>
    <t>Total water consumption (megaliters)</t>
  </si>
  <si>
    <t>Water consumption in areas with water stress (megaliters)</t>
  </si>
  <si>
    <t>Percentage of consumption in areas with water stress</t>
  </si>
  <si>
    <t>Percentage of water recirculated</t>
  </si>
  <si>
    <t>1. In 2024, CSN conducted a new water stress risk assessment for the regions where its units are located using the Aqueduct Water Risk Atlas platform from the World Resources Institute (WRI). No operations in Brazil are located in water-stressed areas—only those outside Brazil.                                                                                                                                                                                      
2.Other mining refers to ERSA Mineração (RO) and Minérios Nacional (MG).</t>
  </si>
  <si>
    <r>
      <rPr>
        <b/>
        <sz val="10"/>
        <color rgb="FF3AA935"/>
        <rFont val="Verdana"/>
        <family val="2"/>
      </rPr>
      <t>Waste generated by type of the Mining Segment (tons)</t>
    </r>
    <r>
      <rPr>
        <b/>
        <sz val="10"/>
        <color rgb="FF339966"/>
        <rFont val="Verdana"/>
        <family val="2"/>
      </rPr>
      <t>¹</t>
    </r>
  </si>
  <si>
    <t>Other³</t>
  </si>
  <si>
    <t>Total of hazardous waste generated</t>
  </si>
  <si>
    <t>Slag</t>
  </si>
  <si>
    <t>Total of non-hazardous waste generated</t>
  </si>
  <si>
    <r>
      <rPr>
        <sz val="8"/>
        <color rgb="FF000000"/>
        <rFont val="Verdana"/>
        <family val="2"/>
      </rPr>
      <t xml:space="preserve">1. All generated waste is stored until it reaches the optimal volume for appropriate disposal or treatment. As a result, the volumes of waste generation and final disposal may differ. Historical data adjusted. </t>
    </r>
    <r>
      <rPr>
        <b/>
        <sz val="8"/>
        <color rgb="FF000000"/>
        <rFont val="Verdana"/>
        <family val="2"/>
      </rPr>
      <t>GRI 2-4.</t>
    </r>
    <r>
      <rPr>
        <sz val="8"/>
        <color rgb="FF000000"/>
        <rFont val="Verdana"/>
        <family val="2"/>
      </rPr>
      <t xml:space="preserve">
2. The “Other mining” category refers to ERSA Mineração (Rondônia) and Minérios Nacional (Minas Gerais). 
3. General waste, wood, miscellaneous materials, batteries, lightbulbs, among others.</t>
    </r>
  </si>
  <si>
    <r>
      <rPr>
        <b/>
        <sz val="10"/>
        <color rgb="FF3AA935"/>
        <rFont val="Verdana"/>
        <family val="2"/>
      </rPr>
      <t>Waste diverted from final disposal of the Mining Segment (tons)</t>
    </r>
    <r>
      <rPr>
        <b/>
        <sz val="10"/>
        <color rgb="FF339966"/>
        <rFont val="Verdana"/>
        <family val="2"/>
      </rPr>
      <t>¹</t>
    </r>
  </si>
  <si>
    <t>Hazardous waste diverted from final disposal</t>
  </si>
  <si>
    <t>Non-hazardous waste diverted from final disposal</t>
  </si>
  <si>
    <r>
      <rPr>
        <sz val="8"/>
        <color rgb="FF000000"/>
        <rFont val="Verdana"/>
        <family val="2"/>
      </rPr>
      <t>1.</t>
    </r>
    <r>
      <rPr>
        <sz val="8"/>
        <color rgb="FF000000"/>
        <rFont val="Verdana"/>
        <family val="2"/>
      </rPr>
      <t xml:space="preserve"> </t>
    </r>
    <r>
      <rPr>
        <sz val="8"/>
        <color rgb="FF000000"/>
        <rFont val="Verdana"/>
        <family val="2"/>
      </rPr>
      <t>All waste is directed to external treatment and disposal, with the exception of materials recycled internally.</t>
    </r>
    <r>
      <rPr>
        <sz val="8"/>
        <color rgb="FF000000"/>
        <rFont val="Verdana"/>
        <family val="2"/>
      </rPr>
      <t xml:space="preserve"> </t>
    </r>
    <r>
      <rPr>
        <sz val="8"/>
        <color rgb="FF000000"/>
        <rFont val="Verdana"/>
        <family val="2"/>
      </rPr>
      <t>There is no internal energy recovery in the waste treatment and disposal processes.</t>
    </r>
    <r>
      <rPr>
        <sz val="8"/>
        <color rgb="FF000000"/>
        <rFont val="Verdana"/>
        <family val="2"/>
      </rPr>
      <t xml:space="preserve"> </t>
    </r>
    <r>
      <rPr>
        <sz val="8"/>
        <color rgb="FF000000"/>
        <rFont val="Verdana"/>
        <family val="2"/>
      </rPr>
      <t>Waste was categorized based on its disposal method.</t>
    </r>
    <r>
      <rPr>
        <sz val="8"/>
        <color rgb="FF000000"/>
        <rFont val="Verdana"/>
        <family val="2"/>
      </rPr>
      <t xml:space="preserve"> </t>
    </r>
    <r>
      <rPr>
        <sz val="8"/>
        <color rgb="FF000000"/>
        <rFont val="Verdana"/>
        <family val="2"/>
      </rPr>
      <t>The total hazardous waste calculation includes 0.1 metric tons of internal recycling.</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Other mining refers to ERSA Mineração (RO) and Minérios Nacional (MG).</t>
    </r>
  </si>
  <si>
    <r>
      <rPr>
        <b/>
        <sz val="10"/>
        <color rgb="FF3AA935"/>
        <rFont val="Verdana"/>
        <family val="2"/>
      </rPr>
      <t>Waste directed to final disposal of the Mining Segment (tons)</t>
    </r>
    <r>
      <rPr>
        <b/>
        <sz val="10"/>
        <color rgb="FF339966"/>
        <rFont val="Verdana"/>
        <family val="2"/>
      </rPr>
      <t>¹</t>
    </r>
  </si>
  <si>
    <t>Hazardous waste directed to final disposal</t>
  </si>
  <si>
    <t>Non-hazardous waste directed to final disposal</t>
  </si>
  <si>
    <r>
      <rPr>
        <sz val="8"/>
        <color rgb="FF000000"/>
        <rFont val="Verdana"/>
        <family val="2"/>
      </rPr>
      <t>1.</t>
    </r>
    <r>
      <rPr>
        <sz val="8"/>
        <color rgb="FF000000"/>
        <rFont val="Verdana"/>
        <family val="2"/>
      </rPr>
      <t xml:space="preserve"> </t>
    </r>
    <r>
      <rPr>
        <sz val="8"/>
        <color rgb="FF000000"/>
        <rFont val="Verdana"/>
        <family val="2"/>
      </rPr>
      <t>All waste is directed to external treatment and disposal.</t>
    </r>
    <r>
      <rPr>
        <sz val="8"/>
        <color rgb="FF000000"/>
        <rFont val="Verdana"/>
        <family val="2"/>
      </rPr>
      <t xml:space="preserve"> </t>
    </r>
    <r>
      <rPr>
        <sz val="8"/>
        <color rgb="FF000000"/>
        <rFont val="Verdana"/>
        <family val="2"/>
      </rPr>
      <t>There is no internal energy recovery in the waste treatment and disposal processes.</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Other mining refers to ERSA Mineração (RO) and Minérios Nacional (MG).</t>
    </r>
  </si>
  <si>
    <t>SASB EM-MM-150a.4 | Total weight of non-mineral waste generated</t>
  </si>
  <si>
    <t>SASB EM-MM-150a.7 | Total weight of hazardous waste generated</t>
  </si>
  <si>
    <t>SASB EM-MM-150a.8 | Total weight of hazardous waste recycled</t>
  </si>
  <si>
    <r>
      <rPr>
        <b/>
        <sz val="10"/>
        <color rgb="FF3AA935"/>
        <rFont val="Verdana"/>
        <family val="2"/>
      </rPr>
      <t>Waste indicators of the Mining Segment</t>
    </r>
    <r>
      <rPr>
        <b/>
        <sz val="10"/>
        <color rgb="FF339966"/>
        <rFont val="Verdana"/>
        <family val="2"/>
      </rPr>
      <t>¹</t>
    </r>
  </si>
  <si>
    <t>Total non-mineral waste generated</t>
  </si>
  <si>
    <t>Total hazardous waste generated</t>
  </si>
  <si>
    <t>Hazardous waste intended for treatment</t>
  </si>
  <si>
    <t>1. The changes in 2024 are explained in the GRI 306-3 and 306-4 tables. Historical data have been restated. GRI 2-4
2. The “Other mining” category refers to ERSA Mineração (Rondônia) and Minérios Nacional (Minas Gerais).</t>
  </si>
  <si>
    <t>SASB EM-MM-150a.9 | Number of significant incidents associated with hazardous materials and waste management</t>
  </si>
  <si>
    <t>No significant incidents were recorded in our Mining Business operations (CSN Mineração, Minérios Nacional, and ERSA Mineração) in connection with the management of hazardous materials and waste—including handling, storage, transportation, or disposal of hazardous materials used in mineral processing activities. CSN conducts environmental assessments to establish volume and concentration thresholds for classifying incidents as significant, based on ABNT Standard 10.004 (2004), as updated in 2024.</t>
  </si>
  <si>
    <t>Dams and mineral co-products</t>
  </si>
  <si>
    <t>SASB EM-MM-150a.5 | Total weight of tailings produced</t>
  </si>
  <si>
    <t>SASB EM-MM-150a.6 | Total weight of waste rock generated</t>
  </si>
  <si>
    <r>
      <rPr>
        <b/>
        <sz val="10"/>
        <color rgb="FF3AA935"/>
        <rFont val="Verdana"/>
        <family val="2"/>
      </rPr>
      <t>Mineral waste indicators</t>
    </r>
    <r>
      <rPr>
        <b/>
        <sz val="10"/>
        <color rgb="FF339966"/>
        <rFont val="Verdana"/>
        <family val="2"/>
      </rPr>
      <t>¹</t>
    </r>
  </si>
  <si>
    <t>Total tailings generated (tons)</t>
  </si>
  <si>
    <t>Total waste rock generated (tons)</t>
  </si>
  <si>
    <t>Total mineral waste generated (tons)</t>
  </si>
  <si>
    <r>
      <rPr>
        <sz val="8"/>
        <color rgb="FF000000"/>
        <rFont val="Verdana"/>
        <family val="2"/>
      </rPr>
      <t>1.</t>
    </r>
    <r>
      <rPr>
        <sz val="8"/>
        <color rgb="FF000000"/>
        <rFont val="Verdana"/>
        <family val="2"/>
      </rPr>
      <t xml:space="preserve"> </t>
    </r>
    <r>
      <rPr>
        <sz val="8"/>
        <color rgb="FF000000"/>
        <rFont val="Verdana"/>
        <family val="2"/>
      </rPr>
      <t>The 26.3% increase in total tailings generated by CSN Mineração was primarily driven by higher production volumes.</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Other mining refers to ERSA Mineração (RO) and Minérios Nacional (MG).</t>
    </r>
  </si>
  <si>
    <t>SASB EM-MM-540a.1 | 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</si>
  <si>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r>
      <rPr>
        <b/>
        <sz val="10"/>
        <color rgb="FF3AA935"/>
        <rFont val="Verdana"/>
        <family val="2"/>
      </rPr>
      <t>Inventory of tailings disposal structures of the CSN Mineração</t>
    </r>
    <r>
      <rPr>
        <b/>
        <sz val="10"/>
        <color rgb="FF339966"/>
        <rFont val="Verdana"/>
        <family val="2"/>
      </rPr>
      <t>¹</t>
    </r>
  </si>
  <si>
    <t>Operational status</t>
  </si>
  <si>
    <t>Construction method</t>
  </si>
  <si>
    <r>
      <rPr>
        <b/>
        <sz val="10"/>
        <color theme="7"/>
        <rFont val="Verdana"/>
        <family val="2"/>
      </rPr>
      <t>Maximum allowed storage capacity (thousand m</t>
    </r>
    <r>
      <rPr>
        <b/>
        <vertAlign val="superscript"/>
        <sz val="10"/>
        <color rgb="FF339966"/>
        <rFont val="Verdana"/>
        <family val="2"/>
      </rPr>
      <t>3</t>
    </r>
    <r>
      <rPr>
        <b/>
        <sz val="10"/>
        <color rgb="FF339966"/>
        <rFont val="Verdana"/>
        <family val="2"/>
      </rPr>
      <t>)</t>
    </r>
  </si>
  <si>
    <r>
      <rPr>
        <b/>
        <sz val="10"/>
        <color theme="7"/>
        <rFont val="Verdana"/>
        <family val="2"/>
      </rPr>
      <t>Current amount of stored tailings (thousand m</t>
    </r>
    <r>
      <rPr>
        <b/>
        <vertAlign val="superscript"/>
        <sz val="10"/>
        <color rgb="FF339966"/>
        <rFont val="Verdana"/>
        <family val="2"/>
      </rPr>
      <t>3</t>
    </r>
    <r>
      <rPr>
        <b/>
        <sz val="10"/>
        <color rgb="FF339966"/>
        <rFont val="Verdana"/>
        <family val="2"/>
      </rPr>
      <t>)</t>
    </r>
  </si>
  <si>
    <t>Structure consequence classification</t>
  </si>
  <si>
    <t>Latest date of independent technical inspection</t>
  </si>
  <si>
    <t>Material findings and mitigation measures</t>
  </si>
  <si>
    <t>Existence of a specific emergency preparedness and response plan</t>
  </si>
  <si>
    <t>Casa de Pedra Mine (MG)</t>
  </si>
  <si>
    <t>Active</t>
  </si>
  <si>
    <t>Saddle Dike: Centerline
Main Embankment: Downstream</t>
  </si>
  <si>
    <t>Hazard Class (CRI): Low
Associated Potential Damage (DPA): High</t>
  </si>
  <si>
    <t>September 2024</t>
  </si>
  <si>
    <t>None</t>
  </si>
  <si>
    <t>Yes</t>
  </si>
  <si>
    <t>B4 (MG)</t>
  </si>
  <si>
    <t>Inactive (under decommissioning)</t>
  </si>
  <si>
    <t>Upstream-raised</t>
  </si>
  <si>
    <t>Vigia Dam (MG)²</t>
  </si>
  <si>
    <t>Significant</t>
  </si>
  <si>
    <t>Esmeril IV Dike</t>
  </si>
  <si>
    <t>Single raise</t>
  </si>
  <si>
    <t>Engenho Dike</t>
  </si>
  <si>
    <t>Decommissioning works completed; currently pending deregistration by the regulatory authorities</t>
  </si>
  <si>
    <t>Not applicable</t>
  </si>
  <si>
    <t>1. All tailings dams are operated by CSN Mineração. The decommissioning of the Vigia Dam was completed in 2023, meaning the structure no longer has storage capacity or contains any tailings. CSN Mineração also manages five tailings piles that are not classified as dams under applicable regulations.
2. The Vigia Dam has been fully decommissioned and remains under active monitoring in accordance with ANM Resolution 95/2022.</t>
  </si>
  <si>
    <r>
      <rPr>
        <b/>
        <sz val="10"/>
        <color rgb="FF3AA935"/>
        <rFont val="Verdana"/>
        <family val="2"/>
      </rPr>
      <t>Inventory of tailings disposal structures of the Other mining</t>
    </r>
    <r>
      <rPr>
        <b/>
        <sz val="10"/>
        <color rgb="FF339966"/>
        <rFont val="Verdana"/>
        <family val="2"/>
      </rPr>
      <t>¹</t>
    </r>
  </si>
  <si>
    <t>B2 (MG)</t>
  </si>
  <si>
    <t>Inactive, under decommissioning</t>
  </si>
  <si>
    <t>2616.46</t>
  </si>
  <si>
    <t>B2A (MG)</t>
  </si>
  <si>
    <t>Ecológica Dam ¹</t>
  </si>
  <si>
    <t>Downstream</t>
  </si>
  <si>
    <t>Hazard Class (CRI): Low
Associated Potential Damage (DPA): Medium</t>
  </si>
  <si>
    <t>Key mitigation measures for the facility include essential activities to identify potential anomalies, such as continuous monitoring, use of instrumentation, routine inspections, environmental controls, and maintenance procedures.</t>
  </si>
  <si>
    <r>
      <rPr>
        <sz val="10"/>
        <color rgb="FF000000"/>
        <rFont val="Verdana"/>
        <family val="2"/>
      </rPr>
      <t>Taboquinha 01- Crente (RO)</t>
    </r>
    <r>
      <rPr>
        <vertAlign val="superscript"/>
        <sz val="10"/>
        <color rgb="FF000000"/>
        <rFont val="Verdana"/>
        <family val="2"/>
      </rPr>
      <t>2</t>
    </r>
  </si>
  <si>
    <t>Inactive (under active monitoring)</t>
  </si>
  <si>
    <t>Associated Potential Damage: Medium
Hazard Class: Medium</t>
  </si>
  <si>
    <r>
      <rPr>
        <sz val="10"/>
        <color rgb="FF000000"/>
        <rFont val="Verdana"/>
        <family val="2"/>
      </rPr>
      <t>Taboquinha 02 - Serra Azul (RO)</t>
    </r>
    <r>
      <rPr>
        <vertAlign val="superscript"/>
        <sz val="10"/>
        <color rgb="FF000000"/>
        <rFont val="Verdana"/>
        <family val="2"/>
      </rPr>
      <t>2</t>
    </r>
  </si>
  <si>
    <t>Associated Potential Damage: Medium
Hazard Class: Low</t>
  </si>
  <si>
    <t>Taboquinha 03 (RO)</t>
  </si>
  <si>
    <t>Single raise.</t>
  </si>
  <si>
    <t>Taboquinha 04 (RO)</t>
  </si>
  <si>
    <t>1. The “Other mining” category refers to ERSA Mineração (Rondônia) and Minérios Nacional (Minas Gerais).
2. These dams have been fully decommissioned and remain under active monitoring in accordance with ANM Resolution 95/2022.</t>
  </si>
  <si>
    <t>GRI 101-5 | Locations with biodiversity impacts</t>
  </si>
  <si>
    <t>Segment</t>
  </si>
  <si>
    <t>Operational sites with the most significant biodiversity impacts</t>
  </si>
  <si>
    <t>Location</t>
  </si>
  <si>
    <t>Size (in hectares)</t>
  </si>
  <si>
    <t>Is the site located in or near an ecologically sensitive area?</t>
  </si>
  <si>
    <t>Activities conducted at the operational site</t>
  </si>
  <si>
    <t>Casa de Pedra</t>
  </si>
  <si>
    <t>Congonhas, Minas Gerais</t>
  </si>
  <si>
    <t>4,700 hectares</t>
  </si>
  <si>
    <t xml:space="preserve">Yes, the Casa de Pedra operation is located within 5 kilometers of Cachoeira Ecological Park and the Poço Fundo Private Natural Heritage Reserve (RPPN). This is an area with high ecosystem integrity and plays a key role in providing ecosystem services to indigenous peoples, local communities, and other stakeholders. However, it is not an area currently undergoing rapid environmental degradation, nor does it face high water-related risks such as droughts or flooding. </t>
  </si>
  <si>
    <t>Iron ore extraction and beneficiation, tailings filtration, and dry stacking.</t>
  </si>
  <si>
    <t>Other mining operations²</t>
  </si>
  <si>
    <t>Ersa Mineração</t>
  </si>
  <si>
    <t>Itapuã do Oeste, Rondônia</t>
  </si>
  <si>
    <t>352 hectares</t>
  </si>
  <si>
    <t xml:space="preserve">Yes, the site is located within the Jamari National Forest (FLONA). This is an area with high ecosystem integrity, but it is not currently undergoing rapid environmental degradation, nor does it face high water-related risks such as droughts or flooding. </t>
  </si>
  <si>
    <t>Cassiterite extraction and processing.</t>
  </si>
  <si>
    <t>1. The “Other mining” category refers to ERSA Mineração (Rondônia) and Minérios Nacional (Minas Gerais).</t>
  </si>
  <si>
    <t>101-5 d. In 2024, a comprehensive ESG risk assessment was carried out on the organization’s supply chain. With support from a specialized consulting firm, all service and product categories within the supply chain were mapped, supporting the development of a dedicated ESG risk matrix for suppliers. The assessment found that suppliers operating in the “minerals and ores” category havethe highest potential for significant biodiversity impacts.</t>
  </si>
  <si>
    <t>GRI 101-8 | Ecosystem services</t>
  </si>
  <si>
    <t>Ecosystem services affected or potentially affected by the organization’s activities</t>
  </si>
  <si>
    <t>How the ecosystem services and beneficiaries are or could be affected by the organization's activities</t>
  </si>
  <si>
    <t xml:space="preserve">Beneficiaries (e.g., local communities, indigenous peoples, others) potentially affected by the organization’s activities </t>
  </si>
  <si>
    <t>Across its operational sites, the organization’s activities affect or can affect multiple categories of ecosystem services. Regulating services affected include air quality maintenance, climate regulation at local, regional, and global levels, water flow regulation and purification, waste treatment, erosion control, and soil quality preservation. Cultural services include recreation, ecotourism, and the preservation of ethical and spiritual values held by local communities. Supporting services include effects on natural habitats and biodiversity. In terms of provisioning services, the company relies on the availability of iron ore and fossil fuels for its core operations.</t>
  </si>
  <si>
    <t>Mining operations depend on both surface and groundwater withdrawal. Impacts on these resources are mitigated and continuously monitored. Particulate emissions affect air quality and mining activities, while extreme weather events—such as intense rainfall and storms—disrupt productivity and port operations. Greenhouse gas emissions are related to global and regional climate regulation.
Water regulation and purification are critical ecosystem services, an can be affected by effluent discharge and sediment runoff. These impacts are mitigated through control measures. Legal reserve areas are preserved to protect water bodies, including those supplying water the city of Congonhas (MG). Erosion control is a key component in preventing soil degradation and the contamination of water resources.
CSN Mineração’s operations also interact with cultural ecosystem services, recreation, ecotourism, and the preservation of ethical and spiritual values. For example, the Cachoeiras Park provides recreational access for the local community, while Morro do Engenho is recognized for its natural and cultural value. Habitat loss due to vegetation removal affects biodiversity, though environmental offsets and species monitoring programs are in place. At the TECAR Port, there is potential for impacts on marine biodiversity from material runoff into the sea; this risk is preventively monitored on an ongoing basis
CSN Mineração’s dependence on the availability of natural resources, including iron ore and fossil fuels, underscores the need for efficient resource management to support the long-term sustainability of its operations.</t>
  </si>
  <si>
    <t>Other mining operations</t>
  </si>
  <si>
    <t>ERSA’s mining operations rely on water withdrawal, which can be negatively affected by effluents. These are controlled through mitigation measures and continuous monitoring. Particulate emissions can compromise air quality, while mining itself is vulnerable to climate variations and extreme weather events. Erosion control is essential to prevent sediment buildup, as land movement intensifies erosion and alters soil structure. These impacts are mitigated and regularly reported to the relevant authorities. Biodiversity and natural habitats are affected by vegetation clearing, but environmental offsets are carried out in areas larger than those cleared, ensuring ecological balance in the affected regions.</t>
  </si>
  <si>
    <t>ERSA’s operations are reliant on water withdrawals, with effluent discharge from dikes and dams being a primary concern, mitigated through controls and ongoing monitoring. Particulate emissions can compromise air quality, while mining itself is vulnerable to climate variations and extreme weather events. Erosion control is critical, as the lack of it leads to a frequent need for maintenance for sediment removal. Land disturbance increases erosion and alters soil structure—these impacts are monitored and reported periodically to the appropriate authorities. Vegetation clearing negatively affects biodiversity and natural habitats, but environmental offsets—in areas larger than those disturbed—are implemented to minimize the operation’s environmental impact.</t>
  </si>
  <si>
    <t>ERSA, located within the Jamari National Forest (FLONA) in Rondônia, directly supports three families who live within the forest. This helps preserve and sustain their traditional way of life, which is closely tied to the forest and its ecosystem services, especially ethical and spiritual values connected to the land.</t>
  </si>
  <si>
    <t>SASB EM-MM-160a.2 | Percentage of mine sites where acid rock drainage is: (1) predicted to occur, (2) actively mitigated, and (3) under treatment or remediation</t>
  </si>
  <si>
    <t>There is no risk of acid drainage occurring in the Mining Segment operations (CSN Mineração, Minérios Nacional and ERSA Mineração).</t>
  </si>
  <si>
    <t>SASB EM-MM-160a.3 | Percentage of (1) proved and (2) probable reserves in or near sites with protected conservation status or endangered species habitat</t>
  </si>
  <si>
    <t>Reserves of the CSN Mineração – Casa de Pedra Mine and Engenho Mine in 2024</t>
  </si>
  <si>
    <t>Within sensitive areas for biodiversity</t>
  </si>
  <si>
    <t>Total proved mineral reserves (million metric tons) – Casa de Pedra</t>
  </si>
  <si>
    <t>Average iron (Fe) content in proven reserves (%) – Casa de Pedra</t>
  </si>
  <si>
    <t>Total probable mineral reserves (million metric tons) – Mina do Engenho</t>
  </si>
  <si>
    <t>Average iron (Fe) content in probable reserves (%) – Mina do Engenho</t>
  </si>
  <si>
    <t>Source study (name and year) for reported data</t>
  </si>
  <si>
    <t>2023 SEC Report</t>
  </si>
  <si>
    <t>Reserves of the ERSA Mineração in 2024</t>
  </si>
  <si>
    <t>Total proven mineral reserves (metric tons)</t>
  </si>
  <si>
    <t>Average tin (Sn) content in proven reserves (%)</t>
  </si>
  <si>
    <t>Total probable mineral reserves (metric tons)</t>
  </si>
  <si>
    <t>Average tin (Sn) content in probable reserves (%)</t>
  </si>
  <si>
    <t>Which study (name and year) serves as the basis for the reported data</t>
  </si>
  <si>
    <t>Reserve Revaluation Report, prepared by the company 
3EM in 2023</t>
  </si>
  <si>
    <r>
      <rPr>
        <b/>
        <sz val="10"/>
        <color rgb="FF3AA935"/>
        <rFont val="Verdana"/>
        <family val="2"/>
      </rPr>
      <t>Ratio between the lowest salary paid and the minimum wage</t>
    </r>
    <r>
      <rPr>
        <b/>
        <sz val="10"/>
        <color rgb="FF339966"/>
        <rFont val="Verdana"/>
        <family val="2"/>
      </rPr>
      <t>¹</t>
    </r>
  </si>
  <si>
    <r>
      <rPr>
        <sz val="8"/>
        <color rgb="FF000000"/>
        <rFont val="Verdana"/>
        <family val="2"/>
      </rPr>
      <t>1.</t>
    </r>
    <r>
      <rPr>
        <sz val="8"/>
        <color rgb="FF000000"/>
        <rFont val="Verdana"/>
        <family val="2"/>
      </rPr>
      <t xml:space="preserve"> </t>
    </r>
    <r>
      <rPr>
        <sz val="8"/>
        <color rgb="FF000000"/>
        <rFont val="Verdana"/>
        <family val="2"/>
      </rPr>
      <t>The only wages paid below the national minimum wage apply to apprentices, who are employed under specific regulations and have reduced working hours, in accordance with municipal or national wage floor agreements.</t>
    </r>
    <r>
      <rPr>
        <sz val="8"/>
        <color rgb="FF000000"/>
        <rFont val="Verdana"/>
        <family val="2"/>
      </rPr>
      <t xml:space="preserve"> </t>
    </r>
    <r>
      <rPr>
        <sz val="8"/>
        <color rgb="FF000000"/>
        <rFont val="Verdana"/>
        <family val="2"/>
      </rPr>
      <t>The Brazilian minimum wage was R$1,212 in 2022, R$1,320 in 2023, and R$1,412 in 2024.</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Other mining refers to ERSA Mineração (RO) and Minérios Nacional (MG).</t>
    </r>
  </si>
  <si>
    <t>CSN Mineração reported no legal actions related to unfair competition practices over the past three years.</t>
  </si>
  <si>
    <t>Materials consumption of the Mining Segment (tons)</t>
  </si>
  <si>
    <t>SASB EM-MM-000.A | Production of (1) metal ores and (2) finished metal products</t>
  </si>
  <si>
    <t>Production indicators of the Mining Segment</t>
  </si>
  <si>
    <t>Total production of metallic ores (tons)</t>
  </si>
  <si>
    <t>Total production of finished metal products (tons)</t>
  </si>
  <si>
    <t>GRI 2-26 | Mechanisms for seeking advice and raising concerns</t>
  </si>
  <si>
    <t>Clarifications requested by e-mail</t>
  </si>
  <si>
    <t>Due diligence replies by business partners</t>
  </si>
  <si>
    <t>Reviewing contractual clause</t>
  </si>
  <si>
    <t>Conflict of Interest</t>
  </si>
  <si>
    <t>Questions about Compliance</t>
  </si>
  <si>
    <t>Compliance with laws</t>
  </si>
  <si>
    <t>Documents requested</t>
  </si>
  <si>
    <t>Information leaks</t>
  </si>
  <si>
    <t>Gifts / Presents</t>
  </si>
  <si>
    <t>Donation</t>
  </si>
  <si>
    <t>Outside compliance scope</t>
  </si>
  <si>
    <t>Percentage of grievance answered</t>
  </si>
  <si>
    <t>Communications received through the Whistleblowing Hotline by category</t>
  </si>
  <si>
    <t>Moral Harassment</t>
  </si>
  <si>
    <t>Sexual Harassment</t>
  </si>
  <si>
    <t>Sexual Misconduct</t>
  </si>
  <si>
    <t>Misconduct</t>
  </si>
  <si>
    <t>Favoritism or conflicts of interest</t>
  </si>
  <si>
    <t xml:space="preserve"> Not included in our scope</t>
  </si>
  <si>
    <t>Fraud</t>
  </si>
  <si>
    <t>Discrimination</t>
  </si>
  <si>
    <t>Theft or misappropriation</t>
  </si>
  <si>
    <t>Violation of laws</t>
  </si>
  <si>
    <t>Communications received through the Whistleblowing Hotline by treatment status</t>
  </si>
  <si>
    <t>Insufficient data</t>
  </si>
  <si>
    <t>Not included in our scope</t>
  </si>
  <si>
    <t>In progress</t>
  </si>
  <si>
    <t>Inconclusive</t>
  </si>
  <si>
    <t>Unsubstantiated</t>
  </si>
  <si>
    <t>Substantiated</t>
  </si>
  <si>
    <t>Partly substantiated</t>
  </si>
  <si>
    <t>% reports disqualified</t>
  </si>
  <si>
    <t>% reports being processed</t>
  </si>
  <si>
    <t>% reports handled</t>
  </si>
  <si>
    <t>Measures taken regarding cases reported through the whistleblowing hotline and investigated by the Audit, Risk and Compliance Department</t>
  </si>
  <si>
    <t>Written notice</t>
  </si>
  <si>
    <t>Verbal warning</t>
  </si>
  <si>
    <t>Dismissal</t>
  </si>
  <si>
    <t>Dismissal with cause</t>
  </si>
  <si>
    <t>Referral to the responsible sector</t>
  </si>
  <si>
    <t>Orientation</t>
  </si>
  <si>
    <t>Suspension</t>
  </si>
  <si>
    <t>Reassignment elsewhere</t>
  </si>
  <si>
    <t>Training</t>
  </si>
  <si>
    <t>SASB EM-CM-520a.1 | Total amount of monetary losses as a result of legal proceedings associated with cartel activities, price fixing, and antitrust activities</t>
  </si>
  <si>
    <t>In 2024, CSN Cimentos did not receive any notifications of reportable violations. Notices of violations issued in 2023 remain under review. In all cases, CSN Cimentos submitted administrative defenses, which are currently awaiting a ruling.
In 2023, CSN Cimentos remained a party to a lawsuit to annul or revise a fine imposed by Brazil’s antitrust regulator (CADE) on LafargeHolcim and other cement companies alleged to have engaged in cartel practices in the national cement market. This case is currently pending adjudication</t>
  </si>
  <si>
    <t>Cases of non compliance of the Cement Segment</t>
  </si>
  <si>
    <r>
      <rPr>
        <sz val="10"/>
        <color theme="1"/>
        <rFont val="Verdana"/>
        <family val="2"/>
      </rPr>
      <t>Total number of significant fines</t>
    </r>
    <r>
      <rPr>
        <vertAlign val="superscript"/>
        <sz val="10"/>
        <color rgb="FF000000"/>
        <rFont val="Verdana"/>
        <family val="2"/>
      </rPr>
      <t>1</t>
    </r>
  </si>
  <si>
    <r>
      <rPr>
        <sz val="10"/>
        <color theme="1"/>
        <rFont val="Verdana"/>
        <family val="2"/>
      </rPr>
      <t>Total monetary value of significant fines (R$ thousand)</t>
    </r>
    <r>
      <rPr>
        <vertAlign val="superscript"/>
        <sz val="10"/>
        <color rgb="FF000000"/>
        <rFont val="Verdana"/>
        <family val="2"/>
      </rPr>
      <t>1</t>
    </r>
  </si>
  <si>
    <t>1. Cases with fines or obligations to do or not to do that exceed R$ 1 million are considered significant.</t>
  </si>
  <si>
    <t>In 2023, CSN Cimentos became a member of the Rio de Janeiro Industrial Center (FIRJAN – CIRJ) and actively participated in its working groups. No new memberships were added in 2024.</t>
  </si>
  <si>
    <r>
      <rPr>
        <b/>
        <sz val="10"/>
        <color rgb="FF82358B"/>
        <rFont val="Verdana"/>
        <family val="2"/>
      </rPr>
      <t>Employees by gender and region of the Cement Segment</t>
    </r>
    <r>
      <rPr>
        <b/>
        <sz val="10"/>
        <color rgb="FF993366"/>
        <rFont val="Verdana"/>
        <family val="2"/>
      </rPr>
      <t>¹</t>
    </r>
  </si>
  <si>
    <t>Total Cement Segment</t>
  </si>
  <si>
    <r>
      <rPr>
        <sz val="8"/>
        <color rgb="FF000000"/>
        <rFont val="Verdana"/>
        <family val="2"/>
      </rPr>
      <t xml:space="preserve">1. Includes full-time employees hired under Brazil’s CLT labor framework, along with participants in the Apprentice and </t>
    </r>
    <r>
      <rPr>
        <i/>
        <sz val="8"/>
        <color rgb="FF000000"/>
        <rFont val="Verdana"/>
        <family val="2"/>
      </rPr>
      <t>Capacitar</t>
    </r>
    <r>
      <rPr>
        <sz val="8"/>
        <color rgb="FF000000"/>
        <rFont val="Verdana"/>
        <family val="2"/>
      </rPr>
      <t xml:space="preserve"> programs as of December 31 each year.</t>
    </r>
    <r>
      <rPr>
        <sz val="8"/>
        <color rgb="FF000000"/>
        <rFont val="Verdana"/>
        <family val="2"/>
      </rPr>
      <t xml:space="preserve"> </t>
    </r>
    <r>
      <rPr>
        <sz val="8"/>
        <color rgb="FF000000"/>
        <rFont val="Verdana"/>
        <family val="2"/>
      </rPr>
      <t>All employees included in this count work full-time schedules.</t>
    </r>
    <r>
      <rPr>
        <sz val="8"/>
        <color rgb="FF000000"/>
        <rFont val="Verdana"/>
        <family val="2"/>
      </rPr>
      <t xml:space="preserve"> </t>
    </r>
    <r>
      <rPr>
        <sz val="8"/>
        <color rgb="FF000000"/>
        <rFont val="Verdana"/>
        <family val="2"/>
      </rPr>
      <t>CSN maintains a formal working hours policy for its operations in Brazil, which ensures compliance with the 8-hour workday limit under national labor regulations (CLT).</t>
    </r>
    <r>
      <rPr>
        <sz val="8"/>
        <color rgb="FF000000"/>
        <rFont val="Verdana"/>
        <family val="2"/>
      </rPr>
      <t xml:space="preserve"> </t>
    </r>
    <r>
      <rPr>
        <sz val="8"/>
        <color rgb="FF000000"/>
        <rFont val="Verdana"/>
        <family val="2"/>
      </rPr>
      <t>To ensure full alignment with labor laws, employees are restricted to a maximum of 2 hours of overtime per day.</t>
    </r>
    <r>
      <rPr>
        <sz val="8"/>
        <color rgb="FF000000"/>
        <rFont val="Verdana"/>
        <family val="2"/>
      </rPr>
      <t xml:space="preserve"> </t>
    </r>
  </si>
  <si>
    <t>Cement Segment</t>
  </si>
  <si>
    <t xml:space="preserve">1. Contractors at CSN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         </t>
  </si>
  <si>
    <r>
      <rPr>
        <b/>
        <sz val="10"/>
        <color rgb="FF82358B"/>
        <rFont val="Verdana"/>
        <family val="2"/>
      </rPr>
      <t>Hirings and dismissals of the Cement Segment</t>
    </r>
    <r>
      <rPr>
        <b/>
        <sz val="10"/>
        <color rgb="FF993366"/>
        <rFont val="Verdana"/>
        <family val="2"/>
      </rPr>
      <t>¹</t>
    </r>
  </si>
  <si>
    <t>2</t>
  </si>
  <si>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t>
    </r>
    <r>
      <rPr>
        <sz val="8"/>
        <color rgb="FF000000"/>
        <rFont val="Verdana"/>
        <family val="2"/>
      </rPr>
      <t xml:space="preserve"> </t>
    </r>
    <r>
      <rPr>
        <sz val="8"/>
        <color rgb="FF000000"/>
        <rFont val="Verdana"/>
        <family val="2"/>
      </rPr>
      <t>The more than 200% increase in new hires in 2024 was due to the insourcing of previously outsourced roles during the reporting period.</t>
    </r>
  </si>
  <si>
    <r>
      <rPr>
        <b/>
        <sz val="10"/>
        <color rgb="FF82358B"/>
        <rFont val="Verdana"/>
        <family val="2"/>
      </rPr>
      <t>Hiring and turnover rates of the Cement Segment</t>
    </r>
    <r>
      <rPr>
        <b/>
        <sz val="10"/>
        <color rgb="FF993366"/>
        <rFont val="Verdana"/>
        <family val="2"/>
      </rPr>
      <t>¹</t>
    </r>
  </si>
  <si>
    <r>
      <rPr>
        <b/>
        <sz val="10"/>
        <color rgb="FF82358B"/>
        <rFont val="Verdana"/>
        <family val="2"/>
      </rPr>
      <t>Hiring rate</t>
    </r>
    <r>
      <rPr>
        <b/>
        <sz val="10"/>
        <color rgb="FF993366"/>
        <rFont val="Verdana"/>
        <family val="2"/>
      </rPr>
      <t>²</t>
    </r>
  </si>
  <si>
    <r>
      <rPr>
        <b/>
        <sz val="10"/>
        <color rgb="FF82358B"/>
        <rFont val="Verdana"/>
        <family val="2"/>
      </rPr>
      <t>Hiring rate</t>
    </r>
    <r>
      <rPr>
        <b/>
        <sz val="10"/>
        <color rgb="FF993366"/>
        <rFont val="Verdana"/>
        <family val="2"/>
      </rPr>
      <t>³</t>
    </r>
  </si>
  <si>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t>
    </r>
    <r>
      <rPr>
        <sz val="8"/>
        <color rgb="FF000000"/>
        <rFont val="Verdana"/>
        <family val="2"/>
      </rPr>
      <t xml:space="preserve"> </t>
    </r>
    <r>
      <rPr>
        <sz val="8"/>
        <color rgb="FF000000"/>
        <rFont val="Verdana"/>
        <family val="2"/>
      </rPr>
      <t>The rise in both hiring and turnover rates in 2024 is attributed to the insourcing of previously outsourced workers during the year.</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The hiring rate is calculated monthly by dividing the number of new hires by the total active headcount for that month.</t>
    </r>
    <r>
      <rPr>
        <sz val="8"/>
        <color rgb="FF000000"/>
        <rFont val="Verdana"/>
        <family val="2"/>
      </rPr>
      <t xml:space="preserve"> </t>
    </r>
    <r>
      <rPr>
        <sz val="8"/>
        <color rgb="FF000000"/>
        <rFont val="Verdana"/>
        <family val="2"/>
      </rPr>
      <t>Annual hiring data reflect the sum of all monthly rates.</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The turnover rate is calculated monthly by dividing the number of terminations by the total active headcount for that month.</t>
    </r>
    <r>
      <rPr>
        <sz val="8"/>
        <color rgb="FF000000"/>
        <rFont val="Verdana"/>
        <family val="2"/>
      </rPr>
      <t xml:space="preserve"> </t>
    </r>
    <r>
      <rPr>
        <sz val="8"/>
        <color rgb="FF000000"/>
        <rFont val="Verdana"/>
        <family val="2"/>
      </rPr>
      <t>Annual hiring data reflect the sum of all monthly rates.</t>
    </r>
    <r>
      <rPr>
        <sz val="8"/>
        <color rgb="FF000000"/>
        <rFont val="Verdana"/>
        <family val="2"/>
      </rPr>
      <t xml:space="preserve"> </t>
    </r>
  </si>
  <si>
    <r>
      <rPr>
        <b/>
        <sz val="10"/>
        <color rgb="FF82358B"/>
        <rFont val="Verdana"/>
        <family val="2"/>
      </rPr>
      <t>Average hours of training per employee of the Cement Segment</t>
    </r>
    <r>
      <rPr>
        <b/>
        <sz val="10"/>
        <color rgb="FF993366"/>
        <rFont val="Verdana"/>
        <family val="2"/>
      </rPr>
      <t>¹</t>
    </r>
  </si>
  <si>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Internship programs.</t>
    </r>
    <r>
      <rPr>
        <sz val="8"/>
        <color rgb="FF000000"/>
        <rFont val="Verdana"/>
        <family val="2"/>
      </rPr>
      <t xml:space="preserve"> </t>
    </r>
    <r>
      <rPr>
        <sz val="8"/>
        <color rgb="FF000000"/>
        <rFont val="Verdana"/>
        <family val="2"/>
      </rPr>
      <t>The annual average is calculated by dividing the total number of training hours delivered throughout the year by the headcount on December 31.</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The exponential growth in CSN Cimentos’ training figures is largely attributed to the expansion of and increased engagement with the CSN Corporate University, following the integration of systems at the end of 2023.</t>
    </r>
  </si>
  <si>
    <r>
      <rPr>
        <b/>
        <sz val="10"/>
        <color rgb="FF82358B"/>
        <rFont val="Verdana"/>
        <family val="2"/>
      </rPr>
      <t>Percentage of employees submitted to performance assessment of the Cement Segment</t>
    </r>
    <r>
      <rPr>
        <b/>
        <sz val="10"/>
        <color rgb="FF993366"/>
        <rFont val="Verdana"/>
        <family val="2"/>
      </rPr>
      <t>¹</t>
    </r>
  </si>
  <si>
    <t xml:space="preserve">1. Includes full-time employees under Brazil’s CLT employment framework. The percentage is calculated by dividing the number of employees on December 31 who completed a performance review during the year by the total number of employees on the same date who were eligible for review. 
2. CSN did not conduct its People Performance Cycle in 2024. A new review round is planned for 2025. </t>
  </si>
  <si>
    <r>
      <rPr>
        <b/>
        <sz val="10"/>
        <color rgb="FF82358B"/>
        <rFont val="Verdana"/>
        <family val="2"/>
      </rPr>
      <t>Gender diversity by functional level of the Cement Segment</t>
    </r>
    <r>
      <rPr>
        <b/>
        <sz val="10"/>
        <color rgb="FF993366"/>
        <rFont val="Verdana"/>
        <family val="2"/>
      </rPr>
      <t>¹</t>
    </r>
  </si>
  <si>
    <t xml:space="preserve">1. Considers permanent employees hired in the CLT, Apprentice Program and Capacitar Program categories on the base date of December 31st of each year. </t>
  </si>
  <si>
    <r>
      <rPr>
        <b/>
        <sz val="10"/>
        <color rgb="FF82358B"/>
        <rFont val="Verdana"/>
        <family val="2"/>
      </rPr>
      <t>Age group diversity by functional level of the Cement Segment</t>
    </r>
    <r>
      <rPr>
        <b/>
        <sz val="10"/>
        <color rgb="FF993366"/>
        <rFont val="Verdana"/>
        <family val="2"/>
      </rPr>
      <t>¹</t>
    </r>
  </si>
  <si>
    <t>Diversidade étnico-racial CSN Cimentos¹ por nível funcional em 2024</t>
  </si>
  <si>
    <t>Branca</t>
  </si>
  <si>
    <t>Indígena</t>
  </si>
  <si>
    <t>Preta</t>
  </si>
  <si>
    <t>Parda</t>
  </si>
  <si>
    <t>Não informado</t>
  </si>
  <si>
    <t>Liderança</t>
  </si>
  <si>
    <t>Especialista</t>
  </si>
  <si>
    <t>Engenheiro</t>
  </si>
  <si>
    <t>Nível Superior</t>
  </si>
  <si>
    <t>Técnico</t>
  </si>
  <si>
    <t>Administrativo</t>
  </si>
  <si>
    <t>Operacional</t>
  </si>
  <si>
    <t>Programa Capacitar</t>
  </si>
  <si>
    <t>Programa Aprendiz</t>
  </si>
  <si>
    <r>
      <rPr>
        <sz val="8"/>
        <color theme="1"/>
        <rFont val="Verdana"/>
        <family val="2"/>
      </rPr>
      <t xml:space="preserve">1. Includes full-time employees hired under Brazil’s CLT labor framework, along with participants in the Apprentice and </t>
    </r>
    <r>
      <rPr>
        <i/>
        <sz val="8"/>
        <color theme="1"/>
        <rFont val="Verdana"/>
        <family val="2"/>
      </rPr>
      <t>Capacitar</t>
    </r>
    <r>
      <rPr>
        <sz val="8"/>
        <color theme="1"/>
        <rFont val="Verdana"/>
        <family val="2"/>
      </rPr>
      <t xml:space="preserve"> programs as of December 31 each year.</t>
    </r>
    <r>
      <rPr>
        <sz val="8"/>
        <color theme="1"/>
        <rFont val="Verdana"/>
        <family val="2"/>
      </rPr>
      <t xml:space="preserve"> </t>
    </r>
  </si>
  <si>
    <r>
      <rPr>
        <b/>
        <sz val="10"/>
        <color rgb="FF82358B"/>
        <rFont val="Verdana"/>
        <family val="2"/>
      </rPr>
      <t>Ratio of average salary of women in relation to men by functional level of the Cement Segment</t>
    </r>
    <r>
      <rPr>
        <b/>
        <sz val="10"/>
        <color rgb="FF993366"/>
        <rFont val="Verdana"/>
        <family val="2"/>
      </rPr>
      <t>¹</t>
    </r>
  </si>
  <si>
    <t>1. Includes full-time employees under Brazil’s CLT employment framework and participants in the Apprentice Program. This disclosure does not account for variables such as tenure, area of specialization, or collective bargaining agreements specific to certain job categories, which may contribute to observed differences in compensation. Salaries at CSN are determined using market benchmarking studies based on the Hay Group methodology, with no consideration of gender in compensation decisions.</t>
  </si>
  <si>
    <r>
      <rPr>
        <b/>
        <sz val="10"/>
        <color rgb="FF82358B"/>
        <rFont val="Verdana"/>
        <family val="2"/>
      </rPr>
      <t>Health and safety indicators of the Cement Segment</t>
    </r>
    <r>
      <rPr>
        <b/>
        <sz val="10"/>
        <color rgb="FF993366"/>
        <rFont val="Verdana"/>
        <family val="2"/>
      </rPr>
      <t>¹</t>
    </r>
  </si>
  <si>
    <r>
      <rPr>
        <sz val="10"/>
        <color theme="1"/>
        <rFont val="Verdana"/>
        <family val="2"/>
      </rPr>
      <t>Frequency rate of recordable accidents</t>
    </r>
    <r>
      <rPr>
        <vertAlign val="superscript"/>
        <sz val="10"/>
        <color rgb="FF000000"/>
        <rFont val="Verdana"/>
        <family val="2"/>
      </rPr>
      <t>2</t>
    </r>
  </si>
  <si>
    <r>
      <rPr>
        <sz val="8"/>
        <color theme="1"/>
        <rFont val="Verdana"/>
        <family val="2"/>
      </rPr>
      <t xml:space="preserve">1. Includes full-time employees under Brazil’s CLT framework, along with participants in the Apprentice, </t>
    </r>
    <r>
      <rPr>
        <i/>
        <sz val="8"/>
        <color theme="1"/>
        <rFont val="Verdana"/>
        <family val="2"/>
      </rPr>
      <t>Capacitar</t>
    </r>
    <r>
      <rPr>
        <sz val="8"/>
        <color theme="1"/>
        <rFont val="Verdana"/>
        <family val="2"/>
      </rPr>
      <t>, and Trainee programs.</t>
    </r>
    <r>
      <rPr>
        <sz val="8"/>
        <color theme="1"/>
        <rFont val="Verdana"/>
        <family val="2"/>
      </rPr>
      <t xml:space="preserve">  </t>
    </r>
    <r>
      <rPr>
        <sz val="8"/>
        <color theme="1"/>
        <rFont val="Verdana"/>
        <family val="2"/>
      </rPr>
      <t>The decline in the severity rate reflects the positive impact of the Group’s AGIR program.</t>
    </r>
    <r>
      <rPr>
        <sz val="8"/>
        <color theme="1"/>
        <rFont val="Verdana"/>
        <family val="2"/>
      </rPr>
      <t xml:space="preserve">
</t>
    </r>
    <r>
      <rPr>
        <sz val="8"/>
        <color theme="1"/>
        <rFont val="Verdana"/>
        <family val="2"/>
      </rPr>
      <t>2.</t>
    </r>
    <r>
      <rPr>
        <sz val="8"/>
        <color theme="1"/>
        <rFont val="Verdana"/>
        <family val="2"/>
      </rPr>
      <t xml:space="preserve"> </t>
    </r>
    <r>
      <rPr>
        <sz val="8"/>
        <color theme="1"/>
        <rFont val="Verdana"/>
        <family val="2"/>
      </rPr>
      <t>Rates calculated with the factor of 200 thousand man-hours worked.</t>
    </r>
  </si>
  <si>
    <t>SASB EM-CM-320a.1 | (1) Total recordable incident rate (TRIR) and (2) near miss frequency rate (NMFR) for (a) direct employees and (b) contract employees</t>
  </si>
  <si>
    <t>Health and safety indicators according to OSHA of the Cement Segment</t>
  </si>
  <si>
    <t>Frequency rate of near misses¹ ²</t>
  </si>
  <si>
    <t>Frequency rate of recordable incidents¹ ²</t>
  </si>
  <si>
    <t>Frequency rate of fatal accidents¹ ²</t>
  </si>
  <si>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Trainee programs.</t>
    </r>
    <r>
      <rPr>
        <sz val="8"/>
        <color rgb="FF000000"/>
        <rFont val="Verdana"/>
        <family val="2"/>
      </rPr>
      <t xml:space="preserve">  </t>
    </r>
    <r>
      <rPr>
        <sz val="8"/>
        <color rgb="FF000000"/>
        <rFont val="Verdana"/>
        <family val="2"/>
      </rPr>
      <t xml:space="preserve">The decline in the severity rate reflects the positive impact of the </t>
    </r>
    <r>
      <rPr>
        <i/>
        <sz val="8"/>
        <color rgb="FF000000"/>
        <rFont val="Verdana"/>
        <family val="2"/>
      </rPr>
      <t>AGIR</t>
    </r>
    <r>
      <rPr>
        <sz val="8"/>
        <color rgb="FF000000"/>
        <rFont val="Verdana"/>
        <family val="2"/>
      </rPr>
      <t xml:space="preserve"> program.</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Injury and illness rates are calculated for every 200,000 hours worked.</t>
    </r>
    <r>
      <rPr>
        <sz val="8"/>
        <color rgb="FF000000"/>
        <rFont val="Verdana"/>
        <family val="2"/>
      </rPr>
      <t xml:space="preserve"> </t>
    </r>
  </si>
  <si>
    <t>SASB EM-CM-320a.2 | Number of reported cases of silicosis</t>
  </si>
  <si>
    <t xml:space="preserve">No cases of silicosis were reported among CSN Cimentos employees, contractors, or former workers. To minimize exposure to crystalline silica, the company has implemented a comprehensive respiratory protection program in all facilities where such risks are present. Legally compliant fitness testing is conducted, and regular training is provided. </t>
  </si>
  <si>
    <r>
      <rPr>
        <b/>
        <sz val="10"/>
        <color rgb="FF82358B"/>
        <rFont val="Verdana"/>
        <family val="2"/>
      </rPr>
      <t>Supplier indicators of the Cement Segment</t>
    </r>
    <r>
      <rPr>
        <b/>
        <sz val="10"/>
        <color rgb="FF993366"/>
        <rFont val="Verdana"/>
        <family val="2"/>
      </rPr>
      <t>¹</t>
    </r>
  </si>
  <si>
    <t>1. The number of suppliers increased by 6% compared to 2023, while total supplier spend by 71%. As of 2024, all CSN Cimentos business units were fully integrated into the CSN Group’s centralized system.</t>
  </si>
  <si>
    <r>
      <rPr>
        <b/>
        <sz val="10"/>
        <color rgb="FF82358B"/>
        <rFont val="Verdana"/>
        <family val="2"/>
      </rPr>
      <t>Percentage of expenditures with local suppliers¹</t>
    </r>
    <r>
      <rPr>
        <b/>
        <sz val="10"/>
        <color rgb="FF993366"/>
        <rFont val="Verdana"/>
        <family val="2"/>
      </rPr>
      <t xml:space="preserve"> of the Cement Segment</t>
    </r>
  </si>
  <si>
    <t>1. Local suppliers are considered to be those located within the Brazilian states in which CSN operates.</t>
  </si>
  <si>
    <r>
      <rPr>
        <b/>
        <sz val="10"/>
        <color rgb="FF82358B"/>
        <rFont val="Verdana"/>
        <family val="2"/>
      </rPr>
      <t>Energy generated by fuel consumption and electricity adquired of the Cement Segment (GJ)</t>
    </r>
    <r>
      <rPr>
        <b/>
        <sz val="10"/>
        <color rgb="FF993366"/>
        <rFont val="Verdana"/>
        <family val="2"/>
      </rPr>
      <t>¹</t>
    </r>
  </si>
  <si>
    <t>Non-renewable fuels and co-processed raw materials</t>
  </si>
  <si>
    <t>Subtotal of non-renewable fuels</t>
  </si>
  <si>
    <t>Total electricity generated from burning fuel</t>
  </si>
  <si>
    <r>
      <rPr>
        <sz val="8"/>
        <color rgb="FF000000"/>
        <rFont val="Verdana"/>
        <family val="2"/>
      </rPr>
      <t xml:space="preserve">1. There were no purchases of other types of energy, nor any energy sales during the reporting period. Conversion factors were taken from: Brazil’s National Energy Balance, the GHG Protocol, and internal CSN data. 2023 data have been restated. </t>
    </r>
    <r>
      <rPr>
        <b/>
        <sz val="8"/>
        <color rgb="FF000000"/>
        <rFont val="Verdana"/>
        <family val="2"/>
      </rPr>
      <t>GRI 2-4.</t>
    </r>
  </si>
  <si>
    <t>Energy intensity of the Cement Segment</t>
  </si>
  <si>
    <t>Energy consumption (kWh) divided per ton of cement¹</t>
  </si>
  <si>
    <t>Energy consumption (kWh) divided per ton of cementitious¹</t>
  </si>
  <si>
    <t>Energy consumption (MJ) divided per ton of clinker¹</t>
  </si>
  <si>
    <t>1. According to the methodology of the Global Cement and Concrete Association (GCCA).</t>
  </si>
  <si>
    <r>
      <rPr>
        <b/>
        <sz val="10"/>
        <color theme="5"/>
        <rFont val="Verdana"/>
        <family val="2"/>
      </rPr>
      <t>Gross GHG emissions of the Cement Segment (tCO</t>
    </r>
    <r>
      <rPr>
        <b/>
        <vertAlign val="subscript"/>
        <sz val="10"/>
        <color rgb="FF993366"/>
        <rFont val="Verdana"/>
        <family val="2"/>
      </rPr>
      <t>2</t>
    </r>
    <r>
      <rPr>
        <b/>
        <sz val="10"/>
        <color rgb="FF993366"/>
        <rFont val="Verdana"/>
        <family val="2"/>
      </rPr>
      <t>e)</t>
    </r>
  </si>
  <si>
    <r>
      <rPr>
        <b/>
        <sz val="10"/>
        <color theme="5"/>
        <rFont val="Verdana"/>
        <family val="2"/>
      </rPr>
      <t>Biogenic GHG emissions of the Cement Segment (tCO</t>
    </r>
    <r>
      <rPr>
        <b/>
        <vertAlign val="subscript"/>
        <sz val="10"/>
        <color rgb="FF993366"/>
        <rFont val="Verdana"/>
        <family val="2"/>
      </rPr>
      <t>2</t>
    </r>
    <r>
      <rPr>
        <b/>
        <sz val="10"/>
        <color rgb="FF993366"/>
        <rFont val="Verdana"/>
        <family val="2"/>
      </rPr>
      <t>e)</t>
    </r>
  </si>
  <si>
    <t>Indicators of GHG emissions intensity related to the Global Cement and Concrete Association (GCCA)</t>
  </si>
  <si>
    <r>
      <rPr>
        <b/>
        <sz val="10"/>
        <color rgb="FF82358B"/>
        <rFont val="Verdana"/>
        <family val="2"/>
      </rPr>
      <t>2020 (target base year)</t>
    </r>
    <r>
      <rPr>
        <b/>
        <sz val="10"/>
        <color rgb="FF993366"/>
        <rFont val="Verdana"/>
        <family val="2"/>
      </rPr>
      <t>¹</t>
    </r>
  </si>
  <si>
    <r>
      <rPr>
        <sz val="10"/>
        <color theme="1"/>
        <rFont val="Verdana"/>
        <family val="2"/>
      </rPr>
      <t>CSI 71 indicator – Direct absolute emissions (tCO</t>
    </r>
    <r>
      <rPr>
        <vertAlign val="subscript"/>
        <sz val="10"/>
        <color rgb="FF000000"/>
        <rFont val="Verdana"/>
        <family val="2"/>
      </rPr>
      <t>2</t>
    </r>
    <r>
      <rPr>
        <sz val="10"/>
        <color rgb="FF000000"/>
        <rFont val="Verdana"/>
        <family val="2"/>
      </rPr>
      <t>e)</t>
    </r>
  </si>
  <si>
    <r>
      <rPr>
        <b/>
        <sz val="10"/>
        <color theme="1"/>
        <rFont val="Verdana"/>
        <family val="2"/>
      </rPr>
      <t>CSI 74 indicator – Specific emission from cementitious (kgCO</t>
    </r>
    <r>
      <rPr>
        <b/>
        <vertAlign val="subscript"/>
        <sz val="10"/>
        <color rgb="FF000000"/>
        <rFont val="Verdana"/>
        <family val="2"/>
      </rPr>
      <t>2</t>
    </r>
    <r>
      <rPr>
        <b/>
        <sz val="10"/>
        <color rgb="FF000000"/>
        <rFont val="Verdana"/>
        <family val="2"/>
      </rPr>
      <t>/ton cementitious)</t>
    </r>
  </si>
  <si>
    <r>
      <rPr>
        <b/>
        <sz val="10"/>
        <color theme="1"/>
        <rFont val="Verdana"/>
        <family val="2"/>
      </rPr>
      <t>CSI 75 indicator – Specific emissions from cement (kgCO</t>
    </r>
    <r>
      <rPr>
        <b/>
        <vertAlign val="subscript"/>
        <sz val="10"/>
        <color rgb="FF000000"/>
        <rFont val="Verdana"/>
        <family val="2"/>
      </rPr>
      <t>2</t>
    </r>
    <r>
      <rPr>
        <b/>
        <sz val="10"/>
        <color rgb="FF000000"/>
        <rFont val="Verdana"/>
        <family val="2"/>
      </rPr>
      <t>/ton cement)</t>
    </r>
  </si>
  <si>
    <t>CSI 92 indicator – Clinker factor (%)</t>
  </si>
  <si>
    <t>CSI 93 indicator – Specific energy consumption per clinker produced (MJ/ton clinker)</t>
  </si>
  <si>
    <t>CSI 21a indicator – Total cementitious products (ton)</t>
  </si>
  <si>
    <t>CSI 21b indicator – Total cement products (ton)</t>
  </si>
  <si>
    <r>
      <rPr>
        <sz val="8"/>
        <color theme="1"/>
        <rFont val="Verdana"/>
        <family val="2"/>
      </rPr>
      <t xml:space="preserve">1. Target base year values recalculated considering the new units acquired. </t>
    </r>
    <r>
      <rPr>
        <b/>
        <sz val="8"/>
        <color theme="1"/>
        <rFont val="Verdana"/>
        <family val="2"/>
      </rPr>
      <t>GRI 2-4</t>
    </r>
  </si>
  <si>
    <t>SASB EM-CM-110a.1 | Gross global Scope 1 emissions, percentage covered under emissions-limiting regulations</t>
  </si>
  <si>
    <r>
      <rPr>
        <b/>
        <sz val="10"/>
        <color theme="5"/>
        <rFont val="Verdana"/>
        <family val="2"/>
      </rPr>
      <t>Gross scope 1 emissions per type of gas of the Cement Segment (tCO</t>
    </r>
    <r>
      <rPr>
        <b/>
        <vertAlign val="subscript"/>
        <sz val="10"/>
        <color rgb="FF993366"/>
        <rFont val="Verdana"/>
        <family val="2"/>
      </rPr>
      <t>2</t>
    </r>
    <r>
      <rPr>
        <b/>
        <sz val="10"/>
        <color rgb="FF993366"/>
        <rFont val="Verdana"/>
        <family val="2"/>
      </rPr>
      <t>e)</t>
    </r>
  </si>
  <si>
    <t>SASB EM-CM-130a.1 | (1) Total energy consumed, (2) percentage grid electricity, (3) percentage alternative and (4) percentage renewable</t>
  </si>
  <si>
    <t>Energy indicators of the Cement Segment</t>
  </si>
  <si>
    <t>Renewavbe energy consumption (GJ)</t>
  </si>
  <si>
    <t>Energy consumption from alternative sources (GJ)</t>
  </si>
  <si>
    <t>Percentage of energy from alternative sources</t>
  </si>
  <si>
    <r>
      <rPr>
        <b/>
        <sz val="10"/>
        <color rgb="FF82358B"/>
        <rFont val="Verdana"/>
        <family val="2"/>
      </rPr>
      <t>Water withdrawal by source of the Cement Segment (megaliters)</t>
    </r>
    <r>
      <rPr>
        <b/>
        <sz val="10"/>
        <color rgb="FF993366"/>
        <rFont val="Verdana"/>
        <family val="2"/>
      </rPr>
      <t>¹</t>
    </r>
  </si>
  <si>
    <t>Groundwater</t>
  </si>
  <si>
    <t>1. The entire volume of water withdrawn (100%) had a total dissolved solids (TDS) concentration of 1,000 mg/L or less.
2. In 2024, CSN conducted a new water stress risk assessment for the regions where its units are located using the Aqueduct Water Risk Atlas platform from the World Resources Institute (WRI). No operations in Brazil are located in water-stressed areas.</t>
  </si>
  <si>
    <r>
      <rPr>
        <b/>
        <sz val="10"/>
        <color rgb="FF82358B"/>
        <rFont val="Verdana"/>
        <family val="2"/>
      </rPr>
      <t>Water discharge by source of the Cement Segment (megaliters)</t>
    </r>
    <r>
      <rPr>
        <b/>
        <sz val="10"/>
        <color rgb="FF993366"/>
        <rFont val="Verdana"/>
        <family val="2"/>
      </rPr>
      <t>¹</t>
    </r>
  </si>
  <si>
    <t>1. The entire volume of water discharged (100%) had a total dissolved solids (TDS) concentration of 1,000 mg/L or less. 
2. In 2024, CSN conducted a new water stress risk assessment for the regions where its units are located using the Aqueduct Water Risk Atlas platform from the World Resources Institute (WRI). No operations in Brazil are located in water-stressed areas.
The identification of priority substances of concern in water discharges, as well as the organization's approach to setting discharge limits, is guided by applicable state and federal regulations.</t>
  </si>
  <si>
    <r>
      <rPr>
        <b/>
        <sz val="10"/>
        <color rgb="FF82358B"/>
        <rFont val="Verdana"/>
        <family val="2"/>
      </rPr>
      <t>Water consumption of the Cement Segment (megaliters)</t>
    </r>
    <r>
      <rPr>
        <b/>
        <sz val="10"/>
        <color rgb="FF993366"/>
        <rFont val="Verdana"/>
        <family val="2"/>
      </rPr>
      <t>¹</t>
    </r>
  </si>
  <si>
    <t>1. In 2024, CSN conducted a new water stress risk assessment for the regions where its units are located using the Aqueduct Water Risk Atlas platform from the World Resources Institute (WRI). No operations in Brazil are located in water-stressed areas—only those outside Brazil.</t>
  </si>
  <si>
    <t>SASB EM-CM-140a.1 | (1) Total water withdrawn, (2) total water consumed; percentage of each in regions with High or Extremely High Baseline Water Stress</t>
  </si>
  <si>
    <r>
      <rPr>
        <b/>
        <sz val="10"/>
        <color rgb="FF82358B"/>
        <rFont val="Verdana"/>
        <family val="2"/>
      </rPr>
      <t>Water indicators of the Cement Segment</t>
    </r>
    <r>
      <rPr>
        <b/>
        <sz val="10"/>
        <color rgb="FF993366"/>
        <rFont val="Verdana"/>
        <family val="2"/>
      </rPr>
      <t>¹</t>
    </r>
  </si>
  <si>
    <t>% water recycled/recirculated</t>
  </si>
  <si>
    <t>% withdrawal in areas with water stress</t>
  </si>
  <si>
    <t>% consumption in areas with water stress</t>
  </si>
  <si>
    <t>1. In 2024, CSN conducted a new water stress risk assessment for the regions where its units are located using the Aqueduct Water Risk Atlas platform from the World Resources Institute (WRI). No operations in Brazil are located in water-stressed areas.
2. Includes only operational sites equipped with water recycling systems.</t>
  </si>
  <si>
    <t>SASB EM-CM-120a.1 | Air emissions of the following pollutants: (1) NOx (excluding N2O), (2) SOx, (3) particulate matter (PM10), (4) dioxins/ furans, (5) volatile organic compounds (VOCs), (6) polycyclic aromatic hydrocarbons (PAHs) and (7) heavy metals</t>
  </si>
  <si>
    <t>Non-GHG atmospheric emissions of the Cement Segment (tons) ¹ ²</t>
  </si>
  <si>
    <t>NOx³</t>
  </si>
  <si>
    <t>Particulate matter (PM)⁴</t>
  </si>
  <si>
    <r>
      <rPr>
        <sz val="8"/>
        <color rgb="FF000000"/>
        <rFont val="Verdana"/>
        <family val="2"/>
      </rPr>
      <t xml:space="preserve">1. Historical data have been restated. </t>
    </r>
    <r>
      <rPr>
        <b/>
        <sz val="8"/>
        <color rgb="FF000000"/>
        <rFont val="Verdana"/>
        <family val="2"/>
      </rPr>
      <t>GRI 2-4.</t>
    </r>
    <r>
      <rPr>
        <sz val="8"/>
        <color rgb="FF000000"/>
        <rFont val="Verdana"/>
        <family val="2"/>
      </rPr>
      <t xml:space="preserve">
2. Emission concentration data were sourced from isokinetic monitoring and calculated based on the operating hours and flow rates through kilns and equipment fitted with direct emission measurement systems.
3. The increase in Nox emissions was due to operational adjustments and increased production hours at operational sites.                                                                                                                                                                                                                                                                 4. The reduction in particulate matter (PM) emissions was the result of filter replacements and maintenance activities carried out at the facilities.</t>
    </r>
  </si>
  <si>
    <r>
      <rPr>
        <b/>
        <sz val="10"/>
        <color rgb="FF82358B"/>
        <rFont val="Verdana"/>
        <family val="2"/>
      </rPr>
      <t>Waste generated by type of the Cement Segment (tons)</t>
    </r>
    <r>
      <rPr>
        <b/>
        <sz val="10"/>
        <color rgb="FF993366"/>
        <rFont val="Verdana"/>
        <family val="2"/>
      </rPr>
      <t>¹</t>
    </r>
  </si>
  <si>
    <t xml:space="preserve">1. All generated waste is stored until it reaches the optimal volume for appropriate disposal or treatment. As a result, the volumes of waste generation and final disposal may differ. Data were gathered from all integrated cement plants and grinding facilities.
2. General waste, wood, miscellaneous materials, batteries, lightbulbs, among others.
3. In 2024, CSN Cimentos reported an increase in the sale of waste materials—such as refractories, wood, and effluent treatment sludge (classified under “other”)—from its facilities in Barroso, Pedro Leopoldo, Caaporã, and Montes Claros. </t>
  </si>
  <si>
    <r>
      <rPr>
        <b/>
        <sz val="10"/>
        <color rgb="FF82358B"/>
        <rFont val="Verdana"/>
        <family val="2"/>
      </rPr>
      <t>Waste diverted from final disposal of the Cement Segment (tons)</t>
    </r>
    <r>
      <rPr>
        <b/>
        <sz val="10"/>
        <color rgb="FF993366"/>
        <rFont val="Verdana"/>
        <family val="2"/>
      </rPr>
      <t>¹ ²</t>
    </r>
  </si>
  <si>
    <t>1. All waste is directed to external treatment and disposal, with the exception of materials recycled internally. 
2.  Data were gathered from all integrated cement plants and grinding facilities.
3. In 2024, CSN Cimentos reported an increase in the sale of waste materials—such as refractories, wood, and effluent treatment sludge (classified under “other”)—from its facilities in Barroso, Pedro Leopoldo, Caaporã, and Montes Claros.</t>
  </si>
  <si>
    <r>
      <rPr>
        <b/>
        <sz val="10"/>
        <color rgb="FF82358B"/>
        <rFont val="Verdana"/>
        <family val="2"/>
      </rPr>
      <t>Waste directed to final disposal of the Cement Segment (tons)</t>
    </r>
    <r>
      <rPr>
        <b/>
        <sz val="10"/>
        <color rgb="FF993366"/>
        <rFont val="Verdana"/>
        <family val="2"/>
      </rPr>
      <t>¹</t>
    </r>
  </si>
  <si>
    <t>1. All waste is directed to external treatment and disposal. Data were gathered from all integrated cement plants and grinding facilities.</t>
  </si>
  <si>
    <t>SASB EM-CM-150a.1 | Amount of waste generated, percentage
hazardous and percentage recycled</t>
  </si>
  <si>
    <t>Waste indicators of the Cement Segment</t>
  </si>
  <si>
    <t>2023¹</t>
  </si>
  <si>
    <t>Total volume of waste generated (tons)</t>
  </si>
  <si>
    <t>Hazardous waste generated (tons)</t>
  </si>
  <si>
    <t>Percentage of hazardous waste</t>
  </si>
  <si>
    <t>Waste volume directed to recycling (tons)²</t>
  </si>
  <si>
    <t>Percentage of waste directed to recycling³</t>
  </si>
  <si>
    <t xml:space="preserve">1. The changes in 2023 are explained in the GRI 306-3 and 306-4 tables. 
2. The volume of waste sent for recycling is reported under GRI 306-4.
3. Recycled waste includes materials directed to sustainable treatment processes such as co-processing, conventional recycling, land rehabilitation, and re-refining. </t>
  </si>
  <si>
    <t>GRI 101-5 | Locations with biodiversity impacts¹</t>
  </si>
  <si>
    <t xml:space="preserve">Arcos </t>
  </si>
  <si>
    <t>Minas Gerais</t>
  </si>
  <si>
    <t>1,039.7 hectares</t>
  </si>
  <si>
    <t>Yes, this site has a Private Natural Heritage Reserve (CSN's RPPN) and, in some areas, operations border this reserve.  It is also partially within the buffer zone of the Corumbá State Ecological Station and approximately 5 km from the Lafarge RPPN.  This is a region of high ecological integrity, playing a vital role in delivering ecosystem services to local communities and other stakeholders. However, the area does not exhibit signs of accelerated environmental degradation and is not exposed to high water-related risks such as droughts or flooding.</t>
  </si>
  <si>
    <t>Limestone mining and cement manufacturing.</t>
  </si>
  <si>
    <t xml:space="preserve">
Alhandra
</t>
  </si>
  <si>
    <t>Paraíba</t>
  </si>
  <si>
    <t>151.2 hectares</t>
  </si>
  <si>
    <t>No</t>
  </si>
  <si>
    <t xml:space="preserve">Barroso
</t>
  </si>
  <si>
    <t>196.7 hectares</t>
  </si>
  <si>
    <t xml:space="preserve">Caaporã
</t>
  </si>
  <si>
    <t>720.9 hectares</t>
  </si>
  <si>
    <t>Yes, the site partially overlaps with the Acaú-Goiana Extractive Reserve.</t>
  </si>
  <si>
    <t xml:space="preserve">Pedro Leopoldo
</t>
  </si>
  <si>
    <t>783.8 hectares</t>
  </si>
  <si>
    <t>Yes, the site overlaps with the Fazenda Campinho and Fazenda Vargem Alegre Private Natural Heritage Reserves (RPPNs). It is also located within a 5-kilometer radius of Sumidouro State Park, the Vargem da Pedra State Natural Monument, and the Lapa Vermelha State Natural Monument.</t>
  </si>
  <si>
    <t>Montes Claros</t>
  </si>
  <si>
    <t>449 hectares</t>
  </si>
  <si>
    <t>Yes, located within 5 km of the Lapa Grande State Park.</t>
  </si>
  <si>
    <t>Cantagalo</t>
  </si>
  <si>
    <t>Rio de Janeiro</t>
  </si>
  <si>
    <t>706.4 hectares</t>
  </si>
  <si>
    <t>Cajamar</t>
  </si>
  <si>
    <t>São Paulo</t>
  </si>
  <si>
    <t xml:space="preserve">283 hectares </t>
  </si>
  <si>
    <t>Yes, overlapping with the Cajamar Mairiporã Protection Area (APA).</t>
  </si>
  <si>
    <t xml:space="preserve">Aggregate mining </t>
  </si>
  <si>
    <t xml:space="preserve">Mairiporã </t>
  </si>
  <si>
    <t>109 hectares</t>
  </si>
  <si>
    <t>Yes, overlapping with the Cantareira System Protected Area (APA) and located within 5 km of Cantareira State Park.</t>
  </si>
  <si>
    <t>Sorocaba</t>
  </si>
  <si>
    <t xml:space="preserve">68.96 hectares </t>
  </si>
  <si>
    <t>Barueri</t>
  </si>
  <si>
    <t xml:space="preserve">62.75 hectares </t>
  </si>
  <si>
    <t>Yes, located within 5 km of the Várzea do Tietê Protected Area (APA) – Barueri Ecological Park.</t>
  </si>
  <si>
    <t xml:space="preserve">1. GRI 101-5 is closely linked to GRI 304-1, as both disclosures relate to identifying and reporting operational sites where company activities may have significant impacts on biodiversity. </t>
  </si>
  <si>
    <t>Ecosystem services affected or potentially affected by the organization’s activities and how the ecosystem services and beneficiaries are or could be affected by the organization's activities</t>
  </si>
  <si>
    <t>Beneficiaries (e.g., local communities, indigenous peoples, others) affected or potentially affected by the organization’s activities.</t>
  </si>
  <si>
    <t>In the cement sector, water plays a key role in cooling systems and controlling particulate emissions. While it requires minimal treatment, its use can lead to environmental impacts through resource consumption and effluent discharge. Cement operations that rely on co-processing in kilns also depend on biomass, such as reforested charcoal dust. Air quality is a critical concern, as emissions of particulate matter, sulfur oxides (SOx), nitrogen oxides (NOx), and greenhouse gases can affect climate regulation and potentially lead to operational stoppages if regulatory limits are exceeded. Stormwater runoff may exacerbate erosion, and the storage of raw materials can negatively impact soil quality. Although CSN Cimentos does not have direct operational dependence on biodiversity, it implements environmental offsets and rehabilitation initiatives whenever vegetation is cleared.</t>
  </si>
  <si>
    <t xml:space="preserve"> At the Arcos (Minas Gerais) operation, the traditional communities of Corumbá and Boca da Mata are benefited by an Environmental Education Program (PEA) developed by CSN and approved by local authorities. This program promotes local cultural heritage, provides skills training workshops, and offers outdoor classes on biodiversity and natural cave systems. The goal of the program is to enhance community awareness of the region’s cultural and environmental wealth while Training them on how to make a livelihood through program-related activities.</t>
  </si>
  <si>
    <t>SASB EM-CM-160a.2 | Terrestrial land area disturbed, percentage of impacted area restored</t>
  </si>
  <si>
    <t>Land disturbed by operations in the Cement segment</t>
  </si>
  <si>
    <t>Total area disturbed (hectares)</t>
  </si>
  <si>
    <t>Area disturbed and currently under restoration (hectares)</t>
  </si>
  <si>
    <t>Percentage of disturbed land under restoration</t>
  </si>
  <si>
    <t>Restoration activities conducted in the period</t>
  </si>
  <si>
    <t>Recontouring of the mine pit and natural regeneration of vegetation species.</t>
  </si>
  <si>
    <t>Restoration initiatives are carried out progressively, as areas disturbed by mining activities are exhausted. The environmental rehabilitation of areas where mineral extraction has been completed follows established regulatory procedures and dedicated recovery plans, subject to approval by environmental and mining authorities.</t>
  </si>
  <si>
    <r>
      <rPr>
        <sz val="8"/>
        <color rgb="FF000000"/>
        <rFont val="Verdana"/>
        <family val="2"/>
      </rPr>
      <t>1.</t>
    </r>
    <r>
      <rPr>
        <sz val="8"/>
        <color rgb="FF000000"/>
        <rFont val="Verdana"/>
        <family val="2"/>
      </rPr>
      <t xml:space="preserve"> </t>
    </r>
    <r>
      <rPr>
        <sz val="8"/>
        <color rgb="FF000000"/>
        <rFont val="Verdana"/>
        <family val="2"/>
      </rPr>
      <t>Historical data have been restated.</t>
    </r>
    <r>
      <rPr>
        <sz val="8"/>
        <color rgb="FF000000"/>
        <rFont val="Verdana"/>
        <family val="2"/>
      </rPr>
      <t xml:space="preserve"> </t>
    </r>
    <r>
      <rPr>
        <b/>
        <sz val="8"/>
        <color rgb="FF000000"/>
        <rFont val="Verdana"/>
        <family val="2"/>
      </rPr>
      <t>GRI 2-4</t>
    </r>
  </si>
  <si>
    <r>
      <rPr>
        <b/>
        <sz val="10"/>
        <color rgb="FF82358B"/>
        <rFont val="Verdana"/>
        <family val="2"/>
      </rPr>
      <t>Ratio between the lowest salary paid and the minimum wage</t>
    </r>
    <r>
      <rPr>
        <b/>
        <sz val="10"/>
        <color rgb="FF993366"/>
        <rFont val="Verdana"/>
        <family val="2"/>
      </rPr>
      <t>1</t>
    </r>
  </si>
  <si>
    <t>1. The only wages paid below the national minimum wage apply to apprentices, who are employed under specific regulations and have reduced working hours, in accordance with municipal or national wage floor agreements. The Brazilian minimum wage was R$1,100 in 2022, R$1,212 in 2023, and R$1,412 in 2024.</t>
  </si>
  <si>
    <t>Materials consumption of the Cement Segment (tons)</t>
  </si>
  <si>
    <t>Recicled materials</t>
  </si>
  <si>
    <t>SASB EM-CM-000.A | Production by major product line</t>
  </si>
  <si>
    <r>
      <rPr>
        <b/>
        <sz val="10"/>
        <color rgb="FF82358B"/>
        <rFont val="Verdana"/>
        <family val="2"/>
      </rPr>
      <t>Production indicators of the Cement Segment</t>
    </r>
    <r>
      <rPr>
        <b/>
        <sz val="10"/>
        <color rgb="FF993366"/>
        <rFont val="Verdana"/>
        <family val="2"/>
      </rPr>
      <t>¹</t>
    </r>
  </si>
  <si>
    <t>Total cement production (tons)</t>
  </si>
  <si>
    <t>1. Figures are based on the methodology defined by the Global Cement and Concrete Association (GCCA), Disclosure 21 – Total Cement Plus Substitutes.</t>
  </si>
  <si>
    <t>SASB EM-CM-410a.1 | Percentage of products that qualify for credits in sustainable building design and construction certifications</t>
  </si>
  <si>
    <t>SASB EM-CM-410a.2 | Total addressable market and share of market for products that reduce energy, water or material impacts during usage or production</t>
  </si>
  <si>
    <t>Percentage of products that qualify for credits in sustainable building design and construction certifications</t>
  </si>
  <si>
    <t>Percentage by annual sales revenue</t>
  </si>
  <si>
    <t>Share of products aligned with sustainable construction certifications (e.g., LEED, BREEAM)</t>
  </si>
  <si>
    <t>Total addressable market and share of market for products that reduce energy, water or material impacts during usage or production</t>
  </si>
  <si>
    <t xml:space="preserve">Currency and percentage		</t>
  </si>
  <si>
    <t>Total addressable market</t>
  </si>
  <si>
    <t>Share of market for products that reduce energy, water or material impacts during usage or production</t>
  </si>
  <si>
    <t>The Logistics segment did not incur any significant fines or non-monetary sanctions in 2024 or in previous years. Instances of noncompliance are considered significant when they involve sensitive matters with a financial impact exceeding R$ 1 million.</t>
  </si>
  <si>
    <t>Companies in the Logistics Segment joined and participated in working groups in the following associations and professional entities in 2023: Brazilian Association of Container Terminals (ABRATEC); National Association of Railway Transporters (ANTF); and Association of Companies of the Pecém Industrial and Port Complex (AECIPP).</t>
  </si>
  <si>
    <r>
      <rPr>
        <b/>
        <sz val="10"/>
        <color rgb="FF8AB31D"/>
        <rFont val="Verdana"/>
        <family val="2"/>
      </rPr>
      <t>Employees by gender and region of the Logistics Segment</t>
    </r>
    <r>
      <rPr>
        <b/>
        <sz val="10"/>
        <color rgb="FF99CC00"/>
        <rFont val="Verdana"/>
        <family val="2"/>
      </rPr>
      <t>¹</t>
    </r>
  </si>
  <si>
    <t>Total Logistics Segment</t>
  </si>
  <si>
    <r>
      <rPr>
        <sz val="8"/>
        <color theme="1"/>
        <rFont val="Verdana"/>
        <family val="2"/>
      </rPr>
      <t>1.</t>
    </r>
    <r>
      <rPr>
        <sz val="8"/>
        <color theme="1"/>
        <rFont val="Verdana"/>
        <family val="2"/>
      </rPr>
      <t xml:space="preserve"> </t>
    </r>
    <r>
      <rPr>
        <sz val="8"/>
        <color theme="1"/>
        <rFont val="Verdana"/>
        <family val="2"/>
      </rPr>
      <t>Considers permanent employees hired in the CLT, Apprentice Program and Capacitar Program categories on the base date of December 31</t>
    </r>
    <r>
      <rPr>
        <vertAlign val="superscript"/>
        <sz val="8"/>
        <color rgb="FF000000"/>
        <rFont val="Verdana"/>
        <family val="2"/>
      </rPr>
      <t>st</t>
    </r>
    <r>
      <rPr>
        <sz val="8"/>
        <color rgb="FF000000"/>
        <rFont val="Verdana"/>
        <family val="2"/>
      </rPr>
      <t xml:space="preserve"> of each year.</t>
    </r>
    <r>
      <rPr>
        <sz val="8"/>
        <color rgb="FF000000"/>
        <rFont val="Verdana"/>
        <family val="2"/>
      </rPr>
      <t xml:space="preserve"> </t>
    </r>
    <r>
      <rPr>
        <sz val="8"/>
        <color rgb="FF000000"/>
        <rFont val="Verdana"/>
        <family val="2"/>
      </rPr>
      <t>Everyone works full time.</t>
    </r>
    <r>
      <rPr>
        <sz val="8"/>
        <color rgb="FF000000"/>
        <rFont val="Verdana"/>
        <family val="2"/>
      </rPr>
      <t xml:space="preserve"> </t>
    </r>
    <r>
      <rPr>
        <sz val="8"/>
        <color rgb="FF000000"/>
        <rFont val="Verdana"/>
        <family val="2"/>
      </rPr>
      <t>CSN has a working hours policy for operations in Brazil, which establishes respect for the 8-hour daily working day, as established in the CLT.</t>
    </r>
    <r>
      <rPr>
        <sz val="8"/>
        <color rgb="FF000000"/>
        <rFont val="Verdana"/>
        <family val="2"/>
      </rPr>
      <t xml:space="preserve"> </t>
    </r>
    <r>
      <rPr>
        <sz val="8"/>
        <color rgb="FF000000"/>
        <rFont val="Verdana"/>
        <family val="2"/>
      </rPr>
      <t>Employees cannot work more than 2 hours of overtime per day to ensure compliance with labor legislation.</t>
    </r>
  </si>
  <si>
    <t>Total number of third parties</t>
  </si>
  <si>
    <t>Logistics Segment</t>
  </si>
  <si>
    <r>
      <rPr>
        <sz val="8"/>
        <color rgb="FF000000"/>
        <rFont val="Verdana"/>
        <family val="2"/>
      </rPr>
      <t xml:space="preserve">1. Third parties who work at CSN units are involved in outsourcing contracts for activities and processes, such as surveillance, cleaning, maintenance, transportation, civil works, IT and equipment assembly services. </t>
    </r>
    <r>
      <rPr>
        <sz val="8"/>
        <color rgb="FF000000"/>
        <rFont val="Verdana"/>
        <family val="2"/>
      </rPr>
      <t>The count was performed through direct enumeration, including both full-time and part-time workers. The data are based on the headcount at the end of the reporting period. Labor compliance for contractors is managed by CSN’s Contractor Management Center.</t>
    </r>
  </si>
  <si>
    <r>
      <rPr>
        <b/>
        <sz val="10"/>
        <color rgb="FF8AB31D"/>
        <rFont val="Verdana"/>
        <family val="2"/>
      </rPr>
      <t>Hirings and dismissals of the Logistics Segment</t>
    </r>
    <r>
      <rPr>
        <b/>
        <sz val="10"/>
        <color rgb="FF99CC00"/>
        <rFont val="Verdana"/>
        <family val="2"/>
      </rPr>
      <t>¹</t>
    </r>
  </si>
  <si>
    <t>1. Considers permanent employees in the CLT, Apprentice Program and Capacitar Program categories.</t>
  </si>
  <si>
    <t>Hiring and turnover rates of the Logistics Segment¹</t>
  </si>
  <si>
    <t>1. Considers permanent employees in the CLT, Apprentice Program and Capacitar Program categories. 
2. The hiring rate is calculated as the number of people hired in the year over the headcount at the end of the year.
3. The turnover rate is calculated as the number of people leaving during the year over the headcount at the end of the year.</t>
  </si>
  <si>
    <r>
      <rPr>
        <b/>
        <sz val="10"/>
        <color rgb="FF8AB31D"/>
        <rFont val="Verdana"/>
        <family val="2"/>
      </rPr>
      <t>Average hours of training per employee of the Logistics Segment</t>
    </r>
    <r>
      <rPr>
        <b/>
        <sz val="10"/>
        <color rgb="FF99CC00"/>
        <rFont val="Verdana"/>
        <family val="2"/>
      </rPr>
      <t>¹</t>
    </r>
  </si>
  <si>
    <t xml:space="preserve">1. Considers permanent employees in the CLT, Apprentice Program, Capacitar Program and Internship Program categories. The average is calculated as the total number of training hours provided in the year divided by the headcount on 12/31. </t>
  </si>
  <si>
    <r>
      <rPr>
        <b/>
        <sz val="10"/>
        <color rgb="FF8AB31D"/>
        <rFont val="Verdana"/>
        <family val="2"/>
      </rPr>
      <t>Percentage of employees submitted to performance assessment of the Logistics Segment</t>
    </r>
    <r>
      <rPr>
        <b/>
        <sz val="10"/>
        <color rgb="FF99CC00"/>
        <rFont val="Verdana"/>
        <family val="2"/>
      </rPr>
      <t>¹</t>
    </r>
  </si>
  <si>
    <t xml:space="preserve">1. Considers permanent employees in the CLT category. The percentage is calculated as: total number of employees on 12/31 who underwent a performance evaluation in the year divided by the total number of employees on 12/31 eligible to undergo a performance evaluation in the year.
2. CSN did not conduct its People Performance Cycle in 2024. A new review round is planned for 2025. </t>
  </si>
  <si>
    <r>
      <rPr>
        <b/>
        <sz val="10"/>
        <color rgb="FF8AB31D"/>
        <rFont val="Verdana"/>
        <family val="2"/>
      </rPr>
      <t>Gender diversity by functional level of the Logistics Segment</t>
    </r>
    <r>
      <rPr>
        <b/>
        <sz val="10"/>
        <color rgb="FF99CC00"/>
        <rFont val="Verdana"/>
        <family val="2"/>
      </rPr>
      <t>¹</t>
    </r>
  </si>
  <si>
    <t>1. Considers permanent employees hired in the CLT, Apprentice Program and Capacitar Program categories on the base date of December 31st of each year. Total increase of 6% in the representation of women driven by actions in favor of diversity at all functional levels</t>
  </si>
  <si>
    <r>
      <rPr>
        <b/>
        <sz val="10"/>
        <color rgb="FF8AB31D"/>
        <rFont val="Verdana"/>
        <family val="2"/>
      </rPr>
      <t>Age group diversity by functional level of the Logistics Segment</t>
    </r>
    <r>
      <rPr>
        <b/>
        <sz val="10"/>
        <color rgb="FF99CC00"/>
        <rFont val="Verdana"/>
        <family val="2"/>
      </rPr>
      <t>¹</t>
    </r>
  </si>
  <si>
    <r>
      <rPr>
        <sz val="8"/>
        <color rgb="FF000000"/>
        <rFont val="Verdana"/>
        <family val="2"/>
      </rPr>
      <t xml:space="preserve">1. Includes full-time employees hired under Brazil’s CLT labor framework, along with participants in the Apprentice and </t>
    </r>
    <r>
      <rPr>
        <i/>
        <sz val="8"/>
        <color rgb="FF000000"/>
        <rFont val="Verdana"/>
        <family val="2"/>
      </rPr>
      <t>Capacitar</t>
    </r>
    <r>
      <rPr>
        <sz val="8"/>
        <color rgb="FF000000"/>
        <rFont val="Verdana"/>
        <family val="2"/>
      </rPr>
      <t xml:space="preserve"> programs as of December 31 each year.</t>
    </r>
  </si>
  <si>
    <r>
      <rPr>
        <b/>
        <sz val="10"/>
        <color rgb="FF8AB31D"/>
        <rFont val="Verdana"/>
        <family val="2"/>
      </rPr>
      <t>Ethnic and racial diversity at CSN Logística</t>
    </r>
    <r>
      <rPr>
        <b/>
        <vertAlign val="superscript"/>
        <sz val="10"/>
        <color rgb="FF8AB31D"/>
        <rFont val="Verdana"/>
        <family val="2"/>
      </rPr>
      <t>1</t>
    </r>
    <r>
      <rPr>
        <b/>
        <sz val="10"/>
        <color rgb="FF8AB31D"/>
        <rFont val="Verdana"/>
        <family val="2"/>
      </rPr>
      <t xml:space="preserve"> by job level in 2024</t>
    </r>
  </si>
  <si>
    <r>
      <rPr>
        <sz val="8"/>
        <color rgb="FF000000"/>
        <rFont val="Verdana"/>
        <family val="2"/>
      </rPr>
      <t>1.</t>
    </r>
    <r>
      <rPr>
        <sz val="8"/>
        <color rgb="FF000000"/>
        <rFont val="Verdana"/>
        <family val="2"/>
      </rPr>
      <t xml:space="preserve"> </t>
    </r>
    <r>
      <rPr>
        <sz val="8"/>
        <color rgb="FF000000"/>
        <rFont val="Verdana"/>
        <family val="2"/>
      </rPr>
      <t xml:space="preserve">Includes full-time employees hired under Brazil’s CLT labor framework, along with participants in the Apprentice and </t>
    </r>
    <r>
      <rPr>
        <i/>
        <sz val="8"/>
        <color rgb="FF000000"/>
        <rFont val="Verdana"/>
        <family val="2"/>
      </rPr>
      <t>Capacitar</t>
    </r>
    <r>
      <rPr>
        <sz val="8"/>
        <color rgb="FF000000"/>
        <rFont val="Verdana"/>
        <family val="2"/>
      </rPr>
      <t xml:space="preserve"> programs as of December 31.</t>
    </r>
    <r>
      <rPr>
        <sz val="8"/>
        <color rgb="FF000000"/>
        <rFont val="Verdana"/>
        <family val="2"/>
      </rPr>
      <t xml:space="preserve"> </t>
    </r>
    <r>
      <rPr>
        <sz val="8"/>
        <color rgb="FF000000"/>
        <rFont val="Verdana"/>
        <family val="2"/>
      </rPr>
      <t>No historical data available.</t>
    </r>
  </si>
  <si>
    <r>
      <rPr>
        <b/>
        <sz val="10"/>
        <color rgb="FF8AB31D"/>
        <rFont val="Verdana"/>
        <family val="2"/>
      </rPr>
      <t>Ratio of average salary of women in relation to men by functional level of the Logistics Segment</t>
    </r>
    <r>
      <rPr>
        <b/>
        <sz val="10"/>
        <color rgb="FF99CC00"/>
        <rFont val="Verdana"/>
        <family val="2"/>
      </rPr>
      <t>¹</t>
    </r>
  </si>
  <si>
    <t>1. Considers permanent employees in the CLT and Apprentice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t>
  </si>
  <si>
    <r>
      <rPr>
        <b/>
        <sz val="10"/>
        <color rgb="FF8AB31D"/>
        <rFont val="Verdana"/>
        <family val="2"/>
      </rPr>
      <t>Health and safety indicators of the Logistics Segment</t>
    </r>
    <r>
      <rPr>
        <b/>
        <sz val="10"/>
        <color rgb="FF99CC00"/>
        <rFont val="Verdana"/>
        <family val="2"/>
      </rPr>
      <t>¹</t>
    </r>
  </si>
  <si>
    <r>
      <rPr>
        <sz val="8"/>
        <color rgb="FF000000"/>
        <rFont val="Verdana"/>
        <family val="2"/>
      </rPr>
      <t>1.</t>
    </r>
    <r>
      <rPr>
        <sz val="8"/>
        <color rgb="FF000000"/>
        <rFont val="Verdana"/>
        <family val="2"/>
      </rPr>
      <t xml:space="preserve"> </t>
    </r>
    <r>
      <rPr>
        <sz val="8"/>
        <color rgb="FF000000"/>
        <rFont val="Verdana"/>
        <family val="2"/>
      </rPr>
      <t>Considers permanent employees in the CLT, Apprentice Program, Capacitar Program and Trainee Program categories and third parties.</t>
    </r>
    <r>
      <rPr>
        <sz val="8"/>
        <color rgb="FF000000"/>
        <rFont val="Verdana"/>
        <family val="2"/>
      </rPr>
      <t xml:space="preserve"> </t>
    </r>
    <r>
      <rPr>
        <sz val="8"/>
        <color rgb="FF000000"/>
        <rFont val="Verdana"/>
        <family val="2"/>
      </rPr>
      <t>The decline in the severity rate reflects the positive impact of the AGIR program.</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Rates calculated with the factor of 200 thousand man-hours worked.</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Recordable injuries in 2024 were doctors cases without lost time and loss-time injuries.</t>
    </r>
    <r>
      <rPr>
        <sz val="8"/>
        <color rgb="FF000000"/>
        <rFont val="Verdana"/>
        <family val="2"/>
      </rPr>
      <t xml:space="preserve"> </t>
    </r>
  </si>
  <si>
    <t>Supplier indicators of the Logistics Segment</t>
  </si>
  <si>
    <t>Percentage of expenditures with local suppliers¹ of the Logistics Segment</t>
  </si>
  <si>
    <t>Energy generated by fuel consumption and electricity adquired of the Logistics Segment (GJ)¹</t>
  </si>
  <si>
    <r>
      <rPr>
        <sz val="8"/>
        <color rgb="FF000000"/>
        <rFont val="Verdana"/>
        <family val="2"/>
      </rPr>
      <t xml:space="preserve">1. There is no acquisition of other types of energy, nor the sale of energy. Conversion factors: National Energy Balance, GHG Protocol and specific data from CSN. 2023 data have been restated. </t>
    </r>
    <r>
      <rPr>
        <b/>
        <sz val="8"/>
        <color rgb="FF000000"/>
        <rFont val="Verdana"/>
        <family val="2"/>
      </rPr>
      <t>GRI 2-4</t>
    </r>
    <r>
      <rPr>
        <sz val="8"/>
        <color rgb="FF000000"/>
        <rFont val="Verdana"/>
        <family val="2"/>
      </rPr>
      <t>.</t>
    </r>
  </si>
  <si>
    <r>
      <rPr>
        <b/>
        <sz val="10"/>
        <color theme="8"/>
        <rFont val="Verdana"/>
        <family val="2"/>
      </rPr>
      <t>Gross GHG emissions of the Logistics Segment (tCO</t>
    </r>
    <r>
      <rPr>
        <b/>
        <vertAlign val="subscript"/>
        <sz val="10"/>
        <color rgb="FF99CC00"/>
        <rFont val="Verdana"/>
        <family val="2"/>
      </rPr>
      <t>2</t>
    </r>
    <r>
      <rPr>
        <b/>
        <sz val="10"/>
        <color rgb="FF99CC00"/>
        <rFont val="Verdana"/>
        <family val="2"/>
      </rPr>
      <t>e)</t>
    </r>
  </si>
  <si>
    <r>
      <rPr>
        <b/>
        <sz val="10"/>
        <color theme="8"/>
        <rFont val="Verdana"/>
        <family val="2"/>
      </rPr>
      <t>Biogenic GHG emissions of the Logistics Segment (tCO</t>
    </r>
    <r>
      <rPr>
        <b/>
        <vertAlign val="subscript"/>
        <sz val="10"/>
        <color rgb="FF99CC00"/>
        <rFont val="Verdana"/>
        <family val="2"/>
      </rPr>
      <t>2</t>
    </r>
    <r>
      <rPr>
        <b/>
        <sz val="10"/>
        <color rgb="FF99CC00"/>
        <rFont val="Verdana"/>
        <family val="2"/>
      </rPr>
      <t>e)</t>
    </r>
  </si>
  <si>
    <r>
      <rPr>
        <b/>
        <sz val="10"/>
        <color rgb="FF8AB31D"/>
        <rFont val="Verdana"/>
        <family val="2"/>
      </rPr>
      <t>Water withdrawal by source of the Logistics Segment (megaliters)</t>
    </r>
    <r>
      <rPr>
        <b/>
        <sz val="10"/>
        <color rgb="FF99CC00"/>
        <rFont val="Verdana"/>
        <family val="2"/>
      </rPr>
      <t>¹</t>
    </r>
  </si>
  <si>
    <r>
      <rPr>
        <sz val="8"/>
        <color rgb="FF000000"/>
        <rFont val="Verdana"/>
        <family val="2"/>
      </rPr>
      <t>1.</t>
    </r>
    <r>
      <rPr>
        <sz val="8"/>
        <color rgb="FF000000"/>
        <rFont val="Verdana"/>
        <family val="2"/>
      </rPr>
      <t xml:space="preserve"> </t>
    </r>
    <r>
      <rPr>
        <sz val="8"/>
        <color rgb="FF000000"/>
        <rFont val="Verdana"/>
        <family val="2"/>
      </rPr>
      <t>All the volume withdrawn (100%) has a concentration of total dissolved solids equal to or less than 1,000 mg/l.</t>
    </r>
    <r>
      <rPr>
        <sz val="8"/>
        <color rgb="FF000000"/>
        <rFont val="Verdana"/>
        <family val="2"/>
      </rPr>
      <t xml:space="preserve"> </t>
    </r>
    <r>
      <rPr>
        <sz val="8"/>
        <color rgb="FF000000"/>
        <rFont val="Verdana"/>
        <family val="2"/>
      </rPr>
      <t>Prior to 2024, all water withdrawals were sourced from regions classified as water-stressed.</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 2024, CSN conducted a new water stress risk assessment for the regions where its units are located using the Aqueduct Water Risk Atlas platform from the World Resources Institute (WRI).</t>
    </r>
    <r>
      <rPr>
        <sz val="8"/>
        <color rgb="FF000000"/>
        <rFont val="Verdana"/>
        <family val="2"/>
      </rPr>
      <t xml:space="preserve"> </t>
    </r>
    <r>
      <rPr>
        <sz val="8"/>
        <color rgb="FF000000"/>
        <rFont val="Verdana"/>
        <family val="2"/>
      </rPr>
      <t>No operations in Brazil are located in water-stressed areas—only those outside Brazil.</t>
    </r>
    <r>
      <rPr>
        <sz val="8"/>
        <color rgb="FF000000"/>
        <rFont val="Verdana"/>
        <family val="2"/>
      </rPr>
      <t xml:space="preserve"> </t>
    </r>
  </si>
  <si>
    <r>
      <rPr>
        <b/>
        <sz val="10"/>
        <color rgb="FF8AB31D"/>
        <rFont val="Verdana"/>
        <family val="2"/>
      </rPr>
      <t>Water discharge by source of the Logistics Segment (megaliters)</t>
    </r>
    <r>
      <rPr>
        <b/>
        <sz val="10"/>
        <color rgb="FF99CC00"/>
        <rFont val="Verdana"/>
        <family val="2"/>
      </rPr>
      <t>¹</t>
    </r>
  </si>
  <si>
    <t xml:space="preserve">2024² </t>
  </si>
  <si>
    <t xml:space="preserve">1. All the volume discharged (100%) has a total dissolved solids concentration equal to or less than 1,000 mg/l.
2. In 2024, CSN conducted a new water stress risk assessment for the regions where its units are located using the Aqueduct Water Risk Atlas platform from the World Resources Institute (WRI). No operations in Brazil are located in water-stressed areas—only those outside Brazil. The identification of priority substances of concern in water discharges, as well as the organization's approach to setting discharge limits, is guided by applicable state and federal regulations. </t>
  </si>
  <si>
    <r>
      <rPr>
        <b/>
        <sz val="10"/>
        <color rgb="FF8AB31D"/>
        <rFont val="Verdana"/>
        <family val="2"/>
      </rPr>
      <t>Water consumption of the Logistics Segment (megaliters)</t>
    </r>
    <r>
      <rPr>
        <b/>
        <sz val="10"/>
        <color rgb="FF99CC00"/>
        <rFont val="Verdana"/>
        <family val="2"/>
      </rPr>
      <t>¹</t>
    </r>
  </si>
  <si>
    <r>
      <rPr>
        <b/>
        <sz val="10"/>
        <color rgb="FF8AB31D"/>
        <rFont val="Verdana"/>
        <family val="2"/>
      </rPr>
      <t>Waste generated by type of the Logistics Segment (tons)</t>
    </r>
    <r>
      <rPr>
        <b/>
        <sz val="10"/>
        <color rgb="FF99CC00"/>
        <rFont val="Verdana"/>
        <family val="2"/>
      </rPr>
      <t>¹</t>
    </r>
  </si>
  <si>
    <r>
      <rPr>
        <sz val="8"/>
        <color rgb="FF000000"/>
        <rFont val="Verdana"/>
        <family val="2"/>
      </rPr>
      <t>1.</t>
    </r>
    <r>
      <rPr>
        <sz val="8"/>
        <color rgb="FF000000"/>
        <rFont val="Verdana"/>
        <family val="2"/>
      </rPr>
      <t xml:space="preserve"> </t>
    </r>
    <r>
      <rPr>
        <sz val="8"/>
        <color rgb="FF000000"/>
        <rFont val="Verdana"/>
        <family val="2"/>
      </rPr>
      <t>All waste generated is stored until it reaches an ideal volume for disposal or treatment.</t>
    </r>
    <r>
      <rPr>
        <sz val="8"/>
        <color rgb="FF000000"/>
        <rFont val="Verdana"/>
        <family val="2"/>
      </rPr>
      <t xml:space="preserve"> </t>
    </r>
    <r>
      <rPr>
        <sz val="8"/>
        <color rgb="FF000000"/>
        <rFont val="Verdana"/>
        <family val="2"/>
      </rPr>
      <t>Therefore, the generation and disposal volumes differ.</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Common waste, wood, miscellaneous, batteries, light bulbs, among others.</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The total volume of hazardous and non-hazardous waste generated was 7,434.10 metric tons.</t>
    </r>
    <r>
      <rPr>
        <sz val="8"/>
        <color rgb="FF000000"/>
        <rFont val="Verdana"/>
        <family val="2"/>
      </rPr>
      <t xml:space="preserve"> </t>
    </r>
  </si>
  <si>
    <r>
      <rPr>
        <b/>
        <sz val="10"/>
        <color rgb="FF8AB31D"/>
        <rFont val="Verdana"/>
        <family val="2"/>
      </rPr>
      <t>Waste diverted from final disposal of the Logistics Segment (tons)</t>
    </r>
    <r>
      <rPr>
        <b/>
        <sz val="10"/>
        <color rgb="FF99CC00"/>
        <rFont val="Verdana"/>
        <family val="2"/>
      </rPr>
      <t>¹</t>
    </r>
  </si>
  <si>
    <t xml:space="preserve">1. All waste is destined for external treatment and disposal, with the exception of Internal Recycling. </t>
  </si>
  <si>
    <r>
      <rPr>
        <b/>
        <sz val="10"/>
        <color rgb="FF8AB31D"/>
        <rFont val="Verdana"/>
        <family val="2"/>
      </rPr>
      <t>Waste directed to final disposal of the Logistics Segment (tons)</t>
    </r>
    <r>
      <rPr>
        <b/>
        <sz val="10"/>
        <color rgb="FF99CC00"/>
        <rFont val="Verdana"/>
        <family val="2"/>
      </rPr>
      <t>¹</t>
    </r>
  </si>
  <si>
    <t>Effluents tratment</t>
  </si>
  <si>
    <t xml:space="preserve">1. All waste is destined for external treatment and disposal. </t>
  </si>
  <si>
    <t>Ferrovia Transnordestina TLSA</t>
  </si>
  <si>
    <t>Piauí, Pernambuco and Ceará.</t>
  </si>
  <si>
    <t>1,206 kilometers of railway will connect the states of Piauí and Pernambuco to the Port of Pecém (Ceará).</t>
  </si>
  <si>
    <t>Yes, there is partial overlap between the railway and the Chapada do Araripe Protected Area (APA), which is classified as a federal sustainable use conservation unit.  This region has high ecosystem integrity but is subject to high water-related risks, such as droughts or floods.  However, it does not show signs of accelerated degradation and is not considered essential for the provision of ecosystem services to indigenous peoples, local communities, or other stakeholders.</t>
  </si>
  <si>
    <t xml:space="preserve">The main objectives of the protected area are to reconcile human settlement with the sustainable use of natural resources and to protect biodiversity. In addition, it protects geosites, hosts environmentally responsible tourism and cultural activities, and ensures the sustainability and improved quality of life of families living in the area.        
        </t>
  </si>
  <si>
    <t>Operating site</t>
  </si>
  <si>
    <t>Habitat</t>
  </si>
  <si>
    <t>The construction of the Transnordestina Railway may have impacts on local biodiversity, particularly flora and fauna, due to its extensive length and the need for vegetation clearing along the right-of-way.</t>
  </si>
  <si>
    <t>In connection with the new railway, CSN is implementing a large-scale Investment Program for Rural and Sustainable Productive Inclusion (PINAPS). With a long-term vision to foster systemic transformation in Brazil’s Northeast by 2035, PINAPS supports agroforestry-based rural and family farming in communities along the Transnordestina route, spanning the states of Piauí, Ceará, and Pernambuco. Key objectives include strengthening the value chains for ecological honey, ecological cotton, and small livestock (sheep and goats) in the buffer zones straddling the TLSA right-of-way in Piauí. The program also promotes the transition of these supply chains to sustainable agroforestry models leveraging nature-based solutions. The project directly benefits 100 farmers from the Barro Vermelho and Contente quilombola communities, as well as the Cachoeira Settlement in Paulistana (Piauí). It also supports local associations and cooperatives near the Serra da Capivara National Park.</t>
  </si>
  <si>
    <r>
      <rPr>
        <b/>
        <sz val="10"/>
        <color theme="8"/>
        <rFont val="Verdana"/>
        <family val="2"/>
      </rPr>
      <t>Ratio between the lowest salary paid and the minimum wage</t>
    </r>
    <r>
      <rPr>
        <b/>
        <vertAlign val="superscript"/>
        <sz val="10"/>
        <color rgb="FF99CC00"/>
        <rFont val="Verdana"/>
        <family val="2"/>
      </rPr>
      <t>1</t>
    </r>
  </si>
  <si>
    <t>1. The only salaries below the minimum wage are for apprentices, who follow regulations and differentiated working hours, with remuneration governed by municipal or national minimum wage agreements, with different CLT regulations based on the working hours performed. The Brazilian minimum wage considered in 2022 was R$ 1.212, in 2023 R$ 1.320 and R$ 1.412 in 2024.</t>
  </si>
  <si>
    <t>Materials consumption of the Logistics Segment (tons)¹</t>
  </si>
  <si>
    <t>1. In 2024, sleepers were purchased for railway construction.</t>
  </si>
  <si>
    <t>In 2024, within its Steel Segment, CSN received two environmental violation notices issued from the Rio de Janeiro State environmental regulator (INEA), resulting in fines of R$6,198,687.00 and R$4,153,119.25—totaling R$10,351,806.25. The fines were related to the alleged breach of a settlement agreement for the Volta Redonda facility in the state of Rio de Janeiro.</t>
  </si>
  <si>
    <t>Cases of non compliance of the Steel Industry (Brazil)</t>
  </si>
  <si>
    <t>1. Non-compliance cases are considered significant when they involve sensitive matters with a financial impact exceeding R$1 million.</t>
  </si>
  <si>
    <t>In 2024, CSN’s Steel Business was a member of the following trade associations: National Institute of Steel Distributors (INDA), Rio Grande do Sul Steel Association (AARS), National Industry Confederation (CNI), Rio de Janeiro Industrial Center (FIRJAN – CIRJ), Brazilian Association of Technical Standards (ABNT), Prolata – Brazilian Steel Packaging Association (ABEAÇO), and the Metalworking Industry Union of Southern Rio de Janeiro (METALSUL).</t>
  </si>
  <si>
    <r>
      <rPr>
        <b/>
        <sz val="10"/>
        <color rgb="FFEFAB31"/>
        <rFont val="Verdana"/>
        <family val="2"/>
      </rPr>
      <t>Employees by gender and region of the Steel Industry (Brazil)</t>
    </r>
    <r>
      <rPr>
        <b/>
        <sz val="10"/>
        <color rgb="FFFF9900"/>
        <rFont val="Verdana"/>
        <family val="2"/>
      </rPr>
      <t>¹</t>
    </r>
  </si>
  <si>
    <t>Total Steel Industry (Brazil)</t>
  </si>
  <si>
    <r>
      <rPr>
        <sz val="8"/>
        <color rgb="FF000000"/>
        <rFont val="Verdana"/>
        <family val="2"/>
      </rPr>
      <t xml:space="preserve">1. Data include full-time employees hired under Brazil’s Consolidated Labor Regulations, as well as participants in our Apprentice and </t>
    </r>
    <r>
      <rPr>
        <i/>
        <sz val="8"/>
        <color rgb="FF000000"/>
        <rFont val="Verdana"/>
        <family val="2"/>
      </rPr>
      <t>Capacitar</t>
    </r>
    <r>
      <rPr>
        <sz val="8"/>
        <color rgb="FF000000"/>
        <rFont val="Verdana"/>
        <family val="2"/>
      </rPr>
      <t xml:space="preserve"> programs, based on the workforce as of December 31 each year. The scope covers the UPV, Porto Real, Paraná, and Prada (Distribution and Packaging) sites.</t>
    </r>
    <r>
      <rPr>
        <sz val="8"/>
        <color rgb="FF000000"/>
        <rFont val="Verdana"/>
        <family val="2"/>
      </rPr>
      <t xml:space="preserve"> </t>
    </r>
    <r>
      <rPr>
        <sz val="8"/>
        <color rgb="FF000000"/>
        <rFont val="Verdana"/>
        <family val="2"/>
      </rPr>
      <t>All employees included in this count work full-time schedules.</t>
    </r>
    <r>
      <rPr>
        <sz val="8"/>
        <color rgb="FF000000"/>
        <rFont val="Verdana"/>
        <family val="2"/>
      </rPr>
      <t xml:space="preserve"> </t>
    </r>
    <r>
      <rPr>
        <sz val="8"/>
        <color rgb="FF000000"/>
        <rFont val="Verdana"/>
        <family val="2"/>
      </rPr>
      <t>CSN maintains a formal working hours policy for its operations in Brazil, which ensures compliance with the 8-hour workday limit under national labor regulations (CLT).</t>
    </r>
    <r>
      <rPr>
        <sz val="8"/>
        <color rgb="FF000000"/>
        <rFont val="Verdana"/>
        <family val="2"/>
      </rPr>
      <t xml:space="preserve"> </t>
    </r>
    <r>
      <rPr>
        <sz val="8"/>
        <color rgb="FF000000"/>
        <rFont val="Verdana"/>
        <family val="2"/>
      </rPr>
      <t>To ensure full alignment with labor laws, employees are restricted to a maximum of 2 hours of overtime per day.</t>
    </r>
  </si>
  <si>
    <r>
      <rPr>
        <b/>
        <sz val="10"/>
        <color rgb="FFEFAB31"/>
        <rFont val="Verdana"/>
        <family val="2"/>
      </rPr>
      <t>Employees by gender and region of the Steel Industry (Abroad)</t>
    </r>
    <r>
      <rPr>
        <b/>
        <sz val="10"/>
        <color rgb="FFFF9900"/>
        <rFont val="Verdana"/>
        <family val="2"/>
      </rPr>
      <t>¹</t>
    </r>
  </si>
  <si>
    <t>Fixed term (Apprentice Program)</t>
  </si>
  <si>
    <t>Total Steel Industry (Abroad)</t>
  </si>
  <si>
    <t>1. The data refer to permanent employees as of December 31 of each year. All work abroad and on a full-time basis.</t>
  </si>
  <si>
    <r>
      <rPr>
        <b/>
        <sz val="10"/>
        <color rgb="FFEFAB31"/>
        <rFont val="Verdana"/>
        <family val="2"/>
      </rPr>
      <t>Total number of third parties</t>
    </r>
    <r>
      <rPr>
        <b/>
        <sz val="10"/>
        <color rgb="FFFF9900"/>
        <rFont val="Verdana"/>
        <family val="2"/>
      </rPr>
      <t>¹</t>
    </r>
  </si>
  <si>
    <t>Steel Industry (Brazil)</t>
  </si>
  <si>
    <t>Steel Industry (Abroad)</t>
  </si>
  <si>
    <t xml:space="preserve">1. Includes operations in both Brazil and international locations. The change in 2024 can be attributed to the expansion of CBSI, CSN Group's outsourcing company. Contractors at CSN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 </t>
  </si>
  <si>
    <r>
      <rPr>
        <b/>
        <sz val="10"/>
        <color rgb="FFEFAB31"/>
        <rFont val="Verdana"/>
        <family val="2"/>
      </rPr>
      <t>Hirings and dismissals of the Steel Industry (Brazil)</t>
    </r>
    <r>
      <rPr>
        <b/>
        <sz val="10"/>
        <color rgb="FFFF9900"/>
        <rFont val="Verdana"/>
        <family val="2"/>
      </rPr>
      <t>¹</t>
    </r>
  </si>
  <si>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t>
    </r>
    <r>
      <rPr>
        <sz val="8"/>
        <color rgb="FF000000"/>
        <rFont val="Verdana"/>
        <family val="2"/>
      </rPr>
      <t xml:space="preserve"> </t>
    </r>
  </si>
  <si>
    <r>
      <rPr>
        <b/>
        <sz val="10"/>
        <color rgb="FFEFAB31"/>
        <rFont val="Verdana"/>
        <family val="2"/>
      </rPr>
      <t>Hiring and turnover rates of the Steel Industry (Brazil)</t>
    </r>
    <r>
      <rPr>
        <b/>
        <sz val="10"/>
        <color rgb="FFFF9900"/>
        <rFont val="Verdana"/>
        <family val="2"/>
      </rPr>
      <t>¹</t>
    </r>
  </si>
  <si>
    <r>
      <rPr>
        <b/>
        <sz val="10"/>
        <color rgb="FFEFAB31"/>
        <rFont val="Verdana"/>
        <family val="2"/>
      </rPr>
      <t>Hiring rate</t>
    </r>
    <r>
      <rPr>
        <b/>
        <sz val="10"/>
        <color rgb="FFFF9900"/>
        <rFont val="Verdana"/>
        <family val="2"/>
      </rPr>
      <t>²</t>
    </r>
  </si>
  <si>
    <t xml:space="preserve">Turnover rate </t>
  </si>
  <si>
    <t>Turnover rate</t>
  </si>
  <si>
    <r>
      <rPr>
        <sz val="8"/>
        <color rgb="FF000000"/>
        <rFont val="Verdana"/>
        <family val="2"/>
      </rPr>
      <t xml:space="preserve">1. Includes full-time employees hired under Brazil’s CLT framework and participants in the Apprentice and </t>
    </r>
    <r>
      <rPr>
        <i/>
        <sz val="8"/>
        <color rgb="FF000000"/>
        <rFont val="Verdana"/>
        <family val="2"/>
      </rPr>
      <t>Capacitar</t>
    </r>
    <r>
      <rPr>
        <sz val="8"/>
        <color rgb="FF000000"/>
        <rFont val="Verdana"/>
        <family val="2"/>
      </rPr>
      <t xml:space="preserve"> programs.</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The hiring rate is calculated monthly by dividing the number of new hires by the total active headcount for that month.</t>
    </r>
    <r>
      <rPr>
        <sz val="8"/>
        <color rgb="FF000000"/>
        <rFont val="Verdana"/>
        <family val="2"/>
      </rPr>
      <t xml:space="preserve"> </t>
    </r>
    <r>
      <rPr>
        <sz val="8"/>
        <color rgb="FF000000"/>
        <rFont val="Verdana"/>
        <family val="2"/>
      </rPr>
      <t>Annual hiring data reflect the sum of all monthly rates.</t>
    </r>
    <r>
      <rPr>
        <sz val="8"/>
        <color rgb="FF000000"/>
        <rFont val="Verdana"/>
        <family val="2"/>
      </rPr>
      <t xml:space="preserve"> </t>
    </r>
  </si>
  <si>
    <r>
      <rPr>
        <b/>
        <sz val="10"/>
        <color rgb="FFEFAB31"/>
        <rFont val="Verdana"/>
        <family val="2"/>
      </rPr>
      <t>Hirings and dismissals of the Steel Industry (Abroad)</t>
    </r>
    <r>
      <rPr>
        <b/>
        <sz val="10"/>
        <color rgb="FFFF9900"/>
        <rFont val="Verdana"/>
        <family val="2"/>
      </rPr>
      <t>¹</t>
    </r>
  </si>
  <si>
    <t>1. Considers permanent employees.</t>
  </si>
  <si>
    <r>
      <rPr>
        <b/>
        <sz val="10"/>
        <color rgb="FFEFAB31"/>
        <rFont val="Verdana"/>
        <family val="2"/>
      </rPr>
      <t>Hiring and turnover rates of the Steel Industry (Abroad)</t>
    </r>
    <r>
      <rPr>
        <b/>
        <sz val="10"/>
        <color rgb="FFFF9900"/>
        <rFont val="Verdana"/>
        <family val="2"/>
      </rPr>
      <t>¹</t>
    </r>
  </si>
  <si>
    <r>
      <rPr>
        <b/>
        <sz val="10"/>
        <color rgb="FFEFAB31"/>
        <rFont val="Verdana"/>
        <family val="2"/>
      </rPr>
      <t>Turnover rate</t>
    </r>
    <r>
      <rPr>
        <b/>
        <sz val="10"/>
        <color rgb="FFFF9900"/>
        <rFont val="Verdana"/>
        <family val="2"/>
      </rPr>
      <t>³</t>
    </r>
  </si>
  <si>
    <t>Turnover rate³ ⁴</t>
  </si>
  <si>
    <r>
      <rPr>
        <sz val="8"/>
        <color rgb="FF000000"/>
        <rFont val="Verdana"/>
        <family val="2"/>
      </rPr>
      <t xml:space="preserve">1. Includes only direct employees
2.  The hiring rate is calculated monthly by dividing the number of new hires by the total active headcount for that month. Annual hiring data reflect the sum of all monthly rates.
3. The turnover rate is calculated monthly by dividing the number of terminations by the total active headcount for that month. Annual hiring data reflect the sum of all monthly rates.
4. Turnover rate data for 2023 has been restated. </t>
    </r>
    <r>
      <rPr>
        <b/>
        <sz val="8"/>
        <color rgb="FF000000"/>
        <rFont val="Verdana"/>
        <family val="2"/>
      </rPr>
      <t>GRI 2-4</t>
    </r>
    <r>
      <rPr>
        <sz val="8"/>
        <color rgb="FF000000"/>
        <rFont val="Verdana"/>
        <family val="2"/>
      </rPr>
      <t>.</t>
    </r>
  </si>
  <si>
    <r>
      <rPr>
        <b/>
        <sz val="10"/>
        <color rgb="FFEFAB31"/>
        <rFont val="Verdana"/>
        <family val="2"/>
      </rPr>
      <t>Average hours of training per employee of the Steel Industry (Brazil)</t>
    </r>
    <r>
      <rPr>
        <b/>
        <sz val="10"/>
        <color rgb="FFFF9900"/>
        <rFont val="Verdana"/>
        <family val="2"/>
      </rPr>
      <t>¹</t>
    </r>
  </si>
  <si>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Internship programs.</t>
    </r>
    <r>
      <rPr>
        <sz val="8"/>
        <color rgb="FF000000"/>
        <rFont val="Verdana"/>
        <family val="2"/>
      </rPr>
      <t xml:space="preserve"> </t>
    </r>
    <r>
      <rPr>
        <sz val="8"/>
        <color rgb="FF000000"/>
        <rFont val="Verdana"/>
        <family val="2"/>
      </rPr>
      <t>The annual average is calculated by dividing the total number of training hours delivered throughout the year by the headcount on December 31.</t>
    </r>
    <r>
      <rPr>
        <sz val="8"/>
        <color rgb="FF000000"/>
        <rFont val="Verdana"/>
        <family val="2"/>
      </rPr>
      <t xml:space="preserve"> </t>
    </r>
    <r>
      <rPr>
        <sz val="8"/>
        <color rgb="FF000000"/>
        <rFont val="Verdana"/>
        <family val="2"/>
      </rPr>
      <t>The 57% increase in average training hours per employee is a result of the launch of the mandatory training program implemented in 2024.</t>
    </r>
    <r>
      <rPr>
        <sz val="8"/>
        <color rgb="FF000000"/>
        <rFont val="Verdana"/>
        <family val="2"/>
      </rPr>
      <t xml:space="preserve"> </t>
    </r>
  </si>
  <si>
    <r>
      <rPr>
        <b/>
        <sz val="10"/>
        <color rgb="FFEFAB31"/>
        <rFont val="Verdana"/>
        <family val="2"/>
      </rPr>
      <t>Average hours of training per employee of the Steel Industry (Abroad)</t>
    </r>
    <r>
      <rPr>
        <b/>
        <sz val="10"/>
        <color rgb="FFFF9900"/>
        <rFont val="Verdana"/>
        <family val="2"/>
      </rPr>
      <t>¹</t>
    </r>
  </si>
  <si>
    <t>Lusosider</t>
  </si>
  <si>
    <t>SWT</t>
  </si>
  <si>
    <t>1. Considers permanent employees. The average is calculated as the total number of training hours provided in the year divided by the headcount on 12/31. SWT does not have control by functional level.</t>
  </si>
  <si>
    <r>
      <rPr>
        <b/>
        <sz val="10"/>
        <color rgb="FFEFAB31"/>
        <rFont val="Verdana"/>
        <family val="2"/>
      </rPr>
      <t>Percentage of employees submitted to performance assessment of the Steel Industry (Brazil)</t>
    </r>
    <r>
      <rPr>
        <b/>
        <sz val="10"/>
        <color rgb="FFFF9900"/>
        <rFont val="Verdana"/>
        <family val="2"/>
      </rPr>
      <t>¹</t>
    </r>
  </si>
  <si>
    <r>
      <rPr>
        <sz val="8"/>
        <color rgb="FF000000"/>
        <rFont val="Verdana"/>
        <family val="2"/>
      </rPr>
      <t xml:space="preserve">1. Includes full-time employees under Brazil’s CLT employment framework and participants in the </t>
    </r>
    <r>
      <rPr>
        <i/>
        <sz val="8"/>
        <color rgb="FF000000"/>
        <rFont val="Verdana"/>
        <family val="2"/>
      </rPr>
      <t>Capacitar</t>
    </r>
    <r>
      <rPr>
        <sz val="8"/>
        <color rgb="FF000000"/>
        <rFont val="Verdana"/>
        <family val="2"/>
      </rPr>
      <t xml:space="preserve"> Program.</t>
    </r>
    <r>
      <rPr>
        <sz val="8"/>
        <color rgb="FF000000"/>
        <rFont val="Verdana"/>
        <family val="2"/>
      </rPr>
      <t xml:space="preserve"> </t>
    </r>
    <r>
      <rPr>
        <sz val="8"/>
        <color rgb="FF000000"/>
        <rFont val="Verdana"/>
        <family val="2"/>
      </rPr>
      <t>SWT and Lusosider are not included, as they do not yet have standardized corporate performance review processes in place.</t>
    </r>
    <r>
      <rPr>
        <sz val="8"/>
        <color rgb="FF000000"/>
        <rFont val="Verdana"/>
        <family val="2"/>
      </rPr>
      <t xml:space="preserve"> </t>
    </r>
    <r>
      <rPr>
        <sz val="8"/>
        <color rgb="FF000000"/>
        <rFont val="Verdana"/>
        <family val="2"/>
      </rPr>
      <t>The percentage is calculated by dividing the number of employees on December 31 who completed a performance review during the year by the total number of employees on the same date who were eligible for review.</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CSN did not conduct its People Performance Cycle in 2024, as this process is not required annually.</t>
    </r>
    <r>
      <rPr>
        <sz val="8"/>
        <color rgb="FF000000"/>
        <rFont val="Verdana"/>
        <family val="2"/>
      </rPr>
      <t xml:space="preserve"> </t>
    </r>
    <r>
      <rPr>
        <sz val="8"/>
        <color rgb="FF000000"/>
        <rFont val="Verdana"/>
        <family val="2"/>
      </rPr>
      <t>A new review round is planned for 2025.</t>
    </r>
    <r>
      <rPr>
        <sz val="8"/>
        <color rgb="FF000000"/>
        <rFont val="Verdana"/>
        <family val="2"/>
      </rPr>
      <t xml:space="preserve"> </t>
    </r>
  </si>
  <si>
    <r>
      <rPr>
        <b/>
        <sz val="10"/>
        <color rgb="FFEFAB31"/>
        <rFont val="Verdana"/>
        <family val="2"/>
      </rPr>
      <t>Gender diversity by functional level of the Steel Industry (Brazil)</t>
    </r>
    <r>
      <rPr>
        <b/>
        <sz val="10"/>
        <color rgb="FFFF9900"/>
        <rFont val="Verdana"/>
        <family val="2"/>
      </rPr>
      <t>¹</t>
    </r>
  </si>
  <si>
    <r>
      <rPr>
        <sz val="8"/>
        <color rgb="FF000000"/>
        <rFont val="Verdana"/>
        <family val="2"/>
      </rPr>
      <t xml:space="preserve">1. Includes full-time employees hired under Brazil’s CLT labor framework, along with participants in the Apprentice, </t>
    </r>
    <r>
      <rPr>
        <i/>
        <sz val="8"/>
        <color rgb="FF000000"/>
        <rFont val="Verdana"/>
        <family val="2"/>
      </rPr>
      <t>Capacitar</t>
    </r>
    <r>
      <rPr>
        <sz val="8"/>
        <color rgb="FF000000"/>
        <rFont val="Verdana"/>
        <family val="2"/>
      </rPr>
      <t>, and Trainee programs as of December 31 each year.</t>
    </r>
    <r>
      <rPr>
        <sz val="8"/>
        <color rgb="FF000000"/>
        <rFont val="Verdana"/>
        <family val="2"/>
      </rPr>
      <t xml:space="preserve"> </t>
    </r>
    <r>
      <rPr>
        <sz val="8"/>
        <color rgb="FF000000"/>
        <rFont val="Verdana"/>
        <family val="2"/>
      </rPr>
      <t>The overall 9.0% increase in women’s representation reflects the impact of diversity and inclusion initiatives.</t>
    </r>
  </si>
  <si>
    <r>
      <rPr>
        <b/>
        <sz val="10"/>
        <color rgb="FFEFAB31"/>
        <rFont val="Verdana"/>
        <family val="2"/>
      </rPr>
      <t>Age group diversity by functional level of the Steel Industry (Brazil)</t>
    </r>
    <r>
      <rPr>
        <b/>
        <sz val="10"/>
        <color rgb="FFFF9900"/>
        <rFont val="Verdana"/>
        <family val="2"/>
      </rPr>
      <t>¹</t>
    </r>
  </si>
  <si>
    <r>
      <rPr>
        <sz val="8"/>
        <color theme="1"/>
        <rFont val="Verdana"/>
        <family val="2"/>
      </rPr>
      <t>1.</t>
    </r>
    <r>
      <rPr>
        <sz val="8"/>
        <color theme="1"/>
        <rFont val="Verdana"/>
        <family val="2"/>
      </rPr>
      <t xml:space="preserve"> </t>
    </r>
    <r>
      <rPr>
        <sz val="8"/>
        <color theme="1"/>
        <rFont val="Verdana"/>
        <family val="2"/>
      </rPr>
      <t>Considers permanent employees hired in the CLT, Apprentice Program, Capacitar Program and Trainee Program categories on the base date of December 31</t>
    </r>
    <r>
      <rPr>
        <vertAlign val="superscript"/>
        <sz val="8"/>
        <color rgb="FF000000"/>
        <rFont val="Verdana"/>
        <family val="2"/>
      </rPr>
      <t>st</t>
    </r>
    <r>
      <rPr>
        <sz val="8"/>
        <color rgb="FF000000"/>
        <rFont val="Verdana"/>
        <family val="2"/>
      </rPr>
      <t xml:space="preserve"> of each year.</t>
    </r>
  </si>
  <si>
    <t>Ethnic-racial diversity of the Steel Industry (Brazil) by functional level in 2024</t>
  </si>
  <si>
    <r>
      <rPr>
        <b/>
        <sz val="10"/>
        <color rgb="FFEFAB31"/>
        <rFont val="Verdana"/>
        <family val="2"/>
      </rPr>
      <t>Gender diversity by functional level of the Steel Industry (Abroad)</t>
    </r>
    <r>
      <rPr>
        <b/>
        <sz val="10"/>
        <color rgb="FFFF9900"/>
        <rFont val="Verdana"/>
        <family val="2"/>
      </rPr>
      <t>¹</t>
    </r>
  </si>
  <si>
    <t>1. The data refer to permanent employees as of December 31 of each year.</t>
  </si>
  <si>
    <r>
      <rPr>
        <b/>
        <sz val="10"/>
        <color rgb="FFEFAB31"/>
        <rFont val="Verdana"/>
        <family val="2"/>
      </rPr>
      <t>Age group diversity by functional level of the Steel Industry (Abroad)</t>
    </r>
    <r>
      <rPr>
        <b/>
        <sz val="10"/>
        <color rgb="FFFF9900"/>
        <rFont val="Verdana"/>
        <family val="2"/>
      </rPr>
      <t>¹</t>
    </r>
  </si>
  <si>
    <r>
      <rPr>
        <sz val="8"/>
        <color rgb="FF000000"/>
        <rFont val="Verdana"/>
        <family val="2"/>
      </rPr>
      <t>1.</t>
    </r>
    <r>
      <rPr>
        <sz val="8"/>
        <color rgb="FF000000"/>
        <rFont val="Verdana"/>
        <family val="2"/>
      </rPr>
      <t xml:space="preserve"> </t>
    </r>
    <r>
      <rPr>
        <sz val="8"/>
        <color rgb="FF000000"/>
        <rFont val="Verdana"/>
        <family val="2"/>
      </rPr>
      <t>Considers permanent employees on the base date of December 31st of each year.</t>
    </r>
    <r>
      <rPr>
        <sz val="8"/>
        <color rgb="FF000000"/>
        <rFont val="Verdana"/>
        <family val="2"/>
      </rPr>
      <t xml:space="preserve"> </t>
    </r>
    <r>
      <rPr>
        <sz val="8"/>
        <color rgb="FF000000"/>
        <rFont val="Verdana"/>
        <family val="2"/>
      </rPr>
      <t>Data for Engineers, Technicians, and Administrative staff are broken down only in the case of Lusosider.</t>
    </r>
  </si>
  <si>
    <r>
      <rPr>
        <b/>
        <sz val="10"/>
        <color rgb="FFEFAB31"/>
        <rFont val="Verdana"/>
        <family val="2"/>
      </rPr>
      <t>Ratio of average salary of women in relation to men by functional level of the Steel Industry (Brazil)</t>
    </r>
    <r>
      <rPr>
        <b/>
        <sz val="10"/>
        <color rgb="FFFF9900"/>
        <rFont val="Verdana"/>
        <family val="2"/>
      </rPr>
      <t>¹</t>
    </r>
  </si>
  <si>
    <t>CSN Siderurgia</t>
  </si>
  <si>
    <t>Executive²</t>
  </si>
  <si>
    <t>Leadership²</t>
  </si>
  <si>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Trainee programs.</t>
    </r>
    <r>
      <rPr>
        <sz val="8"/>
        <color rgb="FF000000"/>
        <rFont val="Verdana"/>
        <family val="2"/>
      </rPr>
      <t xml:space="preserve"> </t>
    </r>
    <r>
      <rPr>
        <sz val="8"/>
        <color rgb="FF000000"/>
        <rFont val="Verdana"/>
        <family val="2"/>
      </rPr>
      <t>This disclosure does not account for variables such as tenure, area of specialization, or collective bargaining agreements specific to certain job categories, which may contribute to observed differences in compensation.</t>
    </r>
    <r>
      <rPr>
        <sz val="8"/>
        <color rgb="FF000000"/>
        <rFont val="Verdana"/>
        <family val="2"/>
      </rPr>
      <t xml:space="preserve"> </t>
    </r>
    <r>
      <rPr>
        <sz val="8"/>
        <color rgb="FF000000"/>
        <rFont val="Verdana"/>
        <family val="2"/>
      </rPr>
      <t>Salaries at CSN are determined using market benchmarking studies based on the Hay Group methodology, with no consideration of gender in compensation decisions.</t>
    </r>
  </si>
  <si>
    <r>
      <rPr>
        <b/>
        <sz val="10"/>
        <color rgb="FFEFAB31"/>
        <rFont val="Verdana"/>
        <family val="2"/>
      </rPr>
      <t>Ratio of average salary of women in relation to men by functional level of the Steel Industry (Abroad)</t>
    </r>
    <r>
      <rPr>
        <b/>
        <sz val="10"/>
        <color rgb="FFFF9900"/>
        <rFont val="Verdana"/>
        <family val="2"/>
      </rPr>
      <t>¹</t>
    </r>
  </si>
  <si>
    <r>
      <rPr>
        <b/>
        <sz val="10"/>
        <color rgb="FFEFAB31"/>
        <rFont val="Verdana"/>
        <family val="2"/>
      </rPr>
      <t>Lusosider</t>
    </r>
    <r>
      <rPr>
        <b/>
        <sz val="10"/>
        <color rgb="FFFF9900"/>
        <rFont val="Verdana"/>
        <family val="2"/>
      </rPr>
      <t>²</t>
    </r>
  </si>
  <si>
    <r>
      <rPr>
        <b/>
        <sz val="10"/>
        <color rgb="FFEFAB31"/>
        <rFont val="Verdana"/>
        <family val="2"/>
      </rPr>
      <t>SWT</t>
    </r>
    <r>
      <rPr>
        <b/>
        <sz val="10"/>
        <color rgb="FFFF9900"/>
        <rFont val="Verdana"/>
        <family val="2"/>
      </rPr>
      <t>³</t>
    </r>
  </si>
  <si>
    <t>1. Includes only direct employees Figures reported refer to compensation calculated on an hourly basis.
2. Due to the limited number of employees, data were consolidated into the Executive and Leadership categories.
3. The methodology used by Lusosider was revised in 2024, which accounts for the differing proportion compared to other years.</t>
  </si>
  <si>
    <r>
      <rPr>
        <b/>
        <sz val="10"/>
        <color rgb="FFEFAB31"/>
        <rFont val="Verdana"/>
        <family val="2"/>
      </rPr>
      <t>Health and safety indicators of the Steel Industry (Brazil)</t>
    </r>
    <r>
      <rPr>
        <b/>
        <sz val="10"/>
        <color rgb="FFFF9900"/>
        <rFont val="Verdana"/>
        <family val="2"/>
      </rPr>
      <t>¹</t>
    </r>
  </si>
  <si>
    <r>
      <rPr>
        <sz val="8"/>
        <color rgb="FF000000"/>
        <rFont val="Verdana"/>
        <family val="2"/>
      </rPr>
      <t xml:space="preserve">1. Includes full-time employees under Brazil’s CLT framework, along with participants in the Apprentice, </t>
    </r>
    <r>
      <rPr>
        <i/>
        <sz val="8"/>
        <color rgb="FF000000"/>
        <rFont val="Verdana"/>
        <family val="2"/>
      </rPr>
      <t>Capacitar</t>
    </r>
    <r>
      <rPr>
        <sz val="8"/>
        <color rgb="FF000000"/>
        <rFont val="Verdana"/>
        <family val="2"/>
      </rPr>
      <t>, and Trainee programs.</t>
    </r>
    <r>
      <rPr>
        <sz val="8"/>
        <color rgb="FF000000"/>
        <rFont val="Verdana"/>
        <family val="2"/>
      </rPr>
      <t xml:space="preserve"> </t>
    </r>
    <r>
      <rPr>
        <sz val="8"/>
        <color rgb="FF000000"/>
        <rFont val="Verdana"/>
        <family val="2"/>
      </rPr>
      <t>Prada operations are not included.</t>
    </r>
    <r>
      <rPr>
        <sz val="8"/>
        <color rgb="FF000000"/>
        <rFont val="Verdana"/>
        <family val="2"/>
      </rPr>
      <t xml:space="preserve"> </t>
    </r>
    <r>
      <rPr>
        <sz val="8"/>
        <color rgb="FF000000"/>
        <rFont val="Verdana"/>
        <family val="2"/>
      </rPr>
      <t>The rise in the number of recordable injuries was proportional to the increase in total hours worked, resulting in a stable recordable injury frequency rate.</t>
    </r>
    <r>
      <rPr>
        <sz val="8"/>
        <color rgb="FF000000"/>
        <rFont val="Verdana"/>
        <family val="2"/>
      </rPr>
      <t xml:space="preserve"> </t>
    </r>
    <r>
      <rPr>
        <sz val="8"/>
        <color rgb="FF000000"/>
        <rFont val="Verdana"/>
        <family val="2"/>
      </rPr>
      <t xml:space="preserve">The decline in the severity rate reflects the positive impact of the </t>
    </r>
    <r>
      <rPr>
        <i/>
        <sz val="8"/>
        <color rgb="FF000000"/>
        <rFont val="Verdana"/>
        <family val="2"/>
      </rPr>
      <t>AGIR</t>
    </r>
    <r>
      <rPr>
        <sz val="8"/>
        <color rgb="FF000000"/>
        <rFont val="Verdana"/>
        <family val="2"/>
      </rPr>
      <t xml:space="preserve"> program.</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Injury and illness rates are calculated for every 200,000 hours worked.</t>
    </r>
    <r>
      <rPr>
        <sz val="8"/>
        <color rgb="FF000000"/>
        <rFont val="Verdana"/>
        <family val="2"/>
      </rPr>
      <t xml:space="preserve">
</t>
    </r>
    <r>
      <rPr>
        <sz val="8"/>
        <color rgb="FF000000"/>
        <rFont val="Verdana"/>
        <family val="2"/>
      </rPr>
      <t>3.</t>
    </r>
    <r>
      <rPr>
        <sz val="8"/>
        <color rgb="FF000000"/>
        <rFont val="Verdana"/>
        <family val="2"/>
      </rPr>
      <t xml:space="preserve"> </t>
    </r>
    <r>
      <rPr>
        <sz val="8"/>
        <color rgb="FF000000"/>
        <rFont val="Verdana"/>
        <family val="2"/>
      </rPr>
      <t>Recordable injuries in 2024 were doctors cases without lost time and loss-time injuries.</t>
    </r>
  </si>
  <si>
    <r>
      <rPr>
        <b/>
        <sz val="10"/>
        <color rgb="FFEFAB31"/>
        <rFont val="Verdana"/>
        <family val="2"/>
      </rPr>
      <t>Health and safety indicators of the Steel Industry (Abroad)</t>
    </r>
    <r>
      <rPr>
        <b/>
        <sz val="10"/>
        <color rgb="FFFF9900"/>
        <rFont val="Verdana"/>
        <family val="2"/>
      </rPr>
      <t>¹</t>
    </r>
  </si>
  <si>
    <t>1. Considers permanent employees and third parties. The accident classification methodology for External Steelmaking has been standardized with Brazil's for 2024.
2. Rates calculated with the factor of 200 thousand man-hours worked.</t>
  </si>
  <si>
    <t>SASB EM-IS-320a.1 | (1) Total recordable incident rate (TRIR), (2) fatality rate, and (3) near miss frequency rate (NMFR) for (a) direct employees and (b) contract employees</t>
  </si>
  <si>
    <t>Health and safety indicators according to OSHA of the Steel Industry (Brazil)</t>
  </si>
  <si>
    <t>Frequency rate of near misses¹</t>
  </si>
  <si>
    <t>Frequency rate of recordable incidents¹</t>
  </si>
  <si>
    <t>Frequency rate of fatal accidents¹</t>
  </si>
  <si>
    <t>1. Rates calculated with the factor of 200 thousand man-hours worked.</t>
  </si>
  <si>
    <t>Health and safety indicators according to OSHA of the Steel Industry (Abroad)</t>
  </si>
  <si>
    <r>
      <rPr>
        <sz val="8"/>
        <color rgb="FF000000"/>
        <rFont val="Verdana"/>
        <family val="2"/>
      </rPr>
      <t>1.</t>
    </r>
    <r>
      <rPr>
        <sz val="8"/>
        <color rgb="FF000000"/>
        <rFont val="Verdana"/>
        <family val="2"/>
      </rPr>
      <t xml:space="preserve"> </t>
    </r>
    <r>
      <rPr>
        <sz val="8"/>
        <color rgb="FF000000"/>
        <rFont val="Verdana"/>
        <family val="2"/>
      </rPr>
      <t>Rates calculated with the factor of 200 thousand man-hours worked.</t>
    </r>
    <r>
      <rPr>
        <sz val="8"/>
        <color rgb="FF000000"/>
        <rFont val="Verdana"/>
        <family val="2"/>
      </rPr>
      <t xml:space="preserve"> </t>
    </r>
    <r>
      <rPr>
        <sz val="8"/>
        <color rgb="FF000000"/>
        <rFont val="Verdana"/>
        <family val="2"/>
      </rPr>
      <t>The injury classification methodology for international Steel operations was standardized in line with our Brazil operations in 2024.</t>
    </r>
  </si>
  <si>
    <t>Supplier indicators of the Steel Industry (Brazil)¹</t>
  </si>
  <si>
    <r>
      <rPr>
        <sz val="8"/>
        <color rgb="FF000000"/>
        <rFont val="Verdana"/>
        <family val="2"/>
      </rPr>
      <t>1.</t>
    </r>
    <r>
      <rPr>
        <sz val="8"/>
        <color rgb="FF000000"/>
        <rFont val="Verdana"/>
        <family val="2"/>
      </rPr>
      <t xml:space="preserve"> </t>
    </r>
    <r>
      <rPr>
        <sz val="8"/>
        <color rgb="FF000000"/>
        <rFont val="Verdana"/>
        <family val="2"/>
      </rPr>
      <t>As of 2024, the methodology for GRI disclosures 308-1 and 414-1 has been revised. Data are no longer reported by individual business segment and are now consolidated under the CSN Group tab.</t>
    </r>
    <r>
      <rPr>
        <sz val="8"/>
        <color rgb="FF000000"/>
        <rFont val="Verdana"/>
        <family val="2"/>
      </rPr>
      <t xml:space="preserve"> </t>
    </r>
    <r>
      <rPr>
        <b/>
        <sz val="8"/>
        <color rgb="FF000000"/>
        <rFont val="Verdana"/>
        <family val="2"/>
      </rPr>
      <t>GRI 2-4.</t>
    </r>
  </si>
  <si>
    <t>Supplier indicators of the Steel Industry (Abroad)¹</t>
  </si>
  <si>
    <r>
      <rPr>
        <sz val="10"/>
        <color theme="1"/>
        <rFont val="Verdana"/>
        <family val="2"/>
      </rPr>
      <t>Expenditures (</t>
    </r>
    <r>
      <rPr>
        <sz val="10"/>
        <color rgb="FF000000"/>
        <rFont val="Calibri"/>
        <family val="2"/>
      </rPr>
      <t>€</t>
    </r>
    <r>
      <rPr>
        <sz val="10"/>
        <color rgb="FF000000"/>
        <rFont val="Verdana"/>
        <family val="2"/>
      </rPr>
      <t xml:space="preserve"> million)</t>
    </r>
  </si>
  <si>
    <t>1. All suppliers in the Steel – International segment are assessed and screened against environmental and social criteria.</t>
  </si>
  <si>
    <t>Percentage of expenditures with local suppliers¹ of the Steel Industry</t>
  </si>
  <si>
    <t>69.1%</t>
  </si>
  <si>
    <r>
      <rPr>
        <sz val="8"/>
        <color rgb="FF000000"/>
        <rFont val="Verdana"/>
        <family val="2"/>
      </rPr>
      <t>1.</t>
    </r>
    <r>
      <rPr>
        <sz val="8"/>
        <color rgb="FF000000"/>
        <rFont val="Verdana"/>
        <family val="2"/>
      </rPr>
      <t xml:space="preserve"> </t>
    </r>
    <r>
      <rPr>
        <sz val="8"/>
        <color rgb="FF000000"/>
        <rFont val="Verdana"/>
        <family val="2"/>
      </rPr>
      <t>Local suppliers are considered to be those located within the states in which CSN operates.</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Lusosider’s procurement activities are not managed by the procurement team based in Brazil.</t>
    </r>
    <r>
      <rPr>
        <sz val="8"/>
        <color rgb="FF000000"/>
        <rFont val="Verdana"/>
        <family val="2"/>
      </rPr>
      <t xml:space="preserve"> </t>
    </r>
  </si>
  <si>
    <t>SASB EM-IS-430a.1 | Discussion of the process for managing iron ore and/or coking coal sourcing risks arising from environmental and social issues</t>
  </si>
  <si>
    <r>
      <rPr>
        <sz val="10"/>
        <color rgb="FF000000"/>
        <rFont val="Verdana"/>
        <family val="2"/>
      </rPr>
      <t xml:space="preserve">In 2024, CSN launched a Supply Chain ESG Risk Matrix to evaluate environmental and social risks across our iron ore and metallurgical coal supply chains, based on procurement categories. This approach is designed to proactively identify potential positive and negative impacts associated with purchased goods and services and requires a thorough understanding of the structure and complexity of the supply chain.
Within the “Minerals and Ores” category—which includes iron ore—high levels of co-liability and environmental risk were identified, with a criticality rating of Very High. Key risk areas include greenhouse gas (GHG) emissions and energy consumption, air and water quality, effluent and waste management, hazardous materials handling, impacts on biodiversity, community relations, forced labor, fair compensation, working hours, traceability of raw materials, harassment and discrimination, and business integrity.
Metallurgical coal (coke) was classified under “Non-Metals and Fossil-Based Reductants,” with a Medium level of environmental risk. Identified concerns include GHG emissions, energy use, air quality, water and effluents, hazardous waste management, and integrity.
To mitigate these risks, CSN uses structured procurement processes, supplier assessments, and formal contract templates that include robust clauses on </t>
    </r>
    <r>
      <rPr>
        <i/>
        <sz val="10"/>
        <color rgb="FF000000"/>
        <rFont val="Verdana"/>
        <family val="2"/>
      </rPr>
      <t>Force Majeure</t>
    </r>
    <r>
      <rPr>
        <sz val="10"/>
        <color rgb="FF000000"/>
        <rFont val="Verdana"/>
        <family val="2"/>
      </rPr>
      <t xml:space="preserve">, Sanctions, Anti-Corruption, and Compliance. A Supplier Code of Conduct—currently pending approval—has also been developed and incorporates all risk dimensions outlined in the Supply Chain ESG Risk Matrix.
Standard contracts for metallurgical coal include </t>
    </r>
    <r>
      <rPr>
        <i/>
        <sz val="10"/>
        <color rgb="FF000000"/>
        <rFont val="Verdana"/>
        <family val="2"/>
      </rPr>
      <t>Force Majeure</t>
    </r>
    <r>
      <rPr>
        <sz val="10"/>
        <color rgb="FF000000"/>
        <rFont val="Verdana"/>
        <family val="2"/>
      </rPr>
      <t xml:space="preserve"> provisions covering events such as natural disasters (e.g., earthquakes, floods, lightning, fires, hurricanes), armed conflicts, labor strikes, rail transportation disruptions, and government trade restrictions. If the </t>
    </r>
    <r>
      <rPr>
        <i/>
        <sz val="10"/>
        <color rgb="FF000000"/>
        <rFont val="Verdana"/>
        <family val="2"/>
      </rPr>
      <t>Force Majeure</t>
    </r>
    <r>
      <rPr>
        <sz val="10"/>
        <color rgb="FF000000"/>
        <rFont val="Verdana"/>
        <family val="2"/>
      </rPr>
      <t xml:space="preserve"> event extends beyond four months, early termination of the contract is permitted.
CSN Group recognizes the importance of supplier site audits to ensure product and service quality, as well as regulatory and contractual compliance. The key benefits of audit practices include reduced operational risks, enhanced supplier management, greater efficiency, and strengthened compliance assurance.
CSN conducts audits through various approaches: First-party audits are carried out by CSN employees directly at supplier facilities or operational sites. During supplier onboarding, third-party certifications—such as those issued by ABNT and Inmetro—are required. CSN also administers self-assessment questionnaires to evaluate ESG-related risks during the onboarding process.</t>
    </r>
  </si>
  <si>
    <t>Energy generated by fuel consumption and electricity adquired of the Steel Industry (GJ)¹</t>
  </si>
  <si>
    <t>EAF coal / CSN</t>
  </si>
  <si>
    <t>Green petroleum coke</t>
  </si>
  <si>
    <t>87.971.55</t>
  </si>
  <si>
    <r>
      <rPr>
        <sz val="8"/>
        <color rgb="FF000000"/>
        <rFont val="Verdana"/>
        <family val="2"/>
      </rPr>
      <t xml:space="preserve">1. There is no acquisition of other types of energy, nor the sale of energy. Conversion factors: National Energy Balance, GHG Protocol and specific data from CSN. 2023 data have been restated. </t>
    </r>
    <r>
      <rPr>
        <b/>
        <sz val="8"/>
        <color rgb="FF000000"/>
        <rFont val="Verdana"/>
        <family val="2"/>
      </rPr>
      <t>GRI 2-4.</t>
    </r>
  </si>
  <si>
    <t>Energy intensity of the Steel Industry</t>
  </si>
  <si>
    <r>
      <rPr>
        <sz val="10"/>
        <color theme="1"/>
        <rFont val="Verdana"/>
        <family val="2"/>
      </rPr>
      <t>Energy consumption (GJ) divided per ton of crude steel</t>
    </r>
    <r>
      <rPr>
        <vertAlign val="superscript"/>
        <sz val="10"/>
        <color rgb="FF000000"/>
        <rFont val="Verdana"/>
        <family val="2"/>
      </rPr>
      <t>1</t>
    </r>
  </si>
  <si>
    <t>1. According to the World Steel Association (WSA) methodology with consolidation of UPV and SWT units.</t>
  </si>
  <si>
    <r>
      <rPr>
        <b/>
        <sz val="10"/>
        <color rgb="FFEFAB31"/>
        <rFont val="Verdana"/>
        <family val="2"/>
      </rPr>
      <t>Gross GHG emissions of the Steel Industry (tCO²</t>
    </r>
    <r>
      <rPr>
        <b/>
        <sz val="10"/>
        <color rgb="FFFF9900"/>
        <rFont val="Verdana"/>
        <family val="2"/>
      </rPr>
      <t>e)</t>
    </r>
  </si>
  <si>
    <r>
      <rPr>
        <b/>
        <sz val="10"/>
        <color rgb="FFEFAB31"/>
        <rFont val="Verdana"/>
        <family val="2"/>
      </rPr>
      <t>Biogenic GHG emissions of the Steel Industry (Brazil and Abroad) (tCO²</t>
    </r>
    <r>
      <rPr>
        <b/>
        <sz val="10"/>
        <color rgb="FFFF9900"/>
        <rFont val="Verdana"/>
        <family val="2"/>
      </rPr>
      <t>e)</t>
    </r>
  </si>
  <si>
    <t>GRI 305-4 | Intensidade de emissões de gases de efeito estufa (GEE)</t>
  </si>
  <si>
    <t>Indicators of GHG emissions intensity related to the World Steel Association (WSA)</t>
  </si>
  <si>
    <t>2018 (target base year)</t>
  </si>
  <si>
    <r>
      <rPr>
        <b/>
        <sz val="10"/>
        <color theme="1"/>
        <rFont val="Verdana"/>
        <family val="2"/>
      </rPr>
      <t>Emissions intensity in tCO</t>
    </r>
    <r>
      <rPr>
        <b/>
        <vertAlign val="subscript"/>
        <sz val="10"/>
        <color rgb="FF000000"/>
        <rFont val="Verdana"/>
        <family val="2"/>
      </rPr>
      <t>2</t>
    </r>
    <r>
      <rPr>
        <b/>
        <sz val="10"/>
        <color rgb="FF000000"/>
        <rFont val="Verdana"/>
        <family val="2"/>
      </rPr>
      <t>e/ton of steel (WSA methodology) - UPV</t>
    </r>
  </si>
  <si>
    <r>
      <rPr>
        <b/>
        <sz val="10"/>
        <color theme="1"/>
        <rFont val="Verdana"/>
        <family val="2"/>
      </rPr>
      <t>Emissions intensity in tCO</t>
    </r>
    <r>
      <rPr>
        <b/>
        <vertAlign val="subscript"/>
        <sz val="10"/>
        <color rgb="FF000000"/>
        <rFont val="Verdana"/>
        <family val="2"/>
      </rPr>
      <t>2</t>
    </r>
    <r>
      <rPr>
        <b/>
        <sz val="10"/>
        <color rgb="FF000000"/>
        <rFont val="Verdana"/>
        <family val="2"/>
      </rPr>
      <t>e/ton of steel (WSA methodology) - SWT</t>
    </r>
  </si>
  <si>
    <r>
      <rPr>
        <b/>
        <sz val="10"/>
        <color theme="1"/>
        <rFont val="Verdana"/>
        <family val="2"/>
      </rPr>
      <t>Emissions intensity in tCO</t>
    </r>
    <r>
      <rPr>
        <b/>
        <vertAlign val="subscript"/>
        <sz val="10"/>
        <color rgb="FF000000"/>
        <rFont val="Verdana"/>
        <family val="2"/>
      </rPr>
      <t>2</t>
    </r>
    <r>
      <rPr>
        <b/>
        <sz val="10"/>
        <color rgb="FF000000"/>
        <rFont val="Verdana"/>
        <family val="2"/>
      </rPr>
      <t>e/ton of steel (WSA methodology) - CSN Steel</t>
    </r>
  </si>
  <si>
    <t>Steel production UPV (ton)</t>
  </si>
  <si>
    <t>Steel production SWT (ton)</t>
  </si>
  <si>
    <t>Total steel production (UPV + SWT)</t>
  </si>
  <si>
    <t>Absolute emissions (scopes 1, 2 and 3) - UPV (tCO²e)</t>
  </si>
  <si>
    <t>Absolute emissions (scopes 1, 2 and 3) - SWT (tCO²e)</t>
  </si>
  <si>
    <t>Absolute emissions (scopes 1, 2 and 3) - Steel Production Process (tCO²e)</t>
  </si>
  <si>
    <t>SASB EM-IS-110a.1 | Emissões globais brutas do Escopo 1, porcentagem coberta pelos regulamentos de limitação de emissões</t>
  </si>
  <si>
    <r>
      <rPr>
        <b/>
        <sz val="10"/>
        <color rgb="FFEFAB31"/>
        <rFont val="Verdana"/>
        <family val="2"/>
      </rPr>
      <t>Gross scope 1 emissions per type of gas of the Steel Industry (tCO²</t>
    </r>
    <r>
      <rPr>
        <b/>
        <sz val="10"/>
        <color rgb="FFFF9900"/>
        <rFont val="Verdana"/>
        <family val="2"/>
      </rPr>
      <t>e)</t>
    </r>
  </si>
  <si>
    <t>CO²</t>
  </si>
  <si>
    <t>CH4</t>
  </si>
  <si>
    <t>N²O</t>
  </si>
  <si>
    <t>SF</t>
  </si>
  <si>
    <t>NF³</t>
  </si>
  <si>
    <t>SASB EM-IS-130a.1 | (1) Total energy consumed, (2) percentage grid electricity and (3) percentage renewable</t>
  </si>
  <si>
    <t>Energy indicators of the Steel Industry</t>
  </si>
  <si>
    <t>SASB EM-IS-130a.2 | (1) Total fuel consumed, (2) percentage coal, (3) percentage natural gas and (4) percentage renewable</t>
  </si>
  <si>
    <t>Fuel indicators of the Steel Industry</t>
  </si>
  <si>
    <t>Total energy consumption from fuels (GJ)</t>
  </si>
  <si>
    <t>Energy generated by coal consumption (GJ)</t>
  </si>
  <si>
    <t>% of energy consumption from coal</t>
  </si>
  <si>
    <t>Energy generated from natural gas consumption (GJ)</t>
  </si>
  <si>
    <t>% of energy consumption from natural gas</t>
  </si>
  <si>
    <t>Energy generated from renewable fuels (GJ)</t>
  </si>
  <si>
    <t>% of energy consumption from renewable fuels</t>
  </si>
  <si>
    <r>
      <rPr>
        <b/>
        <sz val="10"/>
        <color rgb="FFEFAB31"/>
        <rFont val="Verdana"/>
        <family val="2"/>
      </rPr>
      <t>Water withdrawal by source of the Steel Industry (megaliters)</t>
    </r>
    <r>
      <rPr>
        <b/>
        <sz val="10"/>
        <color rgb="FFFF9900"/>
        <rFont val="Verdana"/>
        <family val="2"/>
      </rPr>
      <t>¹</t>
    </r>
  </si>
  <si>
    <t>Steel Industry (Abroad)²</t>
  </si>
  <si>
    <r>
      <rPr>
        <sz val="8"/>
        <color rgb="FF000000"/>
        <rFont val="Verdana"/>
        <family val="2"/>
      </rPr>
      <t>1.</t>
    </r>
    <r>
      <rPr>
        <sz val="8"/>
        <color rgb="FF000000"/>
        <rFont val="Verdana"/>
        <family val="2"/>
      </rPr>
      <t xml:space="preserve"> </t>
    </r>
    <r>
      <rPr>
        <sz val="8"/>
        <color rgb="FF000000"/>
        <rFont val="Verdana"/>
        <family val="2"/>
      </rPr>
      <t>All the volume withdrawn (100%) has a concentration of total dissolved solids equal to or less than 1,000 mg/l.</t>
    </r>
    <r>
      <rPr>
        <sz val="8"/>
        <color rgb="FF000000"/>
        <rFont val="Verdana"/>
        <family val="2"/>
      </rPr>
      <t xml:space="preserve"> </t>
    </r>
    <r>
      <rPr>
        <sz val="8"/>
        <color rgb="FF000000"/>
        <rFont val="Verdana"/>
        <family val="2"/>
      </rPr>
      <t xml:space="preserve">
</t>
    </r>
    <r>
      <rPr>
        <sz val="8"/>
        <color rgb="FF000000"/>
        <rFont val="Verdana"/>
        <family val="2"/>
      </rPr>
      <t>2.</t>
    </r>
    <r>
      <rPr>
        <sz val="8"/>
        <color rgb="FF000000"/>
        <rFont val="Verdana"/>
        <family val="2"/>
      </rPr>
      <t xml:space="preserve"> </t>
    </r>
    <r>
      <rPr>
        <sz val="8"/>
        <color rgb="FF000000"/>
        <rFont val="Verdana"/>
        <family val="2"/>
      </rPr>
      <t>SWT and Lusosider source water from areas identified as water-stressed.</t>
    </r>
    <r>
      <rPr>
        <sz val="8"/>
        <color rgb="FF000000"/>
        <rFont val="Verdana"/>
        <family val="2"/>
      </rPr>
      <t xml:space="preserve"> </t>
    </r>
    <r>
      <rPr>
        <sz val="8"/>
        <color rgb="FF000000"/>
        <rFont val="Verdana"/>
        <family val="2"/>
      </rPr>
      <t>However, following the 2024 update to the water stress assessment, CSN’s operations in Brazil are no longer located in regions classified as water-stressed.</t>
    </r>
    <r>
      <rPr>
        <sz val="8"/>
        <color rgb="FF000000"/>
        <rFont val="Verdana"/>
        <family val="2"/>
      </rPr>
      <t xml:space="preserve"> </t>
    </r>
  </si>
  <si>
    <r>
      <rPr>
        <b/>
        <sz val="10"/>
        <color rgb="FFEFAB31"/>
        <rFont val="Verdana"/>
        <family val="2"/>
      </rPr>
      <t>Water discharge by source of the Steel Industry (megaliters)</t>
    </r>
    <r>
      <rPr>
        <b/>
        <sz val="10"/>
        <color rgb="FFFF9900"/>
        <rFont val="Verdana"/>
        <family val="2"/>
      </rPr>
      <t>¹</t>
    </r>
  </si>
  <si>
    <r>
      <rPr>
        <b/>
        <sz val="10"/>
        <color rgb="FFEFAB31"/>
        <rFont val="Verdana"/>
        <family val="2"/>
      </rPr>
      <t>Steel Industry (Abroad)</t>
    </r>
    <r>
      <rPr>
        <b/>
        <sz val="10"/>
        <color rgb="FFFF9900"/>
        <rFont val="Verdana"/>
        <family val="2"/>
      </rPr>
      <t>²</t>
    </r>
  </si>
  <si>
    <t>1. The entire volume of water discharged (100%) had a total dissolved solids (TDS) concentration of 1,000 mg/L or less. Both state and federal environmental regulations were used to identify priority substances of concern related to water discharge and to determine the permissible discharge limits for these substances.
2. SWT and Lusosider source water from areas identified as water-stressed. However, following the 2024 update to the water stress assessment, CSN’s operations in Brazil are no longer located in regions classified as water-stressed.</t>
  </si>
  <si>
    <t>Water consumption of the Steel Industry (megaliters)</t>
  </si>
  <si>
    <t xml:space="preserve">1. Variations reflect the combination of factors that impacted water withdrawal and discharge (see GRIs 303-3 and 303-4). </t>
  </si>
  <si>
    <t>SASB EM-IS-140a.1 | (1) Total water withdrawn, (2) total water consumed; percentage of each in regions with High or Extremely High Baseline Water Stress</t>
  </si>
  <si>
    <t>Water indicators of the Steel Industry</t>
  </si>
  <si>
    <t>Steel Industry (Abroad)¹</t>
  </si>
  <si>
    <t>1. SWT and Lusosider source water from areas identified as water-stressed. However, following the 2024 update to the water stress assessment, CSN’s operations in Brazil are no longer located in regions classified as water-stressed.
2. The data refer to the Presidente Vargas Plant.</t>
  </si>
  <si>
    <t>SASB EM-IS-120a.1 | Air emissions of the following pollutants: (1) CO, (2) NOx (excluding N2O), (3) SOx, (4) particulate matter (PM10), (5) manganese (MnO), (6) lead (Pb), (7) volatile organic compounds (VOCs), and (8) polycyclic aromatic hydrocarbons (PAHs)</t>
  </si>
  <si>
    <r>
      <rPr>
        <b/>
        <sz val="10"/>
        <color rgb="FFEFAB31"/>
        <rFont val="Verdana"/>
        <family val="2"/>
      </rPr>
      <t>Non-GHG atmospheric emissions of the Steel Industry (tons)</t>
    </r>
    <r>
      <rPr>
        <b/>
        <sz val="10"/>
        <color rgb="FFFF9900"/>
        <rFont val="Verdana"/>
        <family val="2"/>
      </rPr>
      <t>¹</t>
    </r>
  </si>
  <si>
    <t xml:space="preserve">1. The changes observed in 2024 are attributed to operational improvements and increased investments in equipment purchases and maintenance.
2. Figures were calculated based on direct emissions monitoring through isokinetic sampling and analysis. </t>
  </si>
  <si>
    <r>
      <rPr>
        <b/>
        <sz val="10"/>
        <color rgb="FFEFAB31"/>
        <rFont val="Verdana"/>
        <family val="2"/>
      </rPr>
      <t>Waste generated by type of the Steel Industry (tons)</t>
    </r>
    <r>
      <rPr>
        <b/>
        <sz val="10"/>
        <color rgb="FFFF9900"/>
        <rFont val="Verdana"/>
        <family val="2"/>
      </rPr>
      <t>¹</t>
    </r>
  </si>
  <si>
    <t>Steel Industry (Brazil)⁴</t>
  </si>
  <si>
    <t>Hazardouns</t>
  </si>
  <si>
    <r>
      <rPr>
        <sz val="8"/>
        <color rgb="FF000000"/>
        <rFont val="Verdana"/>
        <family val="2"/>
      </rPr>
      <t>1. All waste generated is stored until it reaches an ideal volume for disposal or treatment. Therefore, the generation and disposal volumes differ. The variations in 2023 are mainly explained by the lower production volume at UPV. Historical data restated.</t>
    </r>
    <r>
      <rPr>
        <b/>
        <sz val="8"/>
        <color rgb="FF000000"/>
        <rFont val="Verdana"/>
        <family val="2"/>
      </rPr>
      <t xml:space="preserve"> GRI 2-4</t>
    </r>
    <r>
      <rPr>
        <sz val="8"/>
        <color rgb="FF000000"/>
        <rFont val="Verdana"/>
        <family val="2"/>
      </rPr>
      <t xml:space="preserve">
2. Common waste, wood, miscellaneous, batteries, light bulbs, among others.
3. 100% of the blast furnace slag generated at UPV is used as raw material at CSN Cimentos.   
4. In 2024, there was an increase in the generation of hazardous waste, mainly driven by the growth in the sales volume of certain waste materials, such as FEA dust. Additionally, the amount of construction debris from the long products yard used for land reclamation was reduced (categorized under “other”). </t>
    </r>
  </si>
  <si>
    <r>
      <rPr>
        <b/>
        <sz val="10"/>
        <color rgb="FFEFAB31"/>
        <rFont val="Verdana"/>
        <family val="2"/>
      </rPr>
      <t>Waste diverted from final disposal of the Steel Industry (tons)</t>
    </r>
    <r>
      <rPr>
        <b/>
        <sz val="10"/>
        <color rgb="FFFF9900"/>
        <rFont val="Verdana"/>
        <family val="2"/>
      </rPr>
      <t>¹</t>
    </r>
  </si>
  <si>
    <t>1. All waste is directed to external treatment and disposal, with the exception of materials recycled internally. The increase in internal recycling is linked to an adjustment in the oily effluent treatment process at the UPV facility.</t>
  </si>
  <si>
    <r>
      <rPr>
        <b/>
        <sz val="10"/>
        <color rgb="FFEFAB31"/>
        <rFont val="Verdana"/>
        <family val="2"/>
      </rPr>
      <t>Waste directed to final disposal of the Steel Industry (tons)</t>
    </r>
    <r>
      <rPr>
        <b/>
        <sz val="10"/>
        <color rgb="FFFF9900"/>
        <rFont val="Verdana"/>
        <family val="2"/>
      </rPr>
      <t>¹</t>
    </r>
  </si>
  <si>
    <t>1. All waste is directed to external treatment and disposal. In 2024, waste disposal in landfills decreased by 20%, primarily driven by a reduction in the volume of construction debris generated at the Presidente Vargas Plant.</t>
  </si>
  <si>
    <t>SASB EM-IS-150a.1 | (1) Amount of waste generated, (2) percentage hazardous, (3) percentage recycled</t>
  </si>
  <si>
    <r>
      <rPr>
        <b/>
        <sz val="10"/>
        <color theme="4"/>
        <rFont val="Verdana"/>
        <family val="2"/>
      </rPr>
      <t>Waste indicators of the Steel Industry</t>
    </r>
    <r>
      <rPr>
        <b/>
        <vertAlign val="superscript"/>
        <sz val="10"/>
        <color rgb="FFFF9900"/>
        <rFont val="Verdana"/>
        <family val="2"/>
      </rPr>
      <t>1</t>
    </r>
  </si>
  <si>
    <t>Waste volume directed to recycling (tons)</t>
  </si>
  <si>
    <t>Percentage of waste directed to recycling</t>
  </si>
  <si>
    <r>
      <rPr>
        <sz val="8"/>
        <color rgb="FF000000"/>
        <rFont val="Verdana"/>
        <family val="2"/>
      </rPr>
      <t xml:space="preserve">1. The changes in 2024 are explained in the GRI 306-3 and 306-4 tables. Historical data have been restated. </t>
    </r>
    <r>
      <rPr>
        <b/>
        <sz val="8"/>
        <color rgb="FF000000"/>
        <rFont val="Verdana"/>
        <family val="2"/>
      </rPr>
      <t>GRI 2-4</t>
    </r>
    <r>
      <rPr>
        <sz val="8"/>
        <color rgb="FF000000"/>
        <rFont val="Verdana"/>
        <family val="2"/>
      </rPr>
      <t xml:space="preserve">.                                                                                      </t>
    </r>
  </si>
  <si>
    <t>Ratio between the lowest salary paid and the minimum wage</t>
  </si>
  <si>
    <t>CSN Siderurgia¹</t>
  </si>
  <si>
    <t>Lusosider²</t>
  </si>
  <si>
    <t>SWT³</t>
  </si>
  <si>
    <t>1. The only wages paid below the national minimum wage apply to apprentices, who are employed under specific regulations and have reduced working hours, in accordance with municipal or national wage floor agreements. The Brazilian minimum wage was R$1,212 in 2022, R$1,320 in 2023, and R$1,412 in 2024
2. The calculation considers Portugal’s national minimum wage: €705 in 2022, €760 in 2023, and €820 in 2024.
3. The calculation considers Germany’s national minimum wage: €12.00 in 2022 and 2023, and €12.41 in 2024.</t>
  </si>
  <si>
    <t>Materials consumption of the Steel Industry (tons)</t>
  </si>
  <si>
    <t>SASB EM-IS-000.A | Raw steel production, percentage from: (1) basic oxygen furnace processes, (2) electric arc furnace processes</t>
  </si>
  <si>
    <t>SASB EM-IS-000.B | Total iron ore production</t>
  </si>
  <si>
    <t>SASB EM-IS-000.C | Total coking coal production</t>
  </si>
  <si>
    <t>Production indicators of the Steel Industry</t>
  </si>
  <si>
    <t>Total steel production (tons)</t>
  </si>
  <si>
    <t>Steel production in blast furnace (tons)</t>
  </si>
  <si>
    <t>Percentage of steel production in blast furnace</t>
  </si>
  <si>
    <t>Steel production in electric arc furnace (tons)</t>
  </si>
  <si>
    <t>Percentage of steel production in electric arc furnace</t>
  </si>
  <si>
    <t>Total production of iron ore (tons)</t>
  </si>
  <si>
    <t>Total production of coking coal (tons)</t>
  </si>
  <si>
    <t>GRI Index</t>
  </si>
  <si>
    <t>The table below presents the correlation of the GRI disclosures covered in this Databook. In each one, you can click on the hyperlinks in the "Where to find" column to easily access information that responds to that framework. For more information about sustainability management and the GRI disclosures reported by CSN, access the PDF version of the Integrated Report.</t>
  </si>
  <si>
    <t>GRI Standard</t>
  </si>
  <si>
    <t>GRI Disclosure</t>
  </si>
  <si>
    <t>Where to find it</t>
  </si>
  <si>
    <t xml:space="preserve">
GRI 2 | General Disclosures 2021</t>
  </si>
  <si>
    <t>GRI 2-4 | Restatements of information</t>
  </si>
  <si>
    <t>Mining</t>
  </si>
  <si>
    <t>Cement</t>
  </si>
  <si>
    <t>Steel Industry</t>
  </si>
  <si>
    <t>Logistics</t>
  </si>
  <si>
    <t>Energy</t>
  </si>
  <si>
    <t>GRI 101  | Biodiversity 2024</t>
  </si>
  <si>
    <t xml:space="preserve">
GRI 202 | Market presence 2016</t>
  </si>
  <si>
    <t xml:space="preserve">
GRI 204 | Procurement practices 2016</t>
  </si>
  <si>
    <t xml:space="preserve">
GRI 205 | Anti-corruption 2016</t>
  </si>
  <si>
    <t xml:space="preserve">
GRI 206 | Anti-competitive behavior 2016</t>
  </si>
  <si>
    <t xml:space="preserve">
GRI 207 | Tax 2019</t>
  </si>
  <si>
    <t xml:space="preserve">
GRI 301 | Materials 2016</t>
  </si>
  <si>
    <t xml:space="preserve">
GRI 302 | Energy 2016</t>
  </si>
  <si>
    <t xml:space="preserve">
GRI 303 | Water and effluents 2018</t>
  </si>
  <si>
    <t xml:space="preserve">
GRI 304 | Biodiversity 2016</t>
  </si>
  <si>
    <t xml:space="preserve">
GRI 305 | Emissions 2016</t>
  </si>
  <si>
    <t xml:space="preserve">
GRI 306 | Waste 2020</t>
  </si>
  <si>
    <t xml:space="preserve">
GRI 308 | Supplier environmental assessment 2016</t>
  </si>
  <si>
    <t xml:space="preserve">
GRI 401 | Employment 2016</t>
  </si>
  <si>
    <t xml:space="preserve">
GRI 403 | Occupational health and safety 2018</t>
  </si>
  <si>
    <t xml:space="preserve">
GRI 404 | Training and education 2016</t>
  </si>
  <si>
    <t xml:space="preserve">
GRI 405 | Diversity and equal opportunity 2016</t>
  </si>
  <si>
    <t>GRI 406 | Non-discrimination 2016</t>
  </si>
  <si>
    <t>GRI 406 | Incidents of discrimination</t>
  </si>
  <si>
    <t xml:space="preserve">
GRI 411 | Rights of indigenous peoples 2016</t>
  </si>
  <si>
    <t xml:space="preserve">
GRI 414 | Supplier social assessment 2016</t>
  </si>
  <si>
    <t>GRI Mining Sector</t>
  </si>
  <si>
    <t>SASB Content Index</t>
  </si>
  <si>
    <t>The table below presents the correlation of the SASB topics and indicators covered in this Databook. In each one, you can click on the hyperlinks in the "Where to find" column to easily access information that responds to that framework. For more information about sustainability management and the SASB indicators reported by CSN, access the PDF version of the Integrated Report.</t>
  </si>
  <si>
    <t>SASB Standard</t>
  </si>
  <si>
    <t>SASB Topic</t>
  </si>
  <si>
    <t>SASB Indicator</t>
  </si>
  <si>
    <t xml:space="preserve">
Iron &amp; Steel Producers 2023</t>
  </si>
  <si>
    <t>Greenhouse Gas Emissions</t>
  </si>
  <si>
    <t>Air Quality</t>
  </si>
  <si>
    <t>Energy Management</t>
  </si>
  <si>
    <t>Water Management</t>
  </si>
  <si>
    <t>Waste Management</t>
  </si>
  <si>
    <t>Workforce Health &amp; Safety</t>
  </si>
  <si>
    <t>Supply Chain Management</t>
  </si>
  <si>
    <t>SASB EM-IS-430a.1 | Discussion of the process for managing iron ore or coking coal sourcing risks arising from environmental and social issues</t>
  </si>
  <si>
    <t>Activity Metrics</t>
  </si>
  <si>
    <t xml:space="preserve">
Metals &amp; Mining 2023</t>
  </si>
  <si>
    <t>Waste &amp; Hazardous Materials Management</t>
  </si>
  <si>
    <t>Biodiversity Impacts</t>
  </si>
  <si>
    <t>Security, Human Rights &amp; Rights of Indigenous Peoples</t>
  </si>
  <si>
    <t>Community Relations</t>
  </si>
  <si>
    <t>Labour Practices</t>
  </si>
  <si>
    <t>Business Ethics &amp; Transparency</t>
  </si>
  <si>
    <t>Tailings Storage Facilities Management</t>
  </si>
  <si>
    <t xml:space="preserve">
Construction Materials 2023</t>
  </si>
  <si>
    <t>SASB EM-CM-150a.1 | Amount of waste generated, percentage hazardous and percentage recycled</t>
  </si>
  <si>
    <t>Pricing Integrity &amp; Transparency</t>
  </si>
  <si>
    <t>Material topics</t>
  </si>
  <si>
    <t>The table below presents the correlation of CSN Group's material topics with GRI disclosures and SASB indicators covered in this Databook. In each one, you can click on the hyperlinks in the "Where to find" column to easily access information that responds to that framework. For more information about sustainability management and the SASB indicators reported by CSN, access the PDF version of the Integrated Report.</t>
  </si>
  <si>
    <t>Material Topic</t>
  </si>
  <si>
    <t>GRI Disclosure / SASB Indicator</t>
  </si>
  <si>
    <t xml:space="preserve">
Ethics and compliance</t>
  </si>
  <si>
    <t xml:space="preserve">
People management and DE&amp;I</t>
  </si>
  <si>
    <t>SASB EM-MM-000-B | Total number of employees, percentage contractors</t>
  </si>
  <si>
    <t xml:space="preserve">
Human rights</t>
  </si>
  <si>
    <t xml:space="preserve">
Health, safety and well-being</t>
  </si>
  <si>
    <t xml:space="preserve">
Value chain</t>
  </si>
  <si>
    <t xml:space="preserve">
Local communities</t>
  </si>
  <si>
    <t xml:space="preserve">
Climate change</t>
  </si>
  <si>
    <t xml:space="preserve">
Eco-efficiency</t>
  </si>
  <si>
    <t xml:space="preserve">
Dams and mineral co-products</t>
  </si>
  <si>
    <t xml:space="preserve">
Biodiversity</t>
  </si>
  <si>
    <t>TCFD</t>
  </si>
  <si>
    <t>The table below presents a summary of our practices and their alignment with the recommendations of the Task Force on Climate-related Disclosures (TCFD). For more information, see the following documents:</t>
  </si>
  <si>
    <t>Disclosures of the Climate Change material topic in this Databook</t>
  </si>
  <si>
    <t>2023 Integrated Report of the CSN Group</t>
  </si>
  <si>
    <t>2022 Climate Action Report of the CSN Group</t>
  </si>
  <si>
    <t>2023 CDP questionnaire of the CSN Group</t>
  </si>
  <si>
    <t>Recommendation</t>
  </si>
  <si>
    <t>CSN Management</t>
  </si>
  <si>
    <t>Governance Pillar</t>
  </si>
  <si>
    <t>a) Describe the board’s oversight of risks and opportunities related to climate change</t>
  </si>
  <si>
    <r>
      <rPr>
        <sz val="10"/>
        <color theme="1"/>
        <rFont val="Verdana"/>
        <family val="2"/>
      </rPr>
      <t xml:space="preserve">The Board of Directors, together with the ESG Committee and the Integrated Management Committee, oversees operational and emissions performance indicators, climate-related risk and opportunity management, participation in external discussions on climate, and decarbonization project investments. The ESG Committee reports regularly to the Board. Climate risk and opportunity management is fully integrated into CSN’s corporate risk management process and reported to the Audit Committee—a statutory advisory body to the Board of Directors.
</t>
    </r>
    <r>
      <rPr>
        <sz val="10"/>
        <color rgb="FF0078C1"/>
        <rFont val="Verdana"/>
        <family val="2"/>
      </rPr>
      <t>See also: CDP questions 4.1.1, 4.1.2, and 4.2</t>
    </r>
  </si>
  <si>
    <t>b) Describe the role of management in assessing and managing risks and opportunities related to climate change</t>
  </si>
  <si>
    <r>
      <rPr>
        <sz val="10"/>
        <color theme="1"/>
        <rFont val="Verdana"/>
        <family val="2"/>
      </rPr>
      <t xml:space="preserve">CSN’s ESG Committee is composed of 15 company executives and serves as a non-statutory advisory body to the Board of Directors. The committee receives monthly executive reports on the activities and progress of the Climate Change Working Group. Its meetings serve as a platform to review progress and challenges across eight Working Groups that address key sustainability topics aligned with CSN’s corporate strategy—including Climate Change.
CSN’s organizational structure includes a Sustainability, Environment, Health, and Occupational Safety function reporting directly to the CEO. This function works closely with the ESG Committee and its Thematic Groups, and includes a dedicated Decarbonization Management team responsible for building decarbonization strategies, tracking key indicators, and developing projects to reduce greenhouse gas (GHG) emissions.
The activities of the Climate Change Group and Decarbonization Management team are guided by a Strategic Climate Action Plan (PAC), which comprises around 180 initiatives across 30 areas to drive business decarbonization, manage risks and opportunities, and engage stakeholders across the value chain.
</t>
    </r>
    <r>
      <rPr>
        <sz val="10"/>
        <color rgb="FF0066CC"/>
        <rFont val="Verdana"/>
        <family val="2"/>
      </rPr>
      <t>See also: questions 4.2, 4.3.1</t>
    </r>
  </si>
  <si>
    <t>Strategy Pillar</t>
  </si>
  <si>
    <t>a) Describe the risks and opportunities related to climate change that the organization has identified in the short, medium and long term</t>
  </si>
  <si>
    <r>
      <rPr>
        <sz val="10"/>
        <color theme="1"/>
        <rFont val="Verdana"/>
        <family val="2"/>
      </rPr>
      <t xml:space="preserve">Since 2021, CSN has conducted a structured exercise to map and assess the most relevant climate risks and opportunities across the activities, industries, and regions in which the company operates. In 2024, this process was significantly enhanced with the incorporation of a climate scenario analysis focused on physical risks. Additionally, the climate risk assessment tool was reviewed and updated, including improvements to transition risk factors, for subsequent integration into the CBRAIN climate management platform. The 2024 assessment now includes 52 climate risk factors and 48 climate opportunity factors. One of the main methodological improvements was the increased granularity in the analysis of physical risks and the scientific rigor applied in defining the assessment parameters. Risks are analyzed in terms of the magnitude of impact and likelihood of occurrence over three different time horizons: short term (1 to 3 years), medium term (4 to 6 years), and long term (more than 6 years), in line with TCFD recommendations. Seven critical risk factors and six opportunities were prioritize:
</t>
    </r>
    <r>
      <rPr>
        <b/>
        <sz val="10"/>
        <color rgb="FF0066CC"/>
        <rFont val="Verdana"/>
        <family val="2"/>
      </rPr>
      <t xml:space="preserve">Risks | 
</t>
    </r>
    <r>
      <rPr>
        <b/>
        <sz val="10"/>
        <color theme="1"/>
        <rFont val="Verdana"/>
        <family val="2"/>
      </rPr>
      <t xml:space="preserve">Short Term: </t>
    </r>
    <r>
      <rPr>
        <sz val="10"/>
        <color theme="1"/>
        <rFont val="Verdana"/>
        <family val="2"/>
      </rPr>
      <t xml:space="preserve">(i) Entry of low CO2 performance raw materials in Brazil (indirect impact of CBAM); (ii) Implementation of the Brazilian Emissions Trading System (SBCE)
</t>
    </r>
    <r>
      <rPr>
        <b/>
        <sz val="10"/>
        <color theme="1"/>
        <rFont val="Verdana"/>
        <family val="2"/>
      </rPr>
      <t>Medium Term:</t>
    </r>
    <r>
      <rPr>
        <sz val="10"/>
        <color theme="1"/>
        <rFont val="Verdana"/>
        <family val="2"/>
      </rPr>
      <t xml:space="preserve"> (iii) Expansion or construction of carbon-intensive assets; (iv) Carbon pricing regulation for international maritime transport
</t>
    </r>
    <r>
      <rPr>
        <b/>
        <sz val="10"/>
        <color theme="1"/>
        <rFont val="Verdana"/>
        <family val="2"/>
      </rPr>
      <t xml:space="preserve">Long Term: </t>
    </r>
    <r>
      <rPr>
        <sz val="10"/>
        <color theme="1"/>
        <rFont val="Verdana"/>
        <family val="2"/>
      </rPr>
      <t>(v) Changes in wind patterns; (vi) Increased intensity and frequency of extreme rainfall; (vii) Decrease in the use of construction materials due to more efficient building practices</t>
    </r>
    <r>
      <rPr>
        <sz val="10"/>
        <color rgb="FFFF0000"/>
        <rFont val="Verdana"/>
        <family val="2"/>
      </rPr>
      <t xml:space="preserve">
</t>
    </r>
    <r>
      <rPr>
        <sz val="10"/>
        <color theme="1"/>
        <rFont val="Verdana"/>
        <family val="2"/>
      </rPr>
      <t xml:space="preserve">
</t>
    </r>
    <r>
      <rPr>
        <b/>
        <sz val="10"/>
        <color rgb="FF0066CC"/>
        <rFont val="Verdana"/>
        <family val="2"/>
      </rPr>
      <t>Opportunities |</t>
    </r>
    <r>
      <rPr>
        <sz val="10"/>
        <color theme="1"/>
        <rFont val="Verdana"/>
        <family val="2"/>
      </rPr>
      <t xml:space="preserve"> 
</t>
    </r>
    <r>
      <rPr>
        <b/>
        <sz val="10"/>
        <color theme="1"/>
        <rFont val="Verdana"/>
        <family val="2"/>
      </rPr>
      <t>Short Term:</t>
    </r>
    <r>
      <rPr>
        <sz val="10"/>
        <color theme="1"/>
        <rFont val="Verdana"/>
        <family val="2"/>
      </rPr>
      <t xml:space="preserve"> (i) Use of acid slag to reduce clinker factor; (ii) Development of a Rain and Wind Plan to reduce exposure during critical periods; (iii) Coke Battery upgrades to improve product quality
</t>
    </r>
    <r>
      <rPr>
        <b/>
        <sz val="10"/>
        <color theme="1"/>
        <rFont val="Verdana"/>
        <family val="2"/>
      </rPr>
      <t>Medium Term:</t>
    </r>
    <r>
      <rPr>
        <sz val="10"/>
        <color theme="1"/>
        <rFont val="Verdana"/>
        <family val="2"/>
      </rPr>
      <t xml:space="preserve"> (iv) Development of low-carbon products and collaborations with customers to reduce product emissions when in use; (v) Blast furnace upgrades to lower fuel rates
</t>
    </r>
    <r>
      <rPr>
        <b/>
        <sz val="10"/>
        <color theme="1"/>
        <rFont val="Verdana"/>
        <family val="2"/>
      </rPr>
      <t xml:space="preserve">Long Term: </t>
    </r>
    <r>
      <rPr>
        <sz val="10"/>
        <color theme="1"/>
        <rFont val="Verdana"/>
        <family val="2"/>
      </rPr>
      <t xml:space="preserve">(vi) Construction of a plant for the beneficiation of iron ore for use in Direct Reduction routes to produce HBI and DRI
</t>
    </r>
    <r>
      <rPr>
        <sz val="10"/>
        <color rgb="FF0066CC"/>
        <rFont val="Verdana"/>
        <family val="2"/>
      </rPr>
      <t>Learn more: questions 2.1, 2.2.2, 2.4</t>
    </r>
  </si>
  <si>
    <t>b) Describe the impact of climate change-related risks and opportunities on the organization’s business, strategy, and financial planning</t>
  </si>
  <si>
    <r>
      <rPr>
        <sz val="10"/>
        <color rgb="FF000000"/>
        <rFont val="Verdana"/>
        <family val="2"/>
      </rPr>
      <t xml:space="preserve">All risks and opportunities are evaluated using a 5 x 5 matrix that intersects the magnitude of impact with the likelihood of occurrence. Critical risks are analyzed both qualitatively and quantitatively across the three climate scenarios developed by CSN. The qualitative analysis determines whether, and to what extent (low or high), a risk may generate negative impact—or, in some cases, may even represent an opportunity depending on the scenario. The quantitative analysis determines the potential financial impact should the risk materialize. Critical opportunities are evaluated qualitatively only, for each scenario.
 An example of this methodology in practice is the transition risk related to the new carbon market in Brazil, which could influence the Company’s business strategy. This requires the Company to adopt a feasible, actionable roadmap tied to emission reduction targets that support national decarbonization efforts. Another example is the physical risk associated with extreme rainfall events that could disrupt mining operations. To mitigate this risk, CSN Mineração has developed an action plan with preventive measures to be implemented during the first half of the year—typically the rainiest period—to minimize production losses. Other critical risks may also affect the business through rising operating costs, lower profit margins, or damage to physical assets. Conversely, opportunities such as the sale of high-grade 67% iron ore have the potential to boost revenue by supplying this material to direct reduction processes.
</t>
    </r>
    <r>
      <rPr>
        <sz val="10"/>
        <color rgb="FF0078C1"/>
        <rFont val="Verdana"/>
        <family val="2"/>
      </rPr>
      <t xml:space="preserve"> 
 See also: questions 2.1, 2.2.2 and 2.4</t>
    </r>
  </si>
  <si>
    <t>c) Describe the resilience of the organization’s strategy, taking into account different scenarios related to climate change, including a scenario of 2°C or lower</t>
  </si>
  <si>
    <r>
      <rPr>
        <sz val="10"/>
        <color theme="1"/>
        <rFont val="Verdana"/>
        <family val="2"/>
      </rPr>
      <t xml:space="preserve">In our resilience assessment, CSN’s 2022 Climate Scenario Study was based on the IPCC’s 2021 Shared Socioeconomic Pathways (SSP) and the Network for Greening the Financial System (NGFS) scenarios from the International Energy Agency (IEA). The study examined three potential scenarios:
   • Low-Carbon Economy (LCE) – 1.5°C
• Stay on the Fence (SOF) – 2.5°C
• High Vulnerability Society (HVS) – 4.0°C
These scenarios were analyzed across three time horizons between 2020 and 2050, helping CSN to build strategic business resilience in the face of climate-related risks and opportunities. All findings are thoroughly documented and shared with the ESG Committee and stakeholders through annual publicly disclosed reports such as our Integrated Report, CDP questionnaire, and Climate Action Report.
Based on these assessments, CSN has drawn key findings related to transition risks as inputs for our resilience strategy. Among the top challenges are the financial risks associated with securing capital to fund decarbonization initiatives and the potential emergence of a carbon pricing framework, along with the need to manage physical risks linked to changing rainfall and wind patterns, especially from 2040 onward. In terms of opportunities in the short term, CSN Cimentos has a unique competitive advantage with its significantly lower carbon footprint compared to the global average. Another notable opportunity lies in ongoing investment in expanding and converting CSN Mineração’s plants to produce high-grade iron ore, suitable for direct reduction processes that are vital to decarbonizing the steel industry.
</t>
    </r>
    <r>
      <rPr>
        <sz val="10"/>
        <color rgb="FF0078C1"/>
        <rFont val="Verdana"/>
        <family val="2"/>
      </rPr>
      <t>See also: questions 5.1. 5.1.2</t>
    </r>
  </si>
  <si>
    <t>Risk Management Pillar</t>
  </si>
  <si>
    <t>a) Describe the organization’s processes for identifying and assessing climate change-related risks</t>
  </si>
  <si>
    <r>
      <rPr>
        <b/>
        <sz val="10"/>
        <color rgb="FF0078C1"/>
        <rFont val="Verdana"/>
        <family val="2"/>
      </rPr>
      <t>Methodology for climate risk and opportunity assessment</t>
    </r>
    <r>
      <rPr>
        <sz val="10"/>
        <color theme="1"/>
        <rFont val="Verdana"/>
        <family val="2"/>
      </rPr>
      <t xml:space="preserve"> | Phase 1 focuses on setting the methodology for assessing climate-related risks and opportunities. During this stage, the facilities to be assessed, the level of detail, the scope of the assessment, and the time horizons are defined. This phase also includes establishing a glossary of climate factors, the taxonomies adopted, impact measurement scales, and the evaluation and prioritization approach.
</t>
    </r>
    <r>
      <rPr>
        <b/>
        <sz val="10"/>
        <color rgb="FF0078C1"/>
        <rFont val="Verdana"/>
        <family val="2"/>
      </rPr>
      <t>Mapping and prioritizing climate risks and opportunities</t>
    </r>
    <r>
      <rPr>
        <sz val="10"/>
        <color rgb="FFFF0000"/>
        <rFont val="Verdana"/>
        <family val="2"/>
      </rPr>
      <t xml:space="preserve"> </t>
    </r>
    <r>
      <rPr>
        <sz val="10"/>
        <color theme="1"/>
        <rFont val="Verdana"/>
        <family val="2"/>
      </rPr>
      <t>| This phase involves identifying and assessing climate risks and opportunities. Relevant factors are mapped, assessed for applicability by operational site, and classified using a 5x5 matrix, with criticality levels ranging from very low to critical. The expected timeframe for each factor’s materialization is also suggested.</t>
    </r>
    <r>
      <rPr>
        <sz val="10"/>
        <color rgb="FFFF0000"/>
        <rFont val="Verdana"/>
        <family val="2"/>
      </rPr>
      <t xml:space="preserve">
</t>
    </r>
    <r>
      <rPr>
        <sz val="10"/>
        <color theme="1"/>
        <rFont val="Verdana"/>
        <family val="2"/>
      </rPr>
      <t xml:space="preserve">
</t>
    </r>
    <r>
      <rPr>
        <b/>
        <sz val="10"/>
        <color rgb="FF0078C1"/>
        <rFont val="Verdana"/>
        <family val="2"/>
      </rPr>
      <t xml:space="preserve">Assessing climate scenarios </t>
    </r>
    <r>
      <rPr>
        <sz val="10"/>
        <color theme="1"/>
        <rFont val="Verdana"/>
        <family val="2"/>
      </rPr>
      <t xml:space="preserve">| Phase 3 entails analyzing factors classified as high or critical across three climate scenarios adopted by CSN, aligned with projections from the IPCC and IEA. The goal is to support executive leadership in embedding climate-related aspects into strategic decisions, with assessments conducted at both the business unit (such as Steel, Mining, Energy) and corporate levels.
</t>
    </r>
    <r>
      <rPr>
        <b/>
        <sz val="10"/>
        <color rgb="FF0078C1"/>
        <rFont val="Verdana"/>
        <family val="2"/>
      </rPr>
      <t xml:space="preserve">Climate Impact Inventory </t>
    </r>
    <r>
      <rPr>
        <sz val="10"/>
        <color theme="1"/>
        <rFont val="Verdana"/>
        <family val="2"/>
      </rPr>
      <t xml:space="preserve">| Phase 4 involves developing an inventory of climate impacts already experienced by the company to understand past events that led to financial losses, document emergency measures taken, and identify adaptation opportunities for future events.
</t>
    </r>
    <r>
      <rPr>
        <b/>
        <sz val="10"/>
        <color rgb="FF0078C1"/>
        <rFont val="Verdana"/>
        <family val="2"/>
      </rPr>
      <t>Climate Adaptation</t>
    </r>
    <r>
      <rPr>
        <sz val="10"/>
        <color theme="1"/>
        <rFont val="Verdana"/>
        <family val="2"/>
      </rPr>
      <t xml:space="preserve"> | This stage focuses on the development of climate adaptation plans consistent with ISO 14090. Based on the vulnerability assessment results, operational sites with higher exposure to physical risks are identified and are tasked with creating local adaptation plans in collaboration with the decarbonization team. Transition risks are addressed through the company’s broader decarbonization strategy.
</t>
    </r>
    <r>
      <rPr>
        <b/>
        <sz val="10"/>
        <color rgb="FF0078C1"/>
        <rFont val="Verdana"/>
        <family val="2"/>
      </rPr>
      <t>Climate Resilience Assessment</t>
    </r>
    <r>
      <rPr>
        <sz val="10"/>
        <color theme="1"/>
        <rFont val="Verdana"/>
        <family val="2"/>
      </rPr>
      <t xml:space="preserve">| Phase 6 addresses the financial resilience of the business. The purpose of this phase is to systematically evaluate how different climate scenarios and risk factors could financially impact the business. Through modeling based on CSN’s current business plan, the effects of physical and transition risks on the company’s cash flow are estimated.
</t>
    </r>
    <r>
      <rPr>
        <sz val="10"/>
        <color rgb="FF0078C1"/>
        <rFont val="Verdana"/>
        <family val="2"/>
      </rPr>
      <t>Not applicable – information available only in internal procedures.</t>
    </r>
  </si>
  <si>
    <t>b) Describe the organization’s processes for managing climate change-related risks</t>
  </si>
  <si>
    <r>
      <rPr>
        <sz val="10"/>
        <color theme="1"/>
        <rFont val="Verdana"/>
        <family val="2"/>
      </rPr>
      <t xml:space="preserve">Since 2022, CSN’s climate risk management process has followed the taxonomy outlined by the TCFD. A qualitative analysis, conducted jointly with operational teams, assesses climate risks and opportunities based on impact magnitude and likelihood of occurrence. Within the Climate Change Working Group, a dedicated Climate Risk and Opportunity Management Subgroup continually reviews the corporate climate risk matrix and incorporates market trends and innovations into the management process.
In 2024, CSN completed a vulnerability study that significantly enhanced the maturity of its risk governance. The company is also updating its climate risk and opportunity matrix to include biodiversity-related aspects, developing an integrated approach to managing both climate and nature-related risks in line with the TCFD and TNFD frameworks.
</t>
    </r>
    <r>
      <rPr>
        <sz val="10"/>
        <color rgb="FF0078C1"/>
        <rFont val="Verdana"/>
        <family val="2"/>
      </rPr>
      <t>See also: questions 2.1, 2.2.2 and 2.4</t>
    </r>
  </si>
  <si>
    <t>c) Describe how processes for identifying, assessing, and managing climate change-related risks are integrated into the organization’s overall risk management</t>
  </si>
  <si>
    <r>
      <rPr>
        <sz val="10"/>
        <color theme="1"/>
        <rFont val="Verdana"/>
        <family val="2"/>
      </rPr>
      <t xml:space="preserve">Climate risk assessment and management are integrated into CSN’s corporate risk management framework. This model, based on the COSO (Committee of Sponsoring Organizations of the Treadway Commission) framework, follows the Three Lines of Defense model and is overseen by the Audit Committee and the Board of Directors. Within the Climate Change Working Group, the Climate Risk and Opportunity Management Subgroup collaborates with the Corporate Risk Management team to ensure climate-related risks are fully addressed. The Climate Risk and Opportunity Management Subgroup’s main responsibilities are: 
a. Monitoring and discussing major climate-related risks and opportunities;
b. Ensuring methodological conformity and integration between climate risks and the broader corporate risk and opportunity processes;
c. Incorporating climate issues into the corporate risk matrix and submitting them to the Audit Committee, when applicable.
</t>
    </r>
    <r>
      <rPr>
        <sz val="10"/>
        <color rgb="FF0078C1"/>
        <rFont val="Verdana"/>
        <family val="2"/>
      </rPr>
      <t>Not applicable – information available only in internal procedures.</t>
    </r>
  </si>
  <si>
    <t>Metrics and Goals Pillar</t>
  </si>
  <si>
    <t>a) Disclose the metrics used by the organization to assess risks and opportunities related to climate change in accordance with its risk management strategy and process</t>
  </si>
  <si>
    <r>
      <rPr>
        <sz val="10"/>
        <color theme="1"/>
        <rFont val="Verdana"/>
        <family val="2"/>
      </rPr>
      <t xml:space="preserve">CSN identifies climate-related risks in alignment with the TCFD recommendations, using a combination of strategic external sources (such as the IPCC and IEA), market benchmarks, and internal company analysis. The risk assessment methodology incorporates tools such as the Marginal Abatement Cost Curve and the Company’s Climate Scenario Analysis.
Risk and opportunity prioritization is based on a matrix that evaluates both the likelihood of occurrence and the magnitude of impact, across short-, medium-, and long-term horizons.
</t>
    </r>
    <r>
      <rPr>
        <sz val="10"/>
        <color rgb="FF0078C1"/>
        <rFont val="Verdana"/>
        <family val="2"/>
      </rPr>
      <t>See also: questions 5.1. 5.1.2</t>
    </r>
  </si>
  <si>
    <t>b) Disclose Scope 1, Scope 2 and, if appropriate, Scope 3 greenhouse gas (GHG) emissions and related risks</t>
  </si>
  <si>
    <r>
      <rPr>
        <sz val="10"/>
        <color theme="1"/>
        <rFont val="Verdana"/>
        <family val="2"/>
      </rPr>
      <t xml:space="preserve">Each year, CSN publishes its greenhouse gas emissions inventory, following internationally recognized methodologies: Brazil GHG Protocol Programme, 2006 IPCC Guidelines for National GHG Inventories, and ISO 14064-1. The inventory covers Scopes 1, 2, and 3 emissions and is third-party verified. Disclosures are available in the company’s Integrated Report, the Brazilian GHG Protocol Public Emissions Registry, and the CDP Climate Questionnaire.
</t>
    </r>
    <r>
      <rPr>
        <sz val="10"/>
        <color rgb="FF0078C1"/>
        <rFont val="Verdana"/>
        <family val="2"/>
      </rPr>
      <t>See more: CDP section 7</t>
    </r>
  </si>
  <si>
    <t>c) Describe the goals used by the organization to manage climate change-related risks and opportunities and performance against the goals</t>
  </si>
  <si>
    <r>
      <rPr>
        <sz val="10"/>
        <color rgb="FF000000"/>
        <rFont val="Verdana"/>
        <family val="2"/>
      </rPr>
      <t>CSN has set greenhouse gas emission intensity targets across its core businesses—Steel, Mining, and Cement—and a net-zero commitment for the Mining business.</t>
    </r>
    <r>
      <rPr>
        <sz val="10"/>
        <color rgb="FFFF0000"/>
        <rFont val="Verdana"/>
        <family val="2"/>
      </rPr>
      <t xml:space="preserve">
</t>
    </r>
    <r>
      <rPr>
        <b/>
        <sz val="10"/>
        <color rgb="FFEFAB31"/>
        <rFont val="Verdana"/>
        <family val="2"/>
      </rPr>
      <t>Steel:</t>
    </r>
    <r>
      <rPr>
        <sz val="10"/>
        <color rgb="FF000000"/>
        <rFont val="Verdana"/>
        <family val="2"/>
      </rPr>
      <t xml:space="preserve"> Reduce CO2e emissions per metric ton of crude steel by 10% by 2030 and 20% by 2035, based on World Steel Association (WSA) methodology.</t>
    </r>
    <r>
      <rPr>
        <sz val="10"/>
        <color rgb="FFFF0000"/>
        <rFont val="Verdana"/>
        <family val="2"/>
      </rPr>
      <t xml:space="preserve">
</t>
    </r>
    <r>
      <rPr>
        <b/>
        <sz val="10"/>
        <color rgb="FF3AA935"/>
        <rFont val="Verdana"/>
        <family val="2"/>
      </rPr>
      <t>Mining:</t>
    </r>
    <r>
      <rPr>
        <sz val="10"/>
        <color rgb="FF000000"/>
        <rFont val="Verdana"/>
        <family val="2"/>
      </rPr>
      <t xml:space="preserve"> Reduce CO2e emissions per metric ton of iron ore produced by 30% by 2035 (Scopes 1 and 2); achieve net-zero emissions across Scopes 1 and 2 by 2044.</t>
    </r>
    <r>
      <rPr>
        <sz val="10"/>
        <color rgb="FFFF0000"/>
        <rFont val="Verdana"/>
        <family val="2"/>
      </rPr>
      <t xml:space="preserve">
</t>
    </r>
    <r>
      <rPr>
        <b/>
        <sz val="10"/>
        <color rgb="FF7030A0"/>
        <rFont val="Verdana"/>
        <family val="2"/>
      </rPr>
      <t>Cement:</t>
    </r>
    <r>
      <rPr>
        <sz val="10"/>
        <color rgb="FF000000"/>
        <rFont val="Verdana"/>
        <family val="2"/>
      </rPr>
      <t xml:space="preserve"> Reduce CO2e emissions per metric ton of cement by 23% by 2030, targeting 392 kgCO2e per metric ton of cementitious product, in line with Global Cement and Concrete Association (GCCA) methodology.</t>
    </r>
    <r>
      <rPr>
        <sz val="10"/>
        <color rgb="FFFF0000"/>
        <rFont val="Verdana"/>
        <family val="2"/>
      </rPr>
      <t xml:space="preserve">
</t>
    </r>
    <r>
      <rPr>
        <sz val="10"/>
        <color rgb="FF0078C1"/>
        <rFont val="Verdana"/>
        <family val="2"/>
      </rPr>
      <t>See more: questions 7.53 and 7.53.2</t>
    </r>
  </si>
  <si>
    <t>TNFD</t>
  </si>
  <si>
    <t>The table below summarizes our practices and their alignment with the recommendations of the Task Force on Nature-related Disclosures (TNFD). For more information, see:</t>
  </si>
  <si>
    <t>a) Describe the board’s oversight of nature-related dependencies, impacts, risks, and opportunities</t>
  </si>
  <si>
    <r>
      <rPr>
        <sz val="10"/>
        <color theme="1"/>
        <rFont val="Verdana"/>
        <family val="2"/>
      </rPr>
      <t xml:space="preserve">Since 2023, oversight of CSN Group’s major nature-related impacts and dependencies has been carried out by the Board of Directors, in coordination with the ESG Committee and the Integrated Management Committee. Nature-related risks and opportunities are also managed under the ESG Committee. Related topics are addressed once a year as part of the Committee’s regular agenda and additionally whenever necessary.
</t>
    </r>
    <r>
      <rPr>
        <sz val="10"/>
        <color rgb="FF0066CC"/>
        <rFont val="Verdana"/>
        <family val="2"/>
      </rPr>
      <t>Learn more: ESG Management section (pages 99 to 102) of the 2024 Integrated Report.</t>
    </r>
  </si>
  <si>
    <t>b) Describe the role of management in assessing and managing nature-related dependencies, impacts, risks and opportunities</t>
  </si>
  <si>
    <r>
      <rPr>
        <sz val="10"/>
        <color theme="1"/>
        <rFont val="Verdana"/>
        <family val="2"/>
      </rPr>
      <t xml:space="preserve">CSN has an ESG Committee that supports the Board of Directors in decisions related to environmental, social, and governance risks. The ESG Committee works closely with the Sustainability team, which reports directly to CSN Group’s CEO. This team is responsible for managing disclosures, identifying and assessing nature-related risks, developing mitigation action plans and opportunity strategies, and engaging leadership.
</t>
    </r>
    <r>
      <rPr>
        <sz val="10"/>
        <color rgb="FF0066CC"/>
        <rFont val="Verdana"/>
        <family val="2"/>
      </rPr>
      <t>Learn more: ESG Management section (pages 99 to 102) of the 2024 Integrated Report.</t>
    </r>
  </si>
  <si>
    <t>c) Describe the organization’s human rights policies and engagement activities, as well as board and management oversight, with respect to indigenous peoples, local communities, affected stakeholders, and other stakeholders, in the organization’s assessment and response to nature-related dependencies, impacts, risks, and opportunities</t>
  </si>
  <si>
    <r>
      <rPr>
        <sz val="10"/>
        <color theme="1"/>
        <rFont val="Verdana"/>
        <family val="2"/>
      </rPr>
      <t xml:space="preserve">Within the scope of the ESG Committee, CSN’s senior leadership—via the Communities Working Group—oversees how CSN engages with local communities and traditional peoples, as well as how it advances local development and upholds human rights. Key highlights in 2024 include actions recommended in the Human Rights Due Diligence carried out in Congonhas (Minas Gerais) and the implementation of a comprehensive Stakeholder Engagement Plan across all CSN Cimentos integrated plants.
The assessment of nature-related dependencies, impacts, risks, and opportunities through stakeholder engagement is conducted via internal governance structures like the ESG Committee and external forums such as community and watershed committees, public consultations, environmental education programs, and other multi-stakeholder forums.
</t>
    </r>
    <r>
      <rPr>
        <sz val="10"/>
        <color rgb="FF0066CC"/>
        <rFont val="Verdana"/>
        <family val="2"/>
      </rPr>
      <t>Learn more:Human Rights section (pages 103 to 111) of the 2024 Integrated Report.</t>
    </r>
  </si>
  <si>
    <t>a) Describe the nature-related dependencies, impacts, risks, and opportunities that the organization has identified in the short, medium, and long term</t>
  </si>
  <si>
    <r>
      <rPr>
        <b/>
        <sz val="10"/>
        <color rgb="FF0066CC"/>
        <rFont val="Verdana"/>
        <family val="2"/>
      </rPr>
      <t>Main dependencies map for ecosystem services (SE):</t>
    </r>
    <r>
      <rPr>
        <sz val="10"/>
        <color theme="1"/>
        <rFont val="Verdana"/>
        <family val="2"/>
      </rPr>
      <t xml:space="preserve">
• Very high: Water: highly reliant production operations
• High: Climate – regulation of weather events; Air quality – visibility impacts on operations; and Resources (fuel and ore) – high volumes of coal, coke and ore required
</t>
    </r>
    <r>
      <rPr>
        <b/>
        <sz val="10"/>
        <color rgb="FF0066CC"/>
        <rFont val="Verdana"/>
        <family val="2"/>
      </rPr>
      <t>Main impact mapped for ecosystem services (SE):</t>
    </r>
    <r>
      <rPr>
        <sz val="10"/>
        <color theme="1"/>
        <rFont val="Verdana"/>
        <family val="2"/>
      </rPr>
      <t xml:space="preserve">
• Very high: Air quality – particulate and pollutant emissions (NOx, SOx, etc.); Climate – greenhouse gas (GHG) emissions
• High: Biodiversity – vegetation clearing; Soil – legacy soil contamination liabilities; Water – effluent discharge; and Air quality – particulate emissions
</t>
    </r>
    <r>
      <rPr>
        <b/>
        <sz val="10"/>
        <color rgb="FF0066CC"/>
        <rFont val="Verdana"/>
        <family val="2"/>
      </rPr>
      <t>Main nature-related risks:</t>
    </r>
    <r>
      <rPr>
        <sz val="10"/>
        <color theme="1"/>
        <rFont val="Verdana"/>
        <family val="2"/>
      </rPr>
      <t xml:space="preserve">
• Natural events potentially effecting dam safety
• Regulation affecting water availability or quality due to third-party activities in the same watershed
• Conflicts with local communities may lead to operational disruptions and limit the Company’s ability to expand its activities in the future
• External stakeholder pressure for low environmental impact production, especially regarding air quality
• Extended timelines for new projects and licensing processes due to stricter regulatory requirements
</t>
    </r>
    <r>
      <rPr>
        <b/>
        <sz val="10"/>
        <color rgb="FF0066CC"/>
        <rFont val="Verdana"/>
        <family val="2"/>
      </rPr>
      <t xml:space="preserve">Main nature-related opportunities:
</t>
    </r>
    <r>
      <rPr>
        <sz val="10"/>
        <color theme="1"/>
        <rFont val="Verdana"/>
        <family val="2"/>
      </rPr>
      <t xml:space="preserve">• Efficient resource use through circular economy practices and the development of new products from mining tailings or waste rock
• Ecosystem restoration leveraging nature-based solutions (NbS) to lower development and maintenance costs
</t>
    </r>
    <r>
      <rPr>
        <sz val="10"/>
        <color rgb="FF0066CC"/>
        <rFont val="Verdana"/>
        <family val="2"/>
      </rPr>
      <t>Learn more: Climate and Nature Risks (pages 97 and 98) and Biodiversity (pages 142 to 146), 2024 Integrated Report.</t>
    </r>
  </si>
  <si>
    <t>b) Describe the effect that nature-related dependencies, impacts, risks and opportunities have had on the organization’s business model, value chain, strategy and financial planning, as well as any transition plans or analyses in place</t>
  </si>
  <si>
    <r>
      <rPr>
        <sz val="10"/>
        <color theme="1"/>
        <rFont val="Verdana"/>
        <family val="2"/>
      </rPr>
      <t xml:space="preserve">Identified nature-related impacts and dependencies are managed through ongoing, routine processes. One notable example is the Group-wide implementation of initiatives aimed at increasing water recycling rates across CSN’s core businesses. In 2024, the recycling rate reached 94% in the steel segment and 92% in mining—performance levels that exceed industry best practices. These initiatives reduce the Group’s reliance on water provisioning ecosystem services, which have been identified as its most critical dependency. 
The most significant impacts—related to climate regulation and air quality—are addressed through decarbonization roadmaps specific to the steel, mining, and cement segments. CSN also invests in pollution control equipment and air quality monitoring systems. In 2024 alone, R$ 1.3 billion was allocated to environmental improvements. 
Key identified risks are managed by individual business units and monitored regularly by senior leadership through the ESG Committee. The Executive Team and the Board of Directors are fully familiar with these risks. Funding for risk mitigation is allocated annually by the Group’s Investment Committee, which reviews proposals for dam decommissioning, the development of water-efficient industrial plants, community engagement programs, and investments in pollution control equipment. 
In terms of opportunities, CSN actively pursues identified opportunities, particularly through the ESG Committee. The Group’s Circular Economy and Biodiversity Thematic Groups are working on the development of new products and innovative strategies for rehabilitating degraded habitats. Some of these projects have already secured funding and are ready for implementation. 
</t>
    </r>
    <r>
      <rPr>
        <sz val="10"/>
        <color rgb="FF0078C1"/>
        <rFont val="Verdana"/>
        <family val="2"/>
      </rPr>
      <t>Learn more: ESG Management section (pages 99 to 102) of the 2024 Integrated Report.</t>
    </r>
  </si>
  <si>
    <t>c) Describe the resilience of the organization’s strategy to nature-related risks and opportunities, taking into account different scenarios</t>
  </si>
  <si>
    <r>
      <rPr>
        <sz val="10"/>
        <color theme="1"/>
        <rFont val="Verdana"/>
        <family val="2"/>
      </rPr>
      <t xml:space="preserve">CSN recognizes that proactively monitoring nature-related risks and opportunities is essential to ensure the long-term resilience of our strategy, business model, and value chain, by anticipating emerging challenges and adapting operations under multiple future scenarios:
Baseline Scenario (Business-as-usual): Operations continue under similar environmental regulations and resource availability conditions to today’s. CSN continues to invest in water efficiency, advancing circular economy initiatives, an environmental control to minimize impacts.
Worst-Case Scenario (resource scarcity and tighter regulations):
the Company would scale up water recycling efforts and implement more efficient industrial processes, minimizing impacts on surrounding ecosystems and adapting operations to prevent nature-related tipping points. CSN’s strategic resilience is further supported by circular economy programs and environmental restoration initiatives that reduce reliance on natural resources and improve adaptability to change.
If nature-related risks and opportunities accelerate more quickly than expected, CSN believes the potential financial impacts would be significant. In the short term, the investments required for compliance with new regulations may lead to higher operating costs. However, in the medium to long term, the transition to a sustainable model may deliver competitive advantages, cost savings, and reputational benefits.
Accordingly, CSN is committed to allocating sufficient resources to adapt its strategy to environmental changes, including continuous investment in innovative technologies. CSN has a robust governance structure to monitor these risks and opportunities, with the ESG Committee and Investment Committee playing a key role in approving and overseeing projects related to water security, climate adaptation, and environmental innovation.
</t>
    </r>
    <r>
      <rPr>
        <sz val="10"/>
        <color rgb="FF0070C0"/>
        <rFont val="Verdana"/>
        <family val="2"/>
      </rPr>
      <t>Learn more: Eco-efficiency (pages 159 to 168) and Dams and Co-products (pages 139 to 140) sections of the 2024 Integrated Report.</t>
    </r>
  </si>
  <si>
    <t>d) Disclose the locations of assets and/or activities in the organization’s direct operations and, where possible, upstream and downstream value chain(s) that meet the criteria of priority locations</t>
  </si>
  <si>
    <r>
      <rPr>
        <sz val="10"/>
        <color theme="1"/>
        <rFont val="Verdana"/>
        <family val="2"/>
      </rPr>
      <t xml:space="preserve">The production sites with the greatest potential for nature-related impacts were included in the Company’s analysis:
- CSN Mineração: Casa de Pedra operation (MG) 
- Minérios Nacional (MIPE): Rio Acima operation (MG)
- CSN Cimentos: Arcos (MG), Alhandra (PB), Barroso (MG), Caaporã (PB), Cantagalo (RJ), Montes Claros (MG), and Pedro Leopoldo (MG) 
- Estanho Rondônia (RO)
- Transnordestina Logística S.A. (TLSA) (CE, PE and PI) 
</t>
    </r>
    <r>
      <rPr>
        <sz val="10"/>
        <color rgb="FF0070C0"/>
        <rFont val="Verdana"/>
        <family val="2"/>
      </rPr>
      <t>Learn more: operations map (page 41) in the 2024 Integrated Report.</t>
    </r>
  </si>
  <si>
    <t>Risk and Impact Management Pillar</t>
  </si>
  <si>
    <t>a) (i) Describe the organization’s processes for identifying, assessing, and prioritizing nature-related dependencies, impacts, risks, and opportunities in its direct operations</t>
  </si>
  <si>
    <r>
      <rPr>
        <sz val="10"/>
        <color theme="1"/>
        <rFont val="Verdana"/>
        <family val="2"/>
      </rPr>
      <t xml:space="preserve">CSN Group follows the LEAP—Locate, Evaluate, Assess, Prepare—approach to identify and evaluate nature-related risks and opportunities. This process began in 2022 with the selection of operational sites for the assessment based on their geographic characteristics, potential environmental impacts, and interactions with key ecosystems. CSN then assessed its dependencies on and impacts to ecosystem services. The most significant were reliance on water availability and impacts related to biodiversity, water resources, and air quality.
In 2023, CSN built further on this process by prioritizing the most material dependencies and impacts on ecosystem services, and assessing associated risks and opportunities. Action plans were developed to mitigate and capture these risks and opportunities, and for the first time, this structured process was formally discussed by the ESG Committee in 2023. Since then, these discussions have become a standing item on the committee’s annual agenda.
</t>
    </r>
    <r>
      <rPr>
        <sz val="10"/>
        <color rgb="FF0070C0"/>
        <rFont val="Verdana"/>
        <family val="2"/>
      </rPr>
      <t>Learn more: Biodiversity section (pages 103 to 146) of the 2024 Integrated Report.</t>
    </r>
  </si>
  <si>
    <t>a) (ii) Describe the organization’s processes for identifying, assessing, and prioritizing nature-related dependencies, impacts, risks, and opportunities in its upstream and downstream value chain(s)</t>
  </si>
  <si>
    <r>
      <rPr>
        <sz val="10"/>
        <color theme="1"/>
        <rFont val="Verdana"/>
        <family val="2"/>
      </rPr>
      <t xml:space="preserve">CSN has developed an ESG Risk Matrix for our supply chain, as part of our approach to strategic and sustainable supply chain management. This matrix is used to identify and assess ESG-related risks across CSN’s procurement categories. It classifies the supply chain into 48 high level categories—split between goods and services—enabling a more targeted analysis of impacts and opportunities. The matrix was built using internationally recognized frameworks and standards, including ISO 20400, ISO 37301, SASB, IFC guidelines, and data from MapBiomas. For “Very High” risk categories, such as “Ores and Minerals,” the assessment covers key potential impacts such as </t>
    </r>
    <r>
      <rPr>
        <b/>
        <sz val="10"/>
        <color theme="1"/>
        <rFont val="Verdana"/>
        <family val="2"/>
      </rPr>
      <t>greenhouse gas emissions, high energy consumption, air and water pollution, raw material traceability, and biodiversity loss.</t>
    </r>
    <r>
      <rPr>
        <sz val="10"/>
        <color theme="1"/>
        <rFont val="Verdana"/>
        <family val="2"/>
      </rPr>
      <t xml:space="preserve"> </t>
    </r>
  </si>
  <si>
    <t>b) Describe the organization’s processes for managing nature-related dependencies, impacts, risks, and opportunities</t>
  </si>
  <si>
    <r>
      <rPr>
        <sz val="10"/>
        <color theme="1"/>
        <rFont val="Verdana"/>
        <family val="2"/>
      </rPr>
      <t xml:space="preserve">CSN’s nature-related dependencies and impacts span a broad range of themes, including: biodiversity, air quality, water, soil, fuel and mineral usage, among others. For each impact identified, CSN implements monitoring systems and control mechanisms aligned with current environmental legislation and licensing requirements. The effectiveness of impact mitigation and management efforts is reflected in the continuity of environmental licenses and third-party certifications under CSN’s Environmental Management System (EMS).
In terms of to natural dependencies, CSN proactively addresses them beyond legal compliance through initiatives such as water efficiency programs, road and slope maintenance, energy efficiency, degraded land rehabilitation, and circular economy and co-processing initiatives, all aimed at minimizing pressures on ecosystem services.
Starting in 2023, CSN began managing Climate and Nature Risks in an integrated manner, embedding them into the broader corporate risk framework, supporting more robust management. Nature-related opportunities are also addressed by each business unit’s leadership with support from the ESG Committee’s Thematic Groups, under the oversight of the CSN Board of Directors.
</t>
    </r>
    <r>
      <rPr>
        <sz val="10"/>
        <color rgb="FF0066CC"/>
        <rFont val="Verdana"/>
        <family val="2"/>
      </rPr>
      <t>Learn more: Climate and Nature Risks (pages 97 and 98), Eco-efficiency (pages 159 to 168), and Biodiversity (pages 142 to 146), 2024 Integrated Report.</t>
    </r>
  </si>
  <si>
    <t>c) Describe how the processes for identifying, assessing, prioritizing, and monitoring nature-related risks are integrated and inform the organization’s overall risk management processes</t>
  </si>
  <si>
    <r>
      <rPr>
        <sz val="10"/>
        <color theme="1"/>
        <rFont val="Verdana"/>
        <family val="2"/>
      </rPr>
      <t xml:space="preserve">Since 2023, climate and nature-related risks have been consolidated into a unified risk matrix that forms part of CSN’s overall corporate risk portfolio. This integrated matrix is periodically reviewed within the ESG Committee and validated by the Committee and the Risk Management team.
</t>
    </r>
    <r>
      <rPr>
        <sz val="10"/>
        <color rgb="FF0066CC"/>
        <rFont val="Verdana"/>
        <family val="2"/>
      </rPr>
      <t>Learn more: Climate and Nature-related Risks (pages 97 and 98), 2024 Integrated Report.</t>
    </r>
  </si>
  <si>
    <t>a) Disclose the metrics used by the organization to assess and manage material nature-related risks and opportunities, in accordance with its risk management strategy and process</t>
  </si>
  <si>
    <t>Climate and nature-related risks are identified and assessed in line with the TCFD and TNFD recommendations, reports from the IPCC and IEA, industry benchmarking studies, and internal company analysis. Risk and opportunity prioritization is based on a matrix that evaluates both the likelihood of occurrence and the magnitude of impact, across short-, medium-, and long-term horizons.</t>
  </si>
  <si>
    <t>b) Disclose the metrics used by the organization to assess and manage dependencies and impacts on nature</t>
  </si>
  <si>
    <r>
      <rPr>
        <sz val="10"/>
        <color rgb="FF000000"/>
        <rFont val="Verdana"/>
        <family val="2"/>
      </rPr>
      <t>In prioritizing dependencies, CSN uses two main criteria: reliance (the degree to which a business or process depends on ecosystem services) and resilience (the resilience of the ecosystem or environmental asset providing the service).</t>
    </r>
    <r>
      <rPr>
        <sz val="10"/>
        <color rgb="FF000000"/>
        <rFont val="Verdana"/>
        <family val="2"/>
      </rPr>
      <t xml:space="preserve">
</t>
    </r>
    <r>
      <rPr>
        <sz val="10"/>
        <color rgb="FF000000"/>
        <rFont val="Verdana"/>
        <family val="2"/>
      </rPr>
      <t>In prioritizing impacts, CSN considers magnitude—defined by the scope, timing and duration of the impact—and its significance.</t>
    </r>
    <r>
      <rPr>
        <sz val="10"/>
        <color rgb="FF000000"/>
        <rFont val="Verdana"/>
        <family val="2"/>
      </rPr>
      <t xml:space="preserve"> </t>
    </r>
    <r>
      <rPr>
        <sz val="10"/>
        <color rgb="FF000000"/>
        <rFont val="Verdana"/>
        <family val="2"/>
      </rPr>
      <t>Both qualitative and financial dimensions are incorporated and rated as low, medium, or high.</t>
    </r>
  </si>
  <si>
    <t>c) Describe the goals and objectives used by the organization to manage nature-related dependencies, impacts, risks and opportunities and its performance in relation to them</t>
  </si>
  <si>
    <r>
      <rPr>
        <b/>
        <sz val="10"/>
        <color rgb="FF0078C1"/>
        <rFont val="Verdana"/>
        <family val="2"/>
      </rPr>
      <t>Eco-efficiency</t>
    </r>
    <r>
      <rPr>
        <sz val="10"/>
        <color rgb="FFFF0000"/>
        <rFont val="Verdana"/>
        <family val="2"/>
      </rPr>
      <t xml:space="preserve">
</t>
    </r>
    <r>
      <rPr>
        <sz val="10"/>
        <color theme="4"/>
        <rFont val="Verdana"/>
        <family val="2"/>
      </rPr>
      <t>•</t>
    </r>
    <r>
      <rPr>
        <sz val="10"/>
        <color rgb="FFFF9900"/>
        <rFont val="Verdana"/>
        <family val="2"/>
      </rPr>
      <t xml:space="preserve"> Steel</t>
    </r>
    <r>
      <rPr>
        <sz val="10"/>
        <color rgb="FFFF0000"/>
        <rFont val="Verdana"/>
        <family val="2"/>
      </rPr>
      <t xml:space="preserve">
</t>
    </r>
    <r>
      <rPr>
        <sz val="10"/>
        <color rgb="FF000000"/>
        <rFont val="Verdana"/>
        <family val="2"/>
      </rPr>
      <t>Achieve a 40% reduction in particulate matter emissions per metric ton of crude steel at the UPV plant.</t>
    </r>
    <r>
      <rPr>
        <sz val="10"/>
        <color rgb="FFFF0000"/>
        <rFont val="Verdana"/>
        <family val="2"/>
      </rPr>
      <t xml:space="preserve">
</t>
    </r>
    <r>
      <rPr>
        <sz val="10"/>
        <color theme="5"/>
        <rFont val="Verdana"/>
        <family val="2"/>
      </rPr>
      <t xml:space="preserve">• CSN Cimentos </t>
    </r>
    <r>
      <rPr>
        <sz val="10"/>
        <color rgb="FFFF0000"/>
        <rFont val="Verdana"/>
        <family val="2"/>
      </rPr>
      <t xml:space="preserve">
</t>
    </r>
    <r>
      <rPr>
        <sz val="10"/>
        <color rgb="FF000000"/>
        <rFont val="Verdana"/>
        <family val="2"/>
      </rPr>
      <t>Reduce particulate matter emissions by 25% by 2035 compared to a 2024 baseline.</t>
    </r>
    <r>
      <rPr>
        <sz val="10"/>
        <color rgb="FFFF0000"/>
        <rFont val="Verdana"/>
        <family val="2"/>
      </rPr>
      <t xml:space="preserve">
</t>
    </r>
    <r>
      <rPr>
        <sz val="10"/>
        <color theme="7"/>
        <rFont val="Verdana"/>
        <family val="2"/>
      </rPr>
      <t>• CSN Mineração</t>
    </r>
    <r>
      <rPr>
        <sz val="10"/>
        <color rgb="FFFF0000"/>
        <rFont val="Verdana"/>
        <family val="2"/>
      </rPr>
      <t xml:space="preserve">
</t>
    </r>
    <r>
      <rPr>
        <sz val="10"/>
        <color rgb="FF000000"/>
        <rFont val="Verdana"/>
        <family val="2"/>
      </rPr>
      <t>- Keep water intensity below 0.45 m³ per metrics ton of ore produced, following the implementation of expansion projects.
- Reach 94% water recycling by 2032.</t>
    </r>
    <r>
      <rPr>
        <sz val="10"/>
        <color rgb="FFFF0000"/>
        <rFont val="Verdana"/>
        <family val="2"/>
      </rPr>
      <t xml:space="preserve">
</t>
    </r>
    <r>
      <rPr>
        <sz val="10"/>
        <color rgb="FF12448A"/>
        <rFont val="Verdana"/>
        <family val="2"/>
      </rPr>
      <t>• CSN Group</t>
    </r>
    <r>
      <rPr>
        <sz val="10"/>
        <color rgb="FFFF0000"/>
        <rFont val="Verdana"/>
        <family val="2"/>
      </rPr>
      <t xml:space="preserve">
</t>
    </r>
    <r>
      <rPr>
        <sz val="10"/>
        <color rgb="FF000000"/>
        <rFont val="Verdana"/>
        <family val="2"/>
      </rPr>
      <t>By 2025, compile and transparently disclose the volumes of water permitted, withdrawn, and discharged at CSN Group facilities, intersecting this data with water scarcity risks in the river basins where they are located.</t>
    </r>
    <r>
      <rPr>
        <sz val="10"/>
        <color rgb="FFFF0000"/>
        <rFont val="Verdana"/>
        <family val="2"/>
      </rPr>
      <t xml:space="preserve">
</t>
    </r>
    <r>
      <rPr>
        <b/>
        <sz val="10"/>
        <color rgb="FF12448A"/>
        <rFont val="Verdana"/>
        <family val="2"/>
      </rPr>
      <t>Tailings Dams and Co-products (CSN Group)</t>
    </r>
    <r>
      <rPr>
        <sz val="10"/>
        <color rgb="FFFF0000"/>
        <rFont val="Verdana"/>
        <family val="2"/>
      </rPr>
      <t xml:space="preserve">
</t>
    </r>
    <r>
      <rPr>
        <sz val="10"/>
        <color rgb="FF000000"/>
        <rFont val="Verdana"/>
        <family val="2"/>
      </rPr>
      <t>• Decommission all upstream-raised tailings dams by 2030.</t>
    </r>
    <r>
      <rPr>
        <sz val="10"/>
        <color rgb="FFFF0000"/>
        <rFont val="Verdana"/>
        <family val="2"/>
      </rPr>
      <t xml:space="preserve">
</t>
    </r>
    <r>
      <rPr>
        <b/>
        <sz val="10"/>
        <color rgb="FF12448A"/>
        <rFont val="Verdana"/>
        <family val="2"/>
      </rPr>
      <t>Biodiversity (CSN Group)</t>
    </r>
    <r>
      <rPr>
        <sz val="10"/>
        <color rgb="FFFF0000"/>
        <rFont val="Verdana"/>
        <family val="2"/>
      </rPr>
      <t xml:space="preserve">
</t>
    </r>
    <r>
      <rPr>
        <sz val="10"/>
        <color rgb="FF000000"/>
        <rFont val="Verdana"/>
        <family val="2"/>
      </rPr>
      <t>• Evaluate biodiversity conditions at operational sites with significant impacts, using the BIO methodology, by 2025.
• Achieve no net loss for biodiversity and, whenever possible, a net gain.</t>
    </r>
    <r>
      <rPr>
        <sz val="10"/>
        <color rgb="FFFF0000"/>
        <rFont val="Verdana"/>
        <family val="2"/>
      </rPr>
      <t xml:space="preserve">
</t>
    </r>
    <r>
      <rPr>
        <sz val="10"/>
        <color rgb="FF0078C1"/>
        <rFont val="Verdana"/>
        <family val="2"/>
      </rPr>
      <t>Learn more: Materiality section (pages 103 to 19) of the 2024 Integrated Report.</t>
    </r>
  </si>
  <si>
    <t>Ratings</t>
  </si>
  <si>
    <t>Performance in indices and ratings</t>
  </si>
  <si>
    <t>Sustainalytics CSN</t>
  </si>
  <si>
    <t>-</t>
  </si>
  <si>
    <t>Sustainalytics CMIN</t>
  </si>
  <si>
    <t>MSCI</t>
  </si>
  <si>
    <t>CCC</t>
  </si>
  <si>
    <t>B</t>
  </si>
  <si>
    <t>BB</t>
  </si>
  <si>
    <t>S&amp;P Global Ratings CSN</t>
  </si>
  <si>
    <t>S&amp;P Global Ratings CMIN</t>
  </si>
  <si>
    <t>ISS ESG</t>
  </si>
  <si>
    <t>D</t>
  </si>
  <si>
    <t>D+</t>
  </si>
  <si>
    <t>C-</t>
  </si>
  <si>
    <t>CDP Climate - CSN</t>
  </si>
  <si>
    <t>C</t>
  </si>
  <si>
    <t>A-</t>
  </si>
  <si>
    <t xml:space="preserve">B </t>
  </si>
  <si>
    <t>CDP Climate - CMIN</t>
  </si>
  <si>
    <t>B-</t>
  </si>
  <si>
    <t>CDP Water - CSN</t>
  </si>
  <si>
    <t>CDP Water - CMIN</t>
  </si>
  <si>
    <t>TPI Steel and Cement</t>
  </si>
  <si>
    <t>FTSE4Good</t>
  </si>
  <si>
    <t>✓</t>
  </si>
  <si>
    <t>FTSE Russel</t>
  </si>
  <si>
    <t>Ecovadis</t>
  </si>
  <si>
    <t>Gold badge in the Brazilian GHG Protocol Program</t>
  </si>
  <si>
    <t>CSN Foundation Projects</t>
  </si>
  <si>
    <t>Organization - project</t>
  </si>
  <si>
    <t>Impact</t>
  </si>
  <si>
    <t>States</t>
  </si>
  <si>
    <t>SDG 01 – No Poverty</t>
  </si>
  <si>
    <t>SDG 02 – Zero Hunger and Sustainable Agriculture</t>
  </si>
  <si>
    <t>SDG 03 - Health and Well-being</t>
  </si>
  <si>
    <t>SDG 04 - Quality Education</t>
  </si>
  <si>
    <t>SDG 05 - Gender Equality</t>
  </si>
  <si>
    <t>SDG 06 - Clean Water and Sanitation</t>
  </si>
  <si>
    <t>SDG 07 - Affordable and Clean Energy</t>
  </si>
  <si>
    <t>SDG 08 - Decent Work and Economic Growth</t>
  </si>
  <si>
    <t>SDG 09 - Industry, Innovation and Infrastructure</t>
  </si>
  <si>
    <t>SDG 10 – Reduce inequality</t>
  </si>
  <si>
    <t>SDG 11 - Sustainable Cities and Communities</t>
  </si>
  <si>
    <t>ODS 12 - Responsible Consumption and Production</t>
  </si>
  <si>
    <t>SDG 13 - Climate Action</t>
  </si>
  <si>
    <t>SDG 14 - Life Below Water</t>
  </si>
  <si>
    <t>SDG 15 - Life on Land</t>
  </si>
  <si>
    <t>SDG 16 - Peace, Justice and Strong Institutions</t>
  </si>
  <si>
    <t>SDG 17 - Partnerships for the Goals</t>
  </si>
  <si>
    <t>Environmental Education Program</t>
  </si>
  <si>
    <t>3 spaces revitalized</t>
  </si>
  <si>
    <t>MG | RJ</t>
  </si>
  <si>
    <t>Theater Scholarships</t>
  </si>
  <si>
    <t>5 young people</t>
  </si>
  <si>
    <t>SP</t>
  </si>
  <si>
    <t>Music Scholarships</t>
  </si>
  <si>
    <t>7 youth</t>
  </si>
  <si>
    <t>RJ</t>
  </si>
  <si>
    <t>Capacitar Hotelaria e Serviços</t>
  </si>
  <si>
    <t>92 youth</t>
  </si>
  <si>
    <t>Conexão Aprendizagem</t>
  </si>
  <si>
    <t>1,514 youth</t>
  </si>
  <si>
    <t>MG | RJ | SP</t>
  </si>
  <si>
    <t>Capacitar para Crescer</t>
  </si>
  <si>
    <t>199 youth</t>
  </si>
  <si>
    <t>Mentoria Cidadã</t>
  </si>
  <si>
    <t>52 adolescents</t>
  </si>
  <si>
    <t>MG | MS | PB | PR | RJ | SP</t>
  </si>
  <si>
    <t>Scholarship at FCSN Schools</t>
  </si>
  <si>
    <t>377 children and adolescents</t>
  </si>
  <si>
    <t>Garoto Cidadão</t>
  </si>
  <si>
    <t>3,989 children and adolescents and 70,403 people reached</t>
  </si>
  <si>
    <t>Tambores de Aço</t>
  </si>
  <si>
    <t>20 children and adolescents and 186,885 people reached</t>
  </si>
  <si>
    <t>Histórias que Ficam</t>
  </si>
  <si>
    <t>4 documentaries developed</t>
  </si>
  <si>
    <t>CSN Foundation Cultural Center</t>
  </si>
  <si>
    <t>89,271 attendees at cultural activities</t>
  </si>
  <si>
    <t>Community Support Center</t>
  </si>
  <si>
    <t>1,046 beneficiaries</t>
  </si>
  <si>
    <t>MG</t>
  </si>
  <si>
    <t>127 people trained</t>
  </si>
  <si>
    <t>MG | PR | RJ | SP</t>
  </si>
  <si>
    <t>Local Economic Development</t>
  </si>
  <si>
    <t>PI | RJ</t>
  </si>
  <si>
    <t>Os Bailes da Vida</t>
  </si>
  <si>
    <t>120 elderly people</t>
  </si>
  <si>
    <t>Resgatando Saberes</t>
  </si>
  <si>
    <t>100 elderly people</t>
  </si>
  <si>
    <r>
      <rPr>
        <b/>
        <sz val="18"/>
        <color rgb="FFFFFFFF"/>
        <rFont val="Verdana"/>
        <family val="2"/>
      </rPr>
      <t>Curated projects</t>
    </r>
  </si>
  <si>
    <t>Brief description</t>
  </si>
  <si>
    <r>
      <rPr>
        <sz val="10"/>
        <color rgb="FF002060"/>
        <rFont val="Verdana"/>
        <family val="2"/>
      </rPr>
      <t xml:space="preserve">ASSOCIACAO BENEFICENTE CHABAD – </t>
    </r>
    <r>
      <rPr>
        <b/>
        <sz val="10"/>
        <color rgb="FF002060"/>
        <rFont val="Verdana"/>
        <family val="2"/>
      </rPr>
      <t>Jewish Research Library Support (2022/2023)</t>
    </r>
  </si>
  <si>
    <t>This library operates as an educational center dedicated to the preservation of Jewish knowledge and cultural heritage. It is maintained through community donations and practical support.</t>
  </si>
  <si>
    <t>3,000 volumes available</t>
  </si>
  <si>
    <r>
      <rPr>
        <sz val="10"/>
        <color rgb="FF002060"/>
        <rFont val="Verdana"/>
        <family val="2"/>
      </rPr>
      <t xml:space="preserve">Morumbi Cultural and Educational Association – </t>
    </r>
    <r>
      <rPr>
        <b/>
        <sz val="10"/>
        <color rgb="FF002060"/>
        <rFont val="Verdana"/>
        <family val="2"/>
      </rPr>
      <t>Construction of the Dra. Cláudia L. Epelman Library and Cultural Center</t>
    </r>
  </si>
  <si>
    <t>The Dra. Cláudia L. Epelman Library and Cultural Center serves as the cultural branch of Beit Chabad Morumbi. The center hosts lectures, cultural events, and discussions on topics such as mental health and the arts.</t>
  </si>
  <si>
    <t>6,000 volumes in collection</t>
  </si>
  <si>
    <r>
      <rPr>
        <sz val="10"/>
        <color rgb="FF002060"/>
        <rFont val="Verdana"/>
        <family val="2"/>
      </rPr>
      <t>Ten Yad –</t>
    </r>
    <r>
      <rPr>
        <b/>
        <sz val="10"/>
        <color rgb="FF002060"/>
        <rFont val="Verdana"/>
        <family val="2"/>
      </rPr>
      <t xml:space="preserve"> Expansion of the Jewish Immigration Memorial</t>
    </r>
  </si>
  <si>
    <t>This project expanded the physical space of the memorial and enriched its exhibitions with new collections, helping new generations engage more deeply with the history of Jewish immigration and its legacy in Brazil.</t>
  </si>
  <si>
    <t>Improvements to physical infrastructure</t>
  </si>
  <si>
    <r>
      <rPr>
        <sz val="10"/>
        <color rgb="FF002060"/>
        <rFont val="Verdana"/>
        <family val="2"/>
      </rPr>
      <t xml:space="preserve">Elysiym – </t>
    </r>
    <r>
      <rPr>
        <b/>
        <sz val="10"/>
        <color rgb="FF002060"/>
        <rFont val="Verdana"/>
        <family val="2"/>
      </rPr>
      <t>Renovations and adaptations at the São Paulo Jockey Club – Jockey School</t>
    </r>
  </si>
  <si>
    <t xml:space="preserve">Renovation of Grandstand 1 at the São Paulo Jockey Club. The project includes essential maintenance and architectural renovations, along with improvements to ensure accessibility for people with disabilities and limited mobility. </t>
  </si>
  <si>
    <r>
      <rPr>
        <sz val="10"/>
        <color rgb="FF002060"/>
        <rFont val="Verdana"/>
        <family val="2"/>
      </rPr>
      <t xml:space="preserve">Oito Graus - </t>
    </r>
    <r>
      <rPr>
        <b/>
        <sz val="10"/>
        <color rgb="FF002060"/>
        <rFont val="Verdana"/>
        <family val="2"/>
      </rPr>
      <t xml:space="preserve">Tarsila </t>
    </r>
  </si>
  <si>
    <t>An immersive theatrical production centered on the life, art, and cultural legacy of iconic Brazilian modernist Tarsila do Amaral, starring Claudia Raia.</t>
  </si>
  <si>
    <t>34 performances, each reaching an audience of 2,085 people</t>
  </si>
  <si>
    <r>
      <rPr>
        <sz val="10"/>
        <color rgb="FF002060"/>
        <rFont val="Verdana"/>
        <family val="2"/>
      </rPr>
      <t xml:space="preserve">Geo Wave – </t>
    </r>
    <r>
      <rPr>
        <b/>
        <sz val="10"/>
        <color rgb="FF002060"/>
        <rFont val="Verdana"/>
        <family val="2"/>
      </rPr>
      <t>Sérgio Ferro Exhibition</t>
    </r>
  </si>
  <si>
    <t>This upcoming exhibition will present new works by Sérgio Ferro, marking his first Brazilian showing since 2016. In addition to the visual art exhibit, the project includes a printed catalog and educational workshops as part of its community outreach.</t>
  </si>
  <si>
    <t>Currently in the fundraising phase under the Salic cultural incentive framework.</t>
  </si>
  <si>
    <r>
      <rPr>
        <sz val="10"/>
        <color rgb="FF002060"/>
        <rFont val="Verdana"/>
        <family val="2"/>
      </rPr>
      <t xml:space="preserve">Frida Produções – </t>
    </r>
    <r>
      <rPr>
        <b/>
        <sz val="10"/>
        <color rgb="FF002060"/>
        <rFont val="Verdana"/>
        <family val="2"/>
      </rPr>
      <t>International Contemporary Dance Showcase</t>
    </r>
  </si>
  <si>
    <t>This project will organize the first addition of the SPIN International Contemporary Dance Festival.</t>
  </si>
  <si>
    <t>Casa Stefan Zweig Museum</t>
  </si>
  <si>
    <t>This initiative aims to preserve the literary legacy of Stefan Zweig through his collection, while also showcasing the contributions of other refugee artists and intellectuals. Activities include student and teacher programming and instrumental music recitals to engage the broader community.</t>
  </si>
  <si>
    <r>
      <rPr>
        <sz val="10"/>
        <color rgb="FF002060"/>
        <rFont val="Verdana"/>
        <family val="2"/>
      </rPr>
      <t xml:space="preserve">São Paulo Museum of Modern Art – </t>
    </r>
    <r>
      <rPr>
        <b/>
        <sz val="10"/>
        <color rgb="FF002060"/>
        <rFont val="Verdana"/>
        <family val="2"/>
      </rPr>
      <t>MAM</t>
    </r>
  </si>
  <si>
    <t>A permanent institution, MAM’s 2024–2025 Biennial Activity Plan will continue its 75-year programming legacy.</t>
  </si>
  <si>
    <t>87,842 visitors</t>
  </si>
  <si>
    <r>
      <rPr>
        <sz val="10"/>
        <color rgb="FF002060"/>
        <rFont val="Verdana"/>
        <family val="2"/>
      </rPr>
      <t>São Paulo Biennial Foundation –</t>
    </r>
    <r>
      <rPr>
        <b/>
        <sz val="10"/>
        <color rgb="FF002060"/>
        <rFont val="Verdana"/>
        <family val="2"/>
      </rPr>
      <t xml:space="preserve"> Bienal SP</t>
    </r>
  </si>
  <si>
    <t>The Foundation’s Annual Plan includes structural maintenance of its iconic headquarters (Ciccillo Matarazzo Pavilion), ongoing operational and administrative support, and the organization of its national traveling exhibition program.</t>
  </si>
  <si>
    <t>1,000,000 people</t>
  </si>
  <si>
    <t>BA, CE, DF, ES, MG, PA, PR, RJ, SP</t>
  </si>
  <si>
    <r>
      <rPr>
        <i/>
        <sz val="10"/>
        <color rgb="FF002060"/>
        <rFont val="Verdana"/>
        <family val="2"/>
      </rPr>
      <t xml:space="preserve">Jaya - </t>
    </r>
    <r>
      <rPr>
        <b/>
        <i/>
        <sz val="10"/>
        <color rgb="FF002060"/>
        <rFont val="Verdana"/>
        <family val="2"/>
      </rPr>
      <t>Os Herdeiros do Barão</t>
    </r>
  </si>
  <si>
    <t>Documentary</t>
  </si>
  <si>
    <r>
      <rPr>
        <sz val="10"/>
        <color rgb="FF002060"/>
        <rFont val="Verdana"/>
        <family val="2"/>
      </rPr>
      <t xml:space="preserve">Universo Produções – </t>
    </r>
    <r>
      <rPr>
        <b/>
        <sz val="10"/>
        <color rgb="FF002060"/>
        <rFont val="Verdana"/>
        <family val="2"/>
      </rPr>
      <t>26</t>
    </r>
    <r>
      <rPr>
        <b/>
        <vertAlign val="superscript"/>
        <sz val="10"/>
        <color rgb="FF002060"/>
        <rFont val="Verdana"/>
        <family val="2"/>
      </rPr>
      <t>th</t>
    </r>
    <r>
      <rPr>
        <b/>
        <sz val="10"/>
        <color rgb="FF002060"/>
        <rFont val="Verdana"/>
        <family val="2"/>
      </rPr>
      <t xml:space="preserve"> Tiradentes Film Festival</t>
    </r>
  </si>
  <si>
    <t>Brazil’s leading festival for contemporary national cinema</t>
  </si>
  <si>
    <t xml:space="preserve">37,000 people </t>
  </si>
  <si>
    <r>
      <rPr>
        <sz val="10"/>
        <color rgb="FF002060"/>
        <rFont val="Verdana"/>
        <family val="2"/>
      </rPr>
      <t>Volta Redonda Philharmonic Association –</t>
    </r>
    <r>
      <rPr>
        <b/>
        <sz val="10"/>
        <color rgb="FF002060"/>
        <rFont val="Verdana"/>
        <family val="2"/>
      </rPr>
      <t xml:space="preserve"> Volta Redonda Orchestra</t>
    </r>
  </si>
  <si>
    <t xml:space="preserve">Volta Redonda Philharmonic Orchestra – 2024 Season  </t>
  </si>
  <si>
    <t xml:space="preserve">2,994 people </t>
  </si>
  <si>
    <r>
      <rPr>
        <sz val="10"/>
        <color rgb="FF002060"/>
        <rFont val="Verdana"/>
        <family val="2"/>
      </rPr>
      <t xml:space="preserve">Moura Projetos – </t>
    </r>
    <r>
      <rPr>
        <b/>
        <sz val="10"/>
        <color rgb="FF002060"/>
        <rFont val="Verdana"/>
        <family val="2"/>
      </rPr>
      <t>Black Awareness and African Heritage Week</t>
    </r>
  </si>
  <si>
    <t>The project “Black Awareness Week: Oduduwá and African Heritage” proposes a series of cultural and artistic activities during Black Awareness Month, marking key dates in both the municipal and national calendars.</t>
  </si>
  <si>
    <t>2,000 people</t>
  </si>
  <si>
    <r>
      <rPr>
        <sz val="10"/>
        <color rgb="FF002060"/>
        <rFont val="Verdana"/>
        <family val="2"/>
      </rPr>
      <t xml:space="preserve">Douglas Leite de Almeida – </t>
    </r>
    <r>
      <rPr>
        <b/>
        <sz val="10"/>
        <color rgb="FF002060"/>
        <rFont val="Verdana"/>
        <family val="2"/>
      </rPr>
      <t>Music as a Tool for Social, Cultural, and Inclusive Development</t>
    </r>
  </si>
  <si>
    <t>This project aims to inspire and prepare children and youth for adulthood and its responsibilities by offering free group music lessons and performance opportunities. It promotes inclusive and equitable access to the arts through music, providing musical education, opportunities for artistic expression, and social integration.</t>
  </si>
  <si>
    <t>96 classes and workshops offered to 60 students</t>
  </si>
  <si>
    <r>
      <rPr>
        <i/>
        <sz val="10"/>
        <color rgb="FF002060"/>
        <rFont val="Verdana"/>
        <family val="2"/>
      </rPr>
      <t>Cultura Promoção Artes</t>
    </r>
    <r>
      <rPr>
        <sz val="10"/>
        <color rgb="FF002060"/>
        <rFont val="Verdana"/>
        <family val="2"/>
      </rPr>
      <t xml:space="preserve"> – </t>
    </r>
    <r>
      <rPr>
        <b/>
        <sz val="10"/>
        <color rgb="FF002060"/>
        <rFont val="Verdana"/>
        <family val="2"/>
      </rPr>
      <t xml:space="preserve">Cidade dos Profetas Choir </t>
    </r>
  </si>
  <si>
    <t>This project will continue the cultural programming of Associação Cultural Canto Livre, which oversees the renowned Cidade dos Profetas Choir in Congonhas, Minas Gerais. In 2025, the initiative will present a series of free artistic performances in historic towns across the state, celebrating and preserving Brazil’s colonial musical heritage.</t>
  </si>
  <si>
    <t>250 hours of class time</t>
  </si>
  <si>
    <r>
      <rPr>
        <sz val="10"/>
        <color rgb="FF002060"/>
        <rFont val="Verdana"/>
        <family val="2"/>
      </rPr>
      <t xml:space="preserve">White Sweet - </t>
    </r>
    <r>
      <rPr>
        <b/>
        <sz val="10"/>
        <color rgb="FF002060"/>
        <rFont val="Verdana"/>
        <family val="2"/>
      </rPr>
      <t>DOCSP 2024</t>
    </r>
  </si>
  <si>
    <t>The São Paulo International Documentary Festival (DOCSP) is Brazil’s premier event and forum for documentary film.  For the past decade, DOCSP has served as a catalyst for critical reflection on documentary storytelling while building bridges between creators and the industry. Each year, it offers training programs, networking opportunities, and curated screenings to support the development, sustainability, and international reach of contemporary Brazilian documentaries.</t>
  </si>
  <si>
    <t>4,996 people impacted</t>
  </si>
  <si>
    <r>
      <rPr>
        <sz val="10"/>
        <color rgb="FF002060"/>
        <rFont val="Verdana"/>
        <family val="2"/>
      </rPr>
      <t xml:space="preserve">CIP – </t>
    </r>
    <r>
      <rPr>
        <b/>
        <sz val="10"/>
        <color rgb="FF002060"/>
        <rFont val="Verdana"/>
        <family val="2"/>
      </rPr>
      <t>Festival Diálogos</t>
    </r>
  </si>
  <si>
    <t>A multidisciplinary arts initiative that brings together a wide range of cultural and artistic activities. Structured around thematic areas, the project features music, dance, theater, literature, humanities, and other forms of cultural expression, with a focus on accessibility and community outreach.</t>
  </si>
  <si>
    <t>8,100 people</t>
  </si>
  <si>
    <r>
      <rPr>
        <sz val="10"/>
        <color rgb="FF002060"/>
        <rFont val="Verdana"/>
        <family val="2"/>
      </rPr>
      <t xml:space="preserve">Emegê Produções Artísticas – </t>
    </r>
    <r>
      <rPr>
        <b/>
        <i/>
        <sz val="10"/>
        <color rgb="FF002060"/>
        <rFont val="Verdana"/>
        <family val="2"/>
      </rPr>
      <t xml:space="preserve">Pantanal: </t>
    </r>
    <r>
      <rPr>
        <b/>
        <sz val="10"/>
        <color rgb="FF002060"/>
        <rFont val="Verdana"/>
        <family val="2"/>
      </rPr>
      <t xml:space="preserve"> </t>
    </r>
    <r>
      <rPr>
        <b/>
        <i/>
        <sz val="10"/>
        <color rgb="FF002060"/>
        <rFont val="Verdana"/>
        <family val="2"/>
      </rPr>
      <t>Água e Fogo</t>
    </r>
    <r>
      <rPr>
        <sz val="10"/>
        <color rgb="FF002060"/>
        <rFont val="Verdana"/>
        <family val="2"/>
      </rPr>
      <t xml:space="preserve"> </t>
    </r>
  </si>
  <si>
    <t>An exhibition exploring stunning natural beauty and rich biodiversity of the Pantanal—one of Brazil’s six major biomes</t>
  </si>
  <si>
    <t>15,000 visitors</t>
  </si>
  <si>
    <r>
      <rPr>
        <sz val="10"/>
        <color rgb="FF002060"/>
        <rFont val="Verdana"/>
        <family val="2"/>
      </rPr>
      <t xml:space="preserve">Brazilian Jewish Cultural Institute – </t>
    </r>
    <r>
      <rPr>
        <b/>
        <sz val="10"/>
        <color rgb="FF002060"/>
        <rFont val="Verdana"/>
        <family val="2"/>
      </rPr>
      <t>Casa do Povo</t>
    </r>
    <r>
      <rPr>
        <sz val="10"/>
        <color rgb="FF002060"/>
        <rFont val="Verdana"/>
        <family val="2"/>
      </rPr>
      <t xml:space="preserve"> </t>
    </r>
  </si>
  <si>
    <t>This initiative aims to preserve the historical heritage of both the institution and the Bom Retiro neighborhood, while supporting contemporary artistic and cultural research and practices. The activity plan includes educational programming, accessibility initiatives, exhibitions, and the maintenance and conservation of the cultural center and its collections.</t>
  </si>
  <si>
    <r>
      <rPr>
        <sz val="10"/>
        <color rgb="FF002060"/>
        <rFont val="Verdana"/>
        <family val="2"/>
      </rPr>
      <t xml:space="preserve">Cultura Israel – </t>
    </r>
    <r>
      <rPr>
        <b/>
        <sz val="10"/>
        <color rgb="FF002060"/>
        <rFont val="Verdana"/>
        <family val="2"/>
      </rPr>
      <t xml:space="preserve">Unibes Cultural </t>
    </r>
  </si>
  <si>
    <t xml:space="preserve">This project will organize and structure the institution’s cultural programming for the next two years, reinforcing its commitment to offering diverse and accessible content. </t>
  </si>
  <si>
    <t>134,000 visitors</t>
  </si>
  <si>
    <r>
      <rPr>
        <sz val="10"/>
        <color rgb="FF002060"/>
        <rFont val="Verdana"/>
        <family val="2"/>
      </rPr>
      <t>Chabad Itaim –</t>
    </r>
    <r>
      <rPr>
        <b/>
        <sz val="10"/>
        <color rgb="FF002060"/>
        <rFont val="Verdana"/>
        <family val="2"/>
      </rPr>
      <t xml:space="preserve"> Jewish Research Library</t>
    </r>
  </si>
  <si>
    <t>This project will support the maintenance of the Jewish Library for Research and Intellectual Development, which holds a rich collection related to Jewish identity, tradition, history, language, literature, and customs. The project includes storytelling activities as a social contribution.</t>
  </si>
  <si>
    <t xml:space="preserve">Exhibition </t>
  </si>
  <si>
    <r>
      <rPr>
        <sz val="10"/>
        <color rgb="FF002060"/>
        <rFont val="Verdana"/>
        <family val="2"/>
      </rPr>
      <t xml:space="preserve">Kehilat Israel Cultural Association – </t>
    </r>
    <r>
      <rPr>
        <b/>
        <sz val="10"/>
        <color rgb="FF002060"/>
        <rFont val="Verdana"/>
        <family val="2"/>
      </rPr>
      <t>Jewish Memorial</t>
    </r>
  </si>
  <si>
    <t xml:space="preserve">Expansion of the Holocaust Memorial (Anne Frank House Brazil) </t>
  </si>
  <si>
    <t>Magida da Luta Institute</t>
  </si>
  <si>
    <r>
      <rPr>
        <sz val="10"/>
        <color rgb="FF002060"/>
        <rFont val="Verdana"/>
        <family val="2"/>
      </rPr>
      <t xml:space="preserve">Associação e Assistência Oravrohom - </t>
    </r>
    <r>
      <rPr>
        <b/>
        <sz val="10"/>
        <color rgb="FF002060"/>
        <rFont val="Verdana"/>
        <family val="2"/>
      </rPr>
      <t>Oravrohom 20 Years</t>
    </r>
  </si>
  <si>
    <t>Over the past 20 years, Oravrohom has played a significant role in society, helping improve the lives of thousands. To preserve this legacy, a photographic exhibition and book will be produced, featuring testimonials and stories from those involved. The product will also include social outreach.</t>
  </si>
  <si>
    <t xml:space="preserve">Exposure </t>
  </si>
  <si>
    <r>
      <rPr>
        <sz val="10"/>
        <color rgb="FF002060"/>
        <rFont val="Verdana"/>
        <family val="2"/>
      </rPr>
      <t xml:space="preserve">Associação Beith Lubavitch - </t>
    </r>
    <r>
      <rPr>
        <b/>
        <sz val="10"/>
        <color rgb="FF002060"/>
        <rFont val="Verdana"/>
        <family val="2"/>
      </rPr>
      <t>Pessach</t>
    </r>
  </si>
  <si>
    <t>An exhibition telling the story of the Israelites’ exodus from slavery in Egypt in search of freedom.</t>
  </si>
  <si>
    <r>
      <rPr>
        <sz val="10"/>
        <color rgb="FF002060"/>
        <rFont val="Verdana"/>
        <family val="2"/>
      </rPr>
      <t xml:space="preserve">Associação Beith Lubavitch - </t>
    </r>
    <r>
      <rPr>
        <b/>
        <sz val="10"/>
        <color rgb="FF002060"/>
        <rFont val="Verdana"/>
        <family val="2"/>
      </rPr>
      <t>Sound of Music 2</t>
    </r>
  </si>
  <si>
    <t>A project offering music workshops to children in socially vulnerable situations (up to 15 years old), culminating in a final musical performance. The program includes hands-on classes with instruments and musical training, promoting cultural development during early childhood.</t>
  </si>
  <si>
    <t>1,500 children and youth reached</t>
  </si>
  <si>
    <r>
      <rPr>
        <sz val="10"/>
        <color rgb="FF002060"/>
        <rFont val="Verdana"/>
        <family val="2"/>
      </rPr>
      <t xml:space="preserve">Associação Beith Lubavitch – </t>
    </r>
    <r>
      <rPr>
        <b/>
        <sz val="10"/>
        <color rgb="FF002060"/>
        <rFont val="Verdana"/>
        <family val="2"/>
      </rPr>
      <t>Culture of Hope</t>
    </r>
  </si>
  <si>
    <t>This project will organize cultural workshops in music and visual arts for people in vulnerable social situations. Offered to a wide audience, the workshops will include hands-on instruction, encouraging participants’ artistic sensitivity, creative expression, and access to cultural heritage and artistic values.</t>
  </si>
  <si>
    <t xml:space="preserve">2500 people </t>
  </si>
  <si>
    <r>
      <rPr>
        <sz val="10"/>
        <color rgb="FF002060"/>
        <rFont val="Verdana"/>
        <family val="2"/>
      </rPr>
      <t xml:space="preserve">Associação Beith Lubavitch – </t>
    </r>
    <r>
      <rPr>
        <b/>
        <sz val="10"/>
        <color rgb="FF002060"/>
        <rFont val="Verdana"/>
        <family val="2"/>
      </rPr>
      <t xml:space="preserve">Seven Paths </t>
    </r>
  </si>
  <si>
    <r>
      <rPr>
        <sz val="10"/>
        <color theme="1"/>
        <rFont val="Verdana"/>
        <family val="2"/>
      </rPr>
      <t xml:space="preserve">This initiative seeks to translate, adapt, publish, and distribute the book </t>
    </r>
    <r>
      <rPr>
        <i/>
        <sz val="10"/>
        <color theme="1"/>
        <rFont val="Verdana"/>
        <family val="2"/>
      </rPr>
      <t>Seven Paths to Life, Love, Purpose &amp; Serenity</t>
    </r>
    <r>
      <rPr>
        <sz val="10"/>
        <color theme="1"/>
        <rFont val="Verdana"/>
        <family val="2"/>
      </rPr>
      <t xml:space="preserve"> into Portuguese, using an accessible and contemporary style fit for 21st-century audiences.</t>
    </r>
  </si>
  <si>
    <t>Book (8,000 printed copies)</t>
  </si>
  <si>
    <r>
      <rPr>
        <sz val="10"/>
        <color rgb="FF002060"/>
        <rFont val="Verdana"/>
        <family val="2"/>
      </rPr>
      <t xml:space="preserve">Associação Beith Lubavitch - </t>
    </r>
    <r>
      <rPr>
        <b/>
        <sz val="10"/>
        <color rgb="FF002060"/>
        <rFont val="Verdana"/>
        <family val="2"/>
      </rPr>
      <t>Purim 2024</t>
    </r>
  </si>
  <si>
    <t>Purim, a joyful and vibrant holiday in Jewish tradition, is celebrated with joy and festivity. This project brings the celebration to life through a multi-genre cultural event that includes theater, circus performances, and live music.</t>
  </si>
  <si>
    <t>Live show</t>
  </si>
  <si>
    <r>
      <rPr>
        <sz val="10"/>
        <color rgb="FF002060"/>
        <rFont val="Verdana"/>
        <family val="2"/>
      </rPr>
      <t>Ass. Esporte Cultural -</t>
    </r>
    <r>
      <rPr>
        <b/>
        <sz val="10"/>
        <color rgb="FF002060"/>
        <rFont val="Verdana"/>
        <family val="2"/>
      </rPr>
      <t xml:space="preserve"> Nadando com Thiago Pereira</t>
    </r>
  </si>
  <si>
    <t xml:space="preserve">This program introduces children aged 7 to 17 to the basics of swimming, using techniques like stroke training and pool crossing to promote health. </t>
  </si>
  <si>
    <t xml:space="preserve">360 children </t>
  </si>
  <si>
    <r>
      <rPr>
        <sz val="10"/>
        <color rgb="FF002060"/>
        <rFont val="Verdana"/>
        <family val="2"/>
      </rPr>
      <t xml:space="preserve">Volleyball – </t>
    </r>
    <r>
      <rPr>
        <b/>
        <sz val="10"/>
        <color rgb="FF002060"/>
        <rFont val="Verdana"/>
        <family val="2"/>
      </rPr>
      <t>BVC Women’s Adult Volleyball Team</t>
    </r>
  </si>
  <si>
    <t>A program to support and develop women’s volleyball.</t>
  </si>
  <si>
    <t xml:space="preserve">40 adult athletes </t>
  </si>
  <si>
    <r>
      <rPr>
        <sz val="10"/>
        <color rgb="FF002060"/>
        <rFont val="Verdana"/>
        <family val="2"/>
      </rPr>
      <t xml:space="preserve">Unas - </t>
    </r>
    <r>
      <rPr>
        <b/>
        <sz val="10"/>
        <color rgb="FF002060"/>
        <rFont val="Verdana"/>
        <family val="2"/>
      </rPr>
      <t>Futsal Heliópolis SP</t>
    </r>
  </si>
  <si>
    <t xml:space="preserve">This program offerseducational sports activities to children and youth (ages 6–17) from the Heliópolis community in São Paulo. Through futsal, it promotes social inclusion, holistic development, and civics. </t>
  </si>
  <si>
    <t xml:space="preserve">150 children and adolescents </t>
  </si>
  <si>
    <r>
      <rPr>
        <sz val="10"/>
        <color rgb="FF002060"/>
        <rFont val="Verdana"/>
        <family val="2"/>
      </rPr>
      <t>Unas -</t>
    </r>
    <r>
      <rPr>
        <b/>
        <sz val="10"/>
        <color rgb="FF002060"/>
        <rFont val="Verdana"/>
        <family val="2"/>
      </rPr>
      <t xml:space="preserve"> Futebol Heliópolis SP</t>
    </r>
  </si>
  <si>
    <r>
      <rPr>
        <sz val="10"/>
        <color theme="1"/>
        <rFont val="Verdana"/>
        <family val="2"/>
      </rPr>
      <t xml:space="preserve">This initiative uses soccer as a tool for social inclusion in Heliópolis, the largest </t>
    </r>
    <r>
      <rPr>
        <i/>
        <sz val="10"/>
        <color theme="1"/>
        <rFont val="Verdana"/>
        <family val="2"/>
      </rPr>
      <t>favela</t>
    </r>
    <r>
      <rPr>
        <sz val="10"/>
        <color theme="1"/>
        <rFont val="Verdana"/>
        <family val="2"/>
      </rPr>
      <t xml:space="preserve"> in São Paulo. It also fosters Civics and a sense of community while developing participants’ technical, social, and emotional skills.</t>
    </r>
  </si>
  <si>
    <t xml:space="preserve">151 children and adolescents </t>
  </si>
  <si>
    <r>
      <rPr>
        <sz val="10"/>
        <color rgb="FF002060"/>
        <rFont val="Verdana"/>
        <family val="2"/>
      </rPr>
      <t xml:space="preserve">Unas – </t>
    </r>
    <r>
      <rPr>
        <b/>
        <sz val="10"/>
        <color rgb="FF002060"/>
        <rFont val="Verdana"/>
        <family val="2"/>
      </rPr>
      <t xml:space="preserve">Heliópolis Running &amp; Walking Event - </t>
    </r>
    <r>
      <rPr>
        <b/>
        <i/>
        <sz val="10"/>
        <color rgb="FF002060"/>
        <rFont val="Verdana"/>
        <family val="2"/>
      </rPr>
      <t>Bairro Educador</t>
    </r>
    <r>
      <rPr>
        <b/>
        <sz val="10"/>
        <color rgb="FF002060"/>
        <rFont val="Verdana"/>
        <family val="2"/>
      </rPr>
      <t xml:space="preserve"> SP</t>
    </r>
  </si>
  <si>
    <r>
      <rPr>
        <sz val="10"/>
        <color theme="1"/>
        <rFont val="Verdana"/>
        <family val="2"/>
      </rPr>
      <t xml:space="preserve">This event promotes democratic access to sport in the Heliópolis community through a running and walking event called </t>
    </r>
    <r>
      <rPr>
        <i/>
        <sz val="10"/>
        <color theme="1"/>
        <rFont val="Verdana"/>
        <family val="2"/>
      </rPr>
      <t xml:space="preserve">Bairro Educador, </t>
    </r>
    <r>
      <rPr>
        <sz val="10"/>
        <color theme="1"/>
        <rFont val="Verdana"/>
        <family val="2"/>
      </rPr>
      <t>with open registration for 500 participants.</t>
    </r>
  </si>
  <si>
    <t>500 people</t>
  </si>
  <si>
    <r>
      <rPr>
        <sz val="10"/>
        <color rgb="FF002060"/>
        <rFont val="Verdana"/>
        <family val="2"/>
      </rPr>
      <t xml:space="preserve">Ass de Esporte - </t>
    </r>
    <r>
      <rPr>
        <b/>
        <sz val="10"/>
        <color rgb="FF002060"/>
        <rFont val="Verdana"/>
        <family val="2"/>
      </rPr>
      <t>Show de Bola Project</t>
    </r>
  </si>
  <si>
    <t>This project introduces public school students in Paraíba (ages 7–17) to various team sports—futsal, basketball, handball, and volleyball—through inclusive and educationally grounded training workshops.</t>
  </si>
  <si>
    <t>400 students</t>
  </si>
  <si>
    <t>MG | PB</t>
  </si>
  <si>
    <r>
      <rPr>
        <sz val="10"/>
        <color rgb="FF002060"/>
        <rFont val="Verdana"/>
        <family val="2"/>
      </rPr>
      <t xml:space="preserve">Instituto Chuí de Esportes – </t>
    </r>
    <r>
      <rPr>
        <b/>
        <sz val="10"/>
        <color rgb="FF002060"/>
        <rFont val="Verdana"/>
        <family val="2"/>
      </rPr>
      <t xml:space="preserve">Craque Cidadão </t>
    </r>
  </si>
  <si>
    <t>This program trains 120 boys and girls aged 7 to 17 in futsal and football through biweekly classes.</t>
  </si>
  <si>
    <t>200 children and adolescents</t>
  </si>
  <si>
    <t>MG | MS</t>
  </si>
  <si>
    <r>
      <rPr>
        <sz val="10"/>
        <color rgb="FF002060"/>
        <rFont val="Verdana"/>
        <family val="2"/>
      </rPr>
      <t xml:space="preserve">Instituto Galo – </t>
    </r>
    <r>
      <rPr>
        <b/>
        <sz val="10"/>
        <color rgb="FF002060"/>
        <rFont val="Verdana"/>
        <family val="2"/>
      </rPr>
      <t>Escola do Futuro Morro do Papagaio</t>
    </r>
  </si>
  <si>
    <t xml:space="preserve">A continuation of sports and social development programs supporting children and youth in vulnerable communities. </t>
  </si>
  <si>
    <t xml:space="preserve">160 children and adolescents </t>
  </si>
  <si>
    <r>
      <rPr>
        <sz val="10"/>
        <color rgb="FF002060"/>
        <rFont val="Verdana"/>
        <family val="2"/>
      </rPr>
      <t xml:space="preserve">Instituto Galo - </t>
    </r>
    <r>
      <rPr>
        <b/>
        <sz val="10"/>
        <color rgb="FF002060"/>
        <rFont val="Verdana"/>
        <family val="2"/>
      </rPr>
      <t xml:space="preserve">Escola do Futuro Entorno da Arena </t>
    </r>
  </si>
  <si>
    <r>
      <rPr>
        <sz val="10"/>
        <color rgb="FF002060"/>
        <rFont val="Verdana"/>
        <family val="2"/>
      </rPr>
      <t xml:space="preserve">Praia Clube – </t>
    </r>
    <r>
      <rPr>
        <b/>
        <sz val="10"/>
        <color rgb="FF002060"/>
        <rFont val="Verdana"/>
        <family val="2"/>
      </rPr>
      <t>Olympic &amp; Paralympic Training</t>
    </r>
  </si>
  <si>
    <t>This program supports the training and competitive participation of Praia Clube's Olympic and Paralympic teams in national tournaments.</t>
  </si>
  <si>
    <t xml:space="preserve">80 people </t>
  </si>
  <si>
    <r>
      <rPr>
        <sz val="10"/>
        <color rgb="FF002060"/>
        <rFont val="Verdana"/>
        <family val="2"/>
      </rPr>
      <t xml:space="preserve">Brazilian Rugby Confederation – </t>
    </r>
    <r>
      <rPr>
        <b/>
        <i/>
        <sz val="10"/>
        <color rgb="FF002060"/>
        <rFont val="Verdana"/>
        <family val="2"/>
      </rPr>
      <t>Vem pro Rugby SP</t>
    </r>
  </si>
  <si>
    <t xml:space="preserve"> A technical development program aimed at strengthening Brazil’s national rugby teams while fostering social transformation.</t>
  </si>
  <si>
    <t xml:space="preserve">120 adolescents and adults </t>
  </si>
  <si>
    <r>
      <rPr>
        <sz val="10"/>
        <color rgb="FF002060"/>
        <rFont val="Verdana"/>
        <family val="2"/>
      </rPr>
      <t xml:space="preserve">Fundação de Assistência Social de Anápolis - </t>
    </r>
    <r>
      <rPr>
        <b/>
        <i/>
        <sz val="10"/>
        <color rgb="FF002060"/>
        <rFont val="Verdana"/>
        <family val="2"/>
      </rPr>
      <t>Melhor Idade</t>
    </r>
    <r>
      <rPr>
        <b/>
        <sz val="10"/>
        <color rgb="FF002060"/>
        <rFont val="Verdana"/>
        <family val="2"/>
      </rPr>
      <t xml:space="preserve">  </t>
    </r>
  </si>
  <si>
    <t xml:space="preserve">Provides support and care to elderly individuals with cancer. </t>
  </si>
  <si>
    <t xml:space="preserve">100 elderly people </t>
  </si>
  <si>
    <t>GO</t>
  </si>
  <si>
    <t xml:space="preserve">Lar do Idoso São Vicente de Paulo </t>
  </si>
  <si>
    <t>Covers the full operating costs of a long-term care home for 12 months, including staffing, utilities, taxes, fuel, consumables, food, and medium and high complexity medical treatments.</t>
  </si>
  <si>
    <t xml:space="preserve">39 elderly people </t>
  </si>
  <si>
    <r>
      <rPr>
        <sz val="10"/>
        <color rgb="FF002060"/>
        <rFont val="Verdana"/>
        <family val="2"/>
      </rPr>
      <t>Associação Aldeia da Paz -</t>
    </r>
    <r>
      <rPr>
        <b/>
        <sz val="10"/>
        <color rgb="FF002060"/>
        <rFont val="Verdana"/>
        <family val="2"/>
      </rPr>
      <t xml:space="preserve"> Physical wellness and quality of life</t>
    </r>
    <r>
      <rPr>
        <sz val="10"/>
        <color rgb="FF002060"/>
        <rFont val="Verdana"/>
        <family val="2"/>
      </rPr>
      <t xml:space="preserve"> </t>
    </r>
  </si>
  <si>
    <t>Focused on improving the physical and emotional well-being of female residents at the “Casa das Avós” Senior home.</t>
  </si>
  <si>
    <r>
      <rPr>
        <sz val="10"/>
        <color rgb="FF002060"/>
        <rFont val="Verdana"/>
        <family val="2"/>
      </rPr>
      <t>Associação dos Protetores das Pessoas Carentes – Lar São Geraldo -</t>
    </r>
    <r>
      <rPr>
        <b/>
        <sz val="10"/>
        <color rgb="FF002060"/>
        <rFont val="Verdana"/>
        <family val="2"/>
      </rPr>
      <t xml:space="preserve"> </t>
    </r>
    <r>
      <rPr>
        <b/>
        <i/>
        <sz val="10"/>
        <color rgb="FF002060"/>
        <rFont val="Verdana"/>
        <family val="2"/>
      </rPr>
      <t>Vida Digna</t>
    </r>
  </si>
  <si>
    <t>This project delivers high-quality, multidisciplinary care for elderly individuals.</t>
  </si>
  <si>
    <t>160 elderly people</t>
  </si>
  <si>
    <r>
      <rPr>
        <sz val="10"/>
        <color rgb="FF002060"/>
        <rFont val="Verdana"/>
        <family val="2"/>
      </rPr>
      <t xml:space="preserve">Associação de Pais e Amigos dos Deficientes Físicos de Volta Redonda - </t>
    </r>
    <r>
      <rPr>
        <b/>
        <i/>
        <sz val="10"/>
        <color rgb="FF002060"/>
        <rFont val="Verdana"/>
        <family val="2"/>
      </rPr>
      <t>Projeto Integrar</t>
    </r>
    <r>
      <rPr>
        <b/>
        <sz val="10"/>
        <color rgb="FF002060"/>
        <rFont val="Verdana"/>
        <family val="2"/>
      </rPr>
      <t xml:space="preserve"> </t>
    </r>
  </si>
  <si>
    <t>Therapeutic workshops for elderly individuals with physical or intellectual disabilities, focusing on developing motor, cognitive, emotional, and social skills.</t>
  </si>
  <si>
    <t>213 users reached</t>
  </si>
  <si>
    <r>
      <rPr>
        <sz val="10"/>
        <color rgb="FF002060"/>
        <rFont val="Verdana"/>
        <family val="2"/>
      </rPr>
      <t xml:space="preserve">
Associação Mário Penna – </t>
    </r>
    <r>
      <rPr>
        <b/>
        <sz val="10"/>
        <color rgb="FF002060"/>
        <rFont val="Verdana"/>
        <family val="2"/>
      </rPr>
      <t>Palliative Care for Elderly Cancer Patients</t>
    </r>
  </si>
  <si>
    <t xml:space="preserve">This initiative provides comprehensive palliative care for elderly cancer patients and their caregivers, prioritizing vulnerable populations. </t>
  </si>
  <si>
    <t>1,500 patients</t>
  </si>
  <si>
    <r>
      <rPr>
        <sz val="10"/>
        <color rgb="FF002060"/>
        <rFont val="Verdana"/>
        <family val="2"/>
      </rPr>
      <t xml:space="preserve">AAPVR - </t>
    </r>
    <r>
      <rPr>
        <b/>
        <i/>
        <sz val="10"/>
        <color rgb="FF002060"/>
        <rFont val="Verdana"/>
        <family val="2"/>
      </rPr>
      <t>Melhor Visão para Melhor Idade</t>
    </r>
  </si>
  <si>
    <t>This project aims to improve the quality of life of 5,000 socially vulnerable seniors in Volta Redonda, RJ, by promoting eye health through the purchase of medical equipment, clinical exams, and treatments, all offered free of charge.</t>
  </si>
  <si>
    <t>5,000 socially vulnerable elderly people</t>
  </si>
  <si>
    <r>
      <rPr>
        <sz val="10"/>
        <color rgb="FF002060"/>
        <rFont val="Verdana"/>
        <family val="2"/>
      </rPr>
      <t xml:space="preserve">Hospital do Amor – </t>
    </r>
    <r>
      <rPr>
        <b/>
        <sz val="10"/>
        <color rgb="FF002060"/>
        <rFont val="Verdana"/>
        <family val="2"/>
      </rPr>
      <t xml:space="preserve">Elderly Support </t>
    </r>
  </si>
  <si>
    <t xml:space="preserve">Provides comprehensive oncology care to patients over 60 across all Hospital do Amor units, with specialized services promoting well-being, autonomy, quality of life, symptom management, as well as ongoing elderly health education for staff. </t>
  </si>
  <si>
    <t>139,598 people</t>
  </si>
  <si>
    <r>
      <rPr>
        <sz val="10"/>
        <color rgb="FF002060"/>
        <rFont val="Verdana"/>
        <family val="2"/>
      </rPr>
      <t>Sociedade Hospitalar Angelina Caron -</t>
    </r>
    <r>
      <rPr>
        <b/>
        <sz val="10"/>
        <color rgb="FF002060"/>
        <rFont val="Verdana"/>
        <family val="2"/>
      </rPr>
      <t xml:space="preserve"> </t>
    </r>
    <r>
      <rPr>
        <b/>
        <i/>
        <sz val="10"/>
        <color rgb="FF002060"/>
        <rFont val="Verdana"/>
        <family val="2"/>
      </rPr>
      <t>Idoso 360</t>
    </r>
    <r>
      <rPr>
        <b/>
        <sz val="10"/>
        <color rgb="FF002060"/>
        <rFont val="Verdana"/>
        <family val="2"/>
      </rPr>
      <t xml:space="preserve"> </t>
    </r>
  </si>
  <si>
    <r>
      <rPr>
        <sz val="10"/>
        <color theme="1"/>
        <rFont val="Verdana"/>
        <family val="2"/>
      </rPr>
      <t xml:space="preserve"> The </t>
    </r>
    <r>
      <rPr>
        <i/>
        <sz val="10"/>
        <color theme="1"/>
        <rFont val="Verdana"/>
        <family val="2"/>
      </rPr>
      <t>Idoso 360 II</t>
    </r>
    <r>
      <rPr>
        <sz val="10"/>
        <color theme="1"/>
        <rFont val="Verdana"/>
        <family val="2"/>
      </rPr>
      <t xml:space="preserve"> project aims to deliver high-value healthcare to elderly patients served at Hospital Angelina Caron.  </t>
    </r>
  </si>
  <si>
    <t>84,160 appointments for elderly patients</t>
  </si>
  <si>
    <t>PR</t>
  </si>
  <si>
    <r>
      <rPr>
        <i/>
        <sz val="10"/>
        <color rgb="FF002060"/>
        <rFont val="Verdana"/>
        <family val="2"/>
      </rPr>
      <t>Acolhimento que Cura</t>
    </r>
    <r>
      <rPr>
        <sz val="10"/>
        <color rgb="FF002060"/>
        <rFont val="Verdana"/>
        <family val="2"/>
      </rPr>
      <t xml:space="preserve">  </t>
    </r>
  </si>
  <si>
    <t>Provides National Healthcare System (SUS) patients with access to consultations, surgeries, hospitalizations, multidisciplinary care, obstetric emergency services, and lab and imaging exams according to SUS contractual targets.</t>
  </si>
  <si>
    <r>
      <rPr>
        <sz val="10"/>
        <color rgb="FF002060"/>
        <rFont val="Verdana"/>
        <family val="2"/>
      </rPr>
      <t>Casa de Apoio São Luiz –</t>
    </r>
    <r>
      <rPr>
        <b/>
        <sz val="10"/>
        <color rgb="FF002060"/>
        <rFont val="Verdana"/>
        <family val="2"/>
      </rPr>
      <t xml:space="preserve"> Support Network for Cancer Patients, Families, and Companions</t>
    </r>
  </si>
  <si>
    <t>Support services for cancer patients, their families, and companions.</t>
  </si>
  <si>
    <t xml:space="preserve">700 people </t>
  </si>
  <si>
    <r>
      <rPr>
        <i/>
        <sz val="10"/>
        <color rgb="FF002060"/>
        <rFont val="Verdana"/>
        <family val="2"/>
      </rPr>
      <t>Conhecer para crescer</t>
    </r>
    <r>
      <rPr>
        <sz val="10"/>
        <color rgb="FF002060"/>
        <rFont val="Verdana"/>
        <family val="2"/>
      </rPr>
      <t xml:space="preserve"> </t>
    </r>
  </si>
  <si>
    <t xml:space="preserve">Supports the educational nursery system through staffing, training courses, teaching materials, and infrastructure improvements. </t>
  </si>
  <si>
    <t>280 children</t>
  </si>
  <si>
    <r>
      <rPr>
        <sz val="10"/>
        <color rgb="FF002060"/>
        <rFont val="Verdana"/>
        <family val="2"/>
      </rPr>
      <t xml:space="preserve">Associação de Pais e Amigos dos Excepcionais - APAE - </t>
    </r>
    <r>
      <rPr>
        <b/>
        <i/>
        <sz val="10"/>
        <color rgb="FF002060"/>
        <rFont val="Verdana"/>
        <family val="2"/>
      </rPr>
      <t>Projeto Superar</t>
    </r>
    <r>
      <rPr>
        <b/>
        <sz val="10"/>
        <color rgb="FF002060"/>
        <rFont val="Verdana"/>
        <family val="2"/>
      </rPr>
      <t xml:space="preserve"> </t>
    </r>
  </si>
  <si>
    <t xml:space="preserve">Improves services for children and adolescents with disabilities by maintaining a multidisciplinary team, improving diagnosis, and implementing more targeted treatments. </t>
  </si>
  <si>
    <t>50 children and adolescents with disabilities</t>
  </si>
  <si>
    <r>
      <rPr>
        <sz val="10"/>
        <color rgb="FF002060"/>
        <rFont val="Verdana"/>
        <family val="2"/>
      </rPr>
      <t>Hospital Pequeno Príncipe -</t>
    </r>
    <r>
      <rPr>
        <i/>
        <sz val="10"/>
        <color rgb="FF002060"/>
        <rFont val="Verdana"/>
        <family val="2"/>
      </rPr>
      <t xml:space="preserve"> </t>
    </r>
    <r>
      <rPr>
        <b/>
        <i/>
        <sz val="10"/>
        <color rgb="FF002060"/>
        <rFont val="Verdana"/>
        <family val="2"/>
      </rPr>
      <t>Pelo Direito à Vida</t>
    </r>
    <r>
      <rPr>
        <b/>
        <sz val="10"/>
        <color rgb="FF002060"/>
        <rFont val="Verdana"/>
        <family val="2"/>
      </rPr>
      <t xml:space="preserve"> </t>
    </r>
  </si>
  <si>
    <t>Ensures the right to health and life for children and adolescents, contributing to quality of life and reduced child mortality.</t>
  </si>
  <si>
    <t xml:space="preserve">930 tests performed </t>
  </si>
  <si>
    <r>
      <rPr>
        <i/>
        <sz val="10"/>
        <color rgb="FF002060"/>
        <rFont val="Verdana"/>
        <family val="2"/>
      </rPr>
      <t>Projeto Curumin</t>
    </r>
    <r>
      <rPr>
        <sz val="10"/>
        <color rgb="FF002060"/>
        <rFont val="Verdana"/>
        <family val="2"/>
      </rPr>
      <t xml:space="preserve"> </t>
    </r>
  </si>
  <si>
    <r>
      <rPr>
        <sz val="10"/>
        <color theme="1"/>
        <rFont val="Verdana"/>
        <family val="2"/>
      </rPr>
      <t xml:space="preserve">Designed for children ages 7 to 12, </t>
    </r>
    <r>
      <rPr>
        <i/>
        <sz val="10"/>
        <color theme="1"/>
        <rFont val="Verdana"/>
        <family val="2"/>
      </rPr>
      <t>Curumin</t>
    </r>
    <r>
      <rPr>
        <sz val="10"/>
        <color theme="1"/>
        <rFont val="Verdana"/>
        <family val="2"/>
      </rPr>
      <t xml:space="preserve"> is a non-formal education program focused on holistic development by expanding social and cultural experiences and ensuring time and space for play.</t>
    </r>
  </si>
  <si>
    <t>2,000 children and youth</t>
  </si>
  <si>
    <r>
      <rPr>
        <sz val="10"/>
        <color rgb="FF002060"/>
        <rFont val="Verdana"/>
        <family val="2"/>
      </rPr>
      <t>FUNDAÇÃO PIO XII –</t>
    </r>
    <r>
      <rPr>
        <b/>
        <sz val="10"/>
        <color rgb="FF002060"/>
        <rFont val="Verdana"/>
        <family val="2"/>
      </rPr>
      <t xml:space="preserve"> </t>
    </r>
    <r>
      <rPr>
        <b/>
        <i/>
        <sz val="10"/>
        <color rgb="FF002060"/>
        <rFont val="Verdana"/>
        <family val="2"/>
      </rPr>
      <t>Projeto Cuidar</t>
    </r>
  </si>
  <si>
    <t>In addition to addressing medical needs, this project works to reduce the broader social impact of cancer on patients and their families, focusing on education, safety, social ties, and household economics.</t>
  </si>
  <si>
    <t>12,608 patients</t>
  </si>
  <si>
    <r>
      <rPr>
        <sz val="10"/>
        <color rgb="FF002060"/>
        <rFont val="Verdana"/>
        <family val="2"/>
      </rPr>
      <t xml:space="preserve">Centro Israelita de Apoio Multidisciplinar (CIAM) – </t>
    </r>
    <r>
      <rPr>
        <b/>
        <sz val="10"/>
        <color rgb="FF002060"/>
        <rFont val="Verdana"/>
        <family val="2"/>
      </rPr>
      <t xml:space="preserve">Center for Inclusion Support for People with Disabilities </t>
    </r>
  </si>
  <si>
    <t>This initiative supports children and adolescents in becoming civically engaged, socially included citizens by creating opportunities for them to develop their skills, talents, and personal potential.</t>
  </si>
  <si>
    <t>100 children and adolescents</t>
  </si>
  <si>
    <r>
      <rPr>
        <sz val="10"/>
        <color rgb="FF002060"/>
        <rFont val="Verdana"/>
        <family val="2"/>
      </rPr>
      <t xml:space="preserve">Hospital Infanto-Juvenil - </t>
    </r>
    <r>
      <rPr>
        <b/>
        <i/>
        <sz val="10"/>
        <color rgb="FF002060"/>
        <rFont val="Verdana"/>
        <family val="2"/>
      </rPr>
      <t>Cuidar</t>
    </r>
    <r>
      <rPr>
        <b/>
        <sz val="10"/>
        <color rgb="FF002060"/>
        <rFont val="Verdana"/>
        <family val="2"/>
      </rPr>
      <t xml:space="preserve"> </t>
    </r>
  </si>
  <si>
    <r>
      <rPr>
        <sz val="10"/>
        <color theme="1"/>
        <rFont val="Verdana"/>
        <family val="2"/>
      </rPr>
      <t xml:space="preserve">The </t>
    </r>
    <r>
      <rPr>
        <i/>
        <sz val="10"/>
        <color theme="1"/>
        <rFont val="Verdana"/>
        <family val="2"/>
      </rPr>
      <t>Cuidar</t>
    </r>
    <r>
      <rPr>
        <sz val="10"/>
        <color theme="1"/>
        <rFont val="Verdana"/>
        <family val="2"/>
      </rPr>
      <t xml:space="preserve"> project by Hospital de Amor is dedicated to funding and maintaining services for the prevention, treatment, and research of childhood and adolescent cancer.</t>
    </r>
  </si>
  <si>
    <t xml:space="preserve">87,081 beneficiaries </t>
  </si>
  <si>
    <r>
      <rPr>
        <sz val="10"/>
        <color rgb="FF002060"/>
        <rFont val="Verdana"/>
        <family val="2"/>
      </rPr>
      <t xml:space="preserve">Instituto de Pesquisas em Tecnologia e Inovação – The Human Project: </t>
    </r>
    <r>
      <rPr>
        <b/>
        <sz val="10"/>
        <color rgb="FF002060"/>
        <rFont val="Verdana"/>
        <family val="2"/>
      </rPr>
      <t>Math, Art, Science, Entrepreneurship, Technology, Ethics (SE)</t>
    </r>
  </si>
  <si>
    <r>
      <rPr>
        <sz val="10"/>
        <color theme="1"/>
        <rFont val="Verdana"/>
        <family val="2"/>
      </rPr>
      <t xml:space="preserve"> This project will develop a social technology platform based on the STEAM methodology combined with entrepreneurship and ethics education, targeting students from 1</t>
    </r>
    <r>
      <rPr>
        <vertAlign val="superscript"/>
        <sz val="10"/>
        <color theme="1"/>
        <rFont val="Verdana"/>
        <family val="2"/>
      </rPr>
      <t>st</t>
    </r>
    <r>
      <rPr>
        <sz val="10"/>
        <color theme="1"/>
        <rFont val="Verdana"/>
        <family val="2"/>
      </rPr>
      <t xml:space="preserve"> to 5</t>
    </r>
    <r>
      <rPr>
        <vertAlign val="superscript"/>
        <sz val="10"/>
        <color theme="1"/>
        <rFont val="Verdana"/>
        <family val="2"/>
      </rPr>
      <t>th</t>
    </r>
    <r>
      <rPr>
        <sz val="10"/>
        <color theme="1"/>
        <rFont val="Verdana"/>
        <family val="2"/>
      </rPr>
      <t xml:space="preserve"> grade. </t>
    </r>
  </si>
  <si>
    <t xml:space="preserve">60 people </t>
  </si>
  <si>
    <t>SE</t>
  </si>
  <si>
    <r>
      <rPr>
        <sz val="10"/>
        <color rgb="FF002060"/>
        <rFont val="Verdana"/>
        <family val="2"/>
      </rPr>
      <t xml:space="preserve">Associação Beneficente Vida Nova - </t>
    </r>
    <r>
      <rPr>
        <b/>
        <sz val="10"/>
        <color rgb="FF002060"/>
        <rFont val="Verdana"/>
        <family val="2"/>
      </rPr>
      <t>Vida Nova Youth Orchestra</t>
    </r>
    <r>
      <rPr>
        <sz val="10"/>
        <color rgb="FF002060"/>
        <rFont val="Verdana"/>
        <family val="2"/>
      </rPr>
      <t xml:space="preserve"> - Taubaté SP</t>
    </r>
  </si>
  <si>
    <t xml:space="preserve">More than a music appreciation project, this initiative offers high-quality instrumental music education free of charge to youth in underserved communities. </t>
  </si>
  <si>
    <t xml:space="preserve">100 students </t>
  </si>
  <si>
    <r>
      <rPr>
        <sz val="10"/>
        <color rgb="FF002060"/>
        <rFont val="Verdana"/>
        <family val="2"/>
      </rPr>
      <t xml:space="preserve">Hospital Albert Einstein – </t>
    </r>
    <r>
      <rPr>
        <b/>
        <sz val="10"/>
        <color rgb="FF002060"/>
        <rFont val="Verdana"/>
        <family val="2"/>
      </rPr>
      <t>Development of Allogeneic CAR-T Cells from Umbilical Cord and Peripheral Blood (SP)</t>
    </r>
  </si>
  <si>
    <t>The project aims to: a) standardize platforms for producing modified cells expressing CAR receptors (TCAR, NK-CAR, and TIL-CAR); b) test three types of cells expressing specific CARs targeting colorectal cancer (two monospecific CARs and one bispecific CAR), in order to identify better targets; c) identify the best-performing CAR construct and cell type for tumor cell destruction in vitro; and d) evaluate their safety and efficacy in murine models.</t>
  </si>
  <si>
    <t>Academic Research</t>
  </si>
  <si>
    <r>
      <rPr>
        <sz val="10"/>
        <color rgb="FF002060"/>
        <rFont val="Verdana"/>
        <family val="2"/>
      </rPr>
      <t xml:space="preserve">Hospital Vida e Saúde – </t>
    </r>
    <r>
      <rPr>
        <b/>
        <sz val="10"/>
        <color rgb="FF002060"/>
        <rFont val="Verdana"/>
        <family val="2"/>
      </rPr>
      <t xml:space="preserve">PET-CT equipment purchases (Santa Rosa Unit) </t>
    </r>
  </si>
  <si>
    <t>Purchase of PET-CT equipment to support cancer care services</t>
  </si>
  <si>
    <r>
      <rPr>
        <sz val="10"/>
        <color rgb="FF002060"/>
        <rFont val="Verdana"/>
        <family val="2"/>
      </rPr>
      <t xml:space="preserve">Grupo Luta Pela Vida - </t>
    </r>
    <r>
      <rPr>
        <b/>
        <sz val="10"/>
        <color rgb="FF002060"/>
        <rFont val="Verdana"/>
        <family val="2"/>
      </rPr>
      <t>Breast cancer patients MG</t>
    </r>
  </si>
  <si>
    <t>Development of a predictive model for Recurrence Score based on clinical-pathological and immunohistochemical factors in luminal breast cancer patients</t>
  </si>
  <si>
    <t>189 consultations provided to relatives of women with breast cancer</t>
  </si>
  <si>
    <r>
      <rPr>
        <sz val="10"/>
        <color rgb="FF002060"/>
        <rFont val="Verdana"/>
        <family val="2"/>
      </rPr>
      <t>Hospital Evangélico de Cachoeiro de Itapemirim –</t>
    </r>
    <r>
      <rPr>
        <b/>
        <sz val="10"/>
        <color rgb="FF002060"/>
        <rFont val="Verdana"/>
        <family val="2"/>
      </rPr>
      <t xml:space="preserve"> New MRI equipment</t>
    </r>
  </si>
  <si>
    <t>Purchase of magnetic resonance imaging equipment</t>
  </si>
  <si>
    <t>ES</t>
  </si>
  <si>
    <r>
      <rPr>
        <sz val="10"/>
        <color rgb="FF002060"/>
        <rFont val="Verdana"/>
        <family val="2"/>
      </rPr>
      <t xml:space="preserve">Hospital Infantil Pequeno Príncipe – </t>
    </r>
    <r>
      <rPr>
        <b/>
        <sz val="10"/>
        <color rgb="FF002060"/>
        <rFont val="Verdana"/>
        <family val="2"/>
      </rPr>
      <t>Precision Medicine in Pediatric Oncology</t>
    </r>
  </si>
  <si>
    <t>Development of a method with high accuracy and sensitivity to predict treatment response and monitor patients with central nervous system tumors using digital PCR testing on liquid biopsies.  The outcomes will support improvements in diagnosis, prognosis, and treatment for pediatric patients.</t>
  </si>
  <si>
    <r>
      <rPr>
        <sz val="10"/>
        <color rgb="FF002060"/>
        <rFont val="Verdana"/>
        <family val="2"/>
      </rPr>
      <t xml:space="preserve">Ricardo Kalili - </t>
    </r>
    <r>
      <rPr>
        <b/>
        <i/>
        <sz val="10"/>
        <color rgb="FF002060"/>
        <rFont val="Verdana"/>
        <family val="2"/>
      </rPr>
      <t>Ao Nosso Encontro</t>
    </r>
  </si>
  <si>
    <t>A CD recording and release project: 1,000 copies produced, 5 free performances at educational centers, and 30 CDs distributed per show</t>
  </si>
  <si>
    <t xml:space="preserve"> 100 people </t>
  </si>
  <si>
    <r>
      <rPr>
        <sz val="10"/>
        <color rgb="FF002060"/>
        <rFont val="Verdana"/>
        <family val="2"/>
      </rPr>
      <t xml:space="preserve">Brazilian Rugby Confederation – </t>
    </r>
    <r>
      <rPr>
        <b/>
        <sz val="10"/>
        <color rgb="FF002060"/>
        <rFont val="Verdana"/>
        <family val="2"/>
      </rPr>
      <t>International Women’s XV Rugby Challenge</t>
    </r>
    <r>
      <rPr>
        <sz val="10"/>
        <color rgb="FF002060"/>
        <rFont val="Verdana"/>
        <family val="2"/>
      </rPr>
      <t xml:space="preserve"> </t>
    </r>
  </si>
  <si>
    <t>Two official matches between Brazil and USA Women’s XV teams, held in São Paulo with open attendance for the public. Players also interacted with local youth.</t>
  </si>
  <si>
    <r>
      <rPr>
        <sz val="10"/>
        <color rgb="FF002060"/>
        <rFont val="Verdana"/>
        <family val="2"/>
      </rPr>
      <t xml:space="preserve">Instituto Dagaz – </t>
    </r>
    <r>
      <rPr>
        <b/>
        <sz val="10"/>
        <color rgb="FF002060"/>
        <rFont val="Verdana"/>
        <family val="2"/>
      </rPr>
      <t>5</t>
    </r>
    <r>
      <rPr>
        <b/>
        <vertAlign val="superscript"/>
        <sz val="10"/>
        <color rgb="FF002060"/>
        <rFont val="Verdana"/>
        <family val="2"/>
      </rPr>
      <t>th</t>
    </r>
    <r>
      <rPr>
        <b/>
        <sz val="10"/>
        <color rgb="FF002060"/>
        <rFont val="Verdana"/>
        <family val="2"/>
      </rPr>
      <t xml:space="preserve"> Volta Redonda Book Biennial</t>
    </r>
  </si>
  <si>
    <r>
      <rPr>
        <sz val="10"/>
        <color theme="1"/>
        <rFont val="Verdana"/>
        <family val="2"/>
      </rPr>
      <t>The 5</t>
    </r>
    <r>
      <rPr>
        <vertAlign val="superscript"/>
        <sz val="10"/>
        <color theme="1"/>
        <rFont val="Verdana"/>
        <family val="2"/>
      </rPr>
      <t>th</t>
    </r>
    <r>
      <rPr>
        <sz val="10"/>
        <color theme="1"/>
        <rFont val="Verdana"/>
        <family val="2"/>
      </rPr>
      <t xml:space="preserve"> Volta Redonda Book Biennial had a major impact on the local and regional cultural scene.  Held from April 4 to 7, it transformed Ilha São João into a melting pot of literature and arts, drawing around 35,000 visitors.</t>
    </r>
  </si>
  <si>
    <t>160 attractions, 80 authors, 30 exhibitors, and 20 panel discussions The event welcomed 35,000 people</t>
  </si>
  <si>
    <r>
      <rPr>
        <sz val="10"/>
        <color rgb="FF002060"/>
        <rFont val="Verdana"/>
        <family val="2"/>
      </rPr>
      <t xml:space="preserve">Associação Cultural Beit Lubavith - </t>
    </r>
    <r>
      <rPr>
        <b/>
        <i/>
        <sz val="10"/>
        <color rgb="FF002060"/>
        <rFont val="Verdana"/>
        <family val="2"/>
      </rPr>
      <t>Música para Todos</t>
    </r>
  </si>
  <si>
    <t xml:space="preserve">A project offering music workshops to children in socially vulnerable situations (up to 15 years old), culminating in a final musical performance. </t>
  </si>
  <si>
    <t xml:space="preserve"> 240 children &amp; young people</t>
  </si>
  <si>
    <r>
      <rPr>
        <sz val="10"/>
        <color rgb="FF002060"/>
        <rFont val="Verdana"/>
        <family val="2"/>
      </rPr>
      <t xml:space="preserve">Assoc. Cultural Canto Livre - </t>
    </r>
    <r>
      <rPr>
        <b/>
        <sz val="10"/>
        <color rgb="FF002060"/>
        <rFont val="Verdana"/>
        <family val="2"/>
      </rPr>
      <t>Cidade dos Profetas Choir: Rediscovering Colonial-Era Brazilian Music</t>
    </r>
  </si>
  <si>
    <t>This project will explore and share some of the most remarkable and lesser-known compositions from Brazil’s colonial period through a series of five concerts. It will also include the professional recording of these works, to be released for free on all major streaming platforms.</t>
  </si>
  <si>
    <t>5 live performances, 1 album released on digital platforms</t>
  </si>
  <si>
    <r>
      <rPr>
        <sz val="10"/>
        <color rgb="FF002060"/>
        <rFont val="Verdana"/>
        <family val="2"/>
      </rPr>
      <t xml:space="preserve">Rubim Produções – </t>
    </r>
    <r>
      <rPr>
        <b/>
        <i/>
        <sz val="10"/>
        <color rgb="FF002060"/>
        <rFont val="Verdana"/>
        <family val="2"/>
      </rPr>
      <t>Teatro em Movimento 22 anos</t>
    </r>
  </si>
  <si>
    <t>This acclaimed festival promotes the circulation of Brazilian and international theater productions through short-run performances. It also features free educational activities, including training courses.</t>
  </si>
  <si>
    <r>
      <rPr>
        <sz val="10"/>
        <color rgb="FF002060"/>
        <rFont val="Verdana"/>
        <family val="2"/>
      </rPr>
      <t>Anaís Della Crocce –</t>
    </r>
    <r>
      <rPr>
        <b/>
        <sz val="10"/>
        <color rgb="FF002060"/>
        <rFont val="Verdana"/>
        <family val="2"/>
      </rPr>
      <t xml:space="preserve"> CineCidade Film Showcase</t>
    </r>
  </si>
  <si>
    <t>CineCidade is a traveling film event aimed at building audiences and encouraging engagement with Brazilian cinema. Its lineup includes some of the most significant titles in the national audiovisual landscape.</t>
  </si>
  <si>
    <t>Public screening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</si>
</sst>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
    <numFmt numFmtId="167" formatCode="#,##0.000"/>
    <numFmt numFmtId="168" formatCode="0.000%"/>
    <numFmt numFmtId="169" formatCode="[$R$ -416]#,##0.00"/>
  </numFmts>
  <fonts count="149" x14ac:knownFonts="1">
    <font>
      <sz val="11"/>
      <color theme="1"/>
      <name val="Verdana"/>
      <scheme val="minor"/>
    </font>
    <font>
      <b/>
      <sz val="10"/>
      <color rgb="FF12448A"/>
      <name val="Verdana"/>
      <family val="2"/>
    </font>
    <font>
      <b/>
      <sz val="9"/>
      <color rgb="FF12448A"/>
      <name val="Verdana"/>
      <family val="2"/>
    </font>
    <font>
      <b/>
      <sz val="9"/>
      <color rgb="FFEFAB31"/>
      <name val="Verdana"/>
      <family val="2"/>
    </font>
    <font>
      <b/>
      <sz val="9"/>
      <color rgb="FF3AA935"/>
      <name val="Verdana"/>
      <family val="2"/>
    </font>
    <font>
      <b/>
      <sz val="9"/>
      <color rgb="FF82358B"/>
      <name val="Verdana"/>
      <family val="2"/>
    </font>
    <font>
      <b/>
      <sz val="9"/>
      <color rgb="FF8AB31D"/>
      <name val="Verdana"/>
      <family val="2"/>
    </font>
    <font>
      <b/>
      <sz val="9"/>
      <color rgb="FF36A9E0"/>
      <name val="Verdana"/>
      <family val="2"/>
    </font>
    <font>
      <sz val="10"/>
      <color theme="1"/>
      <name val="Verdana"/>
      <family val="2"/>
    </font>
    <font>
      <sz val="11"/>
      <name val="Verdana"/>
      <family val="2"/>
    </font>
    <font>
      <sz val="12"/>
      <color theme="1"/>
      <name val="Verdana"/>
      <family val="2"/>
    </font>
    <font>
      <sz val="36"/>
      <color theme="1"/>
      <name val="Verdana"/>
      <family val="2"/>
    </font>
    <font>
      <b/>
      <sz val="28"/>
      <color rgb="FF12448A"/>
      <name val="Verdana"/>
      <family val="2"/>
    </font>
    <font>
      <sz val="20"/>
      <color theme="1"/>
      <name val="Verdana"/>
      <family val="2"/>
    </font>
    <font>
      <b/>
      <sz val="16"/>
      <color rgb="FF12448A"/>
      <name val="Verdana"/>
      <family val="2"/>
    </font>
    <font>
      <b/>
      <sz val="10"/>
      <color rgb="FF0078C1"/>
      <name val="Verdana"/>
      <family val="2"/>
    </font>
    <font>
      <b/>
      <sz val="9"/>
      <color theme="6"/>
      <name val="Verdana"/>
      <family val="2"/>
    </font>
    <font>
      <b/>
      <sz val="9"/>
      <color theme="10"/>
      <name val="Verdana"/>
      <family val="2"/>
    </font>
    <font>
      <sz val="20"/>
      <color theme="4"/>
      <name val="Verdana"/>
      <family val="2"/>
    </font>
    <font>
      <sz val="10"/>
      <color theme="0"/>
      <name val="Verdana"/>
      <family val="2"/>
    </font>
    <font>
      <sz val="10"/>
      <color rgb="FF000000"/>
      <name val="Verdana"/>
      <family val="2"/>
    </font>
    <font>
      <sz val="10"/>
      <color rgb="FF12448A"/>
      <name val="Verdana"/>
      <family val="2"/>
    </font>
    <font>
      <b/>
      <sz val="10"/>
      <color theme="1"/>
      <name val="Verdana"/>
      <family val="2"/>
    </font>
    <font>
      <sz val="8"/>
      <color rgb="FF000000"/>
      <name val="Verdana"/>
      <family val="2"/>
    </font>
    <font>
      <b/>
      <sz val="11"/>
      <color rgb="FF12448A"/>
      <name val="Verdana"/>
      <family val="2"/>
    </font>
    <font>
      <b/>
      <sz val="10"/>
      <color rgb="FF000000"/>
      <name val="Verdana"/>
      <family val="2"/>
    </font>
    <font>
      <b/>
      <u/>
      <sz val="10"/>
      <color theme="1"/>
      <name val="Verdana"/>
      <family val="2"/>
    </font>
    <font>
      <sz val="12"/>
      <color rgb="FF000000"/>
      <name val="Verdana"/>
      <family val="2"/>
    </font>
    <font>
      <sz val="10"/>
      <color rgb="FFFFFFFF"/>
      <name val="Verdana"/>
      <family val="2"/>
    </font>
    <font>
      <sz val="11"/>
      <color theme="1"/>
      <name val="Verdana"/>
      <family val="2"/>
    </font>
    <font>
      <sz val="8"/>
      <color theme="1"/>
      <name val="Verdana"/>
      <family val="2"/>
    </font>
    <font>
      <sz val="8"/>
      <color rgb="FFFF0000"/>
      <name val="Verdana"/>
      <family val="2"/>
    </font>
    <font>
      <sz val="10"/>
      <color rgb="FF1E293B"/>
      <name val="Verdana"/>
      <family val="2"/>
    </font>
    <font>
      <u/>
      <sz val="10"/>
      <color rgb="FF12448A"/>
      <name val="Verdana"/>
      <family val="2"/>
    </font>
    <font>
      <b/>
      <sz val="9"/>
      <color theme="4"/>
      <name val="Verdana"/>
      <family val="2"/>
    </font>
    <font>
      <b/>
      <sz val="9"/>
      <color theme="7"/>
      <name val="Verdana"/>
      <family val="2"/>
    </font>
    <font>
      <b/>
      <sz val="9"/>
      <color theme="5"/>
      <name val="Verdana"/>
      <family val="2"/>
    </font>
    <font>
      <b/>
      <sz val="9"/>
      <color theme="8"/>
      <name val="Verdana"/>
      <family val="2"/>
    </font>
    <font>
      <b/>
      <sz val="16"/>
      <color theme="6"/>
      <name val="Verdana"/>
      <family val="2"/>
    </font>
    <font>
      <b/>
      <sz val="10"/>
      <color rgb="FF36A9E0"/>
      <name val="Verdana"/>
      <family val="2"/>
    </font>
    <font>
      <b/>
      <sz val="10"/>
      <color theme="6"/>
      <name val="Verdana"/>
      <family val="2"/>
    </font>
    <font>
      <sz val="10"/>
      <color theme="6"/>
      <name val="Verdana"/>
      <family val="2"/>
    </font>
    <font>
      <sz val="10"/>
      <color rgb="FF36A9E0"/>
      <name val="Verdana"/>
      <family val="2"/>
    </font>
    <font>
      <b/>
      <sz val="16"/>
      <color rgb="FF36A9E0"/>
      <name val="Verdana"/>
      <family val="2"/>
    </font>
    <font>
      <sz val="11"/>
      <color rgb="FFFF0000"/>
      <name val="Verdana"/>
      <family val="2"/>
    </font>
    <font>
      <sz val="10"/>
      <color rgb="FFFF0000"/>
      <name val="Verdana"/>
      <family val="2"/>
    </font>
    <font>
      <b/>
      <sz val="10"/>
      <color rgb="FF00B0F0"/>
      <name val="Verdana"/>
      <family val="2"/>
    </font>
    <font>
      <u/>
      <sz val="10"/>
      <color rgb="FF00B0F0"/>
      <name val="Verdana"/>
      <family val="2"/>
    </font>
    <font>
      <sz val="10"/>
      <color rgb="FF00B0F0"/>
      <name val="Verdana"/>
      <family val="2"/>
    </font>
    <font>
      <b/>
      <sz val="10"/>
      <color rgb="FF80CFFF"/>
      <name val="Verdana"/>
      <family val="2"/>
    </font>
    <font>
      <b/>
      <sz val="16"/>
      <color theme="7"/>
      <name val="Verdana"/>
      <family val="2"/>
    </font>
    <font>
      <b/>
      <sz val="10"/>
      <color theme="7"/>
      <name val="Verdana"/>
      <family val="2"/>
    </font>
    <font>
      <b/>
      <sz val="10"/>
      <color rgb="FF3AA935"/>
      <name val="Verdana"/>
      <family val="2"/>
    </font>
    <font>
      <sz val="10"/>
      <color theme="7"/>
      <name val="Verdana"/>
      <family val="2"/>
    </font>
    <font>
      <b/>
      <u/>
      <sz val="10"/>
      <color rgb="FF000000"/>
      <name val="Verdana"/>
      <family val="2"/>
    </font>
    <font>
      <b/>
      <sz val="10"/>
      <color rgb="FFFF0000"/>
      <name val="Verdana"/>
      <family val="2"/>
    </font>
    <font>
      <sz val="20"/>
      <color theme="7"/>
      <name val="Verdana"/>
      <family val="2"/>
    </font>
    <font>
      <u/>
      <sz val="10"/>
      <color theme="7"/>
      <name val="Verdana"/>
      <family val="2"/>
    </font>
    <font>
      <sz val="10"/>
      <color rgb="FFFFFFFF"/>
      <name val="Calibri"/>
      <family val="2"/>
    </font>
    <font>
      <b/>
      <sz val="16"/>
      <color theme="5"/>
      <name val="Verdana"/>
      <family val="2"/>
    </font>
    <font>
      <b/>
      <sz val="10"/>
      <color theme="5"/>
      <name val="Verdana"/>
      <family val="2"/>
    </font>
    <font>
      <b/>
      <sz val="10"/>
      <color rgb="FF82358B"/>
      <name val="Verdana"/>
      <family val="2"/>
    </font>
    <font>
      <sz val="10"/>
      <color theme="5"/>
      <name val="Verdana"/>
      <family val="2"/>
    </font>
    <font>
      <b/>
      <sz val="10"/>
      <color rgb="FF7030A0"/>
      <name val="Verdana"/>
      <family val="2"/>
    </font>
    <font>
      <u/>
      <sz val="10"/>
      <color theme="5"/>
      <name val="Verdana"/>
      <family val="2"/>
    </font>
    <font>
      <b/>
      <sz val="10"/>
      <color rgb="FF612768"/>
      <name val="Verdana"/>
      <family val="2"/>
    </font>
    <font>
      <b/>
      <sz val="10"/>
      <color rgb="FF612767"/>
      <name val="Verdana"/>
      <family val="2"/>
    </font>
    <font>
      <sz val="12"/>
      <color theme="0"/>
      <name val="Verdana"/>
      <family val="2"/>
    </font>
    <font>
      <b/>
      <sz val="16"/>
      <color theme="8"/>
      <name val="Verdana"/>
      <family val="2"/>
    </font>
    <font>
      <b/>
      <sz val="10"/>
      <color theme="8"/>
      <name val="Verdana"/>
      <family val="2"/>
    </font>
    <font>
      <b/>
      <sz val="10"/>
      <color rgb="FF8AB31D"/>
      <name val="Verdana"/>
      <family val="2"/>
    </font>
    <font>
      <sz val="10"/>
      <color theme="8"/>
      <name val="Verdana"/>
      <family val="2"/>
    </font>
    <font>
      <b/>
      <sz val="10"/>
      <color rgb="FF99CC00"/>
      <name val="Verdana"/>
      <family val="2"/>
    </font>
    <font>
      <u/>
      <sz val="10"/>
      <color theme="8"/>
      <name val="Verdana"/>
      <family val="2"/>
    </font>
    <font>
      <b/>
      <sz val="16"/>
      <color theme="4"/>
      <name val="Verdana"/>
      <family val="2"/>
    </font>
    <font>
      <b/>
      <sz val="10"/>
      <color theme="4"/>
      <name val="Verdana"/>
      <family val="2"/>
    </font>
    <font>
      <b/>
      <sz val="10"/>
      <color rgb="FFEFAB31"/>
      <name val="Verdana"/>
      <family val="2"/>
    </font>
    <font>
      <sz val="10"/>
      <color theme="4"/>
      <name val="Verdana"/>
      <family val="2"/>
    </font>
    <font>
      <b/>
      <sz val="10"/>
      <color rgb="FFFF9900"/>
      <name val="Verdana"/>
      <family val="2"/>
    </font>
    <font>
      <b/>
      <sz val="11"/>
      <color rgb="FFEFAB31"/>
      <name val="Verdana"/>
      <family val="2"/>
    </font>
    <font>
      <sz val="10"/>
      <color rgb="FFEFAB31"/>
      <name val="Verdana"/>
      <family val="2"/>
    </font>
    <font>
      <b/>
      <sz val="11"/>
      <color theme="1"/>
      <name val="Verdana"/>
      <family val="2"/>
    </font>
    <font>
      <b/>
      <u/>
      <sz val="11"/>
      <color theme="1"/>
      <name val="Verdana"/>
      <family val="2"/>
    </font>
    <font>
      <sz val="9"/>
      <color theme="1"/>
      <name val="Verdana"/>
      <family val="2"/>
    </font>
    <font>
      <sz val="9"/>
      <color rgb="FF000000"/>
      <name val="Verdana"/>
      <family val="2"/>
    </font>
    <font>
      <u/>
      <sz val="9"/>
      <color rgb="FF12448A"/>
      <name val="Verdana"/>
      <family val="2"/>
    </font>
    <font>
      <sz val="11"/>
      <color rgb="FF000000"/>
      <name val="Verdana"/>
      <family val="2"/>
    </font>
    <font>
      <b/>
      <u/>
      <sz val="10"/>
      <color rgb="FF0078C1"/>
      <name val="Verdana"/>
      <family val="2"/>
    </font>
    <font>
      <sz val="10"/>
      <color rgb="FF000000"/>
      <name val="Aptos Narrow"/>
      <family val="2"/>
    </font>
    <font>
      <b/>
      <sz val="26"/>
      <color rgb="FF12448A"/>
      <name val="Verdana"/>
      <family val="2"/>
    </font>
    <font>
      <b/>
      <sz val="10"/>
      <color rgb="FF002060"/>
      <name val="Verdana"/>
      <family val="2"/>
    </font>
    <font>
      <b/>
      <sz val="18"/>
      <color rgb="FFFFFFFF"/>
      <name val="Verdana"/>
      <family val="2"/>
    </font>
    <font>
      <sz val="10"/>
      <color rgb="FF002060"/>
      <name val="Verdana"/>
      <family val="2"/>
    </font>
    <font>
      <i/>
      <sz val="10"/>
      <color theme="1"/>
      <name val="Verdana"/>
      <family val="2"/>
    </font>
    <font>
      <b/>
      <u/>
      <sz val="10"/>
      <color rgb="FF0066CC"/>
      <name val="Verdana"/>
      <family val="2"/>
    </font>
    <font>
      <i/>
      <sz val="10"/>
      <color rgb="FF000000"/>
      <name val="Verdana"/>
      <family val="2"/>
    </font>
    <font>
      <b/>
      <sz val="10"/>
      <color rgb="FF0066CC"/>
      <name val="Verdana"/>
      <family val="2"/>
    </font>
    <font>
      <i/>
      <sz val="8"/>
      <color rgb="FF000000"/>
      <name val="Verdana"/>
      <family val="2"/>
    </font>
    <font>
      <b/>
      <sz val="8"/>
      <color rgb="FF000000"/>
      <name val="Verdana"/>
      <family val="2"/>
    </font>
    <font>
      <vertAlign val="superscript"/>
      <sz val="8"/>
      <color rgb="FF000000"/>
      <name val="Verdana"/>
      <family val="2"/>
    </font>
    <font>
      <b/>
      <vertAlign val="subscript"/>
      <sz val="10"/>
      <color rgb="FF12448A"/>
      <name val="Verdana"/>
      <family val="2"/>
    </font>
    <font>
      <vertAlign val="subscript"/>
      <sz val="10"/>
      <color rgb="FF000000"/>
      <name val="Verdana"/>
      <family val="2"/>
    </font>
    <font>
      <vertAlign val="superscript"/>
      <sz val="10"/>
      <color rgb="FF000000"/>
      <name val="Verdana"/>
      <family val="2"/>
    </font>
    <font>
      <b/>
      <sz val="10"/>
      <color rgb="FF36A9E0"/>
      <name val="Arial"/>
      <family val="2"/>
    </font>
    <font>
      <b/>
      <sz val="10"/>
      <color rgb="FF33CCCC"/>
      <name val="Verdana"/>
      <family val="2"/>
    </font>
    <font>
      <b/>
      <vertAlign val="superscript"/>
      <sz val="10"/>
      <color rgb="FF00CCFF"/>
      <name val="Verdana"/>
      <family val="2"/>
    </font>
    <font>
      <b/>
      <vertAlign val="subscript"/>
      <sz val="10"/>
      <color rgb="FF00CCFF"/>
      <name val="Verdana"/>
      <family val="2"/>
    </font>
    <font>
      <b/>
      <sz val="10"/>
      <color rgb="FF00CCFF"/>
      <name val="Verdana"/>
      <family val="2"/>
    </font>
    <font>
      <b/>
      <sz val="10"/>
      <color rgb="FF339966"/>
      <name val="Verdana"/>
      <family val="2"/>
    </font>
    <font>
      <b/>
      <vertAlign val="superscript"/>
      <sz val="10"/>
      <color rgb="FF339966"/>
      <name val="Verdana"/>
      <family val="2"/>
    </font>
    <font>
      <b/>
      <vertAlign val="subscript"/>
      <sz val="10"/>
      <color rgb="FF339966"/>
      <name val="Verdana"/>
      <family val="2"/>
    </font>
    <font>
      <b/>
      <vertAlign val="subscript"/>
      <sz val="10"/>
      <color rgb="FF000000"/>
      <name val="Verdana"/>
      <family val="2"/>
    </font>
    <font>
      <b/>
      <sz val="10"/>
      <color rgb="FF993366"/>
      <name val="Verdana"/>
      <family val="2"/>
    </font>
    <font>
      <i/>
      <sz val="8"/>
      <color theme="1"/>
      <name val="Verdana"/>
      <family val="2"/>
    </font>
    <font>
      <b/>
      <vertAlign val="subscript"/>
      <sz val="10"/>
      <color rgb="FF993366"/>
      <name val="Verdana"/>
      <family val="2"/>
    </font>
    <font>
      <b/>
      <sz val="8"/>
      <color theme="1"/>
      <name val="Verdana"/>
      <family val="2"/>
    </font>
    <font>
      <b/>
      <vertAlign val="superscript"/>
      <sz val="10"/>
      <color rgb="FF8AB31D"/>
      <name val="Verdana"/>
      <family val="2"/>
    </font>
    <font>
      <b/>
      <vertAlign val="subscript"/>
      <sz val="10"/>
      <color rgb="FF99CC00"/>
      <name val="Verdana"/>
      <family val="2"/>
    </font>
    <font>
      <b/>
      <vertAlign val="superscript"/>
      <sz val="10"/>
      <color rgb="FF99CC00"/>
      <name val="Verdana"/>
      <family val="2"/>
    </font>
    <font>
      <sz val="10"/>
      <color rgb="FF000000"/>
      <name val="Calibri"/>
      <family val="2"/>
    </font>
    <font>
      <b/>
      <vertAlign val="superscript"/>
      <sz val="10"/>
      <color rgb="FFFF9900"/>
      <name val="Verdana"/>
      <family val="2"/>
    </font>
    <font>
      <sz val="10"/>
      <color rgb="FF0078C1"/>
      <name val="Verdana"/>
      <family val="2"/>
    </font>
    <font>
      <sz val="10"/>
      <color rgb="FF0066CC"/>
      <name val="Verdana"/>
      <family val="2"/>
    </font>
    <font>
      <sz val="10"/>
      <color rgb="FF0070C0"/>
      <name val="Verdana"/>
      <family val="2"/>
    </font>
    <font>
      <sz val="10"/>
      <color rgb="FFFF9900"/>
      <name val="Verdana"/>
      <family val="2"/>
    </font>
    <font>
      <i/>
      <sz val="10"/>
      <color rgb="FF002060"/>
      <name val="Verdana"/>
      <family val="2"/>
    </font>
    <font>
      <b/>
      <i/>
      <sz val="10"/>
      <color rgb="FF002060"/>
      <name val="Verdana"/>
      <family val="2"/>
    </font>
    <font>
      <b/>
      <vertAlign val="superscript"/>
      <sz val="10"/>
      <color rgb="FF002060"/>
      <name val="Verdana"/>
      <family val="2"/>
    </font>
    <font>
      <vertAlign val="superscript"/>
      <sz val="10"/>
      <color theme="1"/>
      <name val="Verdana"/>
      <family val="2"/>
    </font>
    <font>
      <u/>
      <sz val="11"/>
      <color theme="10"/>
      <name val="Verdana"/>
      <scheme val="minor"/>
    </font>
    <font>
      <b/>
      <sz val="10"/>
      <color rgb="FFFF6600"/>
      <name val="Verdana"/>
      <family val="2"/>
    </font>
    <font>
      <sz val="10"/>
      <color rgb="FFFFFFFF"/>
      <name val="Verdana"/>
    </font>
    <font>
      <sz val="12"/>
      <color theme="1"/>
      <name val="Verdana"/>
    </font>
    <font>
      <sz val="9"/>
      <name val="Verdana"/>
      <family val="2"/>
    </font>
    <font>
      <u/>
      <sz val="9"/>
      <color theme="10"/>
      <name val="Verdana"/>
      <scheme val="minor"/>
    </font>
    <font>
      <u/>
      <sz val="10"/>
      <color theme="10"/>
      <name val="Verdana"/>
      <scheme val="minor"/>
    </font>
    <font>
      <sz val="10"/>
      <color theme="1"/>
      <name val="Verdana"/>
    </font>
    <font>
      <sz val="9"/>
      <color theme="1"/>
      <name val="Verdana"/>
      <scheme val="minor"/>
    </font>
    <font>
      <sz val="9"/>
      <color rgb="FF000000"/>
      <name val="Verdana"/>
      <scheme val="minor"/>
    </font>
    <font>
      <sz val="10"/>
      <color rgb="FF000000"/>
      <name val="Verdana"/>
      <scheme val="minor"/>
    </font>
    <font>
      <sz val="11"/>
      <color rgb="FF000000"/>
      <name val="Verdana"/>
      <scheme val="minor"/>
    </font>
    <font>
      <b/>
      <sz val="8"/>
      <color rgb="FF3B6BFA"/>
      <name val="Calibri"/>
      <family val="2"/>
      <charset val="1"/>
    </font>
    <font>
      <sz val="8"/>
      <color rgb="FF000000"/>
      <name val="Calibri Light"/>
      <family val="2"/>
      <charset val="1"/>
    </font>
    <font>
      <b/>
      <sz val="10"/>
      <color rgb="FF000000"/>
      <name val="Verdana"/>
      <scheme val="minor"/>
    </font>
    <font>
      <b/>
      <sz val="11"/>
      <color rgb="FF000000"/>
      <name val="Verdana"/>
      <scheme val="minor"/>
    </font>
    <font>
      <b/>
      <sz val="8"/>
      <color rgb="FF000000"/>
      <name val="Calibri"/>
      <family val="2"/>
      <charset val="1"/>
    </font>
    <font>
      <b/>
      <sz val="11"/>
      <name val="Verdana"/>
      <family val="2"/>
    </font>
    <font>
      <b/>
      <sz val="10"/>
      <color theme="7"/>
      <name val="Verdana"/>
      <scheme val="minor"/>
    </font>
    <font>
      <sz val="10"/>
      <name val="Verdana"/>
      <scheme val="minor"/>
    </font>
  </fonts>
  <fills count="10">
    <fill>
      <patternFill patternType="none"/>
    </fill>
    <fill>
      <patternFill patternType="gray125"/>
    </fill>
    <fill>
      <patternFill patternType="solid">
        <fgColor rgb="FFF2F2F2"/>
        <bgColor rgb="FFF2F2F2"/>
      </patternFill>
    </fill>
    <fill>
      <patternFill patternType="solid">
        <fgColor rgb="FF12448A"/>
        <bgColor rgb="FF12448A"/>
      </patternFill>
    </fill>
    <fill>
      <patternFill patternType="solid">
        <fgColor rgb="FFFFFFFF"/>
        <bgColor rgb="FFFFFFFF"/>
      </patternFill>
    </fill>
    <fill>
      <patternFill patternType="solid">
        <fgColor theme="0"/>
        <bgColor theme="0"/>
      </patternFill>
    </fill>
    <fill>
      <patternFill patternType="solid">
        <fgColor rgb="FFEFEFEF"/>
        <bgColor rgb="FFEFEFEF"/>
      </patternFill>
    </fill>
    <fill>
      <patternFill patternType="solid">
        <fgColor rgb="FFF3F3F3"/>
        <bgColor rgb="FFF3F3F3"/>
      </patternFill>
    </fill>
    <fill>
      <patternFill patternType="solid">
        <fgColor rgb="FF002060"/>
        <bgColor rgb="FF002060"/>
      </patternFill>
    </fill>
    <fill>
      <patternFill patternType="solid">
        <fgColor theme="0"/>
        <bgColor indexed="64"/>
      </patternFill>
    </fill>
  </fills>
  <borders count="589">
    <border>
      <left/>
      <right/>
      <top/>
      <bottom/>
      <diagonal/>
    </border>
    <border>
      <left style="hair">
        <color rgb="FF7F7F7F"/>
      </left>
      <right style="thin">
        <color rgb="FFFFFFFF"/>
      </right>
      <top/>
      <bottom style="double">
        <color rgb="FF12448A"/>
      </bottom>
      <diagonal/>
    </border>
    <border>
      <left/>
      <right/>
      <top style="double">
        <color rgb="FF12448A"/>
      </top>
      <bottom style="thin">
        <color rgb="FF12448A"/>
      </bottom>
      <diagonal/>
    </border>
    <border>
      <left/>
      <right/>
      <top style="thin">
        <color rgb="FF12448A"/>
      </top>
      <bottom style="hair">
        <color rgb="FF7F7F7F"/>
      </bottom>
      <diagonal/>
    </border>
    <border>
      <left/>
      <right style="thin">
        <color rgb="FF12448A"/>
      </right>
      <top style="thin">
        <color rgb="FF12448A"/>
      </top>
      <bottom style="hair">
        <color rgb="FF7F7F7F"/>
      </bottom>
      <diagonal/>
    </border>
    <border>
      <left style="thin">
        <color rgb="FF12448A"/>
      </left>
      <right style="hair">
        <color rgb="FF7F7F7F"/>
      </right>
      <top style="thin">
        <color rgb="FF12448A"/>
      </top>
      <bottom style="hair">
        <color rgb="FF7F7F7F"/>
      </bottom>
      <diagonal/>
    </border>
    <border>
      <left style="hair">
        <color rgb="FF7F7F7F"/>
      </left>
      <right style="thin">
        <color rgb="FF12448A"/>
      </right>
      <top style="thin">
        <color rgb="FF12448A"/>
      </top>
      <bottom style="hair">
        <color rgb="FF7F7F7F"/>
      </bottom>
      <diagonal/>
    </border>
    <border>
      <left style="hair">
        <color rgb="FF7F7F7F"/>
      </left>
      <right/>
      <top style="thin">
        <color rgb="FF12448A"/>
      </top>
      <bottom style="hair">
        <color rgb="FF7F7F7F"/>
      </bottom>
      <diagonal/>
    </border>
    <border>
      <left/>
      <right style="thin">
        <color rgb="FF12448A"/>
      </right>
      <top style="hair">
        <color rgb="FF7F7F7F"/>
      </top>
      <bottom style="hair">
        <color rgb="FF7F7F7F"/>
      </bottom>
      <diagonal/>
    </border>
    <border>
      <left style="thin">
        <color rgb="FF12448A"/>
      </left>
      <right style="hair">
        <color rgb="FF7F7F7F"/>
      </right>
      <top style="hair">
        <color rgb="FF7F7F7F"/>
      </top>
      <bottom style="hair">
        <color rgb="FF7F7F7F"/>
      </bottom>
      <diagonal/>
    </border>
    <border>
      <left style="hair">
        <color rgb="FF7F7F7F"/>
      </left>
      <right style="thin">
        <color rgb="FF12448A"/>
      </right>
      <top style="hair">
        <color rgb="FF7F7F7F"/>
      </top>
      <bottom style="hair">
        <color rgb="FF7F7F7F"/>
      </bottom>
      <diagonal/>
    </border>
    <border>
      <left/>
      <right/>
      <top style="hair">
        <color rgb="FF7F7F7F"/>
      </top>
      <bottom style="thin">
        <color rgb="FF12448A"/>
      </bottom>
      <diagonal/>
    </border>
    <border>
      <left/>
      <right style="thin">
        <color rgb="FF12448A"/>
      </right>
      <top style="hair">
        <color rgb="FF7F7F7F"/>
      </top>
      <bottom style="thin">
        <color rgb="FF12448A"/>
      </bottom>
      <diagonal/>
    </border>
    <border>
      <left style="thin">
        <color rgb="FF12448A"/>
      </left>
      <right style="hair">
        <color rgb="FF7F7F7F"/>
      </right>
      <top style="hair">
        <color rgb="FF7F7F7F"/>
      </top>
      <bottom style="thin">
        <color rgb="FF12448A"/>
      </bottom>
      <diagonal/>
    </border>
    <border>
      <left style="hair">
        <color rgb="FF7F7F7F"/>
      </left>
      <right style="thin">
        <color rgb="FF12448A"/>
      </right>
      <top style="hair">
        <color rgb="FF7F7F7F"/>
      </top>
      <bottom style="thin">
        <color rgb="FF12448A"/>
      </bottom>
      <diagonal/>
    </border>
    <border>
      <left/>
      <right style="hair">
        <color rgb="FF7F7F7F"/>
      </right>
      <top style="thin">
        <color rgb="FF12448A"/>
      </top>
      <bottom style="hair">
        <color rgb="FF7F7F7F"/>
      </bottom>
      <diagonal/>
    </border>
    <border>
      <left style="hair">
        <color rgb="FF7F7F7F"/>
      </left>
      <right style="thin">
        <color rgb="FF12448A"/>
      </right>
      <top style="hair">
        <color rgb="FF7F7F7F"/>
      </top>
      <bottom/>
      <diagonal/>
    </border>
    <border>
      <left style="hair">
        <color rgb="FF7F7F7F"/>
      </left>
      <right style="thin">
        <color rgb="FF12448A"/>
      </right>
      <top/>
      <bottom style="hair">
        <color rgb="FF7F7F7F"/>
      </bottom>
      <diagonal/>
    </border>
    <border>
      <left/>
      <right style="hair">
        <color rgb="FF7F7F7F"/>
      </right>
      <top style="hair">
        <color rgb="FF7F7F7F"/>
      </top>
      <bottom style="thin">
        <color rgb="FF12448A"/>
      </bottom>
      <diagonal/>
    </border>
    <border>
      <left style="hair">
        <color rgb="FF666666"/>
      </left>
      <right style="thin">
        <color rgb="FFFFFFFF"/>
      </right>
      <top/>
      <bottom/>
      <diagonal/>
    </border>
    <border>
      <left style="hair">
        <color rgb="FF666666"/>
      </left>
      <right style="thin">
        <color rgb="FFFFFFFF"/>
      </right>
      <top/>
      <bottom style="double">
        <color rgb="FF12448A"/>
      </bottom>
      <diagonal/>
    </border>
    <border>
      <left style="thin">
        <color rgb="FF12448A"/>
      </left>
      <right/>
      <top style="thin">
        <color rgb="FF12448A"/>
      </top>
      <bottom style="hair">
        <color rgb="FF7F7F7F"/>
      </bottom>
      <diagonal/>
    </border>
    <border>
      <left style="hair">
        <color rgb="FF666666"/>
      </left>
      <right/>
      <top style="thin">
        <color rgb="FF12448A"/>
      </top>
      <bottom style="thin">
        <color rgb="FF12448A"/>
      </bottom>
      <diagonal/>
    </border>
    <border>
      <left/>
      <right/>
      <top/>
      <bottom style="thin">
        <color rgb="FFEFEFEF"/>
      </bottom>
      <diagonal/>
    </border>
    <border>
      <left style="hair">
        <color rgb="FF999999"/>
      </left>
      <right/>
      <top/>
      <bottom style="thin">
        <color rgb="FFEFEFEF"/>
      </bottom>
      <diagonal/>
    </border>
    <border>
      <left style="thin">
        <color rgb="FF12448A"/>
      </left>
      <right/>
      <top style="thin">
        <color rgb="FFEFEFEF"/>
      </top>
      <bottom/>
      <diagonal/>
    </border>
    <border>
      <left/>
      <right/>
      <top style="thin">
        <color rgb="FFEFEFEF"/>
      </top>
      <bottom/>
      <diagonal/>
    </border>
    <border>
      <left style="thin">
        <color rgb="FF12448A"/>
      </left>
      <right style="hair">
        <color rgb="FF666666"/>
      </right>
      <top style="double">
        <color rgb="FF12448A"/>
      </top>
      <bottom style="hair">
        <color rgb="FF666666"/>
      </bottom>
      <diagonal/>
    </border>
    <border>
      <left style="hair">
        <color rgb="FF666666"/>
      </left>
      <right style="hair">
        <color rgb="FF666666"/>
      </right>
      <top style="double">
        <color rgb="FF12448A"/>
      </top>
      <bottom style="hair">
        <color rgb="FF666666"/>
      </bottom>
      <diagonal/>
    </border>
    <border>
      <left style="hair">
        <color rgb="FF666666"/>
      </left>
      <right/>
      <top style="double">
        <color rgb="FF12448A"/>
      </top>
      <bottom style="hair">
        <color rgb="FF666666"/>
      </bottom>
      <diagonal/>
    </border>
    <border>
      <left/>
      <right style="thin">
        <color rgb="FF12448A"/>
      </right>
      <top style="hair">
        <color rgb="FF666666"/>
      </top>
      <bottom style="hair">
        <color rgb="FF666666"/>
      </bottom>
      <diagonal/>
    </border>
    <border>
      <left style="thin">
        <color rgb="FF12448A"/>
      </left>
      <right style="hair">
        <color rgb="FF666666"/>
      </right>
      <top style="hair">
        <color rgb="FF666666"/>
      </top>
      <bottom style="hair">
        <color rgb="FF666666"/>
      </bottom>
      <diagonal/>
    </border>
    <border>
      <left style="hair">
        <color rgb="FF666666"/>
      </left>
      <right style="hair">
        <color rgb="FF666666"/>
      </right>
      <top style="hair">
        <color rgb="FF666666"/>
      </top>
      <bottom style="hair">
        <color rgb="FF666666"/>
      </bottom>
      <diagonal/>
    </border>
    <border>
      <left/>
      <right style="thin">
        <color rgb="FF12448A"/>
      </right>
      <top/>
      <bottom style="hair">
        <color rgb="FF666666"/>
      </bottom>
      <diagonal/>
    </border>
    <border>
      <left/>
      <right style="thin">
        <color rgb="FF12448A"/>
      </right>
      <top/>
      <bottom style="thin">
        <color rgb="FF12448A"/>
      </bottom>
      <diagonal/>
    </border>
    <border>
      <left style="thin">
        <color rgb="FF12448A"/>
      </left>
      <right style="hair">
        <color rgb="FF666666"/>
      </right>
      <top style="hair">
        <color rgb="FF666666"/>
      </top>
      <bottom style="thin">
        <color rgb="FF12448A"/>
      </bottom>
      <diagonal/>
    </border>
    <border>
      <left style="hair">
        <color rgb="FF666666"/>
      </left>
      <right style="hair">
        <color rgb="FF666666"/>
      </right>
      <top style="hair">
        <color rgb="FF666666"/>
      </top>
      <bottom style="thin">
        <color rgb="FF12448A"/>
      </bottom>
      <diagonal/>
    </border>
    <border>
      <left style="thin">
        <color rgb="FF12448A"/>
      </left>
      <right/>
      <top/>
      <bottom style="hair">
        <color rgb="FF666666"/>
      </bottom>
      <diagonal/>
    </border>
    <border>
      <left style="hair">
        <color rgb="FF999999"/>
      </left>
      <right style="hair">
        <color rgb="FF666666"/>
      </right>
      <top/>
      <bottom style="hair">
        <color rgb="FF666666"/>
      </bottom>
      <diagonal/>
    </border>
    <border>
      <left/>
      <right style="thin">
        <color rgb="FF12448A"/>
      </right>
      <top style="hair">
        <color rgb="FF666666"/>
      </top>
      <bottom/>
      <diagonal/>
    </border>
    <border>
      <left style="thin">
        <color rgb="FF12448A"/>
      </left>
      <right/>
      <top style="hair">
        <color rgb="FF666666"/>
      </top>
      <bottom style="hair">
        <color rgb="FF666666"/>
      </bottom>
      <diagonal/>
    </border>
    <border>
      <left/>
      <right style="thin">
        <color rgb="FF12448A"/>
      </right>
      <top/>
      <bottom style="hair">
        <color rgb="FF7F7F7F"/>
      </bottom>
      <diagonal/>
    </border>
    <border>
      <left/>
      <right style="thin">
        <color rgb="FF12448A"/>
      </right>
      <top style="double">
        <color rgb="FF12448A"/>
      </top>
      <bottom/>
      <diagonal/>
    </border>
    <border>
      <left/>
      <right style="dotted">
        <color rgb="FF12448A"/>
      </right>
      <top style="hair">
        <color rgb="FF666666"/>
      </top>
      <bottom/>
      <diagonal/>
    </border>
    <border>
      <left/>
      <right style="dotted">
        <color rgb="FF12448A"/>
      </right>
      <top style="hair">
        <color rgb="FF666666"/>
      </top>
      <bottom style="hair">
        <color rgb="FF666666"/>
      </bottom>
      <diagonal/>
    </border>
    <border>
      <left/>
      <right style="dotted">
        <color rgb="FF12448A"/>
      </right>
      <top/>
      <bottom style="hair">
        <color rgb="FF666666"/>
      </bottom>
      <diagonal/>
    </border>
    <border>
      <left style="thin">
        <color rgb="FFFFFFFF"/>
      </left>
      <right/>
      <top style="thin">
        <color rgb="FF12448A"/>
      </top>
      <bottom/>
      <diagonal/>
    </border>
    <border>
      <left/>
      <right/>
      <top style="thin">
        <color rgb="FF12448A"/>
      </top>
      <bottom/>
      <diagonal/>
    </border>
    <border>
      <left style="thin">
        <color rgb="FFFFFFFF"/>
      </left>
      <right/>
      <top/>
      <bottom style="thin">
        <color rgb="FF12448A"/>
      </bottom>
      <diagonal/>
    </border>
    <border>
      <left style="thin">
        <color rgb="FF12448A"/>
      </left>
      <right style="thin">
        <color rgb="FF12448A"/>
      </right>
      <top style="thin">
        <color rgb="FF12448A"/>
      </top>
      <bottom/>
      <diagonal/>
    </border>
    <border>
      <left style="thin">
        <color rgb="FFFFFFFF"/>
      </left>
      <right/>
      <top style="double">
        <color rgb="FF12448A"/>
      </top>
      <bottom style="hair">
        <color rgb="FF666666"/>
      </bottom>
      <diagonal/>
    </border>
    <border>
      <left/>
      <right/>
      <top style="double">
        <color rgb="FF12448A"/>
      </top>
      <bottom style="hair">
        <color rgb="FF666666"/>
      </bottom>
      <diagonal/>
    </border>
    <border>
      <left/>
      <right style="thin">
        <color rgb="FF12448A"/>
      </right>
      <top style="double">
        <color rgb="FF12448A"/>
      </top>
      <bottom style="hair">
        <color rgb="FF666666"/>
      </bottom>
      <diagonal/>
    </border>
    <border>
      <left style="hair">
        <color rgb="FF666666"/>
      </left>
      <right style="hair">
        <color rgb="FFFFFFFF"/>
      </right>
      <top style="double">
        <color rgb="FF12448A"/>
      </top>
      <bottom style="hair">
        <color rgb="FF666666"/>
      </bottom>
      <diagonal/>
    </border>
    <border>
      <left style="thin">
        <color rgb="FFFFFFFF"/>
      </left>
      <right/>
      <top style="hair">
        <color rgb="FF666666"/>
      </top>
      <bottom style="hair">
        <color rgb="FF666666"/>
      </bottom>
      <diagonal/>
    </border>
    <border>
      <left style="hair">
        <color rgb="FF666666"/>
      </left>
      <right style="hair">
        <color rgb="FFFFFFFF"/>
      </right>
      <top style="hair">
        <color rgb="FF666666"/>
      </top>
      <bottom style="hair">
        <color rgb="FF666666"/>
      </bottom>
      <diagonal/>
    </border>
    <border>
      <left style="thin">
        <color rgb="FFFFFFFF"/>
      </left>
      <right/>
      <top style="hair">
        <color rgb="FF666666"/>
      </top>
      <bottom style="thin">
        <color rgb="FF12448A"/>
      </bottom>
      <diagonal/>
    </border>
    <border>
      <left/>
      <right/>
      <top style="hair">
        <color rgb="FF666666"/>
      </top>
      <bottom style="thin">
        <color rgb="FF12448A"/>
      </bottom>
      <diagonal/>
    </border>
    <border>
      <left/>
      <right style="thin">
        <color rgb="FF12448A"/>
      </right>
      <top style="hair">
        <color rgb="FF666666"/>
      </top>
      <bottom style="thin">
        <color rgb="FF12448A"/>
      </bottom>
      <diagonal/>
    </border>
    <border>
      <left style="hair">
        <color rgb="FF666666"/>
      </left>
      <right/>
      <top style="hair">
        <color rgb="FF666666"/>
      </top>
      <bottom style="thin">
        <color rgb="FF12448A"/>
      </bottom>
      <diagonal/>
    </border>
    <border>
      <left/>
      <right style="thin">
        <color rgb="FF12448A"/>
      </right>
      <top style="thin">
        <color rgb="FF12448A"/>
      </top>
      <bottom/>
      <diagonal/>
    </border>
    <border>
      <left/>
      <right style="hair">
        <color rgb="FF666666"/>
      </right>
      <top style="double">
        <color rgb="FF12448A"/>
      </top>
      <bottom style="hair">
        <color rgb="FF666666"/>
      </bottom>
      <diagonal/>
    </border>
    <border>
      <left/>
      <right style="hair">
        <color rgb="FF666666"/>
      </right>
      <top style="hair">
        <color rgb="FF666666"/>
      </top>
      <bottom style="thin">
        <color rgb="FF12448A"/>
      </bottom>
      <diagonal/>
    </border>
    <border>
      <left/>
      <right/>
      <top style="thin">
        <color rgb="FF12448A"/>
      </top>
      <bottom style="thin">
        <color rgb="FF12448A"/>
      </bottom>
      <diagonal/>
    </border>
    <border>
      <left style="thin">
        <color rgb="FF12448A"/>
      </left>
      <right style="hair">
        <color rgb="FF7F7F7F"/>
      </right>
      <top/>
      <bottom style="double">
        <color rgb="FF12448A"/>
      </bottom>
      <diagonal/>
    </border>
    <border>
      <left style="hair">
        <color rgb="FF7F7F7F"/>
      </left>
      <right style="thin">
        <color rgb="FF12448A"/>
      </right>
      <top/>
      <bottom style="double">
        <color rgb="FF12448A"/>
      </bottom>
      <diagonal/>
    </border>
    <border>
      <left style="hair">
        <color rgb="FF7F7F7F"/>
      </left>
      <right style="hair">
        <color rgb="FF7F7F7F"/>
      </right>
      <top style="thin">
        <color rgb="FF12448A"/>
      </top>
      <bottom style="hair">
        <color rgb="FF7F7F7F"/>
      </bottom>
      <diagonal/>
    </border>
    <border>
      <left style="hair">
        <color rgb="FF7F7F7F"/>
      </left>
      <right/>
      <top style="hair">
        <color rgb="FF7F7F7F"/>
      </top>
      <bottom style="hair">
        <color rgb="FF7F7F7F"/>
      </bottom>
      <diagonal/>
    </border>
    <border>
      <left style="hair">
        <color rgb="FF7F7F7F"/>
      </left>
      <right style="hair">
        <color rgb="FF7F7F7F"/>
      </right>
      <top style="hair">
        <color rgb="FF7F7F7F"/>
      </top>
      <bottom style="hair">
        <color rgb="FF7F7F7F"/>
      </bottom>
      <diagonal/>
    </border>
    <border>
      <left style="hair">
        <color rgb="FF7F7F7F"/>
      </left>
      <right style="hair">
        <color rgb="FFFFFFFF"/>
      </right>
      <top style="hair">
        <color rgb="FF7F7F7F"/>
      </top>
      <bottom/>
      <diagonal/>
    </border>
    <border>
      <left style="thin">
        <color rgb="FF12448A"/>
      </left>
      <right style="thin">
        <color rgb="FF12448A"/>
      </right>
      <top/>
      <bottom style="double">
        <color rgb="FF12448A"/>
      </bottom>
      <diagonal/>
    </border>
    <border>
      <left/>
      <right style="thin">
        <color rgb="FF12448A"/>
      </right>
      <top style="double">
        <color rgb="FF12448A"/>
      </top>
      <bottom style="thin">
        <color rgb="FF12448A"/>
      </bottom>
      <diagonal/>
    </border>
    <border>
      <left style="thin">
        <color rgb="FF12448A"/>
      </left>
      <right style="thin">
        <color rgb="FF12448A"/>
      </right>
      <top style="double">
        <color rgb="FF12448A"/>
      </top>
      <bottom style="thin">
        <color rgb="FF12448A"/>
      </bottom>
      <diagonal/>
    </border>
    <border>
      <left style="thin">
        <color rgb="FF12448A"/>
      </left>
      <right/>
      <top style="double">
        <color rgb="FF12448A"/>
      </top>
      <bottom style="thin">
        <color rgb="FF12448A"/>
      </bottom>
      <diagonal/>
    </border>
    <border>
      <left/>
      <right/>
      <top style="double">
        <color rgb="FF12448A"/>
      </top>
      <bottom style="hair">
        <color rgb="FF7F7F7F"/>
      </bottom>
      <diagonal/>
    </border>
    <border>
      <left/>
      <right style="thin">
        <color rgb="FF12448A"/>
      </right>
      <top style="double">
        <color rgb="FF12448A"/>
      </top>
      <bottom style="hair">
        <color rgb="FF7F7F7F"/>
      </bottom>
      <diagonal/>
    </border>
    <border>
      <left style="thin">
        <color rgb="FF12448A"/>
      </left>
      <right style="thin">
        <color rgb="FF12448A"/>
      </right>
      <top style="double">
        <color rgb="FF12448A"/>
      </top>
      <bottom style="hair">
        <color rgb="FF7F7F7F"/>
      </bottom>
      <diagonal/>
    </border>
    <border>
      <left style="thin">
        <color rgb="FF12448A"/>
      </left>
      <right/>
      <top style="double">
        <color rgb="FF12448A"/>
      </top>
      <bottom style="hair">
        <color rgb="FF7F7F7F"/>
      </bottom>
      <diagonal/>
    </border>
    <border>
      <left style="thin">
        <color rgb="FF002060"/>
      </left>
      <right/>
      <top/>
      <bottom style="hair">
        <color rgb="FF666666"/>
      </bottom>
      <diagonal/>
    </border>
    <border>
      <left style="thin">
        <color rgb="FF12448A"/>
      </left>
      <right style="thin">
        <color rgb="FF12448A"/>
      </right>
      <top style="hair">
        <color rgb="FF7F7F7F"/>
      </top>
      <bottom style="thin">
        <color rgb="FF12448A"/>
      </bottom>
      <diagonal/>
    </border>
    <border>
      <left style="thin">
        <color rgb="FF002060"/>
      </left>
      <right/>
      <top/>
      <bottom style="thin">
        <color rgb="FF12448A"/>
      </bottom>
      <diagonal/>
    </border>
    <border>
      <left style="hair">
        <color rgb="FF7F7F7F"/>
      </left>
      <right/>
      <top/>
      <bottom style="double">
        <color rgb="FF12448A"/>
      </bottom>
      <diagonal/>
    </border>
    <border>
      <left style="thin">
        <color rgb="FF12448A"/>
      </left>
      <right style="hair">
        <color rgb="FFFFFFFF"/>
      </right>
      <top/>
      <bottom style="double">
        <color rgb="FF12448A"/>
      </bottom>
      <diagonal/>
    </border>
    <border>
      <left style="thin">
        <color rgb="FF12448A"/>
      </left>
      <right/>
      <top style="thin">
        <color rgb="FF12448A"/>
      </top>
      <bottom style="hair">
        <color rgb="FF666666"/>
      </bottom>
      <diagonal/>
    </border>
    <border>
      <left style="thin">
        <color rgb="FF12448A"/>
      </left>
      <right/>
      <top style="hair">
        <color rgb="FF7F7F7F"/>
      </top>
      <bottom style="hair">
        <color rgb="FF666666"/>
      </bottom>
      <diagonal/>
    </border>
    <border>
      <left style="thin">
        <color rgb="FF125778"/>
      </left>
      <right/>
      <top/>
      <bottom style="hair">
        <color rgb="FF666666"/>
      </bottom>
      <diagonal/>
    </border>
    <border>
      <left style="thin">
        <color rgb="FF125778"/>
      </left>
      <right/>
      <top/>
      <bottom style="hair">
        <color rgb="FF7F7F7F"/>
      </bottom>
      <diagonal/>
    </border>
    <border>
      <left style="thin">
        <color rgb="FF125778"/>
      </left>
      <right/>
      <top style="hair">
        <color rgb="FF7F7F7F"/>
      </top>
      <bottom style="hair">
        <color rgb="FF666666"/>
      </bottom>
      <diagonal/>
    </border>
    <border>
      <left style="thin">
        <color rgb="FF125778"/>
      </left>
      <right/>
      <top/>
      <bottom/>
      <diagonal/>
    </border>
    <border>
      <left/>
      <right/>
      <top/>
      <bottom style="thin">
        <color rgb="FF125778"/>
      </bottom>
      <diagonal/>
    </border>
    <border>
      <left style="thin">
        <color rgb="FF12448A"/>
      </left>
      <right/>
      <top/>
      <bottom style="thin">
        <color rgb="FF125778"/>
      </bottom>
      <diagonal/>
    </border>
    <border>
      <left style="thin">
        <color rgb="FF125778"/>
      </left>
      <right/>
      <top style="hair">
        <color rgb="FF7F7F7F"/>
      </top>
      <bottom style="thin">
        <color rgb="FF125778"/>
      </bottom>
      <diagonal/>
    </border>
    <border>
      <left/>
      <right/>
      <top style="thin">
        <color rgb="FF125778"/>
      </top>
      <bottom/>
      <diagonal/>
    </border>
    <border>
      <left style="thin">
        <color rgb="FF12448A"/>
      </left>
      <right style="thin">
        <color rgb="FF12448A"/>
      </right>
      <top style="thin">
        <color rgb="FF12448A"/>
      </top>
      <bottom style="hair">
        <color rgb="FF7F7F7F"/>
      </bottom>
      <diagonal/>
    </border>
    <border>
      <left style="thin">
        <color rgb="FF12448A"/>
      </left>
      <right style="thin">
        <color rgb="FF12448A"/>
      </right>
      <top style="hair">
        <color rgb="FF7F7F7F"/>
      </top>
      <bottom style="hair">
        <color rgb="FF7F7F7F"/>
      </bottom>
      <diagonal/>
    </border>
    <border>
      <left/>
      <right style="hair">
        <color rgb="FF7F7F7F"/>
      </right>
      <top/>
      <bottom style="double">
        <color rgb="FF12448A"/>
      </bottom>
      <diagonal/>
    </border>
    <border>
      <left style="hair">
        <color rgb="FF7F7F7F"/>
      </left>
      <right style="hair">
        <color rgb="FFFFFFFF"/>
      </right>
      <top/>
      <bottom style="double">
        <color rgb="FF12448A"/>
      </bottom>
      <diagonal/>
    </border>
    <border>
      <left style="thin">
        <color rgb="FF12448A"/>
      </left>
      <right style="hair">
        <color rgb="FF7F7F7F"/>
      </right>
      <top style="double">
        <color rgb="FF12448A"/>
      </top>
      <bottom style="hair">
        <color rgb="FF7F7F7F"/>
      </bottom>
      <diagonal/>
    </border>
    <border>
      <left/>
      <right style="hair">
        <color rgb="FF12448A"/>
      </right>
      <top/>
      <bottom style="hair">
        <color rgb="FF7F7F7F"/>
      </bottom>
      <diagonal/>
    </border>
    <border>
      <left/>
      <right style="hair">
        <color rgb="FF7F7F7F"/>
      </right>
      <top style="double">
        <color rgb="FF12448A"/>
      </top>
      <bottom style="hair">
        <color rgb="FF7F7F7F"/>
      </bottom>
      <diagonal/>
    </border>
    <border>
      <left style="hair">
        <color rgb="FF7F7F7F"/>
      </left>
      <right/>
      <top style="double">
        <color rgb="FF12448A"/>
      </top>
      <bottom style="hair">
        <color rgb="FF7F7F7F"/>
      </bottom>
      <diagonal/>
    </border>
    <border>
      <left/>
      <right style="hair">
        <color rgb="FF12448A"/>
      </right>
      <top style="hair">
        <color rgb="FF7F7F7F"/>
      </top>
      <bottom style="hair">
        <color rgb="FF7F7F7F"/>
      </bottom>
      <diagonal/>
    </border>
    <border>
      <left/>
      <right style="hair">
        <color rgb="FF12448A"/>
      </right>
      <top style="hair">
        <color rgb="FF7F7F7F"/>
      </top>
      <bottom style="thin">
        <color rgb="FF12448A"/>
      </bottom>
      <diagonal/>
    </border>
    <border>
      <left style="hair">
        <color rgb="FF7F7F7F"/>
      </left>
      <right style="hair">
        <color rgb="FF7F7F7F"/>
      </right>
      <top style="double">
        <color rgb="FF12448A"/>
      </top>
      <bottom style="hair">
        <color rgb="FF7F7F7F"/>
      </bottom>
      <diagonal/>
    </border>
    <border>
      <left style="hair">
        <color rgb="FF7F7F7F"/>
      </left>
      <right style="thin">
        <color rgb="FF12448A"/>
      </right>
      <top style="double">
        <color rgb="FF12448A"/>
      </top>
      <bottom style="hair">
        <color rgb="FF7F7F7F"/>
      </bottom>
      <diagonal/>
    </border>
    <border>
      <left style="thin">
        <color rgb="FF12448A"/>
      </left>
      <right style="hair">
        <color rgb="FF7F7F7F"/>
      </right>
      <top style="hair">
        <color rgb="FF7F7F7F"/>
      </top>
      <bottom/>
      <diagonal/>
    </border>
    <border>
      <left style="hair">
        <color rgb="FF7F7F7F"/>
      </left>
      <right style="hair">
        <color rgb="FF7F7F7F"/>
      </right>
      <top style="hair">
        <color rgb="FF7F7F7F"/>
      </top>
      <bottom/>
      <diagonal/>
    </border>
    <border>
      <left style="thin">
        <color rgb="FF12448A"/>
      </left>
      <right style="hair">
        <color rgb="FF7F7F7F"/>
      </right>
      <top/>
      <bottom style="hair">
        <color rgb="FF7F7F7F"/>
      </bottom>
      <diagonal/>
    </border>
    <border>
      <left style="hair">
        <color rgb="FF7F7F7F"/>
      </left>
      <right style="hair">
        <color rgb="FF7F7F7F"/>
      </right>
      <top/>
      <bottom style="hair">
        <color rgb="FF7F7F7F"/>
      </bottom>
      <diagonal/>
    </border>
    <border>
      <left style="hair">
        <color rgb="FF7F7F7F"/>
      </left>
      <right style="hair">
        <color rgb="FF7F7F7F"/>
      </right>
      <top style="hair">
        <color rgb="FF7F7F7F"/>
      </top>
      <bottom style="thin">
        <color rgb="FF12448A"/>
      </bottom>
      <diagonal/>
    </border>
    <border>
      <left style="hair">
        <color rgb="FF7F7F7F"/>
      </left>
      <right/>
      <top style="hair">
        <color rgb="FF7F7F7F"/>
      </top>
      <bottom style="thin">
        <color rgb="FF12448A"/>
      </bottom>
      <diagonal/>
    </border>
    <border>
      <left style="hair">
        <color rgb="FF7F7F7F"/>
      </left>
      <right style="hair">
        <color rgb="FF7F7F7F"/>
      </right>
      <top/>
      <bottom style="double">
        <color rgb="FF12448A"/>
      </bottom>
      <diagonal/>
    </border>
    <border>
      <left style="thin">
        <color rgb="FF12448A"/>
      </left>
      <right style="thin">
        <color rgb="FF12448A"/>
      </right>
      <top/>
      <bottom/>
      <diagonal/>
    </border>
    <border>
      <left style="thin">
        <color rgb="FF12448A"/>
      </left>
      <right/>
      <top/>
      <bottom/>
      <diagonal/>
    </border>
    <border>
      <left style="thin">
        <color rgb="FF12448A"/>
      </left>
      <right style="thin">
        <color rgb="FF12448A"/>
      </right>
      <top style="hair">
        <color rgb="FF7F7F7F"/>
      </top>
      <bottom/>
      <diagonal/>
    </border>
    <border>
      <left style="thin">
        <color rgb="FF12448A"/>
      </left>
      <right/>
      <top style="hair">
        <color rgb="FF7F7F7F"/>
      </top>
      <bottom/>
      <diagonal/>
    </border>
    <border>
      <left style="thin">
        <color rgb="FF12448A"/>
      </left>
      <right style="thin">
        <color rgb="FF12448A"/>
      </right>
      <top/>
      <bottom style="hair">
        <color rgb="FF808080"/>
      </bottom>
      <diagonal/>
    </border>
    <border>
      <left style="thin">
        <color rgb="FF12448A"/>
      </left>
      <right/>
      <top/>
      <bottom style="hair">
        <color rgb="FF808080"/>
      </bottom>
      <diagonal/>
    </border>
    <border>
      <left/>
      <right style="thin">
        <color rgb="FF12448A"/>
      </right>
      <top style="hair">
        <color rgb="FF808080"/>
      </top>
      <bottom style="hair">
        <color rgb="FF808080"/>
      </bottom>
      <diagonal/>
    </border>
    <border>
      <left/>
      <right/>
      <top style="hair">
        <color rgb="FF808080"/>
      </top>
      <bottom style="thin">
        <color rgb="FFE7E6E6"/>
      </bottom>
      <diagonal/>
    </border>
    <border>
      <left style="thin">
        <color rgb="FF12448A"/>
      </left>
      <right style="thin">
        <color rgb="FF12448A"/>
      </right>
      <top style="hair">
        <color rgb="FF808080"/>
      </top>
      <bottom style="thin">
        <color rgb="FFE7E6E6"/>
      </bottom>
      <diagonal/>
    </border>
    <border>
      <left style="thin">
        <color rgb="FF12448A"/>
      </left>
      <right/>
      <top style="hair">
        <color rgb="FF808080"/>
      </top>
      <bottom style="thin">
        <color rgb="FFE7E6E6"/>
      </bottom>
      <diagonal/>
    </border>
    <border>
      <left style="thin">
        <color rgb="FFE7E6E6"/>
      </left>
      <right/>
      <top style="thin">
        <color rgb="FFE7E6E6"/>
      </top>
      <bottom style="hair">
        <color rgb="FF808080"/>
      </bottom>
      <diagonal/>
    </border>
    <border>
      <left style="thin">
        <color rgb="FF12448A"/>
      </left>
      <right style="thin">
        <color rgb="FF12448A"/>
      </right>
      <top style="thin">
        <color rgb="FFE7E6E6"/>
      </top>
      <bottom style="hair">
        <color rgb="FF808080"/>
      </bottom>
      <diagonal/>
    </border>
    <border>
      <left style="thin">
        <color rgb="FF12448A"/>
      </left>
      <right/>
      <top style="thin">
        <color rgb="FFE7E6E6"/>
      </top>
      <bottom style="hair">
        <color rgb="FF808080"/>
      </bottom>
      <diagonal/>
    </border>
    <border>
      <left style="thin">
        <color rgb="FFE7E6E6"/>
      </left>
      <right/>
      <top/>
      <bottom style="hair">
        <color rgb="FF808080"/>
      </bottom>
      <diagonal/>
    </border>
    <border>
      <left style="thin">
        <color rgb="FFE7E6E6"/>
      </left>
      <right/>
      <top/>
      <bottom/>
      <diagonal/>
    </border>
    <border>
      <left style="thin">
        <color rgb="FF12448A"/>
      </left>
      <right style="thin">
        <color rgb="FF12448A"/>
      </right>
      <top/>
      <bottom style="thin">
        <color rgb="FF12448A"/>
      </bottom>
      <diagonal/>
    </border>
    <border>
      <left style="thin">
        <color rgb="FF12448A"/>
      </left>
      <right style="thin">
        <color rgb="FF12448A"/>
      </right>
      <top style="double">
        <color rgb="FF12448A"/>
      </top>
      <bottom/>
      <diagonal/>
    </border>
    <border>
      <left style="thin">
        <color rgb="FF12448A"/>
      </left>
      <right/>
      <top style="double">
        <color rgb="FF12448A"/>
      </top>
      <bottom/>
      <diagonal/>
    </border>
    <border>
      <left style="thin">
        <color rgb="FFE7E6E6"/>
      </left>
      <right/>
      <top style="double">
        <color rgb="FFE7E6E6"/>
      </top>
      <bottom/>
      <diagonal/>
    </border>
    <border>
      <left style="thin">
        <color rgb="FF12448A"/>
      </left>
      <right/>
      <top style="double">
        <color rgb="FFE7E6E6"/>
      </top>
      <bottom/>
      <diagonal/>
    </border>
    <border>
      <left style="thin">
        <color rgb="FFE7E6E6"/>
      </left>
      <right/>
      <top/>
      <bottom style="thin">
        <color rgb="FF000000"/>
      </bottom>
      <diagonal/>
    </border>
    <border>
      <left style="thin">
        <color rgb="FF12448A"/>
      </left>
      <right/>
      <top/>
      <bottom style="thin">
        <color rgb="FF000000"/>
      </bottom>
      <diagonal/>
    </border>
    <border>
      <left style="thin">
        <color rgb="FF12448A"/>
      </left>
      <right style="thin">
        <color rgb="FF12448A"/>
      </right>
      <top style="double">
        <color rgb="FF12448A"/>
      </top>
      <bottom style="hair">
        <color rgb="FF666666"/>
      </bottom>
      <diagonal/>
    </border>
    <border>
      <left style="thin">
        <color rgb="FF12448A"/>
      </left>
      <right/>
      <top/>
      <bottom style="hair">
        <color rgb="FF7F7F7F"/>
      </bottom>
      <diagonal/>
    </border>
    <border>
      <left/>
      <right style="thin">
        <color rgb="FFE7E6E6"/>
      </right>
      <top/>
      <bottom/>
      <diagonal/>
    </border>
    <border>
      <left/>
      <right style="thin">
        <color rgb="FFE7E6E6"/>
      </right>
      <top/>
      <bottom style="double">
        <color rgb="FF12448A"/>
      </bottom>
      <diagonal/>
    </border>
    <border>
      <left style="hair">
        <color rgb="FF808080"/>
      </left>
      <right style="hair">
        <color rgb="FF808080"/>
      </right>
      <top/>
      <bottom style="double">
        <color rgb="FF12448A"/>
      </bottom>
      <diagonal/>
    </border>
    <border>
      <left style="hair">
        <color rgb="FF808080"/>
      </left>
      <right/>
      <top/>
      <bottom style="double">
        <color rgb="FF12448A"/>
      </bottom>
      <diagonal/>
    </border>
    <border>
      <left/>
      <right style="thin">
        <color rgb="FF12448A"/>
      </right>
      <top/>
      <bottom style="hair">
        <color rgb="FF808080"/>
      </bottom>
      <diagonal/>
    </border>
    <border>
      <left/>
      <right/>
      <top style="hair">
        <color rgb="FF808080"/>
      </top>
      <bottom style="thin">
        <color rgb="FF12448A"/>
      </bottom>
      <diagonal/>
    </border>
    <border>
      <left/>
      <right style="thin">
        <color rgb="FF12448A"/>
      </right>
      <top style="hair">
        <color rgb="FF808080"/>
      </top>
      <bottom style="thin">
        <color rgb="FF12448A"/>
      </bottom>
      <diagonal/>
    </border>
    <border>
      <left/>
      <right style="thin">
        <color rgb="FFE7E6E6"/>
      </right>
      <top/>
      <bottom style="hair">
        <color rgb="FF808080"/>
      </bottom>
      <diagonal/>
    </border>
    <border>
      <left/>
      <right style="thin">
        <color rgb="FFE7E6E6"/>
      </right>
      <top style="hair">
        <color rgb="FF808080"/>
      </top>
      <bottom style="hair">
        <color rgb="FF808080"/>
      </bottom>
      <diagonal/>
    </border>
    <border>
      <left/>
      <right style="thin">
        <color rgb="FFE7E6E6"/>
      </right>
      <top style="hair">
        <color rgb="FF808080"/>
      </top>
      <bottom style="thin">
        <color rgb="FF12448A"/>
      </bottom>
      <diagonal/>
    </border>
    <border>
      <left style="thin">
        <color rgb="FF12448A"/>
      </left>
      <right/>
      <top style="thin">
        <color rgb="FF12448A"/>
      </top>
      <bottom style="hair">
        <color rgb="FF999999"/>
      </bottom>
      <diagonal/>
    </border>
    <border>
      <left style="thin">
        <color rgb="FF12448A"/>
      </left>
      <right style="thin">
        <color rgb="FF12448A"/>
      </right>
      <top/>
      <bottom style="hair">
        <color rgb="FF666666"/>
      </bottom>
      <diagonal/>
    </border>
    <border>
      <left/>
      <right/>
      <top/>
      <bottom style="hair">
        <color rgb="FF999999"/>
      </bottom>
      <diagonal/>
    </border>
    <border>
      <left style="thin">
        <color rgb="FF12448A"/>
      </left>
      <right style="thin">
        <color rgb="FF12448A"/>
      </right>
      <top style="hair">
        <color rgb="FF666666"/>
      </top>
      <bottom/>
      <diagonal/>
    </border>
    <border>
      <left style="hair">
        <color rgb="FF7F7F7F"/>
      </left>
      <right style="thin">
        <color rgb="FF002060"/>
      </right>
      <top/>
      <bottom style="double">
        <color rgb="FF12448A"/>
      </bottom>
      <diagonal/>
    </border>
    <border>
      <left/>
      <right style="thin">
        <color rgb="FF002060"/>
      </right>
      <top style="double">
        <color rgb="FF12448A"/>
      </top>
      <bottom style="hair">
        <color rgb="FF7F7F7F"/>
      </bottom>
      <diagonal/>
    </border>
    <border>
      <left/>
      <right style="thin">
        <color rgb="FF002060"/>
      </right>
      <top style="hair">
        <color rgb="FF7F7F7F"/>
      </top>
      <bottom style="hair">
        <color rgb="FF7F7F7F"/>
      </bottom>
      <diagonal/>
    </border>
    <border>
      <left/>
      <right style="thin">
        <color rgb="FF002060"/>
      </right>
      <top style="hair">
        <color rgb="FF7F7F7F"/>
      </top>
      <bottom style="thin">
        <color rgb="FF12448A"/>
      </bottom>
      <diagonal/>
    </border>
    <border>
      <left/>
      <right/>
      <top style="double">
        <color rgb="FF12448A"/>
      </top>
      <bottom style="thin">
        <color rgb="FF000099"/>
      </bottom>
      <diagonal/>
    </border>
    <border>
      <left/>
      <right style="thin">
        <color rgb="FF12448A"/>
      </right>
      <top style="double">
        <color rgb="FF12448A"/>
      </top>
      <bottom style="thin">
        <color rgb="FF000099"/>
      </bottom>
      <diagonal/>
    </border>
    <border>
      <left/>
      <right style="hair">
        <color rgb="FF7F7F7F"/>
      </right>
      <top style="double">
        <color rgb="FF12448A"/>
      </top>
      <bottom style="thin">
        <color rgb="FF000099"/>
      </bottom>
      <diagonal/>
    </border>
    <border>
      <left style="hair">
        <color rgb="FF7F7F7F"/>
      </left>
      <right style="thin">
        <color rgb="FF12448A"/>
      </right>
      <top style="double">
        <color rgb="FF12448A"/>
      </top>
      <bottom style="thin">
        <color rgb="FF000099"/>
      </bottom>
      <diagonal/>
    </border>
    <border>
      <left style="hair">
        <color rgb="FF7F7F7F"/>
      </left>
      <right/>
      <top style="double">
        <color rgb="FF12448A"/>
      </top>
      <bottom style="thin">
        <color rgb="FF000099"/>
      </bottom>
      <diagonal/>
    </border>
    <border>
      <left/>
      <right style="thin">
        <color rgb="FF000099"/>
      </right>
      <top/>
      <bottom style="double">
        <color rgb="FF12448A"/>
      </bottom>
      <diagonal/>
    </border>
    <border>
      <left/>
      <right/>
      <top/>
      <bottom style="double">
        <color rgb="FF12448A"/>
      </bottom>
      <diagonal/>
    </border>
    <border>
      <left/>
      <right style="thin">
        <color rgb="FF000099"/>
      </right>
      <top style="double">
        <color rgb="FF12448A"/>
      </top>
      <bottom style="hair">
        <color rgb="FF7F7F7F"/>
      </bottom>
      <diagonal/>
    </border>
    <border>
      <left/>
      <right style="thin">
        <color rgb="FF000099"/>
      </right>
      <top style="hair">
        <color rgb="FF7F7F7F"/>
      </top>
      <bottom style="hair">
        <color rgb="FF7F7F7F"/>
      </bottom>
      <diagonal/>
    </border>
    <border>
      <left/>
      <right style="thin">
        <color rgb="FF000099"/>
      </right>
      <top style="hair">
        <color rgb="FF7F7F7F"/>
      </top>
      <bottom/>
      <diagonal/>
    </border>
    <border>
      <left style="thin">
        <color rgb="FF12448A"/>
      </left>
      <right style="hair">
        <color rgb="FF7F7F7F"/>
      </right>
      <top/>
      <bottom style="thin">
        <color rgb="FF12448A"/>
      </bottom>
      <diagonal/>
    </border>
    <border>
      <left style="hair">
        <color rgb="FF7F7F7F"/>
      </left>
      <right style="hair">
        <color rgb="FF7F7F7F"/>
      </right>
      <top/>
      <bottom style="thin">
        <color rgb="FF12448A"/>
      </bottom>
      <diagonal/>
    </border>
    <border>
      <left style="hair">
        <color rgb="FF7F7F7F"/>
      </left>
      <right style="thin">
        <color rgb="FF12448A"/>
      </right>
      <top/>
      <bottom style="thin">
        <color rgb="FF12448A"/>
      </bottom>
      <diagonal/>
    </border>
    <border>
      <left/>
      <right/>
      <top style="thin">
        <color rgb="FF434343"/>
      </top>
      <bottom/>
      <diagonal/>
    </border>
    <border>
      <left style="hair">
        <color rgb="FF7F7F7F"/>
      </left>
      <right style="hair">
        <color rgb="FF999999"/>
      </right>
      <top style="thin">
        <color rgb="FF12448A"/>
      </top>
      <bottom style="hair">
        <color rgb="FF999999"/>
      </bottom>
      <diagonal/>
    </border>
    <border>
      <left style="hair">
        <color rgb="FF999999"/>
      </left>
      <right/>
      <top style="hair">
        <color rgb="FF7F7F7F"/>
      </top>
      <bottom style="hair">
        <color rgb="FF999999"/>
      </bottom>
      <diagonal/>
    </border>
    <border>
      <left style="thin">
        <color rgb="FF12448A"/>
      </left>
      <right style="hair">
        <color rgb="FF999999"/>
      </right>
      <top style="hair">
        <color rgb="FF999999"/>
      </top>
      <bottom style="thin">
        <color rgb="FF12448A"/>
      </bottom>
      <diagonal/>
    </border>
    <border>
      <left style="hair">
        <color rgb="FF999999"/>
      </left>
      <right/>
      <top style="hair">
        <color rgb="FF999999"/>
      </top>
      <bottom style="hair">
        <color rgb="FF7F7F7F"/>
      </bottom>
      <diagonal/>
    </border>
    <border>
      <left style="thin">
        <color rgb="FF12448A"/>
      </left>
      <right style="hair">
        <color rgb="FF7F7F7F"/>
      </right>
      <top/>
      <bottom style="double">
        <color rgb="FF000000"/>
      </bottom>
      <diagonal/>
    </border>
    <border>
      <left style="hair">
        <color rgb="FF7F7F7F"/>
      </left>
      <right/>
      <top/>
      <bottom style="double">
        <color rgb="FF000000"/>
      </bottom>
      <diagonal/>
    </border>
    <border>
      <left/>
      <right/>
      <top style="thin">
        <color rgb="FF000000"/>
      </top>
      <bottom style="hair">
        <color rgb="FF7F7F7F"/>
      </bottom>
      <diagonal/>
    </border>
    <border>
      <left/>
      <right style="thin">
        <color rgb="FF12448A"/>
      </right>
      <top style="thin">
        <color rgb="FF000000"/>
      </top>
      <bottom style="hair">
        <color rgb="FF7F7F7F"/>
      </bottom>
      <diagonal/>
    </border>
    <border>
      <left style="thin">
        <color rgb="FF12448A"/>
      </left>
      <right style="thin">
        <color rgb="FF000000"/>
      </right>
      <top style="thin">
        <color rgb="FF000000"/>
      </top>
      <bottom/>
      <diagonal/>
    </border>
    <border>
      <left/>
      <right/>
      <top style="thin">
        <color rgb="FF000000"/>
      </top>
      <bottom/>
      <diagonal/>
    </border>
    <border>
      <left/>
      <right/>
      <top style="thin">
        <color rgb="FF12448A"/>
      </top>
      <bottom style="thin">
        <color rgb="FF000000"/>
      </bottom>
      <diagonal/>
    </border>
    <border>
      <left style="hair">
        <color rgb="FF7F7F7F"/>
      </left>
      <right/>
      <top/>
      <bottom style="thin">
        <color rgb="FF12448A"/>
      </bottom>
      <diagonal/>
    </border>
    <border>
      <left style="thin">
        <color rgb="FF12448A"/>
      </left>
      <right style="hair">
        <color rgb="FF7F7F7F"/>
      </right>
      <top style="hair">
        <color rgb="FF7F7F7F"/>
      </top>
      <bottom style="thin">
        <color rgb="FF000000"/>
      </bottom>
      <diagonal/>
    </border>
    <border>
      <left style="hair">
        <color rgb="FF7F7F7F"/>
      </left>
      <right style="hair">
        <color rgb="FF7F7F7F"/>
      </right>
      <top style="hair">
        <color rgb="FF7F7F7F"/>
      </top>
      <bottom style="thin">
        <color rgb="FF000000"/>
      </bottom>
      <diagonal/>
    </border>
    <border>
      <left style="hair">
        <color rgb="FF7F7F7F"/>
      </left>
      <right/>
      <top style="hair">
        <color rgb="FF7F7F7F"/>
      </top>
      <bottom style="thin">
        <color rgb="FF000000"/>
      </bottom>
      <diagonal/>
    </border>
    <border>
      <left/>
      <right/>
      <top/>
      <bottom/>
      <diagonal/>
    </border>
    <border>
      <left/>
      <right style="thin">
        <color rgb="FF12448A"/>
      </right>
      <top/>
      <bottom style="hair">
        <color rgb="FF999999"/>
      </bottom>
      <diagonal/>
    </border>
    <border>
      <left/>
      <right style="hair">
        <color rgb="FF7F7F7F"/>
      </right>
      <top style="double">
        <color rgb="FF12448A"/>
      </top>
      <bottom/>
      <diagonal/>
    </border>
    <border>
      <left style="hair">
        <color rgb="FF7F7F7F"/>
      </left>
      <right style="thin">
        <color rgb="FFFFFFFF"/>
      </right>
      <top style="double">
        <color rgb="FF12448A"/>
      </top>
      <bottom/>
      <diagonal/>
    </border>
    <border>
      <left style="hair">
        <color rgb="FF808080"/>
      </left>
      <right style="thin">
        <color rgb="FF000099"/>
      </right>
      <top/>
      <bottom style="hair">
        <color rgb="FF808080"/>
      </bottom>
      <diagonal/>
    </border>
    <border>
      <left style="hair">
        <color rgb="FF808080"/>
      </left>
      <right style="hair">
        <color rgb="FF808080"/>
      </right>
      <top style="hair">
        <color rgb="FF808080"/>
      </top>
      <bottom style="hair">
        <color rgb="FF808080"/>
      </bottom>
      <diagonal/>
    </border>
    <border>
      <left style="hair">
        <color rgb="FF808080"/>
      </left>
      <right style="thin">
        <color rgb="FF000099"/>
      </right>
      <top style="hair">
        <color rgb="FF808080"/>
      </top>
      <bottom style="hair">
        <color rgb="FF808080"/>
      </bottom>
      <diagonal/>
    </border>
    <border>
      <left/>
      <right style="thin">
        <color rgb="FF000099"/>
      </right>
      <top style="hair">
        <color rgb="FF7F7F7F"/>
      </top>
      <bottom style="thin">
        <color rgb="FF000099"/>
      </bottom>
      <diagonal/>
    </border>
    <border>
      <left style="hair">
        <color rgb="FF808080"/>
      </left>
      <right style="hair">
        <color rgb="FF808080"/>
      </right>
      <top style="hair">
        <color rgb="FF808080"/>
      </top>
      <bottom style="thin">
        <color rgb="FF000099"/>
      </bottom>
      <diagonal/>
    </border>
    <border>
      <left style="hair">
        <color rgb="FF808080"/>
      </left>
      <right style="thin">
        <color rgb="FF000099"/>
      </right>
      <top style="hair">
        <color rgb="FF808080"/>
      </top>
      <bottom style="thin">
        <color rgb="FF000099"/>
      </bottom>
      <diagonal/>
    </border>
    <border>
      <left style="thin">
        <color rgb="FF12448A"/>
      </left>
      <right style="hair">
        <color rgb="FF808080"/>
      </right>
      <top/>
      <bottom/>
      <diagonal/>
    </border>
    <border>
      <left style="hair">
        <color rgb="FF808080"/>
      </left>
      <right style="thin">
        <color rgb="FF12448A"/>
      </right>
      <top/>
      <bottom/>
      <diagonal/>
    </border>
    <border>
      <left style="thin">
        <color rgb="FF12448A"/>
      </left>
      <right style="hair">
        <color rgb="FF808080"/>
      </right>
      <top/>
      <bottom style="double">
        <color rgb="FF000099"/>
      </bottom>
      <diagonal/>
    </border>
    <border>
      <left style="hair">
        <color rgb="FF808080"/>
      </left>
      <right style="thin">
        <color rgb="FF12448A"/>
      </right>
      <top/>
      <bottom style="double">
        <color rgb="FF000099"/>
      </bottom>
      <diagonal/>
    </border>
    <border>
      <left/>
      <right/>
      <top style="thin">
        <color rgb="FF000099"/>
      </top>
      <bottom style="hair">
        <color rgb="FF808080"/>
      </bottom>
      <diagonal/>
    </border>
    <border>
      <left/>
      <right style="thin">
        <color rgb="FF000099"/>
      </right>
      <top style="thin">
        <color rgb="FF000099"/>
      </top>
      <bottom style="hair">
        <color rgb="FF808080"/>
      </bottom>
      <diagonal/>
    </border>
    <border>
      <left style="thin">
        <color rgb="FF12448A"/>
      </left>
      <right style="hair">
        <color rgb="FF808080"/>
      </right>
      <top style="thin">
        <color rgb="FF000099"/>
      </top>
      <bottom style="hair">
        <color rgb="FF808080"/>
      </bottom>
      <diagonal/>
    </border>
    <border>
      <left/>
      <right style="thin">
        <color rgb="FF000099"/>
      </right>
      <top style="hair">
        <color rgb="FF808080"/>
      </top>
      <bottom style="hair">
        <color rgb="FF808080"/>
      </bottom>
      <diagonal/>
    </border>
    <border>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style="thin">
        <color rgb="FF12448A"/>
      </left>
      <right style="hair">
        <color rgb="FF808080"/>
      </right>
      <top style="hair">
        <color rgb="FF808080"/>
      </top>
      <bottom style="hair">
        <color rgb="FF808080"/>
      </bottom>
      <diagonal/>
    </border>
    <border>
      <left style="hair">
        <color rgb="FF808080"/>
      </left>
      <right style="thin">
        <color rgb="FFFFFFFF"/>
      </right>
      <top style="hair">
        <color rgb="FF808080"/>
      </top>
      <bottom style="hair">
        <color rgb="FF808080"/>
      </bottom>
      <diagonal/>
    </border>
    <border>
      <left/>
      <right/>
      <top style="hair">
        <color rgb="FF808080"/>
      </top>
      <bottom style="thin">
        <color rgb="FF000099"/>
      </bottom>
      <diagonal/>
    </border>
    <border>
      <left/>
      <right style="thin">
        <color rgb="FF000099"/>
      </right>
      <top style="hair">
        <color rgb="FF808080"/>
      </top>
      <bottom style="thin">
        <color rgb="FF000099"/>
      </bottom>
      <diagonal/>
    </border>
    <border>
      <left/>
      <right style="hair">
        <color rgb="FF808080"/>
      </right>
      <top style="hair">
        <color rgb="FF808080"/>
      </top>
      <bottom style="thin">
        <color rgb="FF000099"/>
      </bottom>
      <diagonal/>
    </border>
    <border>
      <left style="hair">
        <color rgb="FF808080"/>
      </left>
      <right/>
      <top style="hair">
        <color rgb="FF808080"/>
      </top>
      <bottom style="thin">
        <color rgb="FF000099"/>
      </bottom>
      <diagonal/>
    </border>
    <border>
      <left style="thin">
        <color rgb="FF12448A"/>
      </left>
      <right style="hair">
        <color rgb="FF808080"/>
      </right>
      <top style="hair">
        <color rgb="FF808080"/>
      </top>
      <bottom style="thin">
        <color rgb="FF000099"/>
      </bottom>
      <diagonal/>
    </border>
    <border>
      <left/>
      <right style="hair">
        <color rgb="FF808080"/>
      </right>
      <top style="thin">
        <color rgb="FF000099"/>
      </top>
      <bottom style="hair">
        <color rgb="FF808080"/>
      </bottom>
      <diagonal/>
    </border>
    <border>
      <left style="hair">
        <color rgb="FF808080"/>
      </left>
      <right/>
      <top style="thin">
        <color rgb="FF000099"/>
      </top>
      <bottom style="hair">
        <color rgb="FF808080"/>
      </bottom>
      <diagonal/>
    </border>
    <border>
      <left style="hair">
        <color rgb="FF808080"/>
      </left>
      <right style="thin">
        <color rgb="FFFFFFFF"/>
      </right>
      <top/>
      <bottom/>
      <diagonal/>
    </border>
    <border>
      <left style="hair">
        <color rgb="FF808080"/>
      </left>
      <right style="thin">
        <color rgb="FFFFFFFF"/>
      </right>
      <top/>
      <bottom style="double">
        <color rgb="FF000099"/>
      </bottom>
      <diagonal/>
    </border>
    <border>
      <left/>
      <right style="thin">
        <color rgb="FF12448A"/>
      </right>
      <top style="thin">
        <color rgb="FF12448A"/>
      </top>
      <bottom style="thin">
        <color rgb="FF12448A"/>
      </bottom>
      <diagonal/>
    </border>
    <border>
      <left style="thin">
        <color rgb="FF12448A"/>
      </left>
      <right style="hair">
        <color rgb="FF808080"/>
      </right>
      <top style="thin">
        <color rgb="FF12448A"/>
      </top>
      <bottom style="hair">
        <color rgb="FF808080"/>
      </bottom>
      <diagonal/>
    </border>
    <border>
      <left style="hair">
        <color rgb="FF808080"/>
      </left>
      <right style="thin">
        <color rgb="FFFFFFFF"/>
      </right>
      <top style="thin">
        <color rgb="FF12448A"/>
      </top>
      <bottom style="hair">
        <color rgb="FF80808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thin">
        <color rgb="FF000099"/>
      </bottom>
      <diagonal/>
    </border>
    <border>
      <left style="hair">
        <color rgb="FF000000"/>
      </left>
      <right style="hair">
        <color rgb="FF000000"/>
      </right>
      <top style="hair">
        <color rgb="FF000000"/>
      </top>
      <bottom style="thin">
        <color rgb="FF000099"/>
      </bottom>
      <diagonal/>
    </border>
    <border>
      <left style="hair">
        <color rgb="FF000000"/>
      </left>
      <right/>
      <top style="hair">
        <color rgb="FF000000"/>
      </top>
      <bottom style="thin">
        <color rgb="FF000099"/>
      </bottom>
      <diagonal/>
    </border>
    <border>
      <left/>
      <right style="thin">
        <color rgb="FF000099"/>
      </right>
      <top/>
      <bottom style="double">
        <color rgb="FF000099"/>
      </bottom>
      <diagonal/>
    </border>
    <border>
      <left/>
      <right style="hair">
        <color rgb="FF666666"/>
      </right>
      <top style="hair">
        <color rgb="FF666666"/>
      </top>
      <bottom style="hair">
        <color rgb="FF666666"/>
      </bottom>
      <diagonal/>
    </border>
    <border>
      <left/>
      <right style="hair">
        <color rgb="FF666666"/>
      </right>
      <top style="hair">
        <color rgb="FF666666"/>
      </top>
      <bottom style="thin">
        <color rgb="FF000099"/>
      </bottom>
      <diagonal/>
    </border>
    <border>
      <left style="hair">
        <color rgb="FF666666"/>
      </left>
      <right style="hair">
        <color rgb="FF666666"/>
      </right>
      <top style="hair">
        <color rgb="FF666666"/>
      </top>
      <bottom style="thin">
        <color rgb="FF000099"/>
      </bottom>
      <diagonal/>
    </border>
    <border>
      <left/>
      <right/>
      <top style="hair">
        <color rgb="FF7F7F7F"/>
      </top>
      <bottom style="thin">
        <color rgb="FF000000"/>
      </bottom>
      <diagonal/>
    </border>
    <border>
      <left style="hair">
        <color rgb="FF666666"/>
      </left>
      <right/>
      <top style="hair">
        <color rgb="FF666666"/>
      </top>
      <bottom style="thin">
        <color rgb="FF000099"/>
      </bottom>
      <diagonal/>
    </border>
    <border>
      <left/>
      <right/>
      <top/>
      <bottom style="double">
        <color rgb="FF000099"/>
      </bottom>
      <diagonal/>
    </border>
    <border>
      <left/>
      <right/>
      <top/>
      <bottom style="hair">
        <color rgb="FF7F7F7F"/>
      </bottom>
      <diagonal/>
    </border>
    <border>
      <left/>
      <right style="thin">
        <color rgb="FF000099"/>
      </right>
      <top/>
      <bottom style="hair">
        <color rgb="FF7F7F7F"/>
      </bottom>
      <diagonal/>
    </border>
    <border>
      <left/>
      <right style="thin">
        <color rgb="FFFFFFFF"/>
      </right>
      <top/>
      <bottom style="hair">
        <color rgb="FF000000"/>
      </bottom>
      <diagonal/>
    </border>
    <border>
      <left/>
      <right/>
      <top style="hair">
        <color rgb="FF7F7F7F"/>
      </top>
      <bottom style="thin">
        <color rgb="FF000099"/>
      </bottom>
      <diagonal/>
    </border>
    <border>
      <left/>
      <right/>
      <top style="hair">
        <color rgb="FF000000"/>
      </top>
      <bottom style="thin">
        <color rgb="FF000099"/>
      </bottom>
      <diagonal/>
    </border>
    <border>
      <left/>
      <right style="thin">
        <color rgb="FFFFFFFF"/>
      </right>
      <top style="hair">
        <color rgb="FF000000"/>
      </top>
      <bottom style="thin">
        <color rgb="FF000099"/>
      </bottom>
      <diagonal/>
    </border>
    <border>
      <left/>
      <right style="hair">
        <color rgb="FF7F7F7F"/>
      </right>
      <top style="hair">
        <color rgb="FF7F7F7F"/>
      </top>
      <bottom style="thin">
        <color rgb="FF000099"/>
      </bottom>
      <diagonal/>
    </border>
    <border>
      <left style="hair">
        <color rgb="FF7F7F7F"/>
      </left>
      <right style="thin">
        <color rgb="FF000099"/>
      </right>
      <top/>
      <bottom style="double">
        <color rgb="FF12448A"/>
      </bottom>
      <diagonal/>
    </border>
    <border>
      <left style="hair">
        <color rgb="FF7F7F7F"/>
      </left>
      <right style="thin">
        <color rgb="FF000099"/>
      </right>
      <top/>
      <bottom style="hair">
        <color rgb="FF7F7F7F"/>
      </bottom>
      <diagonal/>
    </border>
    <border>
      <left style="hair">
        <color rgb="FF7F7F7F"/>
      </left>
      <right style="thin">
        <color rgb="FF000099"/>
      </right>
      <top style="hair">
        <color rgb="FF7F7F7F"/>
      </top>
      <bottom style="hair">
        <color rgb="FF7F7F7F"/>
      </bottom>
      <diagonal/>
    </border>
    <border>
      <left/>
      <right style="thin">
        <color rgb="FF000099"/>
      </right>
      <top style="hair">
        <color rgb="FF7F7F7F"/>
      </top>
      <bottom style="thin">
        <color rgb="FF12448A"/>
      </bottom>
      <diagonal/>
    </border>
    <border>
      <left style="hair">
        <color rgb="FF7F7F7F"/>
      </left>
      <right style="thin">
        <color rgb="FF000099"/>
      </right>
      <top style="hair">
        <color rgb="FF7F7F7F"/>
      </top>
      <bottom style="thin">
        <color rgb="FF12448A"/>
      </bottom>
      <diagonal/>
    </border>
    <border>
      <left/>
      <right/>
      <top style="thin">
        <color rgb="FF000099"/>
      </top>
      <bottom style="hair">
        <color rgb="FF7F7F7F"/>
      </bottom>
      <diagonal/>
    </border>
    <border>
      <left/>
      <right style="thin">
        <color rgb="FF12448A"/>
      </right>
      <top style="thin">
        <color rgb="FF000099"/>
      </top>
      <bottom style="hair">
        <color rgb="FF7F7F7F"/>
      </bottom>
      <diagonal/>
    </border>
    <border>
      <left/>
      <right style="hair">
        <color rgb="FF7F7F7F"/>
      </right>
      <top style="thin">
        <color rgb="FF000099"/>
      </top>
      <bottom style="hair">
        <color rgb="FF7F7F7F"/>
      </bottom>
      <diagonal/>
    </border>
    <border>
      <left style="hair">
        <color rgb="FF7F7F7F"/>
      </left>
      <right style="hair">
        <color rgb="FF7F7F7F"/>
      </right>
      <top style="thin">
        <color rgb="FF000099"/>
      </top>
      <bottom style="hair">
        <color rgb="FF7F7F7F"/>
      </bottom>
      <diagonal/>
    </border>
    <border>
      <left style="hair">
        <color rgb="FF7F7F7F"/>
      </left>
      <right style="thin">
        <color rgb="FF000099"/>
      </right>
      <top style="thin">
        <color rgb="FF000099"/>
      </top>
      <bottom style="hair">
        <color rgb="FF7F7F7F"/>
      </bottom>
      <diagonal/>
    </border>
    <border>
      <left style="hair">
        <color rgb="FF7F7F7F"/>
      </left>
      <right/>
      <top style="thin">
        <color rgb="FF000099"/>
      </top>
      <bottom style="hair">
        <color rgb="FF7F7F7F"/>
      </bottom>
      <diagonal/>
    </border>
    <border>
      <left/>
      <right style="thin">
        <color rgb="FF12448A"/>
      </right>
      <top style="hair">
        <color rgb="FF7F7F7F"/>
      </top>
      <bottom style="thin">
        <color rgb="FF000099"/>
      </bottom>
      <diagonal/>
    </border>
    <border>
      <left style="hair">
        <color rgb="FF7F7F7F"/>
      </left>
      <right style="hair">
        <color rgb="FF7F7F7F"/>
      </right>
      <top style="hair">
        <color rgb="FF7F7F7F"/>
      </top>
      <bottom style="thin">
        <color rgb="FF000099"/>
      </bottom>
      <diagonal/>
    </border>
    <border>
      <left style="hair">
        <color rgb="FF7F7F7F"/>
      </left>
      <right style="thin">
        <color rgb="FF000099"/>
      </right>
      <top style="hair">
        <color rgb="FF7F7F7F"/>
      </top>
      <bottom style="thin">
        <color rgb="FF000099"/>
      </bottom>
      <diagonal/>
    </border>
    <border>
      <left style="hair">
        <color rgb="FF7F7F7F"/>
      </left>
      <right/>
      <top style="hair">
        <color rgb="FF7F7F7F"/>
      </top>
      <bottom style="thin">
        <color rgb="FF000099"/>
      </bottom>
      <diagonal/>
    </border>
    <border>
      <left/>
      <right/>
      <top/>
      <bottom style="double">
        <color rgb="FF000000"/>
      </bottom>
      <diagonal/>
    </border>
    <border>
      <left/>
      <right style="thin">
        <color rgb="FF12448A"/>
      </right>
      <top/>
      <bottom style="double">
        <color rgb="FF000000"/>
      </bottom>
      <diagonal/>
    </border>
    <border>
      <left style="thin">
        <color rgb="FF12448A"/>
      </left>
      <right style="thin">
        <color rgb="FF12448A"/>
      </right>
      <top/>
      <bottom style="double">
        <color rgb="FF000000"/>
      </bottom>
      <diagonal/>
    </border>
    <border>
      <left style="thin">
        <color rgb="FF12448A"/>
      </left>
      <right/>
      <top/>
      <bottom style="double">
        <color rgb="FF000000"/>
      </bottom>
      <diagonal/>
    </border>
    <border>
      <left style="thin">
        <color rgb="FF12448A"/>
      </left>
      <right style="thin">
        <color rgb="FF12448A"/>
      </right>
      <top style="hair">
        <color rgb="FF808080"/>
      </top>
      <bottom style="thin">
        <color rgb="FF12448A"/>
      </bottom>
      <diagonal/>
    </border>
    <border>
      <left style="thin">
        <color rgb="FF12448A"/>
      </left>
      <right/>
      <top style="hair">
        <color rgb="FF808080"/>
      </top>
      <bottom style="thin">
        <color rgb="FF12448A"/>
      </bottom>
      <diagonal/>
    </border>
    <border>
      <left style="thin">
        <color rgb="FF002060"/>
      </left>
      <right/>
      <top/>
      <bottom style="thin">
        <color rgb="FF000000"/>
      </bottom>
      <diagonal/>
    </border>
    <border>
      <left/>
      <right/>
      <top/>
      <bottom style="thin">
        <color rgb="FF000000"/>
      </bottom>
      <diagonal/>
    </border>
    <border>
      <left style="thin">
        <color rgb="FF12448A"/>
      </left>
      <right style="hair">
        <color rgb="FF7F7F7F"/>
      </right>
      <top/>
      <bottom style="double">
        <color rgb="FF000099"/>
      </bottom>
      <diagonal/>
    </border>
    <border>
      <left style="hair">
        <color rgb="FF7F7F7F"/>
      </left>
      <right style="thin">
        <color rgb="FF12448A"/>
      </right>
      <top/>
      <bottom style="double">
        <color rgb="FF000099"/>
      </bottom>
      <diagonal/>
    </border>
    <border>
      <left style="thin">
        <color rgb="FF12448A"/>
      </left>
      <right style="hair">
        <color rgb="FF7F7F7F"/>
      </right>
      <top style="thin">
        <color rgb="FF000099"/>
      </top>
      <bottom style="hair">
        <color rgb="FF7F7F7F"/>
      </bottom>
      <diagonal/>
    </border>
    <border>
      <left style="hair">
        <color rgb="FF7F7F7F"/>
      </left>
      <right style="thin">
        <color rgb="FF12448A"/>
      </right>
      <top style="thin">
        <color rgb="FF000099"/>
      </top>
      <bottom style="hair">
        <color rgb="FF7F7F7F"/>
      </bottom>
      <diagonal/>
    </border>
    <border>
      <left style="thin">
        <color rgb="FF12448A"/>
      </left>
      <right style="hair">
        <color rgb="FF7F7F7F"/>
      </right>
      <top style="hair">
        <color rgb="FF7F7F7F"/>
      </top>
      <bottom style="thin">
        <color rgb="FF000099"/>
      </bottom>
      <diagonal/>
    </border>
    <border>
      <left style="hair">
        <color rgb="FF7F7F7F"/>
      </left>
      <right style="thin">
        <color rgb="FF12448A"/>
      </right>
      <top style="hair">
        <color rgb="FF7F7F7F"/>
      </top>
      <bottom style="thin">
        <color rgb="FF000099"/>
      </bottom>
      <diagonal/>
    </border>
    <border>
      <left style="thin">
        <color rgb="FF12448A"/>
      </left>
      <right style="hair">
        <color rgb="FF7F7F7F"/>
      </right>
      <top/>
      <bottom style="thin">
        <color rgb="FF000099"/>
      </bottom>
      <diagonal/>
    </border>
    <border>
      <left style="hair">
        <color rgb="FF7F7F7F"/>
      </left>
      <right style="thin">
        <color rgb="FF12448A"/>
      </right>
      <top/>
      <bottom style="thin">
        <color rgb="FF000099"/>
      </bottom>
      <diagonal/>
    </border>
    <border>
      <left style="hair">
        <color rgb="FF7F7F7F"/>
      </left>
      <right/>
      <top/>
      <bottom style="thin">
        <color rgb="FF000099"/>
      </bottom>
      <diagonal/>
    </border>
    <border>
      <left style="thin">
        <color rgb="FFFFFFFF"/>
      </left>
      <right/>
      <top/>
      <bottom style="double">
        <color rgb="FF000099"/>
      </bottom>
      <diagonal/>
    </border>
    <border>
      <left/>
      <right style="thin">
        <color rgb="FF12448A"/>
      </right>
      <top/>
      <bottom style="double">
        <color rgb="FF000099"/>
      </bottom>
      <diagonal/>
    </border>
    <border>
      <left style="thin">
        <color rgb="FF12448A"/>
      </left>
      <right style="dotted">
        <color theme="0"/>
      </right>
      <top/>
      <bottom style="double">
        <color rgb="FF000099"/>
      </bottom>
      <diagonal/>
    </border>
    <border>
      <left/>
      <right style="thin">
        <color rgb="FF000099"/>
      </right>
      <top/>
      <bottom/>
      <diagonal/>
    </border>
    <border>
      <left style="thin">
        <color rgb="FF12448A"/>
      </left>
      <right style="thin">
        <color rgb="FFFFFFFF"/>
      </right>
      <top/>
      <bottom style="hair">
        <color rgb="FF434343"/>
      </bottom>
      <diagonal/>
    </border>
    <border>
      <left style="thin">
        <color rgb="FFFFFFFF"/>
      </left>
      <right/>
      <top/>
      <bottom style="hair">
        <color rgb="FF666666"/>
      </bottom>
      <diagonal/>
    </border>
    <border>
      <left/>
      <right style="thin">
        <color rgb="FF000099"/>
      </right>
      <top/>
      <bottom style="hair">
        <color rgb="FF666666"/>
      </bottom>
      <diagonal/>
    </border>
    <border>
      <left/>
      <right/>
      <top style="hair">
        <color rgb="FF7F7F7F"/>
      </top>
      <bottom style="hair">
        <color rgb="FF666666"/>
      </bottom>
      <diagonal/>
    </border>
    <border>
      <left style="thin">
        <color rgb="FF12448A"/>
      </left>
      <right style="thin">
        <color rgb="FFFFFFFF"/>
      </right>
      <top/>
      <bottom style="hair">
        <color rgb="FF666666"/>
      </bottom>
      <diagonal/>
    </border>
    <border>
      <left style="thin">
        <color rgb="FFFFFFFF"/>
      </left>
      <right/>
      <top style="hair">
        <color rgb="FF666666"/>
      </top>
      <bottom/>
      <diagonal/>
    </border>
    <border>
      <left/>
      <right style="thin">
        <color rgb="FF000099"/>
      </right>
      <top style="hair">
        <color rgb="FF666666"/>
      </top>
      <bottom/>
      <diagonal/>
    </border>
    <border>
      <left style="thin">
        <color rgb="FF12448A"/>
      </left>
      <right style="thin">
        <color rgb="FFFFFFFF"/>
      </right>
      <top style="hair">
        <color rgb="FF666666"/>
      </top>
      <bottom style="hair">
        <color rgb="FF666666"/>
      </bottom>
      <diagonal/>
    </border>
    <border>
      <left/>
      <right/>
      <top/>
      <bottom style="hair">
        <color rgb="FF434343"/>
      </bottom>
      <diagonal/>
    </border>
    <border>
      <left style="thin">
        <color rgb="FFFFFFFF"/>
      </left>
      <right/>
      <top/>
      <bottom style="thin">
        <color rgb="FF000099"/>
      </bottom>
      <diagonal/>
    </border>
    <border>
      <left/>
      <right style="thin">
        <color rgb="FF000099"/>
      </right>
      <top/>
      <bottom style="thin">
        <color rgb="FF000099"/>
      </bottom>
      <diagonal/>
    </border>
    <border>
      <left style="thin">
        <color rgb="FF12448A"/>
      </left>
      <right style="thin">
        <color rgb="FFFFFFFF"/>
      </right>
      <top/>
      <bottom style="thin">
        <color rgb="FF000099"/>
      </bottom>
      <diagonal/>
    </border>
    <border>
      <left/>
      <right style="thin">
        <color rgb="FF000099"/>
      </right>
      <top style="thin">
        <color rgb="FF000099"/>
      </top>
      <bottom style="hair">
        <color rgb="FF7F7F7F"/>
      </bottom>
      <diagonal/>
    </border>
    <border>
      <left style="hair">
        <color rgb="FF7F7F7F"/>
      </left>
      <right style="thin">
        <color rgb="FF000099"/>
      </right>
      <top/>
      <bottom/>
      <diagonal/>
    </border>
    <border>
      <left/>
      <right style="hair">
        <color rgb="FF7F7F7F"/>
      </right>
      <top/>
      <bottom/>
      <diagonal/>
    </border>
    <border>
      <left/>
      <right style="hair">
        <color rgb="FF7F7F7F"/>
      </right>
      <top/>
      <bottom style="double">
        <color rgb="FF000099"/>
      </bottom>
      <diagonal/>
    </border>
    <border>
      <left style="hair">
        <color rgb="FF7F7F7F"/>
      </left>
      <right style="hair">
        <color rgb="FF7F7F7F"/>
      </right>
      <top/>
      <bottom style="double">
        <color rgb="FF000099"/>
      </bottom>
      <diagonal/>
    </border>
    <border>
      <left style="hair">
        <color rgb="FF7F7F7F"/>
      </left>
      <right style="thin">
        <color rgb="FF000099"/>
      </right>
      <top/>
      <bottom style="double">
        <color rgb="FF000099"/>
      </bottom>
      <diagonal/>
    </border>
    <border>
      <left style="hair">
        <color rgb="FF7F7F7F"/>
      </left>
      <right/>
      <top/>
      <bottom style="double">
        <color rgb="FF000099"/>
      </bottom>
      <diagonal/>
    </border>
    <border>
      <left/>
      <right/>
      <top style="thin">
        <color rgb="FF000099"/>
      </top>
      <bottom/>
      <diagonal/>
    </border>
    <border>
      <left/>
      <right/>
      <top/>
      <bottom style="thin">
        <color rgb="FF000099"/>
      </bottom>
      <diagonal/>
    </border>
    <border>
      <left style="thin">
        <color rgb="FF12448A"/>
      </left>
      <right/>
      <top style="hair">
        <color rgb="FF7F7F7F"/>
      </top>
      <bottom style="hair">
        <color rgb="FF7F7F7F"/>
      </bottom>
      <diagonal/>
    </border>
    <border>
      <left style="thin">
        <color rgb="FF12448A"/>
      </left>
      <right style="thin">
        <color rgb="FFFFFFFF"/>
      </right>
      <top/>
      <bottom/>
      <diagonal/>
    </border>
    <border>
      <left style="thin">
        <color rgb="FF12448A"/>
      </left>
      <right style="thin">
        <color rgb="FFFFFFFF"/>
      </right>
      <top/>
      <bottom style="double">
        <color rgb="FF12448A"/>
      </bottom>
      <diagonal/>
    </border>
    <border>
      <left style="thin">
        <color rgb="FF12448A"/>
      </left>
      <right style="hair">
        <color rgb="FF666666"/>
      </right>
      <top style="double">
        <color rgb="FF12448A"/>
      </top>
      <bottom style="hair">
        <color rgb="FF7F7F7F"/>
      </bottom>
      <diagonal/>
    </border>
    <border>
      <left/>
      <right style="hair">
        <color rgb="FF666666"/>
      </right>
      <top style="double">
        <color rgb="FF12448A"/>
      </top>
      <bottom style="hair">
        <color rgb="FF7F7F7F"/>
      </bottom>
      <diagonal/>
    </border>
    <border>
      <left/>
      <right style="thin">
        <color rgb="FFFFFFFF"/>
      </right>
      <top style="double">
        <color rgb="FF12448A"/>
      </top>
      <bottom style="hair">
        <color rgb="FF7F7F7F"/>
      </bottom>
      <diagonal/>
    </border>
    <border>
      <left style="thin">
        <color rgb="FF12448A"/>
      </left>
      <right style="hair">
        <color rgb="FF434343"/>
      </right>
      <top style="hair">
        <color rgb="FF7F7F7F"/>
      </top>
      <bottom style="hair">
        <color rgb="FF434343"/>
      </bottom>
      <diagonal/>
    </border>
    <border>
      <left style="hair">
        <color rgb="FF434343"/>
      </left>
      <right style="hair">
        <color rgb="FF434343"/>
      </right>
      <top style="hair">
        <color rgb="FF7F7F7F"/>
      </top>
      <bottom style="hair">
        <color rgb="FF434343"/>
      </bottom>
      <diagonal/>
    </border>
    <border>
      <left style="hair">
        <color rgb="FF434343"/>
      </left>
      <right style="thin">
        <color rgb="FFFFFFFF"/>
      </right>
      <top style="hair">
        <color rgb="FF7F7F7F"/>
      </top>
      <bottom style="hair">
        <color rgb="FF434343"/>
      </bottom>
      <diagonal/>
    </border>
    <border>
      <left style="dotted">
        <color rgb="FF000000"/>
      </left>
      <right style="hair">
        <color rgb="FF434343"/>
      </right>
      <top style="hair">
        <color rgb="FF434343"/>
      </top>
      <bottom style="hair">
        <color rgb="FF434343"/>
      </bottom>
      <diagonal/>
    </border>
    <border>
      <left style="hair">
        <color rgb="FF434343"/>
      </left>
      <right style="hair">
        <color rgb="FF434343"/>
      </right>
      <top style="hair">
        <color rgb="FF434343"/>
      </top>
      <bottom style="hair">
        <color rgb="FF434343"/>
      </bottom>
      <diagonal/>
    </border>
    <border>
      <left style="hair">
        <color rgb="FF434343"/>
      </left>
      <right style="thin">
        <color rgb="FFFFFFFF"/>
      </right>
      <top style="hair">
        <color rgb="FF434343"/>
      </top>
      <bottom style="hair">
        <color rgb="FF434343"/>
      </bottom>
      <diagonal/>
    </border>
    <border>
      <left style="hair">
        <color rgb="FF434343"/>
      </left>
      <right style="hair">
        <color rgb="FFFFFFFF"/>
      </right>
      <top style="hair">
        <color rgb="FF434343"/>
      </top>
      <bottom style="hair">
        <color rgb="FF434343"/>
      </bottom>
      <diagonal/>
    </border>
    <border>
      <left style="thin">
        <color rgb="FF12448A"/>
      </left>
      <right style="hair">
        <color rgb="FF434343"/>
      </right>
      <top style="hair">
        <color rgb="FF434343"/>
      </top>
      <bottom style="hair">
        <color rgb="FF434343"/>
      </bottom>
      <diagonal/>
    </border>
    <border>
      <left style="thin">
        <color rgb="FF12448A"/>
      </left>
      <right style="hair">
        <color rgb="FF434343"/>
      </right>
      <top style="hair">
        <color rgb="FF434343"/>
      </top>
      <bottom style="thin">
        <color rgb="FF12448A"/>
      </bottom>
      <diagonal/>
    </border>
    <border>
      <left style="hair">
        <color rgb="FF434343"/>
      </left>
      <right style="hair">
        <color rgb="FF434343"/>
      </right>
      <top style="hair">
        <color rgb="FF434343"/>
      </top>
      <bottom style="thin">
        <color rgb="FF12448A"/>
      </bottom>
      <diagonal/>
    </border>
    <border>
      <left style="hair">
        <color rgb="FF434343"/>
      </left>
      <right style="hair">
        <color rgb="FFFFFFFF"/>
      </right>
      <top style="hair">
        <color rgb="FF434343"/>
      </top>
      <bottom style="thin">
        <color rgb="FF12448A"/>
      </bottom>
      <diagonal/>
    </border>
    <border>
      <left style="hair">
        <color rgb="FF7F7F7F"/>
      </left>
      <right style="thin">
        <color rgb="FF000000"/>
      </right>
      <top style="hair">
        <color rgb="FF7F7F7F"/>
      </top>
      <bottom/>
      <diagonal/>
    </border>
    <border>
      <left style="hair">
        <color rgb="FF7F7F7F"/>
      </left>
      <right/>
      <top style="hair">
        <color rgb="FF7F7F7F"/>
      </top>
      <bottom/>
      <diagonal/>
    </border>
    <border>
      <left style="hair">
        <color rgb="FF7F7F7F"/>
      </left>
      <right style="thin">
        <color rgb="FF000000"/>
      </right>
      <top/>
      <bottom style="hair">
        <color rgb="FF7F7F7F"/>
      </bottom>
      <diagonal/>
    </border>
    <border>
      <left style="hair">
        <color rgb="FF7F7F7F"/>
      </left>
      <right/>
      <top/>
      <bottom style="hair">
        <color rgb="FF7F7F7F"/>
      </bottom>
      <diagonal/>
    </border>
    <border>
      <left/>
      <right style="hair">
        <color rgb="FF7F7F7F"/>
      </right>
      <top/>
      <bottom style="hair">
        <color rgb="FF7F7F7F"/>
      </bottom>
      <diagonal/>
    </border>
    <border>
      <left style="hair">
        <color rgb="FF7F7F7F"/>
      </left>
      <right style="hair">
        <color rgb="FFFFFFFF"/>
      </right>
      <top/>
      <bottom style="hair">
        <color rgb="FF7F7F7F"/>
      </bottom>
      <diagonal/>
    </border>
    <border>
      <left/>
      <right style="hair">
        <color rgb="FF7F7F7F"/>
      </right>
      <top style="hair">
        <color rgb="FF7F7F7F"/>
      </top>
      <bottom style="hair">
        <color rgb="FF7F7F7F"/>
      </bottom>
      <diagonal/>
    </border>
    <border>
      <left style="hair">
        <color rgb="FF7F7F7F"/>
      </left>
      <right style="hair">
        <color rgb="FFFFFFFF"/>
      </right>
      <top style="hair">
        <color rgb="FF7F7F7F"/>
      </top>
      <bottom style="hair">
        <color rgb="FF7F7F7F"/>
      </bottom>
      <diagonal/>
    </border>
    <border>
      <left style="hair">
        <color rgb="FF434343"/>
      </left>
      <right style="hair">
        <color rgb="FF434343"/>
      </right>
      <top/>
      <bottom style="hair">
        <color rgb="FF7F7F7F"/>
      </bottom>
      <diagonal/>
    </border>
    <border>
      <left style="hair">
        <color rgb="FF434343"/>
      </left>
      <right style="hair">
        <color rgb="FF434343"/>
      </right>
      <top style="hair">
        <color rgb="FF7F7F7F"/>
      </top>
      <bottom style="hair">
        <color rgb="FF7F7F7F"/>
      </bottom>
      <diagonal/>
    </border>
    <border>
      <left style="hair">
        <color rgb="FF434343"/>
      </left>
      <right style="hair">
        <color rgb="FF434343"/>
      </right>
      <top/>
      <bottom/>
      <diagonal/>
    </border>
    <border>
      <left style="thin">
        <color rgb="FFFFFFFF"/>
      </left>
      <right/>
      <top/>
      <bottom/>
      <diagonal/>
    </border>
    <border>
      <left/>
      <right/>
      <top/>
      <bottom style="thin">
        <color rgb="FFFFFFFF"/>
      </bottom>
      <diagonal/>
    </border>
    <border>
      <left/>
      <right/>
      <top style="thin">
        <color rgb="FFFFFFFF"/>
      </top>
      <bottom/>
      <diagonal/>
    </border>
    <border>
      <left style="hair">
        <color rgb="FF7F7F7F"/>
      </left>
      <right style="thin">
        <color rgb="FF000099"/>
      </right>
      <top style="thin">
        <color rgb="FF12448A"/>
      </top>
      <bottom style="hair">
        <color rgb="FF7F7F7F"/>
      </bottom>
      <diagonal/>
    </border>
    <border>
      <left style="thin">
        <color rgb="FF12448A"/>
      </left>
      <right style="thin">
        <color rgb="FF12448A"/>
      </right>
      <top/>
      <bottom style="double">
        <color rgb="FF000099"/>
      </bottom>
      <diagonal/>
    </border>
    <border>
      <left/>
      <right style="hair">
        <color rgb="FF808080"/>
      </right>
      <top/>
      <bottom style="double">
        <color rgb="FF000099"/>
      </bottom>
      <diagonal/>
    </border>
    <border>
      <left style="hair">
        <color rgb="FF808080"/>
      </left>
      <right/>
      <top/>
      <bottom style="double">
        <color rgb="FF000099"/>
      </bottom>
      <diagonal/>
    </border>
    <border>
      <left/>
      <right style="thin">
        <color rgb="FF000099"/>
      </right>
      <top/>
      <bottom style="hair">
        <color rgb="FF808080"/>
      </bottom>
      <diagonal/>
    </border>
    <border>
      <left/>
      <right style="hair">
        <color rgb="FF808080"/>
      </right>
      <top/>
      <bottom style="thin">
        <color rgb="FF000099"/>
      </bottom>
      <diagonal/>
    </border>
    <border>
      <left/>
      <right style="thin">
        <color rgb="FFE7E6E6"/>
      </right>
      <top/>
      <bottom style="thin">
        <color rgb="FF000099"/>
      </bottom>
      <diagonal/>
    </border>
    <border>
      <left style="hair">
        <color rgb="FF808080"/>
      </left>
      <right/>
      <top/>
      <bottom style="thin">
        <color rgb="FF000099"/>
      </bottom>
      <diagonal/>
    </border>
    <border>
      <left style="thin">
        <color rgb="FF12448A"/>
      </left>
      <right style="thin">
        <color rgb="FF12448A"/>
      </right>
      <top style="hair">
        <color rgb="FF7F7F7F"/>
      </top>
      <bottom style="thin">
        <color rgb="FF000099"/>
      </bottom>
      <diagonal/>
    </border>
    <border>
      <left style="thin">
        <color rgb="FF12448A"/>
      </left>
      <right/>
      <top style="hair">
        <color rgb="FF7F7F7F"/>
      </top>
      <bottom style="thin">
        <color rgb="FF000099"/>
      </bottom>
      <diagonal/>
    </border>
    <border>
      <left/>
      <right/>
      <top style="thin">
        <color rgb="FF000099"/>
      </top>
      <bottom style="thin">
        <color rgb="FF000099"/>
      </bottom>
      <diagonal/>
    </border>
    <border>
      <left/>
      <right style="thin">
        <color rgb="FF12448A"/>
      </right>
      <top/>
      <bottom style="thin">
        <color rgb="FF000099"/>
      </bottom>
      <diagonal/>
    </border>
    <border>
      <left style="thin">
        <color rgb="FF12448A"/>
      </left>
      <right style="thin">
        <color rgb="FF12448A"/>
      </right>
      <top/>
      <bottom style="thin">
        <color rgb="FF000099"/>
      </bottom>
      <diagonal/>
    </border>
    <border>
      <left style="thin">
        <color rgb="FF12448A"/>
      </left>
      <right/>
      <top/>
      <bottom style="thin">
        <color rgb="FF000099"/>
      </bottom>
      <diagonal/>
    </border>
    <border>
      <left/>
      <right style="hair">
        <color rgb="FFFFFFFF"/>
      </right>
      <top/>
      <bottom style="hair">
        <color rgb="FF7F7F7F"/>
      </bottom>
      <diagonal/>
    </border>
    <border>
      <left/>
      <right style="hair">
        <color rgb="FFFFFFFF"/>
      </right>
      <top style="hair">
        <color rgb="FF7F7F7F"/>
      </top>
      <bottom style="hair">
        <color rgb="FF7F7F7F"/>
      </bottom>
      <diagonal/>
    </border>
    <border>
      <left/>
      <right style="hair">
        <color rgb="FFFFFFFF"/>
      </right>
      <top style="hair">
        <color rgb="FF7F7F7F"/>
      </top>
      <bottom/>
      <diagonal/>
    </border>
    <border>
      <left style="thin">
        <color rgb="FF12448A"/>
      </left>
      <right/>
      <top/>
      <bottom style="double">
        <color rgb="FF000099"/>
      </bottom>
      <diagonal/>
    </border>
    <border>
      <left/>
      <right style="hair">
        <color rgb="FFFFFFFF"/>
      </right>
      <top/>
      <bottom/>
      <diagonal/>
    </border>
    <border>
      <left/>
      <right/>
      <top/>
      <bottom style="hair">
        <color rgb="FF808080"/>
      </bottom>
      <diagonal/>
    </border>
    <border>
      <left/>
      <right style="hair">
        <color rgb="FF808080"/>
      </right>
      <top/>
      <bottom style="hair">
        <color rgb="FF808080"/>
      </bottom>
      <diagonal/>
    </border>
    <border>
      <left style="hair">
        <color rgb="FF808080"/>
      </left>
      <right style="hair">
        <color rgb="FF808080"/>
      </right>
      <top/>
      <bottom style="hair">
        <color rgb="FF808080"/>
      </bottom>
      <diagonal/>
    </border>
    <border>
      <left style="hair">
        <color rgb="FF808080"/>
      </left>
      <right/>
      <top/>
      <bottom style="hair">
        <color rgb="FF808080"/>
      </bottom>
      <diagonal/>
    </border>
    <border>
      <left style="hair">
        <color rgb="FFFFFFFF"/>
      </left>
      <right/>
      <top/>
      <bottom/>
      <diagonal/>
    </border>
    <border>
      <left/>
      <right/>
      <top style="hair">
        <color rgb="FF808080"/>
      </top>
      <bottom style="hair">
        <color rgb="FF808080"/>
      </bottom>
      <diagonal/>
    </border>
    <border>
      <left/>
      <right/>
      <top style="hair">
        <color rgb="FF808080"/>
      </top>
      <bottom style="hair">
        <color rgb="FF666666"/>
      </bottom>
      <diagonal/>
    </border>
    <border>
      <left/>
      <right style="hair">
        <color rgb="FF808080"/>
      </right>
      <top style="hair">
        <color rgb="FF808080"/>
      </top>
      <bottom style="hair">
        <color rgb="FF666666"/>
      </bottom>
      <diagonal/>
    </border>
    <border>
      <left style="hair">
        <color rgb="FF808080"/>
      </left>
      <right style="hair">
        <color rgb="FF808080"/>
      </right>
      <top style="hair">
        <color rgb="FF808080"/>
      </top>
      <bottom style="hair">
        <color rgb="FF666666"/>
      </bottom>
      <diagonal/>
    </border>
    <border>
      <left style="hair">
        <color rgb="FF808080"/>
      </left>
      <right/>
      <top style="hair">
        <color rgb="FF808080"/>
      </top>
      <bottom style="hair">
        <color rgb="FF666666"/>
      </bottom>
      <diagonal/>
    </border>
    <border>
      <left style="hair">
        <color rgb="FF808080"/>
      </left>
      <right style="hair">
        <color rgb="FF808080"/>
      </right>
      <top/>
      <bottom/>
      <diagonal/>
    </border>
    <border>
      <left/>
      <right style="double">
        <color rgb="FFFFFFFF"/>
      </right>
      <top/>
      <bottom/>
      <diagonal/>
    </border>
    <border>
      <left/>
      <right style="hair">
        <color rgb="FF666666"/>
      </right>
      <top/>
      <bottom style="hair">
        <color rgb="FF666666"/>
      </bottom>
      <diagonal/>
    </border>
    <border>
      <left style="hair">
        <color rgb="FF666666"/>
      </left>
      <right style="hair">
        <color rgb="FF666666"/>
      </right>
      <top/>
      <bottom style="hair">
        <color rgb="FF666666"/>
      </bottom>
      <diagonal/>
    </border>
    <border>
      <left style="hair">
        <color rgb="FF666666"/>
      </left>
      <right/>
      <top/>
      <bottom style="hair">
        <color rgb="FF666666"/>
      </bottom>
      <diagonal/>
    </border>
    <border>
      <left style="double">
        <color rgb="FFFFFFFF"/>
      </left>
      <right/>
      <top/>
      <bottom/>
      <diagonal/>
    </border>
    <border>
      <left style="hair">
        <color rgb="FF666666"/>
      </left>
      <right/>
      <top style="hair">
        <color rgb="FF666666"/>
      </top>
      <bottom style="hair">
        <color rgb="FF666666"/>
      </bottom>
      <diagonal/>
    </border>
    <border>
      <left/>
      <right/>
      <top style="hair">
        <color rgb="FF666666"/>
      </top>
      <bottom/>
      <diagonal/>
    </border>
    <border>
      <left style="hair">
        <color rgb="FF666666"/>
      </left>
      <right style="hair">
        <color rgb="FF666666"/>
      </right>
      <top style="hair">
        <color rgb="FF666666"/>
      </top>
      <bottom/>
      <diagonal/>
    </border>
    <border>
      <left/>
      <right style="hair">
        <color rgb="FF666666"/>
      </right>
      <top/>
      <bottom style="hair">
        <color rgb="FF7F7F7F"/>
      </bottom>
      <diagonal/>
    </border>
    <border>
      <left style="hair">
        <color rgb="FF666666"/>
      </left>
      <right/>
      <top style="hair">
        <color rgb="FF7F7F7F"/>
      </top>
      <bottom/>
      <diagonal/>
    </border>
    <border>
      <left/>
      <right style="hair">
        <color rgb="FF666666"/>
      </right>
      <top style="hair">
        <color rgb="FF7F7F7F"/>
      </top>
      <bottom/>
      <diagonal/>
    </border>
    <border>
      <left style="hair">
        <color rgb="FF666666"/>
      </left>
      <right/>
      <top/>
      <bottom style="thin">
        <color rgb="FF12448A"/>
      </bottom>
      <diagonal/>
    </border>
    <border>
      <left/>
      <right style="hair">
        <color rgb="FF7F7F7F"/>
      </right>
      <top/>
      <bottom style="thin">
        <color rgb="FF12448A"/>
      </bottom>
      <diagonal/>
    </border>
    <border>
      <left/>
      <right style="hair">
        <color rgb="FF666666"/>
      </right>
      <top/>
      <bottom style="thin">
        <color rgb="FF12448A"/>
      </bottom>
      <diagonal/>
    </border>
    <border>
      <left/>
      <right style="dotted">
        <color rgb="FF000000"/>
      </right>
      <top/>
      <bottom/>
      <diagonal/>
    </border>
    <border>
      <left style="thin">
        <color rgb="FF000099"/>
      </left>
      <right/>
      <top/>
      <bottom style="double">
        <color rgb="FF000099"/>
      </bottom>
      <diagonal/>
    </border>
    <border>
      <left/>
      <right style="dotted">
        <color rgb="FF000000"/>
      </right>
      <top/>
      <bottom style="double">
        <color rgb="FF000099"/>
      </bottom>
      <diagonal/>
    </border>
    <border>
      <left style="hair">
        <color rgb="FF666666"/>
      </left>
      <right/>
      <top/>
      <bottom/>
      <diagonal/>
    </border>
    <border>
      <left/>
      <right style="hair">
        <color rgb="FF666666"/>
      </right>
      <top/>
      <bottom/>
      <diagonal/>
    </border>
    <border>
      <left style="hair">
        <color rgb="FF666666"/>
      </left>
      <right/>
      <top/>
      <bottom style="hair">
        <color rgb="FF7F7F7F"/>
      </bottom>
      <diagonal/>
    </border>
    <border>
      <left/>
      <right style="hair">
        <color rgb="FFFFFFFF"/>
      </right>
      <top/>
      <bottom style="hair">
        <color rgb="FF666666"/>
      </bottom>
      <diagonal/>
    </border>
    <border>
      <left/>
      <right style="hair">
        <color rgb="FFFFFFFF"/>
      </right>
      <top style="hair">
        <color rgb="FF666666"/>
      </top>
      <bottom style="hair">
        <color rgb="FF666666"/>
      </bottom>
      <diagonal/>
    </border>
    <border>
      <left/>
      <right style="hair">
        <color rgb="FFFFFFFF"/>
      </right>
      <top style="hair">
        <color rgb="FF666666"/>
      </top>
      <bottom style="hair">
        <color rgb="FF7F7F7F"/>
      </bottom>
      <diagonal/>
    </border>
    <border>
      <left/>
      <right style="hair">
        <color rgb="FFFFFFFF"/>
      </right>
      <top style="hair">
        <color rgb="FF7F7F7F"/>
      </top>
      <bottom style="thin">
        <color rgb="FF000099"/>
      </bottom>
      <diagonal/>
    </border>
    <border>
      <left/>
      <right/>
      <top/>
      <bottom style="hair">
        <color rgb="FF666666"/>
      </bottom>
      <diagonal/>
    </border>
    <border>
      <left/>
      <right/>
      <top style="hair">
        <color rgb="FF666666"/>
      </top>
      <bottom style="hair">
        <color rgb="FF666666"/>
      </bottom>
      <diagonal/>
    </border>
    <border>
      <left/>
      <right/>
      <top style="hair">
        <color rgb="FF666666"/>
      </top>
      <bottom style="hair">
        <color rgb="FF7F7F7F"/>
      </bottom>
      <diagonal/>
    </border>
    <border>
      <left style="thin">
        <color rgb="FF000099"/>
      </left>
      <right/>
      <top/>
      <bottom/>
      <diagonal/>
    </border>
    <border>
      <left style="thin">
        <color rgb="FF000099"/>
      </left>
      <right style="hair">
        <color rgb="FF7F7F7F"/>
      </right>
      <top/>
      <bottom style="double">
        <color rgb="FF12448A"/>
      </bottom>
      <diagonal/>
    </border>
    <border>
      <left/>
      <right style="hair">
        <color rgb="FF808080"/>
      </right>
      <top/>
      <bottom/>
      <diagonal/>
    </border>
    <border>
      <left style="hair">
        <color rgb="FF808080"/>
      </left>
      <right/>
      <top/>
      <bottom/>
      <diagonal/>
    </border>
    <border>
      <left style="thin">
        <color rgb="FF000099"/>
      </left>
      <right style="hair">
        <color rgb="FF808080"/>
      </right>
      <top/>
      <bottom/>
      <diagonal/>
    </border>
    <border>
      <left style="hair">
        <color rgb="FF808080"/>
      </left>
      <right style="thin">
        <color rgb="FF000099"/>
      </right>
      <top/>
      <bottom/>
      <diagonal/>
    </border>
    <border>
      <left style="hair">
        <color rgb="FF808080"/>
      </left>
      <right style="hair">
        <color rgb="FFFFFFFF"/>
      </right>
      <top/>
      <bottom/>
      <diagonal/>
    </border>
    <border>
      <left/>
      <right/>
      <top style="hair">
        <color rgb="FF7F7F7F"/>
      </top>
      <bottom/>
      <diagonal/>
    </border>
    <border>
      <left/>
      <right style="thin">
        <color rgb="FF12448A"/>
      </right>
      <top style="hair">
        <color rgb="FF7F7F7F"/>
      </top>
      <bottom/>
      <diagonal/>
    </border>
    <border>
      <left/>
      <right style="hair">
        <color rgb="FF7F7F7F"/>
      </right>
      <top style="hair">
        <color rgb="FF7F7F7F"/>
      </top>
      <bottom/>
      <diagonal/>
    </border>
    <border>
      <left style="thin">
        <color rgb="FF000099"/>
      </left>
      <right style="hair">
        <color rgb="FF7F7F7F"/>
      </right>
      <top style="hair">
        <color rgb="FF7F7F7F"/>
      </top>
      <bottom/>
      <diagonal/>
    </border>
    <border>
      <left style="hair">
        <color rgb="FF7F7F7F"/>
      </left>
      <right style="thin">
        <color rgb="FF000099"/>
      </right>
      <top style="hair">
        <color rgb="FF7F7F7F"/>
      </top>
      <bottom/>
      <diagonal/>
    </border>
    <border>
      <left style="hair">
        <color rgb="FF7F7F7F"/>
      </left>
      <right style="thin">
        <color rgb="FF000099"/>
      </right>
      <top style="double">
        <color rgb="FF12448A"/>
      </top>
      <bottom style="hair">
        <color rgb="FF7F7F7F"/>
      </bottom>
      <diagonal/>
    </border>
    <border>
      <left/>
      <right/>
      <top style="thin">
        <color rgb="FF12448A"/>
      </top>
      <bottom style="hair">
        <color rgb="FF808080"/>
      </bottom>
      <diagonal/>
    </border>
    <border>
      <left style="thin">
        <color rgb="FF12448A"/>
      </left>
      <right style="hair">
        <color rgb="FF808080"/>
      </right>
      <top/>
      <bottom style="thin">
        <color rgb="FF12448A"/>
      </bottom>
      <diagonal/>
    </border>
    <border>
      <left style="thin">
        <color rgb="FF12448A"/>
      </left>
      <right style="hair">
        <color rgb="FF808080"/>
      </right>
      <top/>
      <bottom style="hair">
        <color rgb="FF808080"/>
      </bottom>
      <diagonal/>
    </border>
    <border>
      <left style="thin">
        <color rgb="FF12448A"/>
      </left>
      <right style="hair">
        <color rgb="FF999999"/>
      </right>
      <top style="hair">
        <color rgb="FF999999"/>
      </top>
      <bottom/>
      <diagonal/>
    </border>
    <border>
      <left/>
      <right style="thin">
        <color rgb="FF0066CC"/>
      </right>
      <top style="hair">
        <color rgb="FF999999"/>
      </top>
      <bottom/>
      <diagonal/>
    </border>
    <border>
      <left style="thin">
        <color rgb="FF12448A"/>
      </left>
      <right/>
      <top/>
      <bottom style="hair">
        <color rgb="FF999999"/>
      </bottom>
      <diagonal/>
    </border>
    <border>
      <left style="thin">
        <color rgb="FF12448A"/>
      </left>
      <right/>
      <top style="hair">
        <color rgb="FF999999"/>
      </top>
      <bottom style="hair">
        <color rgb="FF999999"/>
      </bottom>
      <diagonal/>
    </border>
    <border>
      <left style="thin">
        <color rgb="FF12448A"/>
      </left>
      <right/>
      <top style="hair">
        <color rgb="FF999999"/>
      </top>
      <bottom style="hair">
        <color rgb="FF7F7F7F"/>
      </bottom>
      <diagonal/>
    </border>
    <border>
      <left style="thin">
        <color rgb="FF12448A"/>
      </left>
      <right/>
      <top style="hair">
        <color rgb="FF7F7F7F"/>
      </top>
      <bottom style="thin">
        <color rgb="FF12448A"/>
      </bottom>
      <diagonal/>
    </border>
    <border>
      <left style="thin">
        <color rgb="FF12448A"/>
      </left>
      <right/>
      <top style="hair">
        <color rgb="FF808080"/>
      </top>
      <bottom style="hair">
        <color rgb="FF808080"/>
      </bottom>
      <diagonal/>
    </border>
    <border>
      <left style="thin">
        <color rgb="FF12448A"/>
      </left>
      <right/>
      <top style="hair">
        <color rgb="FF808080"/>
      </top>
      <bottom/>
      <diagonal/>
    </border>
    <border>
      <left style="thin">
        <color rgb="FF12448A"/>
      </left>
      <right style="thin">
        <color rgb="FF12448A"/>
      </right>
      <top style="double">
        <color rgb="FF12448A"/>
      </top>
      <bottom style="thin">
        <color rgb="FF000000"/>
      </bottom>
      <diagonal/>
    </border>
    <border>
      <left style="thin">
        <color rgb="FF12448A"/>
      </left>
      <right/>
      <top style="double">
        <color rgb="FF12448A"/>
      </top>
      <bottom style="thin">
        <color rgb="FF000000"/>
      </bottom>
      <diagonal/>
    </border>
    <border>
      <left/>
      <right/>
      <top style="double">
        <color rgb="FFE7E6E6"/>
      </top>
      <bottom style="hair">
        <color rgb="FF808080"/>
      </bottom>
      <diagonal/>
    </border>
    <border>
      <left style="thin">
        <color rgb="FF12448A"/>
      </left>
      <right/>
      <top/>
      <bottom style="thin">
        <color rgb="FFE7E6E6"/>
      </bottom>
      <diagonal/>
    </border>
    <border>
      <left style="thin">
        <color rgb="FF002060"/>
      </left>
      <right/>
      <top/>
      <bottom style="hair">
        <color rgb="FF808080"/>
      </bottom>
      <diagonal/>
    </border>
    <border>
      <left style="thin">
        <color rgb="FF002060"/>
      </left>
      <right/>
      <top/>
      <bottom/>
      <diagonal/>
    </border>
    <border>
      <left style="thin">
        <color rgb="FF12448A"/>
      </left>
      <right style="thin">
        <color rgb="FF12448A"/>
      </right>
      <top/>
      <bottom style="thin">
        <color rgb="FF002060"/>
      </bottom>
      <diagonal/>
    </border>
    <border>
      <left style="thin">
        <color rgb="FFE7E6E6"/>
      </left>
      <right/>
      <top/>
      <bottom style="thin">
        <color rgb="FF002060"/>
      </bottom>
      <diagonal/>
    </border>
    <border>
      <left style="thin">
        <color rgb="FF002060"/>
      </left>
      <right/>
      <top/>
      <bottom style="thin">
        <color rgb="FF002060"/>
      </bottom>
      <diagonal/>
    </border>
    <border>
      <left style="thin">
        <color rgb="FF12448A"/>
      </left>
      <right style="thin">
        <color rgb="FF12448A"/>
      </right>
      <top style="hair">
        <color rgb="FF7F7F7F"/>
      </top>
      <bottom style="thin">
        <color rgb="FF002060"/>
      </bottom>
      <diagonal/>
    </border>
    <border>
      <left style="thin">
        <color rgb="FF12448A"/>
      </left>
      <right/>
      <top style="hair">
        <color rgb="FF7F7F7F"/>
      </top>
      <bottom style="thin">
        <color rgb="FF002060"/>
      </bottom>
      <diagonal/>
    </border>
    <border>
      <left style="thin">
        <color rgb="FF12448A"/>
      </left>
      <right style="thin">
        <color rgb="FF12448A"/>
      </right>
      <top style="thin">
        <color rgb="FF12448A"/>
      </top>
      <bottom style="thin">
        <color rgb="FF12448A"/>
      </bottom>
      <diagonal/>
    </border>
    <border>
      <left style="thin">
        <color rgb="FF12448A"/>
      </left>
      <right/>
      <top style="thin">
        <color rgb="FF12448A"/>
      </top>
      <bottom style="thin">
        <color rgb="FF12448A"/>
      </bottom>
      <diagonal/>
    </border>
    <border>
      <left style="thin">
        <color rgb="FF12448A"/>
      </left>
      <right style="thin">
        <color rgb="FF12448A"/>
      </right>
      <top style="hair">
        <color rgb="FF666666"/>
      </top>
      <bottom style="hair">
        <color rgb="FF666666"/>
      </bottom>
      <diagonal/>
    </border>
    <border>
      <left/>
      <right/>
      <top style="hair">
        <color rgb="FF999999"/>
      </top>
      <bottom style="hair">
        <color rgb="FF999999"/>
      </bottom>
      <diagonal/>
    </border>
    <border>
      <left style="thin">
        <color rgb="FF12448A"/>
      </left>
      <right/>
      <top style="hair">
        <color rgb="FF7F7F7F"/>
      </top>
      <bottom style="hair">
        <color rgb="FF12448A"/>
      </bottom>
      <diagonal/>
    </border>
    <border>
      <left style="thin">
        <color rgb="FF12448A"/>
      </left>
      <right style="thin">
        <color rgb="FF12448A"/>
      </right>
      <top style="hair">
        <color rgb="FF666666"/>
      </top>
      <bottom style="hair">
        <color rgb="FF12448A"/>
      </bottom>
      <diagonal/>
    </border>
    <border>
      <left/>
      <right/>
      <top style="hair">
        <color rgb="FF7F7F7F"/>
      </top>
      <bottom style="hair">
        <color rgb="FF12448A"/>
      </bottom>
      <diagonal/>
    </border>
    <border>
      <left style="thin">
        <color rgb="FF12448A"/>
      </left>
      <right style="thin">
        <color rgb="FF12448A"/>
      </right>
      <top/>
      <bottom style="hair">
        <color rgb="FF7F7F7F"/>
      </bottom>
      <diagonal/>
    </border>
    <border>
      <left/>
      <right style="thin">
        <color rgb="FFFFFFFF"/>
      </right>
      <top/>
      <bottom/>
      <diagonal/>
    </border>
    <border>
      <left/>
      <right style="hair">
        <color rgb="FF666666"/>
      </right>
      <top/>
      <bottom style="double">
        <color rgb="FF12448A"/>
      </bottom>
      <diagonal/>
    </border>
    <border>
      <left/>
      <right style="thin">
        <color rgb="FFFFFFFF"/>
      </right>
      <top/>
      <bottom style="double">
        <color rgb="FF12448A"/>
      </bottom>
      <diagonal/>
    </border>
    <border>
      <left style="hair">
        <color rgb="FF7F7F7F"/>
      </left>
      <right/>
      <top/>
      <bottom style="hair">
        <color rgb="FF666666"/>
      </bottom>
      <diagonal/>
    </border>
    <border>
      <left style="hair">
        <color rgb="FF434343"/>
      </left>
      <right/>
      <top/>
      <bottom style="hair">
        <color rgb="FF434343"/>
      </bottom>
      <diagonal/>
    </border>
    <border>
      <left/>
      <right style="hair">
        <color rgb="FF666666"/>
      </right>
      <top/>
      <bottom style="hair">
        <color rgb="FF434343"/>
      </bottom>
      <diagonal/>
    </border>
    <border>
      <left style="hair">
        <color rgb="FF666666"/>
      </left>
      <right/>
      <top style="hair">
        <color rgb="FF666666"/>
      </top>
      <bottom/>
      <diagonal/>
    </border>
    <border>
      <left/>
      <right style="hair">
        <color rgb="FF666666"/>
      </right>
      <top style="hair">
        <color rgb="FF666666"/>
      </top>
      <bottom/>
      <diagonal/>
    </border>
    <border>
      <left style="hair">
        <color rgb="FF434343"/>
      </left>
      <right/>
      <top style="hair">
        <color rgb="FF666666"/>
      </top>
      <bottom/>
      <diagonal/>
    </border>
    <border>
      <left style="hair">
        <color rgb="FF434343"/>
      </left>
      <right/>
      <top/>
      <bottom/>
      <diagonal/>
    </border>
    <border>
      <left style="hair">
        <color rgb="FF434343"/>
      </left>
      <right/>
      <top/>
      <bottom style="hair">
        <color rgb="FF666666"/>
      </bottom>
      <diagonal/>
    </border>
    <border>
      <left/>
      <right style="hair">
        <color rgb="FF7F7F7F"/>
      </right>
      <top/>
      <bottom style="hair">
        <color rgb="FF666666"/>
      </bottom>
      <diagonal/>
    </border>
    <border>
      <left style="hair">
        <color rgb="FF7F7F7F"/>
      </left>
      <right/>
      <top style="hair">
        <color rgb="FF666666"/>
      </top>
      <bottom/>
      <diagonal/>
    </border>
    <border>
      <left style="hair">
        <color rgb="FF434343"/>
      </left>
      <right/>
      <top style="hair">
        <color rgb="FF7F7F7F"/>
      </top>
      <bottom/>
      <diagonal/>
    </border>
    <border>
      <left style="hair">
        <color rgb="FF434343"/>
      </left>
      <right/>
      <top/>
      <bottom style="thin">
        <color rgb="FF12448A"/>
      </bottom>
      <diagonal/>
    </border>
    <border>
      <left style="hair">
        <color rgb="FFFFFFFF"/>
      </left>
      <right/>
      <top style="thin">
        <color rgb="FF12448A"/>
      </top>
      <bottom/>
      <diagonal/>
    </border>
    <border>
      <left/>
      <right style="hair">
        <color rgb="FFFFFFFF"/>
      </right>
      <top style="thin">
        <color rgb="FF12448A"/>
      </top>
      <bottom/>
      <diagonal/>
    </border>
    <border>
      <left style="hair">
        <color rgb="FFFFFFFF"/>
      </left>
      <right/>
      <top/>
      <bottom style="thin">
        <color rgb="FF12448A"/>
      </bottom>
      <diagonal/>
    </border>
    <border>
      <left/>
      <right style="hair">
        <color rgb="FFFFFFFF"/>
      </right>
      <top/>
      <bottom style="thin">
        <color rgb="FF12448A"/>
      </bottom>
      <diagonal/>
    </border>
    <border>
      <left style="thin">
        <color rgb="FF002060"/>
      </left>
      <right/>
      <top style="hair">
        <color rgb="FF7F7F7F"/>
      </top>
      <bottom style="hair">
        <color rgb="FF7F7F7F"/>
      </bottom>
      <diagonal/>
    </border>
    <border>
      <left/>
      <right/>
      <top style="hair">
        <color rgb="FF7F7F7F"/>
      </top>
      <bottom style="hair">
        <color rgb="FF7F7F7F"/>
      </bottom>
      <diagonal/>
    </border>
    <border>
      <left style="hair">
        <color rgb="FF7F7F7F"/>
      </left>
      <right style="thin">
        <color rgb="FF12448A"/>
      </right>
      <top style="double">
        <color rgb="FF12448A"/>
      </top>
      <bottom/>
      <diagonal/>
    </border>
    <border>
      <left style="hair">
        <color rgb="FF7F7F7F"/>
      </left>
      <right/>
      <top style="double">
        <color rgb="FF12448A"/>
      </top>
      <bottom/>
      <diagonal/>
    </border>
    <border>
      <left style="thin">
        <color rgb="FFE7E6E6"/>
      </left>
      <right/>
      <top/>
      <bottom style="thin">
        <color rgb="FF12448A"/>
      </bottom>
      <diagonal/>
    </border>
    <border>
      <left style="hair">
        <color rgb="FF999999"/>
      </left>
      <right style="hair">
        <color rgb="FF999999"/>
      </right>
      <top/>
      <bottom style="thin">
        <color rgb="FF12448A"/>
      </bottom>
      <diagonal/>
    </border>
    <border>
      <left/>
      <right/>
      <top/>
      <bottom style="thin">
        <color rgb="FFE7E6E6"/>
      </bottom>
      <diagonal/>
    </border>
    <border>
      <left style="thin">
        <color rgb="FF12448A"/>
      </left>
      <right/>
      <top/>
      <bottom style="double">
        <color rgb="FF12448A"/>
      </bottom>
      <diagonal/>
    </border>
    <border>
      <left/>
      <right/>
      <top/>
      <bottom style="thin">
        <color rgb="FF12448A"/>
      </bottom>
      <diagonal/>
    </border>
    <border>
      <left style="thin">
        <color rgb="FF12448A"/>
      </left>
      <right/>
      <top/>
      <bottom style="thin">
        <color rgb="FF12448A"/>
      </bottom>
      <diagonal/>
    </border>
    <border>
      <left style="hair">
        <color rgb="FF7F7F7F"/>
      </left>
      <right/>
      <top style="hair">
        <color rgb="FF7F7F7F"/>
      </top>
      <bottom style="hair">
        <color rgb="FF999999"/>
      </bottom>
      <diagonal/>
    </border>
    <border>
      <left style="dotted">
        <color rgb="FF002060"/>
      </left>
      <right style="dotted">
        <color rgb="FF002060"/>
      </right>
      <top style="thin">
        <color rgb="FF12448A"/>
      </top>
      <bottom style="hair">
        <color rgb="FF7F7F7F"/>
      </bottom>
      <diagonal/>
    </border>
    <border>
      <left style="dotted">
        <color rgb="FF002060"/>
      </left>
      <right style="dotted">
        <color rgb="FF002060"/>
      </right>
      <top style="hair">
        <color rgb="FF7F7F7F"/>
      </top>
      <bottom style="thin">
        <color rgb="FF12448A"/>
      </bottom>
      <diagonal/>
    </border>
    <border>
      <left style="dotted">
        <color rgb="FF002060"/>
      </left>
      <right style="dotted">
        <color rgb="FF002060"/>
      </right>
      <top style="hair">
        <color rgb="FF7F7F7F"/>
      </top>
      <bottom style="hair">
        <color rgb="FF7F7F7F"/>
      </bottom>
      <diagonal/>
    </border>
    <border>
      <left style="thin">
        <color rgb="FF002060"/>
      </left>
      <right/>
      <top/>
      <bottom style="hair">
        <color rgb="FF7F7F7F"/>
      </bottom>
      <diagonal/>
    </border>
    <border>
      <left/>
      <right/>
      <top style="double">
        <color rgb="FF12448A"/>
      </top>
      <bottom/>
      <diagonal/>
    </border>
    <border>
      <left style="hair">
        <color rgb="FF7F7F7F"/>
      </left>
      <right style="thin">
        <color rgb="FF000000"/>
      </right>
      <top style="double">
        <color rgb="FF12448A"/>
      </top>
      <bottom/>
      <diagonal/>
    </border>
    <border>
      <left style="thin">
        <color rgb="FF12448A"/>
      </left>
      <right style="thin">
        <color rgb="FF12448A"/>
      </right>
      <top style="hair">
        <color rgb="FF7F7F7F"/>
      </top>
      <bottom style="thin">
        <color rgb="FF000000"/>
      </bottom>
      <diagonal/>
    </border>
    <border>
      <left style="thin">
        <color rgb="FF12448A"/>
      </left>
      <right/>
      <top style="hair">
        <color rgb="FF7F7F7F"/>
      </top>
      <bottom style="thin">
        <color rgb="FF000000"/>
      </bottom>
      <diagonal/>
    </border>
    <border>
      <left style="thin">
        <color rgb="FF12448A"/>
      </left>
      <right style="hair">
        <color rgb="FF7F7F7F"/>
      </right>
      <top/>
      <bottom/>
      <diagonal/>
    </border>
    <border>
      <left style="hair">
        <color rgb="FF7F7F7F"/>
      </left>
      <right style="hair">
        <color rgb="FF7F7F7F"/>
      </right>
      <top/>
      <bottom/>
      <diagonal/>
    </border>
    <border>
      <left style="hair">
        <color rgb="FF7F7F7F"/>
      </left>
      <right style="thin">
        <color rgb="FF12448A"/>
      </right>
      <top/>
      <bottom/>
      <diagonal/>
    </border>
    <border>
      <left style="hair">
        <color rgb="FF7F7F7F"/>
      </left>
      <right/>
      <top/>
      <bottom/>
      <diagonal/>
    </border>
    <border>
      <left style="hair">
        <color rgb="FF7F7F7F"/>
      </left>
      <right style="hair">
        <color rgb="FF7F7F7F"/>
      </right>
      <top style="double">
        <color rgb="FF12448A"/>
      </top>
      <bottom/>
      <diagonal/>
    </border>
    <border>
      <left style="thin">
        <color rgb="FF12448A"/>
      </left>
      <right style="hair">
        <color rgb="FF7F7F7F"/>
      </right>
      <top style="double">
        <color rgb="FF12448A"/>
      </top>
      <bottom/>
      <diagonal/>
    </border>
    <border>
      <left style="hair">
        <color rgb="FF000000"/>
      </left>
      <right style="thin">
        <color rgb="FF12448A"/>
      </right>
      <top/>
      <bottom style="double">
        <color rgb="FF12448A"/>
      </bottom>
      <diagonal/>
    </border>
    <border>
      <left style="thin">
        <color rgb="FF000000"/>
      </left>
      <right style="hair">
        <color rgb="FF7F7F7F"/>
      </right>
      <top/>
      <bottom style="double">
        <color rgb="FF12448A"/>
      </bottom>
      <diagonal/>
    </border>
    <border>
      <left style="hair">
        <color rgb="FF7F7F7F"/>
      </left>
      <right style="hair">
        <color rgb="FF000000"/>
      </right>
      <top/>
      <bottom style="double">
        <color rgb="FF12448A"/>
      </bottom>
      <diagonal/>
    </border>
    <border>
      <left style="hair">
        <color rgb="FF000000"/>
      </left>
      <right style="hair">
        <color rgb="FF000000"/>
      </right>
      <top/>
      <bottom style="hair">
        <color rgb="FF7F7F7F"/>
      </bottom>
      <diagonal/>
    </border>
    <border>
      <left style="thin">
        <color rgb="FF000000"/>
      </left>
      <right/>
      <top/>
      <bottom style="hair">
        <color rgb="FF7F7F7F"/>
      </bottom>
      <diagonal/>
    </border>
    <border>
      <left style="hair">
        <color rgb="FF000000"/>
      </left>
      <right style="hair">
        <color rgb="FF000000"/>
      </right>
      <top style="hair">
        <color rgb="FF7F7F7F"/>
      </top>
      <bottom style="hair">
        <color rgb="FF7F7F7F"/>
      </bottom>
      <diagonal/>
    </border>
    <border>
      <left style="thin">
        <color rgb="FF000000"/>
      </left>
      <right/>
      <top style="hair">
        <color rgb="FF7F7F7F"/>
      </top>
      <bottom style="hair">
        <color rgb="FF7F7F7F"/>
      </bottom>
      <diagonal/>
    </border>
    <border>
      <left style="hair">
        <color rgb="FF000000"/>
      </left>
      <right style="hair">
        <color rgb="FF000000"/>
      </right>
      <top/>
      <bottom style="thin">
        <color rgb="FF12448A"/>
      </bottom>
      <diagonal/>
    </border>
    <border>
      <left style="thin">
        <color rgb="FF000000"/>
      </left>
      <right/>
      <top/>
      <bottom style="thin">
        <color rgb="FF12448A"/>
      </bottom>
      <diagonal/>
    </border>
    <border>
      <left/>
      <right/>
      <top style="thin">
        <color rgb="FF12448A"/>
      </top>
      <bottom style="hair">
        <color rgb="FF999999"/>
      </bottom>
      <diagonal/>
    </border>
    <border>
      <left/>
      <right style="thin">
        <color rgb="FF12448A"/>
      </right>
      <top style="thin">
        <color rgb="FF12448A"/>
      </top>
      <bottom style="hair">
        <color rgb="FF999999"/>
      </bottom>
      <diagonal/>
    </border>
    <border>
      <left/>
      <right style="thin">
        <color rgb="FF12448A"/>
      </right>
      <top/>
      <bottom/>
      <diagonal/>
    </border>
    <border>
      <left/>
      <right style="thin">
        <color rgb="FF12448A"/>
      </right>
      <top/>
      <bottom style="double">
        <color rgb="FF12448A"/>
      </bottom>
      <diagonal/>
    </border>
    <border>
      <left/>
      <right/>
      <top style="thin">
        <color rgb="FF12448A"/>
      </top>
      <bottom style="thin">
        <color rgb="FFFFFFFF"/>
      </bottom>
      <diagonal/>
    </border>
    <border>
      <left/>
      <right style="hair">
        <color rgb="FF12448A"/>
      </right>
      <top/>
      <bottom/>
      <diagonal/>
    </border>
    <border>
      <left style="hair">
        <color rgb="FF7F7F7F"/>
      </left>
      <right/>
      <top style="thin">
        <color rgb="FF12448A"/>
      </top>
      <bottom/>
      <diagonal/>
    </border>
    <border>
      <left/>
      <right style="hair">
        <color rgb="FF7F7F7F"/>
      </right>
      <top style="thin">
        <color rgb="FF12448A"/>
      </top>
      <bottom/>
      <diagonal/>
    </border>
    <border>
      <left/>
      <right style="hair">
        <color rgb="FF12448A"/>
      </right>
      <top style="thin">
        <color rgb="FF12448A"/>
      </top>
      <bottom/>
      <diagonal/>
    </border>
    <border>
      <left/>
      <right style="hair">
        <color rgb="FF12448A"/>
      </right>
      <top/>
      <bottom style="thin">
        <color rgb="FF12448A"/>
      </bottom>
      <diagonal/>
    </border>
    <border>
      <left/>
      <right style="hair">
        <color rgb="FF12448A"/>
      </right>
      <top style="hair">
        <color rgb="FF7F7F7F"/>
      </top>
      <bottom/>
      <diagonal/>
    </border>
    <border>
      <left/>
      <right/>
      <top style="hair">
        <color rgb="FF808080"/>
      </top>
      <bottom/>
      <diagonal/>
    </border>
    <border>
      <left/>
      <right style="hair">
        <color rgb="FF808080"/>
      </right>
      <top style="hair">
        <color rgb="FF808080"/>
      </top>
      <bottom/>
      <diagonal/>
    </border>
    <border>
      <left style="hair">
        <color rgb="FF808080"/>
      </left>
      <right/>
      <top style="hair">
        <color rgb="FF808080"/>
      </top>
      <bottom/>
      <diagonal/>
    </border>
    <border>
      <left/>
      <right style="hair">
        <color rgb="FF808080"/>
      </right>
      <top style="hair">
        <color rgb="FF7F7F7F"/>
      </top>
      <bottom/>
      <diagonal/>
    </border>
    <border>
      <left/>
      <right style="hair">
        <color rgb="FF808080"/>
      </right>
      <top/>
      <bottom style="hair">
        <color rgb="FF7F7F7F"/>
      </bottom>
      <diagonal/>
    </border>
    <border>
      <left/>
      <right style="hair">
        <color rgb="FF000000"/>
      </right>
      <top style="thin">
        <color rgb="FF12448A"/>
      </top>
      <bottom style="hair">
        <color rgb="FF7F7F7F"/>
      </bottom>
      <diagonal/>
    </border>
    <border>
      <left/>
      <right style="hair">
        <color rgb="FF000000"/>
      </right>
      <top/>
      <bottom/>
      <diagonal/>
    </border>
    <border>
      <left/>
      <right style="hair">
        <color rgb="FF000000"/>
      </right>
      <top style="hair">
        <color rgb="FF7F7F7F"/>
      </top>
      <bottom style="hair">
        <color rgb="FF7F7F7F"/>
      </bottom>
      <diagonal/>
    </border>
    <border>
      <left style="hair">
        <color rgb="FF000000"/>
      </left>
      <right/>
      <top style="hair">
        <color rgb="FF000000"/>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style="hair">
        <color rgb="FF7F7F7F"/>
      </left>
      <right/>
      <top/>
      <bottom style="hair">
        <color rgb="FF808080"/>
      </bottom>
      <diagonal/>
    </border>
    <border>
      <left/>
      <right style="hair">
        <color rgb="FF7F7F7F"/>
      </right>
      <top/>
      <bottom style="hair">
        <color rgb="FF808080"/>
      </bottom>
      <diagonal/>
    </border>
    <border>
      <left/>
      <right style="hair">
        <color rgb="FF7F7F7F"/>
      </right>
      <top style="hair">
        <color rgb="FF808080"/>
      </top>
      <bottom style="hair">
        <color rgb="FF808080"/>
      </bottom>
      <diagonal/>
    </border>
    <border>
      <left style="hair">
        <color rgb="FF7F7F7F"/>
      </left>
      <right/>
      <top style="hair">
        <color rgb="FF7F7F7F"/>
      </top>
      <bottom style="hair">
        <color rgb="FF808080"/>
      </bottom>
      <diagonal/>
    </border>
    <border>
      <left/>
      <right style="hair">
        <color rgb="FF000000"/>
      </right>
      <top style="hair">
        <color rgb="FF7F7F7F"/>
      </top>
      <bottom style="hair">
        <color rgb="FF808080"/>
      </bottom>
      <diagonal/>
    </border>
    <border>
      <left/>
      <right style="hair">
        <color rgb="FF7F7F7F"/>
      </right>
      <top style="hair">
        <color rgb="FF808080"/>
      </top>
      <bottom/>
      <diagonal/>
    </border>
    <border>
      <left/>
      <right/>
      <top style="thin">
        <color rgb="FF12448A"/>
      </top>
      <bottom style="hair">
        <color rgb="FF666666"/>
      </bottom>
      <diagonal/>
    </border>
    <border>
      <left/>
      <right style="hair">
        <color rgb="FF7F7F7F"/>
      </right>
      <top style="thin">
        <color rgb="FF12448A"/>
      </top>
      <bottom style="hair">
        <color rgb="FF666666"/>
      </bottom>
      <diagonal/>
    </border>
    <border>
      <left style="hair">
        <color rgb="FF7F7F7F"/>
      </left>
      <right/>
      <top style="hair">
        <color rgb="FF808080"/>
      </top>
      <bottom style="hair">
        <color rgb="FF7F7F7F"/>
      </bottom>
      <diagonal/>
    </border>
    <border>
      <left/>
      <right style="hair">
        <color rgb="FF7F7F7F"/>
      </right>
      <top style="hair">
        <color rgb="FF808080"/>
      </top>
      <bottom style="hair">
        <color rgb="FF7F7F7F"/>
      </bottom>
      <diagonal/>
    </border>
    <border>
      <left/>
      <right style="hair">
        <color rgb="FF000000"/>
      </right>
      <top style="hair">
        <color rgb="FF7F7F7F"/>
      </top>
      <bottom/>
      <diagonal/>
    </border>
    <border>
      <left/>
      <right style="hair">
        <color rgb="FF000000"/>
      </right>
      <top/>
      <bottom style="hair">
        <color rgb="FF7F7F7F"/>
      </bottom>
      <diagonal/>
    </border>
    <border>
      <left/>
      <right style="hair">
        <color rgb="FF000000"/>
      </right>
      <top/>
      <bottom style="thin">
        <color rgb="FF12448A"/>
      </bottom>
      <diagonal/>
    </border>
    <border>
      <left style="thin">
        <color rgb="FF12448A"/>
      </left>
      <right/>
      <top style="thin">
        <color rgb="FF12448A"/>
      </top>
      <bottom/>
      <diagonal/>
    </border>
    <border>
      <left/>
      <right style="thin">
        <color rgb="FF002060"/>
      </right>
      <top style="thin">
        <color rgb="FF12448A"/>
      </top>
      <bottom/>
      <diagonal/>
    </border>
    <border>
      <left/>
      <right style="thin">
        <color rgb="FF002060"/>
      </right>
      <top/>
      <bottom/>
      <diagonal/>
    </border>
    <border>
      <left/>
      <right style="thin">
        <color rgb="FF002060"/>
      </right>
      <top/>
      <bottom style="hair">
        <color rgb="FF7F7F7F"/>
      </bottom>
      <diagonal/>
    </border>
    <border>
      <left/>
      <right style="thin">
        <color rgb="FF002060"/>
      </right>
      <top style="hair">
        <color rgb="FF7F7F7F"/>
      </top>
      <bottom/>
      <diagonal/>
    </border>
    <border>
      <left/>
      <right style="thin">
        <color rgb="FF002060"/>
      </right>
      <top/>
      <bottom style="thin">
        <color rgb="FF12448A"/>
      </bottom>
      <diagonal/>
    </border>
    <border>
      <left style="thin">
        <color rgb="FF000000"/>
      </left>
      <right style="thin">
        <color rgb="FF000000"/>
      </right>
      <top style="thin">
        <color rgb="FF000000"/>
      </top>
      <bottom style="thin">
        <color rgb="FF000000"/>
      </bottom>
      <diagonal/>
    </border>
    <border>
      <left style="thin">
        <color rgb="FF000000"/>
      </left>
      <right style="thin">
        <color rgb="FF00206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2060"/>
      </bottom>
      <diagonal/>
    </border>
    <border>
      <left style="thin">
        <color rgb="FF000000"/>
      </left>
      <right style="thin">
        <color rgb="FF000000"/>
      </right>
      <top style="thin">
        <color rgb="FF000000"/>
      </top>
      <bottom/>
      <diagonal/>
    </border>
    <border>
      <left/>
      <right/>
      <top style="dotted">
        <color theme="1" tint="0.499984740745262"/>
      </top>
      <bottom/>
      <diagonal/>
    </border>
    <border>
      <left/>
      <right style="dotted">
        <color theme="1" tint="0.499984740745262"/>
      </right>
      <top style="dotted">
        <color theme="1" tint="0.499984740745262"/>
      </top>
      <bottom/>
      <diagonal/>
    </border>
    <border>
      <left style="dotted">
        <color theme="1" tint="0.499984740745262"/>
      </left>
      <right/>
      <top/>
      <bottom/>
      <diagonal/>
    </border>
    <border>
      <left/>
      <right style="dotted">
        <color theme="1" tint="0.499984740745262"/>
      </right>
      <top/>
      <bottom/>
      <diagonal/>
    </border>
    <border>
      <left/>
      <right/>
      <top/>
      <bottom style="dotted">
        <color theme="1" tint="0.499984740745262"/>
      </bottom>
      <diagonal/>
    </border>
    <border>
      <left/>
      <right style="dotted">
        <color theme="1" tint="0.499984740745262"/>
      </right>
      <top/>
      <bottom style="dotted">
        <color theme="1" tint="0.499984740745262"/>
      </bottom>
      <diagonal/>
    </border>
    <border>
      <left style="dotted">
        <color theme="0"/>
      </left>
      <right/>
      <top style="dotted">
        <color theme="1" tint="0.499984740745262"/>
      </top>
      <bottom/>
      <diagonal/>
    </border>
    <border>
      <left style="dotted">
        <color theme="0"/>
      </left>
      <right/>
      <top/>
      <bottom/>
      <diagonal/>
    </border>
    <border>
      <left style="dotted">
        <color theme="0"/>
      </left>
      <right/>
      <top/>
      <bottom style="dotted">
        <color theme="1" tint="0.499984740745262"/>
      </bottom>
      <diagonal/>
    </border>
    <border>
      <left/>
      <right/>
      <top style="thin">
        <color rgb="FF002060"/>
      </top>
      <bottom/>
      <diagonal/>
    </border>
    <border>
      <left/>
      <right style="hair">
        <color rgb="FF7F7F7F"/>
      </right>
      <top style="thin">
        <color rgb="FF002060"/>
      </top>
      <bottom/>
      <diagonal/>
    </border>
    <border>
      <left style="hair">
        <color rgb="FF7F7F7F"/>
      </left>
      <right/>
      <top style="thin">
        <color rgb="FF002060"/>
      </top>
      <bottom/>
      <diagonal/>
    </border>
    <border>
      <left style="dotted">
        <color theme="1" tint="0.499984740745262"/>
      </left>
      <right/>
      <top style="double">
        <color rgb="FF12448A"/>
      </top>
      <bottom/>
      <diagonal/>
    </border>
    <border>
      <left style="dotted">
        <color theme="1" tint="0.499984740745262"/>
      </left>
      <right/>
      <top/>
      <bottom style="hair">
        <color rgb="FF7F7F7F"/>
      </bottom>
      <diagonal/>
    </border>
    <border>
      <left/>
      <right/>
      <top/>
      <bottom style="thin">
        <color rgb="FF002060"/>
      </bottom>
      <diagonal/>
    </border>
    <border>
      <left/>
      <right style="hair">
        <color rgb="FF7F7F7F"/>
      </right>
      <top/>
      <bottom style="thin">
        <color rgb="FF002060"/>
      </bottom>
      <diagonal/>
    </border>
    <border>
      <left style="hair">
        <color rgb="FF7F7F7F"/>
      </left>
      <right/>
      <top/>
      <bottom style="thin">
        <color rgb="FF002060"/>
      </bottom>
      <diagonal/>
    </border>
    <border>
      <left/>
      <right style="dotted">
        <color theme="1" tint="0.499984740745262"/>
      </right>
      <top/>
      <bottom style="hair">
        <color rgb="FF7F7F7F"/>
      </bottom>
      <diagonal/>
    </border>
    <border>
      <left style="dotted">
        <color theme="0"/>
      </left>
      <right style="dotted">
        <color theme="0"/>
      </right>
      <top style="dotted">
        <color theme="0"/>
      </top>
      <bottom style="dotted">
        <color theme="0"/>
      </bottom>
      <diagonal/>
    </border>
    <border>
      <left/>
      <right style="dotted">
        <color theme="0" tint="-0.34998626667073579"/>
      </right>
      <top/>
      <bottom style="dotted">
        <color theme="0" tint="-0.34998626667073579"/>
      </bottom>
      <diagonal/>
    </border>
    <border>
      <left/>
      <right style="dotted">
        <color theme="1" tint="0.499984740745262"/>
      </right>
      <top style="dotted">
        <color theme="1" tint="0.499984740745262"/>
      </top>
      <bottom style="dotted">
        <color theme="1" tint="0.499984740745262"/>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left style="dotted">
        <color theme="1" tint="0.499984740745262"/>
      </left>
      <right style="thin">
        <color rgb="FF000099"/>
      </right>
      <top style="dotted">
        <color theme="1" tint="0.499984740745262"/>
      </top>
      <bottom style="dotted">
        <color theme="1" tint="0.499984740745262"/>
      </bottom>
      <diagonal/>
    </border>
    <border>
      <left/>
      <right style="dotted">
        <color theme="0" tint="-0.34998626667073579"/>
      </right>
      <top style="dotted">
        <color theme="0" tint="-0.34998626667073579"/>
      </top>
      <bottom style="dotted">
        <color theme="0" tint="-0.34998626667073579"/>
      </bottom>
      <diagonal/>
    </border>
    <border>
      <left style="dotted">
        <color theme="0"/>
      </left>
      <right/>
      <top style="dotted">
        <color theme="1" tint="0.499984740745262"/>
      </top>
      <bottom style="thin">
        <color rgb="FF000099"/>
      </bottom>
      <diagonal/>
    </border>
    <border>
      <left/>
      <right/>
      <top style="dotted">
        <color theme="1" tint="0.499984740745262"/>
      </top>
      <bottom style="thin">
        <color rgb="FF000099"/>
      </bottom>
      <diagonal/>
    </border>
    <border>
      <left/>
      <right style="thin">
        <color rgb="FF000099"/>
      </right>
      <top style="dotted">
        <color theme="1" tint="0.499984740745262"/>
      </top>
      <bottom style="thin">
        <color rgb="FF000099"/>
      </bottom>
      <diagonal/>
    </border>
    <border>
      <left/>
      <right style="dotted">
        <color theme="0" tint="-0.34998626667073579"/>
      </right>
      <top style="dotted">
        <color theme="0" tint="-0.34998626667073579"/>
      </top>
      <bottom style="thin">
        <color rgb="FF000099"/>
      </bottom>
      <diagonal/>
    </border>
    <border>
      <left/>
      <right style="thin">
        <color rgb="FF000099"/>
      </right>
      <top/>
      <bottom style="dotted">
        <color theme="1" tint="0.499984740745262"/>
      </bottom>
      <diagonal/>
    </border>
    <border>
      <left/>
      <right/>
      <top/>
      <bottom style="dotted">
        <color theme="0" tint="-0.34998626667073579"/>
      </bottom>
      <diagonal/>
    </border>
    <border>
      <left/>
      <right/>
      <top style="dotted">
        <color theme="1" tint="0.499984740745262"/>
      </top>
      <bottom style="dotted">
        <color theme="1" tint="0.499984740745262"/>
      </bottom>
      <diagonal/>
    </border>
    <border>
      <left/>
      <right style="thin">
        <color rgb="FF000099"/>
      </right>
      <top style="dotted">
        <color theme="1" tint="0.499984740745262"/>
      </top>
      <bottom style="dotted">
        <color theme="1" tint="0.499984740745262"/>
      </bottom>
      <diagonal/>
    </border>
    <border>
      <left/>
      <right/>
      <top style="dotted">
        <color theme="0" tint="-0.34998626667073579"/>
      </top>
      <bottom style="dotted">
        <color theme="0" tint="-0.34998626667073579"/>
      </bottom>
      <diagonal/>
    </border>
    <border>
      <left/>
      <right style="dotted">
        <color theme="1" tint="0.499984740745262"/>
      </right>
      <top style="dotted">
        <color theme="1" tint="0.499984740745262"/>
      </top>
      <bottom style="thin">
        <color rgb="FF000099"/>
      </bottom>
      <diagonal/>
    </border>
    <border>
      <left style="dotted">
        <color theme="1" tint="0.499984740745262"/>
      </left>
      <right style="dotted">
        <color theme="1" tint="0.499984740745262"/>
      </right>
      <top style="dotted">
        <color theme="1" tint="0.499984740745262"/>
      </top>
      <bottom style="thin">
        <color rgb="FF000099"/>
      </bottom>
      <diagonal/>
    </border>
    <border>
      <left style="dotted">
        <color theme="1" tint="0.499984740745262"/>
      </left>
      <right style="thin">
        <color rgb="FF000099"/>
      </right>
      <top style="dotted">
        <color theme="1" tint="0.499984740745262"/>
      </top>
      <bottom style="thin">
        <color rgb="FF000099"/>
      </bottom>
      <diagonal/>
    </border>
    <border>
      <left/>
      <right/>
      <top style="dotted">
        <color theme="0" tint="-0.34998626667073579"/>
      </top>
      <bottom style="thin">
        <color rgb="FF000099"/>
      </bottom>
      <diagonal/>
    </border>
    <border>
      <left/>
      <right style="dotted">
        <color theme="0"/>
      </right>
      <top/>
      <bottom/>
      <diagonal/>
    </border>
    <border>
      <left style="dotted">
        <color theme="0" tint="-0.34998626667073579"/>
      </left>
      <right style="dotted">
        <color theme="0" tint="-0.34998626667073579"/>
      </right>
      <top/>
      <bottom style="dotted">
        <color theme="0" tint="-0.34998626667073579"/>
      </bottom>
      <diagonal/>
    </border>
    <border>
      <left style="dotted">
        <color theme="0" tint="-0.34998626667073579"/>
      </left>
      <right style="thin">
        <color rgb="FF000099"/>
      </right>
      <top/>
      <bottom style="dotted">
        <color theme="0" tint="-0.34998626667073579"/>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style="thin">
        <color rgb="FF000099"/>
      </right>
      <top style="dotted">
        <color theme="0" tint="-0.34998626667073579"/>
      </top>
      <bottom style="dotted">
        <color theme="0" tint="-0.34998626667073579"/>
      </bottom>
      <diagonal/>
    </border>
    <border>
      <left style="dotted">
        <color theme="0"/>
      </left>
      <right/>
      <top style="dotted">
        <color theme="0" tint="-0.34998626667073579"/>
      </top>
      <bottom style="thin">
        <color rgb="FF000099"/>
      </bottom>
      <diagonal/>
    </border>
    <border>
      <left/>
      <right style="thin">
        <color rgb="FF000099"/>
      </right>
      <top style="dotted">
        <color theme="0" tint="-0.34998626667073579"/>
      </top>
      <bottom style="thin">
        <color rgb="FF000099"/>
      </bottom>
      <diagonal/>
    </border>
    <border>
      <left style="hair">
        <color rgb="FFFFFFFF"/>
      </left>
      <right/>
      <top/>
      <bottom style="thin">
        <color rgb="FF000000"/>
      </bottom>
      <diagonal/>
    </border>
    <border>
      <left/>
      <right style="hair">
        <color rgb="FF808080"/>
      </right>
      <top/>
      <bottom style="thin">
        <color rgb="FF000000"/>
      </bottom>
      <diagonal/>
    </border>
    <border>
      <left style="hair">
        <color rgb="FF808080"/>
      </left>
      <right/>
      <top style="hair">
        <color rgb="FF808080"/>
      </top>
      <bottom style="thin">
        <color rgb="FF000000"/>
      </bottom>
      <diagonal/>
    </border>
    <border>
      <left/>
      <right/>
      <top style="hair">
        <color rgb="FF808080"/>
      </top>
      <bottom style="thin">
        <color rgb="FF000000"/>
      </bottom>
      <diagonal/>
    </border>
    <border>
      <left/>
      <right style="hair">
        <color rgb="FF808080"/>
      </right>
      <top style="hair">
        <color rgb="FF808080"/>
      </top>
      <bottom style="thin">
        <color rgb="FF000000"/>
      </bottom>
      <diagonal/>
    </border>
    <border>
      <left/>
      <right style="hair">
        <color rgb="FF808080"/>
      </right>
      <top style="dotted">
        <color theme="1" tint="0.499984740745262"/>
      </top>
      <bottom style="thin">
        <color rgb="FF000000"/>
      </bottom>
      <diagonal/>
    </border>
    <border>
      <left style="dotted">
        <color theme="1" tint="0.499984740745262"/>
      </left>
      <right/>
      <top/>
      <bottom style="dotted">
        <color theme="0" tint="-0.34998626667073579"/>
      </bottom>
      <diagonal/>
    </border>
    <border>
      <left/>
      <right style="hair">
        <color rgb="FF7F7F7F"/>
      </right>
      <top/>
      <bottom style="dotted">
        <color theme="0" tint="-0.34998626667073579"/>
      </bottom>
      <diagonal/>
    </border>
    <border>
      <left/>
      <right style="dotted">
        <color theme="1" tint="0.499984740745262"/>
      </right>
      <top/>
      <bottom style="dotted">
        <color theme="0" tint="-0.34998626667073579"/>
      </bottom>
      <diagonal/>
    </border>
    <border>
      <left style="hair">
        <color rgb="FF7F7F7F"/>
      </left>
      <right/>
      <top style="dotted">
        <color theme="1" tint="0.499984740745262"/>
      </top>
      <bottom style="thin">
        <color rgb="FF12448A"/>
      </bottom>
      <diagonal/>
    </border>
    <border>
      <left/>
      <right style="hair">
        <color rgb="FF000000"/>
      </right>
      <top style="dotted">
        <color theme="1" tint="0.499984740745262"/>
      </top>
      <bottom style="thin">
        <color rgb="FF12448A"/>
      </bottom>
      <diagonal/>
    </border>
    <border>
      <left style="hair">
        <color rgb="FF7F7F7F"/>
      </left>
      <right/>
      <top style="hair">
        <color rgb="FF808080"/>
      </top>
      <bottom/>
      <diagonal/>
    </border>
    <border>
      <left/>
      <right style="hair">
        <color rgb="FF000000"/>
      </right>
      <top style="hair">
        <color rgb="FF808080"/>
      </top>
      <bottom/>
      <diagonal/>
    </border>
    <border>
      <left style="hair">
        <color rgb="FF7F7F7F"/>
      </left>
      <right/>
      <top style="thin">
        <color rgb="FF002060"/>
      </top>
      <bottom style="hair">
        <color rgb="FF7F7F7F"/>
      </bottom>
      <diagonal/>
    </border>
    <border>
      <left/>
      <right style="hair">
        <color rgb="FF7F7F7F"/>
      </right>
      <top style="thin">
        <color rgb="FF002060"/>
      </top>
      <bottom style="hair">
        <color rgb="FF7F7F7F"/>
      </bottom>
      <diagonal/>
    </border>
  </borders>
  <cellStyleXfs count="3">
    <xf numFmtId="0" fontId="0" fillId="0" borderId="0"/>
    <xf numFmtId="0" fontId="129" fillId="0" borderId="0" applyNumberFormat="0" applyFill="0" applyBorder="0" applyAlignment="0" applyProtection="0"/>
    <xf numFmtId="0" fontId="129" fillId="0" borderId="0" applyNumberFormat="0" applyFill="0" applyBorder="0" applyAlignment="0" applyProtection="0"/>
  </cellStyleXfs>
  <cellXfs count="2597">
    <xf numFmtId="0" fontId="0" fillId="0" borderId="0" xfId="0"/>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8" fillId="0" borderId="0" xfId="0" applyFont="1" applyAlignment="1">
      <alignment horizontal="left" vertical="center" wrapText="1"/>
    </xf>
    <xf numFmtId="0" fontId="13" fillId="0" borderId="0" xfId="0" applyFont="1" applyAlignment="1">
      <alignment vertical="center"/>
    </xf>
    <xf numFmtId="0" fontId="14" fillId="0" borderId="0" xfId="0" applyFont="1" applyAlignment="1">
      <alignment vertical="center"/>
    </xf>
    <xf numFmtId="0" fontId="8" fillId="0" borderId="0" xfId="0" applyFont="1" applyAlignment="1">
      <alignment horizontal="left" vertical="center"/>
    </xf>
    <xf numFmtId="0" fontId="18" fillId="0" borderId="0" xfId="0" applyFont="1" applyAlignment="1">
      <alignment vertical="center"/>
    </xf>
    <xf numFmtId="0" fontId="1" fillId="2" borderId="1" xfId="0" applyFont="1" applyFill="1" applyBorder="1" applyAlignment="1">
      <alignment horizontal="center" vertical="center" wrapText="1"/>
    </xf>
    <xf numFmtId="0" fontId="21" fillId="0" borderId="0" xfId="0" applyFont="1" applyAlignment="1">
      <alignment horizontal="left" vertical="center" wrapText="1"/>
    </xf>
    <xf numFmtId="3" fontId="8" fillId="0" borderId="5" xfId="0" applyNumberFormat="1" applyFont="1" applyBorder="1" applyAlignment="1">
      <alignment vertical="center" wrapText="1"/>
    </xf>
    <xf numFmtId="164" fontId="8" fillId="0" borderId="6" xfId="0" applyNumberFormat="1" applyFont="1" applyBorder="1" applyAlignment="1">
      <alignment vertical="center" wrapText="1"/>
    </xf>
    <xf numFmtId="164" fontId="8" fillId="0" borderId="7" xfId="0" applyNumberFormat="1" applyFont="1" applyBorder="1" applyAlignment="1">
      <alignment vertical="center" wrapText="1"/>
    </xf>
    <xf numFmtId="3" fontId="8" fillId="0" borderId="9" xfId="0" applyNumberFormat="1" applyFont="1" applyBorder="1" applyAlignment="1">
      <alignment vertical="center" wrapText="1"/>
    </xf>
    <xf numFmtId="164" fontId="8" fillId="0" borderId="10" xfId="0" applyNumberFormat="1" applyFont="1" applyBorder="1" applyAlignment="1">
      <alignment vertical="center" wrapText="1"/>
    </xf>
    <xf numFmtId="3" fontId="8" fillId="0" borderId="9" xfId="0" applyNumberFormat="1" applyFont="1" applyBorder="1" applyAlignment="1">
      <alignment horizontal="right" vertical="center" wrapText="1"/>
    </xf>
    <xf numFmtId="164" fontId="8" fillId="0" borderId="10" xfId="0" applyNumberFormat="1" applyFont="1" applyBorder="1" applyAlignment="1">
      <alignment horizontal="right" vertical="center" wrapText="1"/>
    </xf>
    <xf numFmtId="3" fontId="8" fillId="0" borderId="13" xfId="0" applyNumberFormat="1" applyFont="1" applyBorder="1" applyAlignment="1">
      <alignment vertical="center" wrapText="1"/>
    </xf>
    <xf numFmtId="164" fontId="8" fillId="0" borderId="14" xfId="0" applyNumberFormat="1" applyFont="1" applyBorder="1" applyAlignment="1">
      <alignment vertical="center" wrapText="1"/>
    </xf>
    <xf numFmtId="3" fontId="8" fillId="0" borderId="5" xfId="0" applyNumberFormat="1" applyFont="1" applyBorder="1" applyAlignment="1">
      <alignment horizontal="right" vertical="center" wrapText="1"/>
    </xf>
    <xf numFmtId="164" fontId="8" fillId="0" borderId="6" xfId="0" applyNumberFormat="1" applyFont="1" applyBorder="1" applyAlignment="1">
      <alignment horizontal="right" vertical="center" wrapText="1"/>
    </xf>
    <xf numFmtId="3" fontId="8" fillId="0" borderId="15" xfId="0" applyNumberFormat="1" applyFont="1" applyBorder="1" applyAlignment="1">
      <alignment horizontal="right" vertical="center" wrapText="1"/>
    </xf>
    <xf numFmtId="164" fontId="8" fillId="0" borderId="7" xfId="0" applyNumberFormat="1" applyFont="1" applyBorder="1" applyAlignment="1">
      <alignment horizontal="right" vertical="center" wrapText="1"/>
    </xf>
    <xf numFmtId="164" fontId="8" fillId="0" borderId="16" xfId="0" applyNumberFormat="1" applyFont="1" applyBorder="1" applyAlignment="1">
      <alignment horizontal="right" vertical="center" wrapText="1"/>
    </xf>
    <xf numFmtId="164" fontId="8" fillId="0" borderId="17" xfId="0" applyNumberFormat="1" applyFont="1" applyBorder="1" applyAlignment="1">
      <alignment horizontal="right" vertical="center" wrapText="1"/>
    </xf>
    <xf numFmtId="3" fontId="22" fillId="0" borderId="13" xfId="0" applyNumberFormat="1" applyFont="1" applyBorder="1" applyAlignment="1">
      <alignment horizontal="right" vertical="center" wrapText="1"/>
    </xf>
    <xf numFmtId="164" fontId="22" fillId="0" borderId="14" xfId="0" applyNumberFormat="1" applyFont="1" applyBorder="1" applyAlignment="1">
      <alignment horizontal="right" vertical="center" wrapText="1"/>
    </xf>
    <xf numFmtId="3" fontId="22" fillId="0" borderId="18" xfId="0" applyNumberFormat="1" applyFont="1" applyBorder="1" applyAlignment="1">
      <alignment horizontal="right" vertical="center" wrapText="1"/>
    </xf>
    <xf numFmtId="3" fontId="8" fillId="0" borderId="21" xfId="0" applyNumberFormat="1" applyFont="1" applyBorder="1" applyAlignment="1">
      <alignment horizontal="right" wrapText="1"/>
    </xf>
    <xf numFmtId="164" fontId="8" fillId="4" borderId="22" xfId="0" applyNumberFormat="1" applyFont="1" applyFill="1" applyBorder="1" applyAlignment="1">
      <alignment horizontal="right" wrapText="1"/>
    </xf>
    <xf numFmtId="0" fontId="24" fillId="2" borderId="23" xfId="0" applyFont="1" applyFill="1" applyBorder="1" applyAlignment="1">
      <alignment horizontal="center"/>
    </xf>
    <xf numFmtId="0" fontId="24" fillId="2" borderId="24" xfId="0" applyFont="1" applyFill="1" applyBorder="1" applyAlignment="1">
      <alignment horizontal="center"/>
    </xf>
    <xf numFmtId="0" fontId="20" fillId="0" borderId="0" xfId="0" applyFont="1"/>
    <xf numFmtId="1" fontId="8" fillId="0" borderId="27" xfId="0" applyNumberFormat="1" applyFont="1" applyBorder="1" applyAlignment="1">
      <alignment horizontal="right"/>
    </xf>
    <xf numFmtId="0" fontId="8" fillId="0" borderId="28" xfId="0" applyFont="1" applyBorder="1" applyAlignment="1">
      <alignment horizontal="right"/>
    </xf>
    <xf numFmtId="0" fontId="8" fillId="0" borderId="29" xfId="0" applyFont="1" applyBorder="1" applyAlignment="1">
      <alignment horizontal="right"/>
    </xf>
    <xf numFmtId="0" fontId="8" fillId="0" borderId="31" xfId="0" applyFont="1" applyBorder="1" applyAlignment="1">
      <alignment horizontal="right"/>
    </xf>
    <xf numFmtId="3" fontId="8" fillId="0" borderId="32" xfId="0" applyNumberFormat="1" applyFont="1" applyBorder="1" applyAlignment="1">
      <alignment horizontal="right"/>
    </xf>
    <xf numFmtId="3" fontId="8" fillId="0" borderId="31" xfId="0" applyNumberFormat="1" applyFont="1" applyBorder="1" applyAlignment="1">
      <alignment horizontal="right"/>
    </xf>
    <xf numFmtId="0" fontId="8" fillId="0" borderId="32" xfId="0" applyFont="1" applyBorder="1" applyAlignment="1">
      <alignment horizontal="right"/>
    </xf>
    <xf numFmtId="3" fontId="22" fillId="4" borderId="35" xfId="0" applyNumberFormat="1" applyFont="1" applyFill="1" applyBorder="1" applyAlignment="1">
      <alignment horizontal="right"/>
    </xf>
    <xf numFmtId="165" fontId="22" fillId="4" borderId="36" xfId="0" applyNumberFormat="1" applyFont="1" applyFill="1" applyBorder="1" applyAlignment="1">
      <alignment horizontal="right"/>
    </xf>
    <xf numFmtId="165" fontId="8" fillId="0" borderId="37" xfId="0" applyNumberFormat="1" applyFont="1" applyBorder="1" applyAlignment="1">
      <alignment horizontal="right"/>
    </xf>
    <xf numFmtId="165" fontId="8" fillId="0" borderId="38" xfId="0" applyNumberFormat="1" applyFont="1" applyBorder="1" applyAlignment="1">
      <alignment horizontal="right"/>
    </xf>
    <xf numFmtId="166" fontId="8" fillId="0" borderId="32" xfId="0" applyNumberFormat="1" applyFont="1" applyBorder="1" applyAlignment="1">
      <alignment horizontal="right"/>
    </xf>
    <xf numFmtId="165" fontId="8" fillId="0" borderId="32" xfId="0" applyNumberFormat="1" applyFont="1" applyBorder="1" applyAlignment="1">
      <alignment horizontal="right"/>
    </xf>
    <xf numFmtId="165" fontId="8" fillId="0" borderId="40" xfId="0" applyNumberFormat="1" applyFont="1" applyBorder="1" applyAlignment="1">
      <alignment horizontal="right"/>
    </xf>
    <xf numFmtId="165" fontId="8" fillId="0" borderId="31" xfId="0" applyNumberFormat="1" applyFont="1" applyBorder="1" applyAlignment="1">
      <alignment horizontal="right"/>
    </xf>
    <xf numFmtId="165" fontId="22" fillId="0" borderId="35" xfId="0" applyNumberFormat="1" applyFont="1" applyBorder="1" applyAlignment="1">
      <alignment horizontal="right"/>
    </xf>
    <xf numFmtId="165" fontId="22" fillId="0" borderId="36" xfId="0" applyNumberFormat="1" applyFont="1" applyBorder="1" applyAlignment="1">
      <alignment horizontal="right"/>
    </xf>
    <xf numFmtId="166" fontId="22" fillId="0" borderId="36" xfId="0" applyNumberFormat="1" applyFont="1" applyBorder="1" applyAlignment="1">
      <alignment horizontal="right"/>
    </xf>
    <xf numFmtId="165" fontId="8" fillId="0" borderId="27" xfId="0" applyNumberFormat="1" applyFont="1" applyBorder="1" applyAlignment="1">
      <alignment horizontal="right"/>
    </xf>
    <xf numFmtId="165" fontId="8" fillId="0" borderId="28" xfId="0" applyNumberFormat="1" applyFont="1" applyBorder="1" applyAlignment="1">
      <alignment horizontal="right"/>
    </xf>
    <xf numFmtId="165" fontId="22" fillId="0" borderId="29" xfId="0" applyNumberFormat="1" applyFont="1" applyBorder="1" applyAlignment="1">
      <alignment horizontal="right"/>
    </xf>
    <xf numFmtId="4" fontId="8" fillId="0" borderId="32" xfId="0" applyNumberFormat="1" applyFont="1" applyBorder="1" applyAlignment="1">
      <alignment horizontal="right"/>
    </xf>
    <xf numFmtId="4" fontId="22" fillId="0" borderId="36" xfId="0" applyNumberFormat="1" applyFont="1" applyBorder="1" applyAlignment="1">
      <alignment horizontal="right"/>
    </xf>
    <xf numFmtId="165" fontId="8" fillId="4" borderId="28" xfId="0" applyNumberFormat="1" applyFont="1" applyFill="1" applyBorder="1" applyAlignment="1">
      <alignment horizontal="right"/>
    </xf>
    <xf numFmtId="165" fontId="8" fillId="4" borderId="32" xfId="0" applyNumberFormat="1" applyFont="1" applyFill="1" applyBorder="1" applyAlignment="1">
      <alignment horizontal="right"/>
    </xf>
    <xf numFmtId="0" fontId="1" fillId="2" borderId="49" xfId="0" applyFont="1" applyFill="1" applyBorder="1" applyAlignment="1">
      <alignment horizontal="center"/>
    </xf>
    <xf numFmtId="10" fontId="8" fillId="0" borderId="27" xfId="0" applyNumberFormat="1" applyFont="1" applyBorder="1" applyAlignment="1">
      <alignment horizontal="right"/>
    </xf>
    <xf numFmtId="10" fontId="8" fillId="0" borderId="28" xfId="0" applyNumberFormat="1" applyFont="1" applyBorder="1" applyAlignment="1">
      <alignment horizontal="right"/>
    </xf>
    <xf numFmtId="9" fontId="8" fillId="0" borderId="53" xfId="0" applyNumberFormat="1" applyFont="1" applyBorder="1" applyAlignment="1">
      <alignment horizontal="right"/>
    </xf>
    <xf numFmtId="10" fontId="8" fillId="0" borderId="31" xfId="0" applyNumberFormat="1" applyFont="1" applyBorder="1" applyAlignment="1">
      <alignment horizontal="right"/>
    </xf>
    <xf numFmtId="10" fontId="8" fillId="0" borderId="32" xfId="0" applyNumberFormat="1" applyFont="1" applyBorder="1" applyAlignment="1">
      <alignment horizontal="right"/>
    </xf>
    <xf numFmtId="9" fontId="8" fillId="0" borderId="55" xfId="0" applyNumberFormat="1" applyFont="1" applyBorder="1" applyAlignment="1">
      <alignment horizontal="right"/>
    </xf>
    <xf numFmtId="10" fontId="8" fillId="0" borderId="35" xfId="0" applyNumberFormat="1" applyFont="1" applyBorder="1" applyAlignment="1">
      <alignment horizontal="right"/>
    </xf>
    <xf numFmtId="10" fontId="8" fillId="0" borderId="36" xfId="0" applyNumberFormat="1" applyFont="1" applyBorder="1" applyAlignment="1">
      <alignment horizontal="right"/>
    </xf>
    <xf numFmtId="9" fontId="8" fillId="0" borderId="59" xfId="0" applyNumberFormat="1" applyFont="1" applyBorder="1" applyAlignment="1">
      <alignment horizontal="right"/>
    </xf>
    <xf numFmtId="0" fontId="8" fillId="0" borderId="0" xfId="0" applyFont="1"/>
    <xf numFmtId="4" fontId="8" fillId="0" borderId="0" xfId="0" applyNumberFormat="1" applyFont="1"/>
    <xf numFmtId="0" fontId="1" fillId="2" borderId="60" xfId="0" applyFont="1" applyFill="1" applyBorder="1" applyAlignment="1">
      <alignment horizontal="center"/>
    </xf>
    <xf numFmtId="10" fontId="8" fillId="0" borderId="61" xfId="0" applyNumberFormat="1" applyFont="1" applyBorder="1" applyAlignment="1">
      <alignment horizontal="right"/>
    </xf>
    <xf numFmtId="9" fontId="8" fillId="0" borderId="29" xfId="0" applyNumberFormat="1" applyFont="1" applyBorder="1" applyAlignment="1">
      <alignment horizontal="right"/>
    </xf>
    <xf numFmtId="10" fontId="8" fillId="0" borderId="62" xfId="0" applyNumberFormat="1" applyFont="1" applyBorder="1" applyAlignment="1">
      <alignment horizontal="right"/>
    </xf>
    <xf numFmtId="3" fontId="8" fillId="0" borderId="15" xfId="0" applyNumberFormat="1" applyFont="1" applyBorder="1" applyAlignment="1">
      <alignment horizontal="right"/>
    </xf>
    <xf numFmtId="3" fontId="8" fillId="0" borderId="66" xfId="0" applyNumberFormat="1" applyFont="1" applyBorder="1" applyAlignment="1">
      <alignment horizontal="right"/>
    </xf>
    <xf numFmtId="3" fontId="22" fillId="0" borderId="6" xfId="0" applyNumberFormat="1" applyFont="1" applyBorder="1" applyAlignment="1">
      <alignment horizontal="right"/>
    </xf>
    <xf numFmtId="3" fontId="8" fillId="0" borderId="5" xfId="0" applyNumberFormat="1" applyFont="1" applyBorder="1" applyAlignment="1">
      <alignment horizontal="right"/>
    </xf>
    <xf numFmtId="3" fontId="22" fillId="0" borderId="7" xfId="0" applyNumberFormat="1" applyFont="1" applyBorder="1" applyAlignment="1">
      <alignment horizontal="right"/>
    </xf>
    <xf numFmtId="3" fontId="22" fillId="4" borderId="67" xfId="0" applyNumberFormat="1" applyFont="1" applyFill="1" applyBorder="1" applyAlignment="1">
      <alignment horizontal="right"/>
    </xf>
    <xf numFmtId="164" fontId="8" fillId="0" borderId="0" xfId="0" applyNumberFormat="1" applyFont="1" applyAlignment="1">
      <alignment vertical="center"/>
    </xf>
    <xf numFmtId="3" fontId="22" fillId="0" borderId="10" xfId="0" applyNumberFormat="1" applyFont="1" applyBorder="1" applyAlignment="1">
      <alignment horizontal="right"/>
    </xf>
    <xf numFmtId="3" fontId="8" fillId="0" borderId="68" xfId="0" applyNumberFormat="1" applyFont="1" applyBorder="1" applyAlignment="1">
      <alignment horizontal="right"/>
    </xf>
    <xf numFmtId="3" fontId="8" fillId="0" borderId="9" xfId="0" applyNumberFormat="1" applyFont="1" applyBorder="1" applyAlignment="1">
      <alignment horizontal="right"/>
    </xf>
    <xf numFmtId="3" fontId="8" fillId="4" borderId="68" xfId="0" applyNumberFormat="1" applyFont="1" applyFill="1" applyBorder="1" applyAlignment="1">
      <alignment horizontal="right"/>
    </xf>
    <xf numFmtId="3" fontId="22" fillId="0" borderId="16" xfId="0" applyNumberFormat="1" applyFont="1" applyBorder="1" applyAlignment="1">
      <alignment horizontal="right"/>
    </xf>
    <xf numFmtId="3" fontId="22" fillId="4" borderId="69" xfId="0" applyNumberFormat="1" applyFont="1" applyFill="1" applyBorder="1" applyAlignment="1">
      <alignment horizontal="right"/>
    </xf>
    <xf numFmtId="3" fontId="8" fillId="4" borderId="9" xfId="0" applyNumberFormat="1" applyFont="1" applyFill="1" applyBorder="1" applyAlignment="1">
      <alignment horizontal="right"/>
    </xf>
    <xf numFmtId="3" fontId="22" fillId="0" borderId="9" xfId="0" applyNumberFormat="1" applyFont="1" applyBorder="1" applyAlignment="1">
      <alignment horizontal="right"/>
    </xf>
    <xf numFmtId="3" fontId="22" fillId="0" borderId="68" xfId="0" applyNumberFormat="1" applyFont="1" applyBorder="1" applyAlignment="1">
      <alignment horizontal="right"/>
    </xf>
    <xf numFmtId="3" fontId="22" fillId="4" borderId="9" xfId="0" applyNumberFormat="1" applyFont="1" applyFill="1" applyBorder="1" applyAlignment="1">
      <alignment horizontal="right"/>
    </xf>
    <xf numFmtId="3" fontId="22" fillId="4" borderId="68" xfId="0" applyNumberFormat="1" applyFont="1" applyFill="1" applyBorder="1" applyAlignment="1">
      <alignment horizontal="right"/>
    </xf>
    <xf numFmtId="0" fontId="1" fillId="2" borderId="70" xfId="0" applyFont="1" applyFill="1" applyBorder="1" applyAlignment="1">
      <alignment horizontal="center" vertical="center"/>
    </xf>
    <xf numFmtId="3" fontId="8" fillId="0" borderId="72" xfId="0" applyNumberFormat="1" applyFont="1" applyBorder="1" applyAlignment="1">
      <alignment vertical="center"/>
    </xf>
    <xf numFmtId="3" fontId="8" fillId="5" borderId="73" xfId="0" applyNumberFormat="1" applyFont="1" applyFill="1" applyBorder="1" applyAlignment="1">
      <alignment vertical="center"/>
    </xf>
    <xf numFmtId="0" fontId="27" fillId="0" borderId="0" xfId="0" applyFont="1" applyAlignment="1">
      <alignment vertical="center"/>
    </xf>
    <xf numFmtId="0" fontId="1" fillId="2" borderId="70" xfId="0" applyFont="1" applyFill="1" applyBorder="1" applyAlignment="1">
      <alignment horizontal="center"/>
    </xf>
    <xf numFmtId="165" fontId="8" fillId="0" borderId="76" xfId="0" applyNumberFormat="1" applyFont="1" applyBorder="1" applyAlignment="1">
      <alignment horizontal="right"/>
    </xf>
    <xf numFmtId="165" fontId="8" fillId="0" borderId="77" xfId="0" applyNumberFormat="1" applyFont="1" applyBorder="1" applyAlignment="1">
      <alignment horizontal="right"/>
    </xf>
    <xf numFmtId="165" fontId="8" fillId="0" borderId="78" xfId="0" applyNumberFormat="1" applyFont="1" applyBorder="1" applyAlignment="1">
      <alignment horizontal="right"/>
    </xf>
    <xf numFmtId="164" fontId="8" fillId="0" borderId="79" xfId="0" applyNumberFormat="1" applyFont="1" applyBorder="1" applyAlignment="1">
      <alignment horizontal="right"/>
    </xf>
    <xf numFmtId="164" fontId="8" fillId="0" borderId="80" xfId="0" applyNumberFormat="1" applyFont="1" applyBorder="1" applyAlignment="1">
      <alignment horizontal="right"/>
    </xf>
    <xf numFmtId="0" fontId="1" fillId="2" borderId="81" xfId="0" applyFont="1" applyFill="1" applyBorder="1" applyAlignment="1">
      <alignment horizontal="center" vertical="center"/>
    </xf>
    <xf numFmtId="3" fontId="8" fillId="0" borderId="15" xfId="0" applyNumberFormat="1" applyFont="1" applyBorder="1" applyAlignment="1">
      <alignment vertical="center"/>
    </xf>
    <xf numFmtId="3" fontId="8" fillId="0" borderId="6" xfId="0" applyNumberFormat="1" applyFont="1" applyBorder="1" applyAlignment="1">
      <alignment vertical="center"/>
    </xf>
    <xf numFmtId="3" fontId="8" fillId="0" borderId="5" xfId="0" applyNumberFormat="1" applyFont="1" applyBorder="1" applyAlignment="1">
      <alignment vertical="center"/>
    </xf>
    <xf numFmtId="3" fontId="8" fillId="0" borderId="7" xfId="0" applyNumberFormat="1" applyFont="1" applyBorder="1" applyAlignment="1">
      <alignment vertical="center"/>
    </xf>
    <xf numFmtId="3" fontId="8" fillId="0" borderId="18" xfId="0" applyNumberFormat="1" applyFont="1" applyBorder="1" applyAlignment="1">
      <alignment vertical="center"/>
    </xf>
    <xf numFmtId="3" fontId="8" fillId="0" borderId="14" xfId="0" applyNumberFormat="1" applyFont="1" applyBorder="1" applyAlignment="1">
      <alignment vertical="center"/>
    </xf>
    <xf numFmtId="3" fontId="8" fillId="0" borderId="13" xfId="0" applyNumberFormat="1" applyFont="1" applyBorder="1" applyAlignment="1">
      <alignment vertical="center"/>
    </xf>
    <xf numFmtId="3" fontId="8" fillId="0" borderId="10" xfId="0" applyNumberFormat="1" applyFont="1" applyBorder="1" applyAlignment="1">
      <alignment vertical="center"/>
    </xf>
    <xf numFmtId="3" fontId="8" fillId="0" borderId="9" xfId="0" applyNumberFormat="1" applyFont="1" applyBorder="1" applyAlignment="1">
      <alignment vertical="center"/>
    </xf>
    <xf numFmtId="3" fontId="8" fillId="0" borderId="17" xfId="0" applyNumberFormat="1" applyFont="1" applyBorder="1" applyAlignment="1">
      <alignment vertical="center"/>
    </xf>
    <xf numFmtId="3" fontId="8" fillId="0" borderId="17" xfId="0" applyNumberFormat="1" applyFont="1" applyBorder="1" applyAlignment="1">
      <alignment horizontal="right" vertical="center"/>
    </xf>
    <xf numFmtId="3" fontId="22" fillId="0" borderId="13" xfId="0" applyNumberFormat="1" applyFont="1" applyBorder="1" applyAlignment="1">
      <alignment vertical="center"/>
    </xf>
    <xf numFmtId="3" fontId="22" fillId="0" borderId="14" xfId="0" applyNumberFormat="1" applyFont="1" applyBorder="1" applyAlignment="1">
      <alignment vertical="center"/>
    </xf>
    <xf numFmtId="0" fontId="1" fillId="2" borderId="81" xfId="0" applyFont="1" applyFill="1" applyBorder="1" applyAlignment="1">
      <alignment horizontal="center" vertical="center" wrapText="1"/>
    </xf>
    <xf numFmtId="164" fontId="8" fillId="0" borderId="15" xfId="0" applyNumberFormat="1" applyFont="1" applyBorder="1" applyAlignment="1">
      <alignment vertical="center"/>
    </xf>
    <xf numFmtId="164" fontId="8" fillId="0" borderId="6" xfId="0" applyNumberFormat="1" applyFont="1" applyBorder="1" applyAlignment="1">
      <alignment vertical="center"/>
    </xf>
    <xf numFmtId="164" fontId="8" fillId="0" borderId="5" xfId="0" applyNumberFormat="1" applyFont="1" applyBorder="1" applyAlignment="1">
      <alignment vertical="center"/>
    </xf>
    <xf numFmtId="164" fontId="8" fillId="0" borderId="7" xfId="0" applyNumberFormat="1" applyFont="1" applyBorder="1" applyAlignment="1">
      <alignment vertical="center"/>
    </xf>
    <xf numFmtId="164" fontId="8" fillId="0" borderId="18" xfId="0" applyNumberFormat="1" applyFont="1" applyBorder="1" applyAlignment="1">
      <alignment vertical="center"/>
    </xf>
    <xf numFmtId="164" fontId="8" fillId="0" borderId="14" xfId="0" applyNumberFormat="1" applyFont="1" applyBorder="1" applyAlignment="1">
      <alignment vertical="center"/>
    </xf>
    <xf numFmtId="164" fontId="8" fillId="0" borderId="13" xfId="0" applyNumberFormat="1" applyFont="1" applyBorder="1" applyAlignment="1">
      <alignment vertical="center"/>
    </xf>
    <xf numFmtId="164" fontId="8" fillId="0" borderId="10" xfId="0" applyNumberFormat="1" applyFont="1" applyBorder="1" applyAlignment="1">
      <alignment vertical="center"/>
    </xf>
    <xf numFmtId="164" fontId="8" fillId="0" borderId="9" xfId="0" applyNumberFormat="1" applyFont="1" applyBorder="1" applyAlignment="1">
      <alignment vertical="center"/>
    </xf>
    <xf numFmtId="164" fontId="8" fillId="0" borderId="17" xfId="0" applyNumberFormat="1" applyFont="1" applyBorder="1" applyAlignment="1">
      <alignment vertical="center"/>
    </xf>
    <xf numFmtId="164" fontId="8" fillId="0" borderId="17" xfId="0" applyNumberFormat="1" applyFont="1" applyBorder="1" applyAlignment="1">
      <alignment horizontal="right" vertical="center"/>
    </xf>
    <xf numFmtId="164" fontId="22" fillId="0" borderId="13" xfId="0" applyNumberFormat="1" applyFont="1" applyBorder="1" applyAlignment="1">
      <alignment vertical="center"/>
    </xf>
    <xf numFmtId="164" fontId="22" fillId="0" borderId="14" xfId="0" applyNumberFormat="1" applyFont="1" applyBorder="1" applyAlignment="1">
      <alignment vertical="center"/>
    </xf>
    <xf numFmtId="3" fontId="8" fillId="0" borderId="0" xfId="0" applyNumberFormat="1" applyFont="1"/>
    <xf numFmtId="0" fontId="1" fillId="2" borderId="82" xfId="0" applyFont="1" applyFill="1" applyBorder="1" applyAlignment="1">
      <alignment horizontal="center"/>
    </xf>
    <xf numFmtId="0" fontId="8" fillId="0" borderId="21" xfId="0" applyFont="1" applyBorder="1" applyAlignment="1">
      <alignment horizontal="center"/>
    </xf>
    <xf numFmtId="3" fontId="8" fillId="0" borderId="83" xfId="0" applyNumberFormat="1" applyFont="1" applyBorder="1" applyAlignment="1">
      <alignment horizontal="right"/>
    </xf>
    <xf numFmtId="0" fontId="8" fillId="0" borderId="84" xfId="0" applyFont="1" applyBorder="1" applyAlignment="1">
      <alignment horizontal="center"/>
    </xf>
    <xf numFmtId="3" fontId="8" fillId="0" borderId="85" xfId="0" applyNumberFormat="1" applyFont="1" applyBorder="1" applyAlignment="1">
      <alignment horizontal="right"/>
    </xf>
    <xf numFmtId="0" fontId="8" fillId="0" borderId="37" xfId="0" applyFont="1" applyBorder="1" applyAlignment="1">
      <alignment horizontal="center"/>
    </xf>
    <xf numFmtId="0" fontId="8" fillId="0" borderId="0" xfId="0" applyFont="1" applyAlignment="1">
      <alignment wrapText="1"/>
    </xf>
    <xf numFmtId="3" fontId="8" fillId="0" borderId="86" xfId="0" applyNumberFormat="1" applyFont="1" applyBorder="1" applyAlignment="1">
      <alignment horizontal="right"/>
    </xf>
    <xf numFmtId="3" fontId="8" fillId="0" borderId="87" xfId="0" applyNumberFormat="1" applyFont="1" applyBorder="1" applyAlignment="1">
      <alignment horizontal="right"/>
    </xf>
    <xf numFmtId="3" fontId="8" fillId="0" borderId="88" xfId="0" applyNumberFormat="1" applyFont="1" applyBorder="1" applyAlignment="1">
      <alignment horizontal="right"/>
    </xf>
    <xf numFmtId="0" fontId="8" fillId="0" borderId="90" xfId="0" applyFont="1" applyBorder="1" applyAlignment="1">
      <alignment horizontal="center"/>
    </xf>
    <xf numFmtId="3" fontId="8" fillId="0" borderId="91" xfId="0" applyNumberFormat="1" applyFont="1" applyBorder="1" applyAlignment="1">
      <alignment horizontal="right"/>
    </xf>
    <xf numFmtId="165" fontId="8" fillId="0" borderId="93" xfId="0" applyNumberFormat="1" applyFont="1" applyBorder="1" applyAlignment="1">
      <alignment vertical="center"/>
    </xf>
    <xf numFmtId="165" fontId="8" fillId="0" borderId="21" xfId="0" applyNumberFormat="1" applyFont="1" applyBorder="1" applyAlignment="1">
      <alignment vertical="center"/>
    </xf>
    <xf numFmtId="165" fontId="8" fillId="0" borderId="79" xfId="0" applyNumberFormat="1" applyFont="1" applyBorder="1" applyAlignment="1">
      <alignment vertical="center"/>
    </xf>
    <xf numFmtId="165" fontId="8" fillId="0" borderId="94" xfId="0" applyNumberFormat="1" applyFont="1" applyBorder="1" applyAlignment="1">
      <alignment vertical="center"/>
    </xf>
    <xf numFmtId="165" fontId="8" fillId="0" borderId="94" xfId="0" applyNumberFormat="1" applyFont="1" applyBorder="1" applyAlignment="1">
      <alignment horizontal="right" vertical="center"/>
    </xf>
    <xf numFmtId="165" fontId="22" fillId="0" borderId="79" xfId="0" applyNumberFormat="1" applyFont="1" applyBorder="1" applyAlignment="1">
      <alignment vertical="center"/>
    </xf>
    <xf numFmtId="0" fontId="21" fillId="0" borderId="2" xfId="0" applyFont="1" applyBorder="1" applyAlignment="1">
      <alignment vertical="center"/>
    </xf>
    <xf numFmtId="164" fontId="8" fillId="0" borderId="93" xfId="0" applyNumberFormat="1" applyFont="1" applyBorder="1" applyAlignment="1">
      <alignment vertical="center"/>
    </xf>
    <xf numFmtId="164" fontId="8" fillId="0" borderId="21" xfId="0" applyNumberFormat="1" applyFont="1" applyBorder="1" applyAlignment="1">
      <alignment vertical="center"/>
    </xf>
    <xf numFmtId="0" fontId="8" fillId="0" borderId="21" xfId="0" applyFont="1" applyBorder="1" applyAlignment="1">
      <alignment horizontal="right" vertical="center"/>
    </xf>
    <xf numFmtId="164" fontId="8" fillId="0" borderId="79" xfId="0" applyNumberFormat="1" applyFont="1" applyBorder="1" applyAlignment="1">
      <alignment vertical="center"/>
    </xf>
    <xf numFmtId="164" fontId="8" fillId="0" borderId="94" xfId="0" applyNumberFormat="1" applyFont="1" applyBorder="1" applyAlignment="1">
      <alignment vertical="center"/>
    </xf>
    <xf numFmtId="164" fontId="22" fillId="0" borderId="79" xfId="0" applyNumberFormat="1" applyFont="1" applyBorder="1" applyAlignment="1">
      <alignment vertical="center"/>
    </xf>
    <xf numFmtId="0" fontId="30" fillId="0" borderId="0" xfId="0" applyFont="1" applyAlignment="1">
      <alignment horizontal="left" vertical="center" wrapText="1"/>
    </xf>
    <xf numFmtId="0" fontId="1" fillId="2" borderId="95" xfId="0" applyFont="1" applyFill="1" applyBorder="1" applyAlignment="1">
      <alignment horizontal="center" vertical="center" wrapText="1"/>
    </xf>
    <xf numFmtId="0" fontId="1" fillId="2" borderId="96" xfId="0" applyFont="1" applyFill="1" applyBorder="1" applyAlignment="1">
      <alignment horizontal="center" vertical="center" wrapText="1"/>
    </xf>
    <xf numFmtId="164" fontId="8" fillId="0" borderId="97" xfId="0" applyNumberFormat="1" applyFont="1" applyBorder="1" applyAlignment="1">
      <alignment vertical="center"/>
    </xf>
    <xf numFmtId="164" fontId="8" fillId="0" borderId="98" xfId="0" applyNumberFormat="1" applyFont="1" applyBorder="1" applyAlignment="1">
      <alignment vertical="center"/>
    </xf>
    <xf numFmtId="164" fontId="8" fillId="0" borderId="75" xfId="0" applyNumberFormat="1" applyFont="1" applyBorder="1" applyAlignment="1">
      <alignment vertical="center"/>
    </xf>
    <xf numFmtId="164" fontId="8" fillId="0" borderId="99" xfId="0" applyNumberFormat="1" applyFont="1" applyBorder="1" applyAlignment="1">
      <alignment horizontal="right"/>
    </xf>
    <xf numFmtId="164" fontId="8" fillId="0" borderId="100" xfId="0" applyNumberFormat="1" applyFont="1" applyBorder="1" applyAlignment="1">
      <alignment horizontal="right"/>
    </xf>
    <xf numFmtId="164" fontId="8" fillId="0" borderId="101" xfId="0" applyNumberFormat="1" applyFont="1" applyBorder="1" applyAlignment="1">
      <alignment vertical="center"/>
    </xf>
    <xf numFmtId="164" fontId="8" fillId="0" borderId="8" xfId="0" applyNumberFormat="1" applyFont="1" applyBorder="1" applyAlignment="1">
      <alignment vertical="center"/>
    </xf>
    <xf numFmtId="164" fontId="22" fillId="0" borderId="102" xfId="0" applyNumberFormat="1" applyFont="1" applyBorder="1" applyAlignment="1">
      <alignment vertical="center"/>
    </xf>
    <xf numFmtId="164" fontId="22" fillId="0" borderId="12" xfId="0" applyNumberFormat="1" applyFont="1" applyBorder="1" applyAlignment="1">
      <alignment vertical="center"/>
    </xf>
    <xf numFmtId="164" fontId="22" fillId="0" borderId="18" xfId="0" applyNumberFormat="1" applyFont="1" applyBorder="1" applyAlignment="1">
      <alignment horizontal="right"/>
    </xf>
    <xf numFmtId="164" fontId="22" fillId="0" borderId="0" xfId="0" applyNumberFormat="1" applyFont="1" applyAlignment="1">
      <alignment vertical="center"/>
    </xf>
    <xf numFmtId="0" fontId="31" fillId="0" borderId="0" xfId="0" applyFont="1" applyAlignment="1">
      <alignment horizontal="left" vertical="center" wrapText="1"/>
    </xf>
    <xf numFmtId="164" fontId="8" fillId="0" borderId="97" xfId="0" applyNumberFormat="1" applyFont="1" applyBorder="1" applyAlignment="1">
      <alignment horizontal="right"/>
    </xf>
    <xf numFmtId="164" fontId="8" fillId="0" borderId="103" xfId="0" applyNumberFormat="1" applyFont="1" applyBorder="1" applyAlignment="1">
      <alignment horizontal="right"/>
    </xf>
    <xf numFmtId="164" fontId="8" fillId="0" borderId="104" xfId="0" applyNumberFormat="1" applyFont="1" applyBorder="1" applyAlignment="1">
      <alignment horizontal="right"/>
    </xf>
    <xf numFmtId="164" fontId="8" fillId="0" borderId="9" xfId="0" applyNumberFormat="1" applyFont="1" applyBorder="1" applyAlignment="1">
      <alignment horizontal="right"/>
    </xf>
    <xf numFmtId="164" fontId="8" fillId="0" borderId="68" xfId="0" applyNumberFormat="1" applyFont="1" applyBorder="1" applyAlignment="1">
      <alignment horizontal="right"/>
    </xf>
    <xf numFmtId="164" fontId="8" fillId="0" borderId="10" xfId="0" applyNumberFormat="1" applyFont="1" applyBorder="1" applyAlignment="1">
      <alignment horizontal="right"/>
    </xf>
    <xf numFmtId="164" fontId="8" fillId="4" borderId="68" xfId="0" applyNumberFormat="1" applyFont="1" applyFill="1" applyBorder="1" applyAlignment="1">
      <alignment horizontal="right"/>
    </xf>
    <xf numFmtId="164" fontId="8" fillId="4" borderId="67" xfId="0" applyNumberFormat="1" applyFont="1" applyFill="1" applyBorder="1" applyAlignment="1">
      <alignment horizontal="right"/>
    </xf>
    <xf numFmtId="164" fontId="22" fillId="0" borderId="16" xfId="0" applyNumberFormat="1" applyFont="1" applyBorder="1" applyAlignment="1">
      <alignment horizontal="right"/>
    </xf>
    <xf numFmtId="164" fontId="10" fillId="0" borderId="0" xfId="0" applyNumberFormat="1" applyFont="1" applyAlignment="1">
      <alignment vertical="center"/>
    </xf>
    <xf numFmtId="164" fontId="8" fillId="0" borderId="76" xfId="0" applyNumberFormat="1" applyFont="1" applyBorder="1" applyAlignment="1">
      <alignment horizontal="right"/>
    </xf>
    <xf numFmtId="164" fontId="8" fillId="0" borderId="77" xfId="0" applyNumberFormat="1" applyFont="1" applyBorder="1" applyAlignment="1">
      <alignment horizontal="right"/>
    </xf>
    <xf numFmtId="164" fontId="8" fillId="0" borderId="94" xfId="0" applyNumberFormat="1" applyFont="1" applyBorder="1" applyAlignment="1">
      <alignment horizontal="right"/>
    </xf>
    <xf numFmtId="164" fontId="22" fillId="0" borderId="79" xfId="0" applyNumberFormat="1" applyFont="1" applyBorder="1" applyAlignment="1">
      <alignment horizontal="right"/>
    </xf>
    <xf numFmtId="164" fontId="8" fillId="4" borderId="94" xfId="0" applyNumberFormat="1" applyFont="1" applyFill="1" applyBorder="1" applyAlignment="1">
      <alignment horizontal="right"/>
    </xf>
    <xf numFmtId="3" fontId="8" fillId="0" borderId="97" xfId="0" applyNumberFormat="1" applyFont="1" applyBorder="1" applyAlignment="1">
      <alignment horizontal="right"/>
    </xf>
    <xf numFmtId="3" fontId="8" fillId="0" borderId="103" xfId="0" applyNumberFormat="1" applyFont="1" applyBorder="1" applyAlignment="1">
      <alignment horizontal="right"/>
    </xf>
    <xf numFmtId="3" fontId="22" fillId="0" borderId="104" xfId="0" applyNumberFormat="1" applyFont="1" applyBorder="1" applyAlignment="1">
      <alignment horizontal="right"/>
    </xf>
    <xf numFmtId="3" fontId="22" fillId="0" borderId="100" xfId="0" applyNumberFormat="1" applyFont="1" applyBorder="1" applyAlignment="1">
      <alignment horizontal="right"/>
    </xf>
    <xf numFmtId="3" fontId="22" fillId="0" borderId="17" xfId="0" applyNumberFormat="1" applyFont="1" applyBorder="1" applyAlignment="1">
      <alignment horizontal="right"/>
    </xf>
    <xf numFmtId="3" fontId="8" fillId="4" borderId="105" xfId="0" applyNumberFormat="1" applyFont="1" applyFill="1" applyBorder="1" applyAlignment="1">
      <alignment horizontal="right"/>
    </xf>
    <xf numFmtId="3" fontId="8" fillId="4" borderId="106" xfId="0" applyNumberFormat="1" applyFont="1" applyFill="1" applyBorder="1" applyAlignment="1">
      <alignment horizontal="right"/>
    </xf>
    <xf numFmtId="3" fontId="8" fillId="4" borderId="107" xfId="0" applyNumberFormat="1" applyFont="1" applyFill="1" applyBorder="1" applyAlignment="1">
      <alignment horizontal="right"/>
    </xf>
    <xf numFmtId="3" fontId="8" fillId="4" borderId="108" xfId="0" applyNumberFormat="1" applyFont="1" applyFill="1" applyBorder="1" applyAlignment="1">
      <alignment horizontal="right"/>
    </xf>
    <xf numFmtId="4" fontId="22" fillId="0" borderId="16" xfId="0" applyNumberFormat="1" applyFont="1" applyBorder="1" applyAlignment="1">
      <alignment horizontal="right"/>
    </xf>
    <xf numFmtId="4" fontId="22" fillId="0" borderId="17" xfId="0" applyNumberFormat="1" applyFont="1" applyBorder="1" applyAlignment="1">
      <alignment horizontal="right"/>
    </xf>
    <xf numFmtId="4" fontId="32" fillId="4" borderId="105" xfId="0" applyNumberFormat="1" applyFont="1" applyFill="1" applyBorder="1" applyAlignment="1">
      <alignment horizontal="right"/>
    </xf>
    <xf numFmtId="4" fontId="32" fillId="4" borderId="106" xfId="0" applyNumberFormat="1" applyFont="1" applyFill="1" applyBorder="1" applyAlignment="1">
      <alignment horizontal="right"/>
    </xf>
    <xf numFmtId="4" fontId="32" fillId="4" borderId="107" xfId="0" applyNumberFormat="1" applyFont="1" applyFill="1" applyBorder="1" applyAlignment="1">
      <alignment horizontal="right"/>
    </xf>
    <xf numFmtId="4" fontId="32" fillId="4" borderId="108" xfId="0" applyNumberFormat="1" applyFont="1" applyFill="1" applyBorder="1" applyAlignment="1">
      <alignment horizontal="right"/>
    </xf>
    <xf numFmtId="4" fontId="8" fillId="0" borderId="9" xfId="0" applyNumberFormat="1" applyFont="1" applyBorder="1" applyAlignment="1">
      <alignment horizontal="right"/>
    </xf>
    <xf numFmtId="4" fontId="8" fillId="0" borderId="68" xfId="0" applyNumberFormat="1" applyFont="1" applyBorder="1" applyAlignment="1">
      <alignment horizontal="right"/>
    </xf>
    <xf numFmtId="4" fontId="22" fillId="0" borderId="10" xfId="0" applyNumberFormat="1" applyFont="1" applyBorder="1" applyAlignment="1">
      <alignment horizontal="right"/>
    </xf>
    <xf numFmtId="4" fontId="8" fillId="4" borderId="9" xfId="0" applyNumberFormat="1" applyFont="1" applyFill="1" applyBorder="1" applyAlignment="1">
      <alignment horizontal="right"/>
    </xf>
    <xf numFmtId="4" fontId="8" fillId="4" borderId="68" xfId="0" applyNumberFormat="1" applyFont="1" applyFill="1" applyBorder="1" applyAlignment="1">
      <alignment horizontal="right"/>
    </xf>
    <xf numFmtId="4" fontId="22" fillId="4" borderId="67" xfId="0" applyNumberFormat="1" applyFont="1" applyFill="1" applyBorder="1" applyAlignment="1">
      <alignment horizontal="right"/>
    </xf>
    <xf numFmtId="3" fontId="8" fillId="0" borderId="13" xfId="0" applyNumberFormat="1" applyFont="1" applyBorder="1" applyAlignment="1">
      <alignment horizontal="right"/>
    </xf>
    <xf numFmtId="3" fontId="8" fillId="0" borderId="109" xfId="0" applyNumberFormat="1" applyFont="1" applyBorder="1" applyAlignment="1">
      <alignment horizontal="right"/>
    </xf>
    <xf numFmtId="3" fontId="22" fillId="0" borderId="14" xfId="0" applyNumberFormat="1" applyFont="1" applyBorder="1" applyAlignment="1">
      <alignment horizontal="right"/>
    </xf>
    <xf numFmtId="3" fontId="8" fillId="4" borderId="13" xfId="0" applyNumberFormat="1" applyFont="1" applyFill="1" applyBorder="1" applyAlignment="1">
      <alignment horizontal="right"/>
    </xf>
    <xf numFmtId="3" fontId="8" fillId="4" borderId="109" xfId="0" applyNumberFormat="1" applyFont="1" applyFill="1" applyBorder="1" applyAlignment="1">
      <alignment horizontal="right"/>
    </xf>
    <xf numFmtId="3" fontId="22" fillId="4" borderId="110" xfId="0" applyNumberFormat="1" applyFont="1" applyFill="1" applyBorder="1" applyAlignment="1">
      <alignment horizontal="right"/>
    </xf>
    <xf numFmtId="3" fontId="8" fillId="0" borderId="76" xfId="0" applyNumberFormat="1" applyFont="1" applyBorder="1" applyAlignment="1">
      <alignment vertical="center"/>
    </xf>
    <xf numFmtId="3" fontId="8" fillId="0" borderId="77" xfId="0" applyNumberFormat="1" applyFont="1" applyBorder="1" applyAlignment="1">
      <alignment vertical="center"/>
    </xf>
    <xf numFmtId="0" fontId="1" fillId="2" borderId="111" xfId="0" applyFont="1" applyFill="1" applyBorder="1" applyAlignment="1">
      <alignment horizontal="center" vertical="center"/>
    </xf>
    <xf numFmtId="164" fontId="8" fillId="0" borderId="103" xfId="0" applyNumberFormat="1" applyFont="1" applyBorder="1" applyAlignment="1">
      <alignment vertical="center"/>
    </xf>
    <xf numFmtId="164" fontId="8" fillId="0" borderId="104" xfId="0" applyNumberFormat="1" applyFont="1" applyBorder="1" applyAlignment="1">
      <alignment horizontal="right" vertical="center"/>
    </xf>
    <xf numFmtId="164" fontId="8" fillId="0" borderId="100" xfId="0" applyNumberFormat="1" applyFont="1" applyBorder="1" applyAlignment="1">
      <alignment vertical="center"/>
    </xf>
    <xf numFmtId="164" fontId="8" fillId="0" borderId="68" xfId="0" applyNumberFormat="1" applyFont="1" applyBorder="1" applyAlignment="1">
      <alignment vertical="center"/>
    </xf>
    <xf numFmtId="164" fontId="8" fillId="0" borderId="10" xfId="0" applyNumberFormat="1" applyFont="1" applyBorder="1" applyAlignment="1">
      <alignment horizontal="right" vertical="center"/>
    </xf>
    <xf numFmtId="164" fontId="22" fillId="0" borderId="109" xfId="0" applyNumberFormat="1" applyFont="1" applyBorder="1" applyAlignment="1">
      <alignment vertical="center"/>
    </xf>
    <xf numFmtId="0" fontId="22" fillId="0" borderId="14" xfId="0" applyFont="1" applyBorder="1" applyAlignment="1">
      <alignment horizontal="right" vertical="center"/>
    </xf>
    <xf numFmtId="0" fontId="1" fillId="2" borderId="112" xfId="0" applyFont="1" applyFill="1" applyBorder="1" applyAlignment="1">
      <alignment horizontal="center" vertical="center"/>
    </xf>
    <xf numFmtId="0" fontId="1" fillId="2" borderId="113" xfId="0" applyFont="1" applyFill="1" applyBorder="1" applyAlignment="1">
      <alignment horizontal="center"/>
    </xf>
    <xf numFmtId="3" fontId="8" fillId="0" borderId="77" xfId="0" applyNumberFormat="1" applyFont="1" applyBorder="1" applyAlignment="1">
      <alignment horizontal="right"/>
    </xf>
    <xf numFmtId="3" fontId="8" fillId="0" borderId="94" xfId="0" applyNumberFormat="1" applyFont="1" applyBorder="1" applyAlignment="1">
      <alignment vertical="center"/>
    </xf>
    <xf numFmtId="164" fontId="8" fillId="0" borderId="114" xfId="0" applyNumberFormat="1" applyFont="1" applyBorder="1" applyAlignment="1">
      <alignment horizontal="right" vertical="center"/>
    </xf>
    <xf numFmtId="164" fontId="8" fillId="0" borderId="115" xfId="0" applyNumberFormat="1" applyFont="1" applyBorder="1" applyAlignment="1">
      <alignment horizontal="right"/>
    </xf>
    <xf numFmtId="164" fontId="8" fillId="0" borderId="79" xfId="0" applyNumberFormat="1" applyFont="1" applyBorder="1" applyAlignment="1">
      <alignment horizontal="right" vertical="center"/>
    </xf>
    <xf numFmtId="3" fontId="8" fillId="0" borderId="116" xfId="0" applyNumberFormat="1" applyFont="1" applyBorder="1" applyAlignment="1">
      <alignment horizontal="right"/>
    </xf>
    <xf numFmtId="3" fontId="8" fillId="0" borderId="117" xfId="0" applyNumberFormat="1" applyFont="1" applyBorder="1" applyAlignment="1">
      <alignment horizontal="right"/>
    </xf>
    <xf numFmtId="0" fontId="8" fillId="0" borderId="8" xfId="0" applyFont="1" applyBorder="1" applyAlignment="1">
      <alignment horizontal="left" vertical="center"/>
    </xf>
    <xf numFmtId="3" fontId="22" fillId="0" borderId="116" xfId="0" applyNumberFormat="1" applyFont="1" applyBorder="1" applyAlignment="1">
      <alignment horizontal="right"/>
    </xf>
    <xf numFmtId="3" fontId="22" fillId="0" borderId="117" xfId="0" applyNumberFormat="1" applyFont="1" applyBorder="1" applyAlignment="1">
      <alignment horizontal="right"/>
    </xf>
    <xf numFmtId="3" fontId="22" fillId="0" borderId="0" xfId="0" applyNumberFormat="1" applyFont="1" applyAlignment="1">
      <alignment horizontal="right"/>
    </xf>
    <xf numFmtId="3" fontId="8" fillId="0" borderId="122" xfId="0" applyNumberFormat="1" applyFont="1" applyBorder="1" applyAlignment="1">
      <alignment horizontal="right"/>
    </xf>
    <xf numFmtId="3" fontId="8" fillId="0" borderId="123" xfId="0" applyNumberFormat="1" applyFont="1" applyBorder="1" applyAlignment="1">
      <alignment horizontal="right"/>
    </xf>
    <xf numFmtId="3" fontId="8" fillId="0" borderId="124" xfId="0" applyNumberFormat="1" applyFont="1" applyBorder="1" applyAlignment="1">
      <alignment horizontal="right"/>
    </xf>
    <xf numFmtId="3" fontId="8" fillId="0" borderId="125" xfId="0" applyNumberFormat="1" applyFont="1" applyBorder="1" applyAlignment="1">
      <alignment horizontal="right"/>
    </xf>
    <xf numFmtId="3" fontId="22" fillId="0" borderId="125" xfId="0" applyNumberFormat="1" applyFont="1" applyBorder="1" applyAlignment="1">
      <alignment horizontal="right"/>
    </xf>
    <xf numFmtId="3" fontId="8" fillId="0" borderId="127" xfId="0" applyNumberFormat="1" applyFont="1" applyBorder="1" applyAlignment="1">
      <alignment horizontal="right" vertical="center"/>
    </xf>
    <xf numFmtId="0" fontId="31" fillId="0" borderId="0" xfId="0" applyFont="1" applyAlignment="1">
      <alignment vertical="center"/>
    </xf>
    <xf numFmtId="3" fontId="8" fillId="0" borderId="79" xfId="0" applyNumberFormat="1" applyFont="1" applyBorder="1" applyAlignment="1">
      <alignment vertical="center"/>
    </xf>
    <xf numFmtId="3" fontId="8" fillId="0" borderId="127" xfId="0" applyNumberFormat="1" applyFont="1" applyBorder="1" applyAlignment="1">
      <alignment vertical="center"/>
    </xf>
    <xf numFmtId="4" fontId="8" fillId="0" borderId="72" xfId="0" applyNumberFormat="1" applyFont="1" applyBorder="1" applyAlignment="1">
      <alignment horizontal="right"/>
    </xf>
    <xf numFmtId="165" fontId="8" fillId="0" borderId="76" xfId="0" applyNumberFormat="1" applyFont="1" applyBorder="1" applyAlignment="1">
      <alignment horizontal="right" vertical="center"/>
    </xf>
    <xf numFmtId="165" fontId="8" fillId="0" borderId="134" xfId="0" applyNumberFormat="1" applyFont="1" applyBorder="1" applyAlignment="1">
      <alignment horizontal="right" vertical="center"/>
    </xf>
    <xf numFmtId="165" fontId="8" fillId="0" borderId="77" xfId="0" applyNumberFormat="1" applyFont="1" applyBorder="1" applyAlignment="1">
      <alignment vertical="center"/>
    </xf>
    <xf numFmtId="165" fontId="8" fillId="0" borderId="135" xfId="0" applyNumberFormat="1" applyFont="1" applyBorder="1" applyAlignment="1">
      <alignment vertical="center"/>
    </xf>
    <xf numFmtId="165" fontId="8" fillId="4" borderId="94" xfId="0" applyNumberFormat="1" applyFont="1" applyFill="1" applyBorder="1" applyAlignment="1">
      <alignment horizontal="right"/>
    </xf>
    <xf numFmtId="165" fontId="8" fillId="0" borderId="114" xfId="0" applyNumberFormat="1" applyFont="1" applyBorder="1" applyAlignment="1">
      <alignment vertical="center"/>
    </xf>
    <xf numFmtId="165" fontId="8" fillId="4" borderId="114" xfId="0" applyNumberFormat="1" applyFont="1" applyFill="1" applyBorder="1" applyAlignment="1">
      <alignment horizontal="right"/>
    </xf>
    <xf numFmtId="165" fontId="8" fillId="0" borderId="115" xfId="0" applyNumberFormat="1" applyFont="1" applyBorder="1" applyAlignment="1">
      <alignment vertical="center"/>
    </xf>
    <xf numFmtId="165" fontId="8" fillId="4" borderId="79" xfId="0" applyNumberFormat="1" applyFont="1" applyFill="1" applyBorder="1" applyAlignment="1">
      <alignment horizontal="right"/>
    </xf>
    <xf numFmtId="0" fontId="1" fillId="2" borderId="138" xfId="0" applyFont="1" applyFill="1" applyBorder="1" applyAlignment="1">
      <alignment horizontal="center"/>
    </xf>
    <xf numFmtId="0" fontId="1" fillId="2" borderId="139" xfId="0" applyFont="1" applyFill="1" applyBorder="1" applyAlignment="1">
      <alignment horizontal="center"/>
    </xf>
    <xf numFmtId="0" fontId="8" fillId="0" borderId="117" xfId="0" applyFont="1" applyBorder="1" applyAlignment="1">
      <alignment horizontal="right"/>
    </xf>
    <xf numFmtId="0" fontId="8" fillId="0" borderId="116" xfId="0" applyFont="1" applyBorder="1" applyAlignment="1">
      <alignment horizontal="right"/>
    </xf>
    <xf numFmtId="9" fontId="8" fillId="0" borderId="127" xfId="0" applyNumberFormat="1" applyFont="1" applyBorder="1" applyAlignment="1">
      <alignment horizontal="right"/>
    </xf>
    <xf numFmtId="165" fontId="8" fillId="0" borderId="146" xfId="0" applyNumberFormat="1" applyFont="1" applyBorder="1" applyAlignment="1">
      <alignment vertical="center"/>
    </xf>
    <xf numFmtId="165" fontId="8" fillId="0" borderId="147" xfId="0" applyNumberFormat="1" applyFont="1" applyBorder="1" applyAlignment="1">
      <alignment vertical="center"/>
    </xf>
    <xf numFmtId="165" fontId="8" fillId="0" borderId="148" xfId="0" applyNumberFormat="1" applyFont="1" applyBorder="1" applyAlignment="1">
      <alignment vertical="center"/>
    </xf>
    <xf numFmtId="165" fontId="8" fillId="0" borderId="149" xfId="0" applyNumberFormat="1" applyFont="1" applyBorder="1" applyAlignment="1">
      <alignment horizontal="right" vertical="center"/>
    </xf>
    <xf numFmtId="165" fontId="22" fillId="0" borderId="127" xfId="0" applyNumberFormat="1" applyFont="1" applyBorder="1" applyAlignment="1">
      <alignment vertical="center"/>
    </xf>
    <xf numFmtId="165" fontId="8" fillId="0" borderId="76" xfId="0" applyNumberFormat="1" applyFont="1" applyBorder="1" applyAlignment="1">
      <alignment vertical="center"/>
    </xf>
    <xf numFmtId="165" fontId="8" fillId="0" borderId="0" xfId="0" applyNumberFormat="1" applyFont="1" applyAlignment="1">
      <alignment vertical="center"/>
    </xf>
    <xf numFmtId="165" fontId="22" fillId="0" borderId="0" xfId="0" applyNumberFormat="1" applyFont="1" applyAlignment="1">
      <alignment vertical="center"/>
    </xf>
    <xf numFmtId="0" fontId="1" fillId="2" borderId="150" xfId="0" applyFont="1" applyFill="1" applyBorder="1" applyAlignment="1">
      <alignment horizontal="center" vertical="center"/>
    </xf>
    <xf numFmtId="0" fontId="8" fillId="0" borderId="97" xfId="0" applyFont="1" applyBorder="1" applyAlignment="1">
      <alignment vertical="center"/>
    </xf>
    <xf numFmtId="0" fontId="8" fillId="0" borderId="75" xfId="0" applyFont="1" applyBorder="1" applyAlignment="1">
      <alignment vertical="center"/>
    </xf>
    <xf numFmtId="0" fontId="8" fillId="0" borderId="151" xfId="0" applyFont="1" applyBorder="1" applyAlignment="1">
      <alignment vertical="center"/>
    </xf>
    <xf numFmtId="0" fontId="8" fillId="0" borderId="9" xfId="0" applyFont="1" applyBorder="1" applyAlignment="1">
      <alignment vertical="center"/>
    </xf>
    <xf numFmtId="0" fontId="8" fillId="0" borderId="8" xfId="0" applyFont="1" applyBorder="1" applyAlignment="1">
      <alignment vertical="center"/>
    </xf>
    <xf numFmtId="0" fontId="8" fillId="0" borderId="152" xfId="0" applyFont="1" applyBorder="1" applyAlignment="1">
      <alignment vertical="center"/>
    </xf>
    <xf numFmtId="0" fontId="8" fillId="0" borderId="13" xfId="0" applyFont="1" applyBorder="1" applyAlignment="1">
      <alignment vertical="center"/>
    </xf>
    <xf numFmtId="0" fontId="8" fillId="0" borderId="12" xfId="0" applyFont="1" applyBorder="1" applyAlignment="1">
      <alignment vertical="center"/>
    </xf>
    <xf numFmtId="0" fontId="8" fillId="0" borderId="153" xfId="0" applyFont="1" applyBorder="1" applyAlignment="1">
      <alignment vertical="center"/>
    </xf>
    <xf numFmtId="0" fontId="1" fillId="2" borderId="1" xfId="0" applyFont="1" applyFill="1" applyBorder="1" applyAlignment="1">
      <alignment horizontal="center" vertical="center"/>
    </xf>
    <xf numFmtId="164" fontId="8" fillId="0" borderId="156" xfId="0" applyNumberFormat="1" applyFont="1" applyBorder="1" applyAlignment="1">
      <alignment vertical="center"/>
    </xf>
    <xf numFmtId="164" fontId="8" fillId="0" borderId="157" xfId="0" applyNumberFormat="1" applyFont="1" applyBorder="1" applyAlignment="1">
      <alignment vertical="center"/>
    </xf>
    <xf numFmtId="164" fontId="8" fillId="0" borderId="158" xfId="0" applyNumberFormat="1" applyFont="1" applyBorder="1" applyAlignment="1">
      <alignment vertical="center"/>
    </xf>
    <xf numFmtId="3" fontId="8" fillId="0" borderId="161" xfId="0" applyNumberFormat="1" applyFont="1" applyBorder="1" applyAlignment="1">
      <alignment vertical="center"/>
    </xf>
    <xf numFmtId="3" fontId="8" fillId="0" borderId="74" xfId="0" applyNumberFormat="1" applyFont="1" applyBorder="1" applyAlignment="1">
      <alignment vertical="center"/>
    </xf>
    <xf numFmtId="3" fontId="8" fillId="0" borderId="162" xfId="0" applyNumberFormat="1" applyFont="1" applyBorder="1" applyAlignment="1">
      <alignment vertical="center"/>
    </xf>
    <xf numFmtId="3" fontId="22" fillId="0" borderId="162" xfId="0" applyNumberFormat="1" applyFont="1" applyBorder="1" applyAlignment="1">
      <alignment vertical="center"/>
    </xf>
    <xf numFmtId="0" fontId="38" fillId="0" borderId="0" xfId="0" applyFont="1" applyAlignment="1">
      <alignment vertical="center"/>
    </xf>
    <xf numFmtId="0" fontId="40" fillId="2" borderId="164" xfId="0" applyFont="1" applyFill="1" applyBorder="1" applyAlignment="1">
      <alignment horizontal="center" vertical="center"/>
    </xf>
    <xf numFmtId="0" fontId="40" fillId="2" borderId="165" xfId="0" applyFont="1" applyFill="1" applyBorder="1" applyAlignment="1">
      <alignment horizontal="center" vertical="center"/>
    </xf>
    <xf numFmtId="0" fontId="40" fillId="2" borderId="166" xfId="0" applyFont="1" applyFill="1" applyBorder="1" applyAlignment="1">
      <alignment horizontal="center" vertical="center"/>
    </xf>
    <xf numFmtId="0" fontId="39" fillId="2" borderId="111" xfId="0" applyFont="1" applyFill="1" applyBorder="1" applyAlignment="1">
      <alignment horizontal="center"/>
    </xf>
    <xf numFmtId="0" fontId="39" fillId="2" borderId="81" xfId="0" applyFont="1" applyFill="1" applyBorder="1" applyAlignment="1">
      <alignment horizontal="center"/>
    </xf>
    <xf numFmtId="3" fontId="20" fillId="0" borderId="9" xfId="0" applyNumberFormat="1" applyFont="1" applyBorder="1" applyAlignment="1">
      <alignment vertical="center"/>
    </xf>
    <xf numFmtId="3" fontId="20" fillId="0" borderId="68" xfId="0" applyNumberFormat="1" applyFont="1" applyBorder="1" applyAlignment="1">
      <alignment vertical="center"/>
    </xf>
    <xf numFmtId="3" fontId="25" fillId="0" borderId="10" xfId="0" applyNumberFormat="1" applyFont="1" applyBorder="1" applyAlignment="1">
      <alignment vertical="center"/>
    </xf>
    <xf numFmtId="3" fontId="20" fillId="0" borderId="9" xfId="0" applyNumberFormat="1" applyFont="1" applyBorder="1" applyAlignment="1">
      <alignment horizontal="right"/>
    </xf>
    <xf numFmtId="3" fontId="20" fillId="0" borderId="68" xfId="0" applyNumberFormat="1" applyFont="1" applyBorder="1" applyAlignment="1">
      <alignment horizontal="right"/>
    </xf>
    <xf numFmtId="3" fontId="25" fillId="0" borderId="13" xfId="0" applyNumberFormat="1" applyFont="1" applyBorder="1" applyAlignment="1">
      <alignment vertical="center"/>
    </xf>
    <xf numFmtId="3" fontId="25" fillId="0" borderId="109" xfId="0" applyNumberFormat="1" applyFont="1" applyBorder="1" applyAlignment="1">
      <alignment vertical="center"/>
    </xf>
    <xf numFmtId="3" fontId="25" fillId="0" borderId="14" xfId="0" applyNumberFormat="1" applyFont="1" applyBorder="1" applyAlignment="1">
      <alignment vertical="center"/>
    </xf>
    <xf numFmtId="3" fontId="25" fillId="0" borderId="13" xfId="0" applyNumberFormat="1" applyFont="1" applyBorder="1" applyAlignment="1">
      <alignment horizontal="right"/>
    </xf>
    <xf numFmtId="3" fontId="25" fillId="0" borderId="109" xfId="0" applyNumberFormat="1" applyFont="1" applyBorder="1" applyAlignment="1">
      <alignment horizontal="right"/>
    </xf>
    <xf numFmtId="3" fontId="8" fillId="0" borderId="66" xfId="0" applyNumberFormat="1" applyFont="1" applyBorder="1" applyAlignment="1">
      <alignment vertical="center"/>
    </xf>
    <xf numFmtId="3" fontId="22" fillId="0" borderId="6" xfId="0" applyNumberFormat="1" applyFont="1" applyBorder="1" applyAlignment="1">
      <alignment vertical="center"/>
    </xf>
    <xf numFmtId="3" fontId="22" fillId="0" borderId="10" xfId="0" applyNumberFormat="1" applyFont="1" applyBorder="1" applyAlignment="1">
      <alignment vertical="center"/>
    </xf>
    <xf numFmtId="3" fontId="8" fillId="0" borderId="68" xfId="0" applyNumberFormat="1" applyFont="1" applyBorder="1" applyAlignment="1">
      <alignment vertical="center"/>
    </xf>
    <xf numFmtId="3" fontId="22" fillId="0" borderId="109" xfId="0" applyNumberFormat="1" applyFont="1" applyBorder="1" applyAlignment="1">
      <alignment vertical="center"/>
    </xf>
    <xf numFmtId="3" fontId="22" fillId="0" borderId="13" xfId="0" applyNumberFormat="1" applyFont="1" applyBorder="1" applyAlignment="1">
      <alignment horizontal="right"/>
    </xf>
    <xf numFmtId="3" fontId="22" fillId="0" borderId="109" xfId="0" applyNumberFormat="1" applyFont="1" applyBorder="1" applyAlignment="1">
      <alignment horizontal="right"/>
    </xf>
    <xf numFmtId="3" fontId="22" fillId="0" borderId="16" xfId="0" applyNumberFormat="1" applyFont="1" applyBorder="1" applyAlignment="1">
      <alignment vertical="center"/>
    </xf>
    <xf numFmtId="0" fontId="10" fillId="0" borderId="167" xfId="0" applyFont="1" applyBorder="1" applyAlignment="1">
      <alignment vertical="center"/>
    </xf>
    <xf numFmtId="0" fontId="39" fillId="2" borderId="81" xfId="0" applyFont="1" applyFill="1" applyBorder="1" applyAlignment="1">
      <alignment horizontal="center" vertical="center" wrapText="1"/>
    </xf>
    <xf numFmtId="0" fontId="42" fillId="0" borderId="2" xfId="0" applyFont="1" applyBorder="1"/>
    <xf numFmtId="0" fontId="20" fillId="0" borderId="2" xfId="0" applyFont="1" applyBorder="1"/>
    <xf numFmtId="3" fontId="20" fillId="0" borderId="168" xfId="0" applyNumberFormat="1" applyFont="1" applyBorder="1" applyAlignment="1">
      <alignment horizontal="right"/>
    </xf>
    <xf numFmtId="3" fontId="20" fillId="0" borderId="169" xfId="0" applyNumberFormat="1" applyFont="1" applyBorder="1" applyAlignment="1">
      <alignment horizontal="right"/>
    </xf>
    <xf numFmtId="3" fontId="20" fillId="0" borderId="170" xfId="0" applyNumberFormat="1" applyFont="1" applyBorder="1" applyAlignment="1">
      <alignment horizontal="right"/>
    </xf>
    <xf numFmtId="3" fontId="20" fillId="0" borderId="171" xfId="0" applyNumberFormat="1" applyFont="1" applyBorder="1" applyAlignment="1">
      <alignment horizontal="right"/>
    </xf>
    <xf numFmtId="3" fontId="20" fillId="0" borderId="5" xfId="0" applyNumberFormat="1" applyFont="1" applyBorder="1" applyAlignment="1">
      <alignment horizontal="right"/>
    </xf>
    <xf numFmtId="3" fontId="20" fillId="0" borderId="13" xfId="0" applyNumberFormat="1" applyFont="1" applyBorder="1" applyAlignment="1">
      <alignment horizontal="right"/>
    </xf>
    <xf numFmtId="3" fontId="25" fillId="0" borderId="5" xfId="0" applyNumberFormat="1" applyFont="1" applyBorder="1" applyAlignment="1">
      <alignment horizontal="right"/>
    </xf>
    <xf numFmtId="0" fontId="39" fillId="2" borderId="172" xfId="0" applyFont="1" applyFill="1" applyBorder="1" applyAlignment="1">
      <alignment horizontal="center" vertical="center" wrapText="1"/>
    </xf>
    <xf numFmtId="0" fontId="39" fillId="2" borderId="173" xfId="0" applyFont="1" applyFill="1" applyBorder="1" applyAlignment="1">
      <alignment horizontal="center" vertical="center" wrapText="1"/>
    </xf>
    <xf numFmtId="10" fontId="20" fillId="0" borderId="0" xfId="0" applyNumberFormat="1" applyFont="1" applyAlignment="1">
      <alignment horizontal="right"/>
    </xf>
    <xf numFmtId="164" fontId="20" fillId="0" borderId="7" xfId="0" applyNumberFormat="1" applyFont="1" applyBorder="1" applyAlignment="1">
      <alignment horizontal="right"/>
    </xf>
    <xf numFmtId="164" fontId="20" fillId="0" borderId="6" xfId="0" applyNumberFormat="1" applyFont="1" applyBorder="1" applyAlignment="1">
      <alignment horizontal="right"/>
    </xf>
    <xf numFmtId="164" fontId="25" fillId="0" borderId="176" xfId="0" applyNumberFormat="1" applyFont="1" applyBorder="1" applyAlignment="1">
      <alignment horizontal="right"/>
    </xf>
    <xf numFmtId="164" fontId="25" fillId="0" borderId="177" xfId="0" applyNumberFormat="1" applyFont="1" applyBorder="1" applyAlignment="1">
      <alignment horizontal="right"/>
    </xf>
    <xf numFmtId="165" fontId="8" fillId="0" borderId="21" xfId="0" applyNumberFormat="1" applyFont="1" applyBorder="1" applyAlignment="1">
      <alignment horizontal="right"/>
    </xf>
    <xf numFmtId="165" fontId="8" fillId="0" borderId="135" xfId="0" applyNumberFormat="1" applyFont="1" applyBorder="1" applyAlignment="1">
      <alignment horizontal="right"/>
    </xf>
    <xf numFmtId="0" fontId="40" fillId="2" borderId="81" xfId="0" applyFont="1" applyFill="1" applyBorder="1" applyAlignment="1">
      <alignment horizontal="center" vertical="center"/>
    </xf>
    <xf numFmtId="164" fontId="22" fillId="0" borderId="13" xfId="0" applyNumberFormat="1" applyFont="1" applyBorder="1" applyAlignment="1">
      <alignment horizontal="right"/>
    </xf>
    <xf numFmtId="0" fontId="40" fillId="2" borderId="111" xfId="0" applyFont="1" applyFill="1" applyBorder="1" applyAlignment="1">
      <alignment horizontal="center" vertical="center" wrapText="1"/>
    </xf>
    <xf numFmtId="0" fontId="40" fillId="2" borderId="81" xfId="0" applyFont="1" applyFill="1" applyBorder="1" applyAlignment="1">
      <alignment horizontal="center" vertical="center" wrapText="1"/>
    </xf>
    <xf numFmtId="0" fontId="39" fillId="2" borderId="111" xfId="0" applyFont="1" applyFill="1" applyBorder="1" applyAlignment="1">
      <alignment horizontal="center" wrapText="1"/>
    </xf>
    <xf numFmtId="0" fontId="39" fillId="2" borderId="81" xfId="0" applyFont="1" applyFill="1" applyBorder="1" applyAlignment="1">
      <alignment horizontal="center" wrapText="1"/>
    </xf>
    <xf numFmtId="164" fontId="22" fillId="0" borderId="109" xfId="0" applyNumberFormat="1" applyFont="1" applyBorder="1" applyAlignment="1">
      <alignment horizontal="right"/>
    </xf>
    <xf numFmtId="0" fontId="28" fillId="0" borderId="0" xfId="0" applyFont="1"/>
    <xf numFmtId="0" fontId="39" fillId="2" borderId="164" xfId="0" applyFont="1" applyFill="1" applyBorder="1" applyAlignment="1">
      <alignment horizontal="center" vertical="center"/>
    </xf>
    <xf numFmtId="0" fontId="40" fillId="2" borderId="179" xfId="0" applyFont="1" applyFill="1" applyBorder="1" applyAlignment="1">
      <alignment horizontal="center" vertical="center"/>
    </xf>
    <xf numFmtId="3" fontId="8" fillId="0" borderId="97" xfId="0" applyNumberFormat="1" applyFont="1" applyBorder="1" applyAlignment="1">
      <alignment horizontal="right" vertical="center"/>
    </xf>
    <xf numFmtId="3" fontId="8" fillId="0" borderId="103" xfId="0" applyNumberFormat="1" applyFont="1" applyBorder="1" applyAlignment="1">
      <alignment horizontal="right" vertical="center"/>
    </xf>
    <xf numFmtId="3" fontId="22" fillId="0" borderId="100" xfId="0" applyNumberFormat="1" applyFont="1" applyBorder="1" applyAlignment="1">
      <alignment horizontal="right" vertical="center"/>
    </xf>
    <xf numFmtId="3" fontId="8" fillId="0" borderId="9" xfId="0" applyNumberFormat="1" applyFont="1" applyBorder="1" applyAlignment="1">
      <alignment horizontal="right" vertical="center"/>
    </xf>
    <xf numFmtId="3" fontId="8" fillId="0" borderId="68" xfId="0" applyNumberFormat="1" applyFont="1" applyBorder="1" applyAlignment="1">
      <alignment horizontal="right" vertical="center"/>
    </xf>
    <xf numFmtId="4" fontId="8" fillId="0" borderId="9" xfId="0" applyNumberFormat="1" applyFont="1" applyBorder="1" applyAlignment="1">
      <alignment horizontal="right" vertical="center"/>
    </xf>
    <xf numFmtId="4" fontId="8" fillId="0" borderId="68" xfId="0" applyNumberFormat="1" applyFont="1" applyBorder="1" applyAlignment="1">
      <alignment horizontal="right" vertical="center"/>
    </xf>
    <xf numFmtId="3" fontId="8" fillId="0" borderId="13" xfId="0" applyNumberFormat="1" applyFont="1" applyBorder="1" applyAlignment="1">
      <alignment horizontal="right" vertical="center"/>
    </xf>
    <xf numFmtId="3" fontId="8" fillId="0" borderId="109" xfId="0" applyNumberFormat="1" applyFont="1" applyBorder="1" applyAlignment="1">
      <alignment horizontal="right" vertical="center"/>
    </xf>
    <xf numFmtId="4" fontId="8" fillId="4" borderId="180" xfId="0" applyNumberFormat="1" applyFont="1" applyFill="1" applyBorder="1" applyAlignment="1">
      <alignment horizontal="right"/>
    </xf>
    <xf numFmtId="3" fontId="8" fillId="4" borderId="181" xfId="0" applyNumberFormat="1" applyFont="1" applyFill="1" applyBorder="1" applyAlignment="1">
      <alignment horizontal="right"/>
    </xf>
    <xf numFmtId="3" fontId="22" fillId="4" borderId="182" xfId="0" applyNumberFormat="1" applyFont="1" applyFill="1" applyBorder="1" applyAlignment="1">
      <alignment horizontal="right"/>
    </xf>
    <xf numFmtId="0" fontId="43" fillId="0" borderId="0" xfId="0" applyFont="1"/>
    <xf numFmtId="0" fontId="29" fillId="0" borderId="0" xfId="0" applyFont="1"/>
    <xf numFmtId="0" fontId="44" fillId="0" borderId="0" xfId="0" applyFont="1"/>
    <xf numFmtId="0" fontId="45" fillId="0" borderId="0" xfId="0" applyFont="1"/>
    <xf numFmtId="3" fontId="20" fillId="0" borderId="135" xfId="0" applyNumberFormat="1" applyFont="1" applyBorder="1" applyAlignment="1">
      <alignment horizontal="right"/>
    </xf>
    <xf numFmtId="165" fontId="8" fillId="0" borderId="0" xfId="0" applyNumberFormat="1" applyFont="1"/>
    <xf numFmtId="164" fontId="20" fillId="0" borderId="148" xfId="0" applyNumberFormat="1" applyFont="1" applyBorder="1" applyAlignment="1">
      <alignment horizontal="right"/>
    </xf>
    <xf numFmtId="164" fontId="8" fillId="0" borderId="0" xfId="0" applyNumberFormat="1" applyFont="1"/>
    <xf numFmtId="3" fontId="8" fillId="0" borderId="21" xfId="0" applyNumberFormat="1" applyFont="1" applyBorder="1" applyAlignment="1">
      <alignment vertical="center"/>
    </xf>
    <xf numFmtId="3" fontId="8" fillId="0" borderId="21" xfId="0" applyNumberFormat="1" applyFont="1" applyBorder="1" applyAlignment="1">
      <alignment horizontal="right"/>
    </xf>
    <xf numFmtId="165" fontId="8" fillId="0" borderId="115" xfId="0" applyNumberFormat="1" applyFont="1" applyBorder="1" applyAlignment="1">
      <alignment horizontal="right" vertical="center"/>
    </xf>
    <xf numFmtId="165" fontId="8" fillId="0" borderId="115" xfId="0" applyNumberFormat="1" applyFont="1" applyBorder="1" applyAlignment="1">
      <alignment horizontal="right"/>
    </xf>
    <xf numFmtId="165" fontId="22" fillId="0" borderId="0" xfId="0" applyNumberFormat="1" applyFont="1" applyAlignment="1">
      <alignment horizontal="right"/>
    </xf>
    <xf numFmtId="0" fontId="49" fillId="2" borderId="1" xfId="0" applyFont="1" applyFill="1" applyBorder="1" applyAlignment="1">
      <alignment horizontal="center"/>
    </xf>
    <xf numFmtId="164" fontId="8" fillId="0" borderId="185" xfId="0" applyNumberFormat="1" applyFont="1" applyBorder="1" applyAlignment="1">
      <alignment horizontal="right"/>
    </xf>
    <xf numFmtId="164" fontId="8" fillId="0" borderId="186" xfId="0" applyNumberFormat="1" applyFont="1" applyBorder="1" applyAlignment="1">
      <alignment horizontal="right"/>
    </xf>
    <xf numFmtId="0" fontId="50" fillId="0" borderId="0" xfId="0" applyFont="1" applyAlignment="1">
      <alignment vertical="center"/>
    </xf>
    <xf numFmtId="0" fontId="45" fillId="0" borderId="0" xfId="0" applyFont="1" applyAlignment="1">
      <alignment horizontal="left" vertical="center" wrapText="1"/>
    </xf>
    <xf numFmtId="3" fontId="20" fillId="0" borderId="187" xfId="0" applyNumberFormat="1" applyFont="1" applyBorder="1" applyAlignment="1">
      <alignment horizontal="right"/>
    </xf>
    <xf numFmtId="165" fontId="20" fillId="0" borderId="188" xfId="0" applyNumberFormat="1" applyFont="1" applyBorder="1" applyAlignment="1">
      <alignment horizontal="right"/>
    </xf>
    <xf numFmtId="165" fontId="20" fillId="0" borderId="189" xfId="0" applyNumberFormat="1" applyFont="1" applyBorder="1" applyAlignment="1">
      <alignment horizontal="right"/>
    </xf>
    <xf numFmtId="4" fontId="20" fillId="0" borderId="188" xfId="0" applyNumberFormat="1" applyFont="1" applyBorder="1" applyAlignment="1">
      <alignment horizontal="right"/>
    </xf>
    <xf numFmtId="3" fontId="20" fillId="0" borderId="191" xfId="0" applyNumberFormat="1" applyFont="1" applyBorder="1" applyAlignment="1">
      <alignment horizontal="right"/>
    </xf>
    <xf numFmtId="3" fontId="20" fillId="0" borderId="192" xfId="0" applyNumberFormat="1" applyFont="1" applyBorder="1" applyAlignment="1">
      <alignment horizontal="right"/>
    </xf>
    <xf numFmtId="0" fontId="20" fillId="0" borderId="191" xfId="0" applyFont="1" applyBorder="1" applyAlignment="1">
      <alignment horizontal="right"/>
    </xf>
    <xf numFmtId="0" fontId="20" fillId="4" borderId="199" xfId="0" applyFont="1" applyFill="1" applyBorder="1" applyAlignment="1">
      <alignment horizontal="right"/>
    </xf>
    <xf numFmtId="0" fontId="20" fillId="4" borderId="201" xfId="0" applyFont="1" applyFill="1" applyBorder="1" applyAlignment="1">
      <alignment horizontal="right"/>
    </xf>
    <xf numFmtId="10" fontId="20" fillId="4" borderId="202" xfId="0" applyNumberFormat="1" applyFont="1" applyFill="1" applyBorder="1" applyAlignment="1">
      <alignment horizontal="right"/>
    </xf>
    <xf numFmtId="0" fontId="20" fillId="4" borderId="203" xfId="0" applyFont="1" applyFill="1" applyBorder="1" applyAlignment="1">
      <alignment horizontal="right"/>
    </xf>
    <xf numFmtId="3" fontId="20" fillId="4" borderId="201" xfId="0" applyNumberFormat="1" applyFont="1" applyFill="1" applyBorder="1" applyAlignment="1">
      <alignment horizontal="right"/>
    </xf>
    <xf numFmtId="9" fontId="20" fillId="4" borderId="202" xfId="0" applyNumberFormat="1" applyFont="1" applyFill="1" applyBorder="1" applyAlignment="1">
      <alignment horizontal="right"/>
    </xf>
    <xf numFmtId="3" fontId="20" fillId="4" borderId="203" xfId="0" applyNumberFormat="1" applyFont="1" applyFill="1" applyBorder="1" applyAlignment="1">
      <alignment horizontal="right"/>
    </xf>
    <xf numFmtId="10" fontId="20" fillId="4" borderId="204" xfId="0" applyNumberFormat="1" applyFont="1" applyFill="1" applyBorder="1" applyAlignment="1">
      <alignment horizontal="right"/>
    </xf>
    <xf numFmtId="0" fontId="20" fillId="4" borderId="207" xfId="0" applyFont="1" applyFill="1" applyBorder="1" applyAlignment="1">
      <alignment horizontal="right"/>
    </xf>
    <xf numFmtId="10" fontId="20" fillId="4" borderId="208" xfId="0" applyNumberFormat="1" applyFont="1" applyFill="1" applyBorder="1" applyAlignment="1">
      <alignment horizontal="right"/>
    </xf>
    <xf numFmtId="0" fontId="20" fillId="4" borderId="209" xfId="0" applyFont="1" applyFill="1" applyBorder="1" applyAlignment="1">
      <alignment horizontal="right"/>
    </xf>
    <xf numFmtId="0" fontId="20" fillId="0" borderId="210" xfId="0" applyFont="1" applyBorder="1" applyAlignment="1">
      <alignment horizontal="right"/>
    </xf>
    <xf numFmtId="10" fontId="20" fillId="0" borderId="211" xfId="0" applyNumberFormat="1" applyFont="1" applyBorder="1" applyAlignment="1">
      <alignment horizontal="right"/>
    </xf>
    <xf numFmtId="0" fontId="20" fillId="0" borderId="199" xfId="0" applyFont="1" applyBorder="1" applyAlignment="1">
      <alignment horizontal="right"/>
    </xf>
    <xf numFmtId="0" fontId="20" fillId="0" borderId="203" xfId="0" applyFont="1" applyBorder="1" applyAlignment="1">
      <alignment horizontal="right"/>
    </xf>
    <xf numFmtId="3" fontId="20" fillId="0" borderId="203" xfId="0" applyNumberFormat="1" applyFont="1" applyBorder="1" applyAlignment="1">
      <alignment horizontal="right"/>
    </xf>
    <xf numFmtId="3" fontId="25" fillId="0" borderId="209" xfId="0" applyNumberFormat="1" applyFont="1" applyBorder="1" applyAlignment="1">
      <alignment horizontal="right"/>
    </xf>
    <xf numFmtId="3" fontId="8" fillId="0" borderId="215" xfId="0" applyNumberFormat="1" applyFont="1" applyBorder="1" applyAlignment="1">
      <alignment horizontal="right" wrapText="1"/>
    </xf>
    <xf numFmtId="10" fontId="8" fillId="0" borderId="216" xfId="0" applyNumberFormat="1" applyFont="1" applyBorder="1" applyAlignment="1">
      <alignment horizontal="right" wrapText="1"/>
    </xf>
    <xf numFmtId="0" fontId="20" fillId="0" borderId="217" xfId="0" applyFont="1" applyBorder="1" applyAlignment="1">
      <alignment horizontal="right"/>
    </xf>
    <xf numFmtId="0" fontId="20" fillId="0" borderId="218" xfId="0" applyFont="1" applyBorder="1" applyAlignment="1">
      <alignment horizontal="right"/>
    </xf>
    <xf numFmtId="0" fontId="20" fillId="0" borderId="219" xfId="0" applyFont="1" applyBorder="1" applyAlignment="1">
      <alignment horizontal="right"/>
    </xf>
    <xf numFmtId="0" fontId="20" fillId="0" borderId="220" xfId="0" applyFont="1" applyBorder="1" applyAlignment="1">
      <alignment horizontal="right"/>
    </xf>
    <xf numFmtId="0" fontId="20" fillId="0" borderId="221" xfId="0" applyFont="1" applyBorder="1" applyAlignment="1">
      <alignment horizontal="right"/>
    </xf>
    <xf numFmtId="0" fontId="20" fillId="0" borderId="222" xfId="0" applyFont="1" applyBorder="1" applyAlignment="1">
      <alignment horizontal="right"/>
    </xf>
    <xf numFmtId="3" fontId="20" fillId="0" borderId="220" xfId="0" applyNumberFormat="1" applyFont="1" applyBorder="1" applyAlignment="1">
      <alignment horizontal="right"/>
    </xf>
    <xf numFmtId="3" fontId="20" fillId="0" borderId="221" xfId="0" applyNumberFormat="1" applyFont="1" applyBorder="1" applyAlignment="1">
      <alignment horizontal="right"/>
    </xf>
    <xf numFmtId="3" fontId="20" fillId="0" borderId="222" xfId="0" applyNumberFormat="1" applyFont="1" applyBorder="1" applyAlignment="1">
      <alignment horizontal="right"/>
    </xf>
    <xf numFmtId="165" fontId="20" fillId="0" borderId="221" xfId="0" applyNumberFormat="1" applyFont="1" applyBorder="1" applyAlignment="1">
      <alignment horizontal="right"/>
    </xf>
    <xf numFmtId="165" fontId="20" fillId="0" borderId="222" xfId="0" applyNumberFormat="1" applyFont="1" applyBorder="1" applyAlignment="1">
      <alignment horizontal="right"/>
    </xf>
    <xf numFmtId="3" fontId="25" fillId="0" borderId="223" xfId="0" applyNumberFormat="1" applyFont="1" applyBorder="1" applyAlignment="1">
      <alignment horizontal="right"/>
    </xf>
    <xf numFmtId="3" fontId="25" fillId="0" borderId="224" xfId="0" applyNumberFormat="1" applyFont="1" applyBorder="1" applyAlignment="1">
      <alignment horizontal="right"/>
    </xf>
    <xf numFmtId="4" fontId="25" fillId="0" borderId="225" xfId="0" applyNumberFormat="1" applyFont="1" applyBorder="1" applyAlignment="1">
      <alignment horizontal="right"/>
    </xf>
    <xf numFmtId="0" fontId="20" fillId="0" borderId="227" xfId="0" applyFont="1" applyBorder="1" applyAlignment="1">
      <alignment horizontal="right"/>
    </xf>
    <xf numFmtId="0" fontId="20" fillId="0" borderId="32" xfId="0" applyFont="1" applyBorder="1" applyAlignment="1">
      <alignment horizontal="right"/>
    </xf>
    <xf numFmtId="4" fontId="20" fillId="0" borderId="227" xfId="0" applyNumberFormat="1" applyFont="1" applyBorder="1" applyAlignment="1">
      <alignment horizontal="right"/>
    </xf>
    <xf numFmtId="4" fontId="20" fillId="0" borderId="32" xfId="0" applyNumberFormat="1" applyFont="1" applyBorder="1" applyAlignment="1">
      <alignment horizontal="right"/>
    </xf>
    <xf numFmtId="4" fontId="25" fillId="0" borderId="228" xfId="0" applyNumberFormat="1" applyFont="1" applyBorder="1" applyAlignment="1">
      <alignment horizontal="right"/>
    </xf>
    <xf numFmtId="4" fontId="25" fillId="0" borderId="229" xfId="0" applyNumberFormat="1" applyFont="1" applyBorder="1" applyAlignment="1">
      <alignment horizontal="right"/>
    </xf>
    <xf numFmtId="0" fontId="25" fillId="0" borderId="229" xfId="0" applyFont="1" applyBorder="1" applyAlignment="1">
      <alignment horizontal="right"/>
    </xf>
    <xf numFmtId="165" fontId="25" fillId="0" borderId="230" xfId="0" applyNumberFormat="1" applyFont="1" applyBorder="1" applyAlignment="1">
      <alignment horizontal="right"/>
    </xf>
    <xf numFmtId="165" fontId="25" fillId="0" borderId="231" xfId="0" applyNumberFormat="1" applyFont="1" applyBorder="1" applyAlignment="1">
      <alignment horizontal="right"/>
    </xf>
    <xf numFmtId="165" fontId="25" fillId="0" borderId="219" xfId="0" applyNumberFormat="1" applyFont="1" applyBorder="1" applyAlignment="1">
      <alignment horizontal="right"/>
    </xf>
    <xf numFmtId="4" fontId="20" fillId="0" borderId="220" xfId="0" applyNumberFormat="1" applyFont="1" applyBorder="1" applyAlignment="1">
      <alignment horizontal="right"/>
    </xf>
    <xf numFmtId="4" fontId="20" fillId="0" borderId="221" xfId="0" applyNumberFormat="1" applyFont="1" applyBorder="1" applyAlignment="1">
      <alignment horizontal="right"/>
    </xf>
    <xf numFmtId="165" fontId="25" fillId="0" borderId="222" xfId="0" applyNumberFormat="1" applyFont="1" applyBorder="1" applyAlignment="1">
      <alignment horizontal="right"/>
    </xf>
    <xf numFmtId="4" fontId="25" fillId="0" borderId="223" xfId="0" applyNumberFormat="1" applyFont="1" applyBorder="1" applyAlignment="1">
      <alignment horizontal="right"/>
    </xf>
    <xf numFmtId="4" fontId="25" fillId="0" borderId="224" xfId="0" applyNumberFormat="1" applyFont="1" applyBorder="1" applyAlignment="1">
      <alignment horizontal="right"/>
    </xf>
    <xf numFmtId="0" fontId="25" fillId="0" borderId="224" xfId="0" applyFont="1" applyBorder="1" applyAlignment="1">
      <alignment horizontal="right"/>
    </xf>
    <xf numFmtId="165" fontId="25" fillId="0" borderId="225" xfId="0" applyNumberFormat="1" applyFont="1" applyBorder="1" applyAlignment="1">
      <alignment horizontal="right"/>
    </xf>
    <xf numFmtId="0" fontId="25" fillId="0" borderId="219" xfId="0" applyFont="1" applyBorder="1" applyAlignment="1">
      <alignment horizontal="right"/>
    </xf>
    <xf numFmtId="0" fontId="25" fillId="0" borderId="222" xfId="0" applyFont="1" applyBorder="1" applyAlignment="1">
      <alignment horizontal="right"/>
    </xf>
    <xf numFmtId="0" fontId="51" fillId="2" borderId="95" xfId="0" applyFont="1" applyFill="1" applyBorder="1" applyAlignment="1">
      <alignment horizontal="center" vertical="center"/>
    </xf>
    <xf numFmtId="0" fontId="51" fillId="2" borderId="111" xfId="0" applyFont="1" applyFill="1" applyBorder="1" applyAlignment="1">
      <alignment horizontal="center" vertical="center"/>
    </xf>
    <xf numFmtId="0" fontId="51" fillId="2" borderId="240" xfId="0" applyFont="1" applyFill="1" applyBorder="1" applyAlignment="1">
      <alignment horizontal="center" vertical="center"/>
    </xf>
    <xf numFmtId="0" fontId="51" fillId="2" borderId="81" xfId="0" applyFont="1" applyFill="1" applyBorder="1" applyAlignment="1">
      <alignment horizontal="center" vertical="center"/>
    </xf>
    <xf numFmtId="3" fontId="22" fillId="0" borderId="241" xfId="0" applyNumberFormat="1" applyFont="1" applyBorder="1" applyAlignment="1">
      <alignment horizontal="right"/>
    </xf>
    <xf numFmtId="3" fontId="22" fillId="0" borderId="242" xfId="0" applyNumberFormat="1" applyFont="1" applyBorder="1" applyAlignment="1">
      <alignment horizontal="right"/>
    </xf>
    <xf numFmtId="3" fontId="22" fillId="0" borderId="18" xfId="0" applyNumberFormat="1" applyFont="1" applyBorder="1" applyAlignment="1">
      <alignment horizontal="right"/>
    </xf>
    <xf numFmtId="3" fontId="22" fillId="0" borderId="244" xfId="0" applyNumberFormat="1" applyFont="1" applyBorder="1" applyAlignment="1">
      <alignment horizontal="right"/>
    </xf>
    <xf numFmtId="3" fontId="20" fillId="0" borderId="247" xfId="0" applyNumberFormat="1" applyFont="1" applyBorder="1" applyAlignment="1">
      <alignment horizontal="right"/>
    </xf>
    <xf numFmtId="3" fontId="20" fillId="0" borderId="248" xfId="0" applyNumberFormat="1" applyFont="1" applyBorder="1" applyAlignment="1">
      <alignment horizontal="right"/>
    </xf>
    <xf numFmtId="3" fontId="25" fillId="0" borderId="249" xfId="0" applyNumberFormat="1" applyFont="1" applyBorder="1" applyAlignment="1">
      <alignment horizontal="right"/>
    </xf>
    <xf numFmtId="3" fontId="25" fillId="0" borderId="250" xfId="0" applyNumberFormat="1" applyFont="1" applyBorder="1" applyAlignment="1">
      <alignment horizontal="right"/>
    </xf>
    <xf numFmtId="3" fontId="25" fillId="0" borderId="242" xfId="0" applyNumberFormat="1" applyFont="1" applyBorder="1" applyAlignment="1">
      <alignment horizontal="right"/>
    </xf>
    <xf numFmtId="3" fontId="25" fillId="0" borderId="239" xfId="0" applyNumberFormat="1" applyFont="1" applyBorder="1" applyAlignment="1">
      <alignment horizontal="right"/>
    </xf>
    <xf numFmtId="3" fontId="25" fillId="0" borderId="252" xfId="0" applyNumberFormat="1" applyFont="1" applyBorder="1" applyAlignment="1">
      <alignment horizontal="right"/>
    </xf>
    <xf numFmtId="3" fontId="25" fillId="0" borderId="253" xfId="0" applyNumberFormat="1" applyFont="1" applyBorder="1" applyAlignment="1">
      <alignment horizontal="right"/>
    </xf>
    <xf numFmtId="3" fontId="25" fillId="0" borderId="254" xfId="0" applyNumberFormat="1" applyFont="1" applyBorder="1" applyAlignment="1">
      <alignment horizontal="right"/>
    </xf>
    <xf numFmtId="3" fontId="54" fillId="0" borderId="239" xfId="0" applyNumberFormat="1" applyFont="1" applyBorder="1" applyAlignment="1">
      <alignment horizontal="right"/>
    </xf>
    <xf numFmtId="0" fontId="52" fillId="2" borderId="70" xfId="0" applyFont="1" applyFill="1" applyBorder="1" applyAlignment="1">
      <alignment horizontal="center" vertical="center"/>
    </xf>
    <xf numFmtId="0" fontId="52" fillId="2" borderId="257" xfId="0" applyFont="1" applyFill="1" applyBorder="1" applyAlignment="1">
      <alignment horizontal="center"/>
    </xf>
    <xf numFmtId="0" fontId="52" fillId="2" borderId="258" xfId="0" applyFont="1" applyFill="1" applyBorder="1" applyAlignment="1">
      <alignment horizontal="center"/>
    </xf>
    <xf numFmtId="0" fontId="20" fillId="0" borderId="116" xfId="0" applyFont="1" applyBorder="1" applyAlignment="1">
      <alignment horizontal="right"/>
    </xf>
    <xf numFmtId="0" fontId="20" fillId="0" borderId="117" xfId="0" applyFont="1" applyBorder="1" applyAlignment="1">
      <alignment horizontal="right"/>
    </xf>
    <xf numFmtId="0" fontId="20" fillId="0" borderId="78" xfId="0" applyFont="1" applyBorder="1" applyAlignment="1">
      <alignment horizontal="right"/>
    </xf>
    <xf numFmtId="10" fontId="20" fillId="0" borderId="259" xfId="0" applyNumberFormat="1" applyFont="1" applyBorder="1" applyAlignment="1">
      <alignment horizontal="right"/>
    </xf>
    <xf numFmtId="10" fontId="20" fillId="0" borderId="260" xfId="0" applyNumberFormat="1" applyFont="1" applyBorder="1" applyAlignment="1">
      <alignment horizontal="right"/>
    </xf>
    <xf numFmtId="10" fontId="20" fillId="0" borderId="261" xfId="0" applyNumberFormat="1" applyFont="1" applyBorder="1" applyAlignment="1">
      <alignment horizontal="right"/>
    </xf>
    <xf numFmtId="0" fontId="51" fillId="2" borderId="263" xfId="0" applyFont="1" applyFill="1" applyBorder="1" applyAlignment="1">
      <alignment horizontal="center" vertical="center"/>
    </xf>
    <xf numFmtId="0" fontId="51" fillId="2" borderId="264" xfId="0" applyFont="1" applyFill="1" applyBorder="1" applyAlignment="1">
      <alignment horizontal="center" vertical="center"/>
    </xf>
    <xf numFmtId="0" fontId="51" fillId="2" borderId="263" xfId="0" applyFont="1" applyFill="1" applyBorder="1" applyAlignment="1">
      <alignment horizontal="center" vertical="center" wrapText="1"/>
    </xf>
    <xf numFmtId="0" fontId="52" fillId="2" borderId="264" xfId="0" applyFont="1" applyFill="1" applyBorder="1" applyAlignment="1">
      <alignment horizontal="center" vertical="center" wrapText="1"/>
    </xf>
    <xf numFmtId="164" fontId="8" fillId="0" borderId="5"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8" fillId="0" borderId="9" xfId="0" applyNumberFormat="1" applyFont="1" applyBorder="1" applyAlignment="1">
      <alignment horizontal="right" vertical="center"/>
    </xf>
    <xf numFmtId="3" fontId="8" fillId="0" borderId="265" xfId="0" applyNumberFormat="1" applyFont="1" applyBorder="1" applyAlignment="1">
      <alignment vertical="center"/>
    </xf>
    <xf numFmtId="3" fontId="8" fillId="0" borderId="266" xfId="0" applyNumberFormat="1" applyFont="1" applyBorder="1" applyAlignment="1">
      <alignment vertical="center"/>
    </xf>
    <xf numFmtId="3" fontId="8" fillId="0" borderId="247" xfId="0" applyNumberFormat="1" applyFont="1" applyBorder="1" applyAlignment="1">
      <alignment vertical="center"/>
    </xf>
    <xf numFmtId="3" fontId="8" fillId="0" borderId="250" xfId="0" applyNumberFormat="1" applyFont="1" applyBorder="1" applyAlignment="1">
      <alignment vertical="center"/>
    </xf>
    <xf numFmtId="3" fontId="8" fillId="0" borderId="267" xfId="0" applyNumberFormat="1" applyFont="1" applyBorder="1" applyAlignment="1">
      <alignment vertical="center"/>
    </xf>
    <xf numFmtId="3" fontId="8" fillId="0" borderId="268" xfId="0" applyNumberFormat="1" applyFont="1" applyBorder="1" applyAlignment="1">
      <alignment vertical="center"/>
    </xf>
    <xf numFmtId="3" fontId="8" fillId="0" borderId="239" xfId="0" applyNumberFormat="1" applyFont="1" applyBorder="1" applyAlignment="1">
      <alignment vertical="center"/>
    </xf>
    <xf numFmtId="3" fontId="8" fillId="0" borderId="254" xfId="0" applyNumberFormat="1" applyFont="1" applyBorder="1" applyAlignment="1">
      <alignment vertical="center"/>
    </xf>
    <xf numFmtId="3" fontId="22" fillId="0" borderId="267" xfId="0" applyNumberFormat="1" applyFont="1" applyBorder="1" applyAlignment="1">
      <alignment vertical="center"/>
    </xf>
    <xf numFmtId="3" fontId="22" fillId="0" borderId="268" xfId="0" applyNumberFormat="1" applyFont="1" applyBorder="1" applyAlignment="1">
      <alignment vertical="center"/>
    </xf>
    <xf numFmtId="3" fontId="22" fillId="0" borderId="254" xfId="0" applyNumberFormat="1" applyFont="1" applyBorder="1" applyAlignment="1">
      <alignment vertical="center"/>
    </xf>
    <xf numFmtId="0" fontId="52" fillId="2" borderId="81" xfId="0" applyFont="1" applyFill="1" applyBorder="1" applyAlignment="1">
      <alignment horizontal="center" vertical="center" wrapText="1"/>
    </xf>
    <xf numFmtId="164" fontId="8" fillId="0" borderId="265" xfId="0" applyNumberFormat="1" applyFont="1" applyBorder="1" applyAlignment="1">
      <alignment vertical="center"/>
    </xf>
    <xf numFmtId="164" fontId="8" fillId="0" borderId="266" xfId="0" applyNumberFormat="1" applyFont="1" applyBorder="1" applyAlignment="1">
      <alignment vertical="center"/>
    </xf>
    <xf numFmtId="164" fontId="8" fillId="0" borderId="247" xfId="0" applyNumberFormat="1" applyFont="1" applyBorder="1" applyAlignment="1">
      <alignment vertical="center"/>
    </xf>
    <xf numFmtId="164" fontId="8" fillId="0" borderId="250" xfId="0" applyNumberFormat="1" applyFont="1" applyBorder="1" applyAlignment="1">
      <alignment vertical="center"/>
    </xf>
    <xf numFmtId="164" fontId="8" fillId="0" borderId="267" xfId="0" applyNumberFormat="1" applyFont="1" applyBorder="1" applyAlignment="1">
      <alignment vertical="center"/>
    </xf>
    <xf numFmtId="164" fontId="8" fillId="0" borderId="268" xfId="0" applyNumberFormat="1" applyFont="1" applyBorder="1" applyAlignment="1">
      <alignment vertical="center"/>
    </xf>
    <xf numFmtId="164" fontId="8" fillId="0" borderId="239" xfId="0" applyNumberFormat="1" applyFont="1" applyBorder="1" applyAlignment="1">
      <alignment vertical="center"/>
    </xf>
    <xf numFmtId="164" fontId="8" fillId="0" borderId="254" xfId="0" applyNumberFormat="1" applyFont="1" applyBorder="1" applyAlignment="1">
      <alignment vertical="center"/>
    </xf>
    <xf numFmtId="164" fontId="8" fillId="0" borderId="265" xfId="0" applyNumberFormat="1" applyFont="1" applyBorder="1" applyAlignment="1">
      <alignment horizontal="right" vertical="center"/>
    </xf>
    <xf numFmtId="164" fontId="8" fillId="0" borderId="266" xfId="0" applyNumberFormat="1" applyFont="1" applyBorder="1" applyAlignment="1">
      <alignment horizontal="right" vertical="center"/>
    </xf>
    <xf numFmtId="164" fontId="8" fillId="0" borderId="267" xfId="0" applyNumberFormat="1" applyFont="1" applyBorder="1" applyAlignment="1">
      <alignment horizontal="right" vertical="center"/>
    </xf>
    <xf numFmtId="164" fontId="8" fillId="0" borderId="268" xfId="0" applyNumberFormat="1" applyFont="1" applyBorder="1" applyAlignment="1">
      <alignment horizontal="right" vertical="center"/>
    </xf>
    <xf numFmtId="0" fontId="8" fillId="0" borderId="254" xfId="0" applyFont="1" applyBorder="1" applyAlignment="1">
      <alignment vertical="center"/>
    </xf>
    <xf numFmtId="164" fontId="22" fillId="0" borderId="269" xfId="0" applyNumberFormat="1" applyFont="1" applyBorder="1" applyAlignment="1">
      <alignment vertical="center"/>
    </xf>
    <xf numFmtId="164" fontId="22" fillId="0" borderId="270" xfId="0" applyNumberFormat="1" applyFont="1" applyBorder="1" applyAlignment="1">
      <alignment vertical="center"/>
    </xf>
    <xf numFmtId="164" fontId="22" fillId="4" borderId="271" xfId="0" applyNumberFormat="1" applyFont="1" applyFill="1" applyBorder="1" applyAlignment="1">
      <alignment vertical="center"/>
    </xf>
    <xf numFmtId="0" fontId="52" fillId="2" borderId="274" xfId="0" applyFont="1" applyFill="1" applyBorder="1" applyAlignment="1">
      <alignment horizontal="center"/>
    </xf>
    <xf numFmtId="3" fontId="20" fillId="0" borderId="276" xfId="0" applyNumberFormat="1" applyFont="1" applyBorder="1" applyAlignment="1">
      <alignment horizontal="right"/>
    </xf>
    <xf numFmtId="0" fontId="20" fillId="0" borderId="279" xfId="0" applyFont="1" applyBorder="1" applyAlignment="1">
      <alignment horizontal="center"/>
    </xf>
    <xf numFmtId="3" fontId="20" fillId="0" borderId="280" xfId="0" applyNumberFormat="1" applyFont="1" applyBorder="1" applyAlignment="1">
      <alignment horizontal="right"/>
    </xf>
    <xf numFmtId="3" fontId="20" fillId="0" borderId="283" xfId="0" applyNumberFormat="1" applyFont="1" applyBorder="1" applyAlignment="1">
      <alignment horizontal="right"/>
    </xf>
    <xf numFmtId="10" fontId="20" fillId="0" borderId="283" xfId="0" applyNumberFormat="1" applyFont="1" applyBorder="1" applyAlignment="1">
      <alignment horizontal="right"/>
    </xf>
    <xf numFmtId="0" fontId="20" fillId="0" borderId="284" xfId="0" applyFont="1" applyBorder="1" applyAlignment="1">
      <alignment horizontal="center"/>
    </xf>
    <xf numFmtId="10" fontId="20" fillId="0" borderId="276" xfId="0" applyNumberFormat="1" applyFont="1" applyBorder="1" applyAlignment="1">
      <alignment horizontal="right"/>
    </xf>
    <xf numFmtId="10" fontId="20" fillId="0" borderId="287" xfId="0" applyNumberFormat="1" applyFont="1" applyBorder="1" applyAlignment="1">
      <alignment horizontal="right"/>
    </xf>
    <xf numFmtId="165" fontId="8" fillId="0" borderId="247" xfId="0" applyNumberFormat="1" applyFont="1" applyBorder="1" applyAlignment="1">
      <alignment vertical="center"/>
    </xf>
    <xf numFmtId="165" fontId="8" fillId="0" borderId="248" xfId="0" applyNumberFormat="1" applyFont="1" applyBorder="1" applyAlignment="1">
      <alignment vertical="center"/>
    </xf>
    <xf numFmtId="165" fontId="8" fillId="0" borderId="266" xfId="0" applyNumberFormat="1" applyFont="1" applyBorder="1" applyAlignment="1">
      <alignment vertical="center"/>
    </xf>
    <xf numFmtId="165" fontId="8" fillId="0" borderId="265" xfId="0" applyNumberFormat="1" applyFont="1" applyBorder="1" applyAlignment="1">
      <alignment vertical="center"/>
    </xf>
    <xf numFmtId="165" fontId="8" fillId="0" borderId="250" xfId="0" applyNumberFormat="1" applyFont="1" applyBorder="1" applyAlignment="1">
      <alignment vertical="center"/>
    </xf>
    <xf numFmtId="165" fontId="8" fillId="0" borderId="239" xfId="0" applyNumberFormat="1" applyFont="1" applyBorder="1" applyAlignment="1">
      <alignment vertical="center"/>
    </xf>
    <xf numFmtId="165" fontId="8" fillId="0" borderId="252" xfId="0" applyNumberFormat="1" applyFont="1" applyBorder="1" applyAlignment="1">
      <alignment vertical="center"/>
    </xf>
    <xf numFmtId="165" fontId="8" fillId="0" borderId="268" xfId="0" applyNumberFormat="1" applyFont="1" applyBorder="1" applyAlignment="1">
      <alignment vertical="center"/>
    </xf>
    <xf numFmtId="165" fontId="8" fillId="0" borderId="267" xfId="0" applyNumberFormat="1" applyFont="1" applyBorder="1" applyAlignment="1">
      <alignment vertical="center"/>
    </xf>
    <xf numFmtId="165" fontId="8" fillId="0" borderId="254" xfId="0" applyNumberFormat="1" applyFont="1" applyBorder="1" applyAlignment="1">
      <alignment vertical="center"/>
    </xf>
    <xf numFmtId="165" fontId="8" fillId="0" borderId="265" xfId="0" applyNumberFormat="1" applyFont="1" applyBorder="1" applyAlignment="1">
      <alignment horizontal="right" vertical="center"/>
    </xf>
    <xf numFmtId="165" fontId="8" fillId="0" borderId="248" xfId="0" applyNumberFormat="1" applyFont="1" applyBorder="1" applyAlignment="1">
      <alignment horizontal="right" vertical="center"/>
    </xf>
    <xf numFmtId="165" fontId="8" fillId="0" borderId="250" xfId="0" applyNumberFormat="1" applyFont="1" applyBorder="1" applyAlignment="1">
      <alignment horizontal="right" vertical="center"/>
    </xf>
    <xf numFmtId="165" fontId="8" fillId="0" borderId="68" xfId="0" applyNumberFormat="1" applyFont="1" applyBorder="1" applyAlignment="1">
      <alignment vertical="center"/>
    </xf>
    <xf numFmtId="165" fontId="8" fillId="0" borderId="10" xfId="0" applyNumberFormat="1" applyFont="1" applyBorder="1" applyAlignment="1">
      <alignment vertical="center"/>
    </xf>
    <xf numFmtId="165" fontId="8" fillId="0" borderId="9" xfId="0" applyNumberFormat="1" applyFont="1" applyBorder="1" applyAlignment="1">
      <alignment horizontal="right" vertical="center"/>
    </xf>
    <xf numFmtId="165" fontId="8" fillId="0" borderId="68" xfId="0" applyNumberFormat="1" applyFont="1" applyBorder="1" applyAlignment="1">
      <alignment horizontal="right" vertical="center"/>
    </xf>
    <xf numFmtId="165" fontId="8" fillId="0" borderId="16" xfId="0" applyNumberFormat="1" applyFont="1" applyBorder="1" applyAlignment="1">
      <alignment horizontal="right" vertical="center"/>
    </xf>
    <xf numFmtId="165" fontId="22" fillId="0" borderId="239" xfId="0" applyNumberFormat="1" applyFont="1" applyBorder="1" applyAlignment="1">
      <alignment vertical="center"/>
    </xf>
    <xf numFmtId="165" fontId="22" fillId="0" borderId="252" xfId="0" applyNumberFormat="1" applyFont="1" applyBorder="1" applyAlignment="1">
      <alignment vertical="center"/>
    </xf>
    <xf numFmtId="165" fontId="22" fillId="0" borderId="268" xfId="0" applyNumberFormat="1" applyFont="1" applyBorder="1" applyAlignment="1">
      <alignment vertical="center"/>
    </xf>
    <xf numFmtId="165" fontId="22" fillId="0" borderId="267" xfId="0" applyNumberFormat="1" applyFont="1" applyBorder="1" applyAlignment="1">
      <alignment vertical="center"/>
    </xf>
    <xf numFmtId="165" fontId="22" fillId="0" borderId="254" xfId="0" applyNumberFormat="1" applyFont="1" applyBorder="1" applyAlignment="1">
      <alignment vertical="center"/>
    </xf>
    <xf numFmtId="164" fontId="8" fillId="0" borderId="248" xfId="0" applyNumberFormat="1" applyFont="1" applyBorder="1" applyAlignment="1">
      <alignment vertical="center"/>
    </xf>
    <xf numFmtId="0" fontId="8" fillId="0" borderId="266" xfId="0" applyFont="1" applyBorder="1" applyAlignment="1">
      <alignment horizontal="right" vertical="center"/>
    </xf>
    <xf numFmtId="0" fontId="8" fillId="0" borderId="250" xfId="0" applyFont="1" applyBorder="1" applyAlignment="1">
      <alignment horizontal="right" vertical="center"/>
    </xf>
    <xf numFmtId="164" fontId="8" fillId="0" borderId="252" xfId="0" applyNumberFormat="1" applyFont="1" applyBorder="1" applyAlignment="1">
      <alignment vertical="center"/>
    </xf>
    <xf numFmtId="0" fontId="8" fillId="0" borderId="268" xfId="0" applyFont="1" applyBorder="1" applyAlignment="1">
      <alignment horizontal="right" vertical="center"/>
    </xf>
    <xf numFmtId="0" fontId="8" fillId="0" borderId="254" xfId="0" applyFont="1" applyBorder="1" applyAlignment="1">
      <alignment horizontal="right" vertical="center"/>
    </xf>
    <xf numFmtId="164" fontId="8" fillId="0" borderId="248" xfId="0" applyNumberFormat="1" applyFont="1" applyBorder="1" applyAlignment="1">
      <alignment horizontal="right" vertical="center"/>
    </xf>
    <xf numFmtId="0" fontId="8" fillId="0" borderId="265" xfId="0" applyFont="1" applyBorder="1" applyAlignment="1">
      <alignment horizontal="right" vertical="center"/>
    </xf>
    <xf numFmtId="0" fontId="8" fillId="0" borderId="248" xfId="0" applyFont="1" applyBorder="1" applyAlignment="1">
      <alignment horizontal="right" vertical="center"/>
    </xf>
    <xf numFmtId="164" fontId="8" fillId="0" borderId="68" xfId="0" applyNumberFormat="1" applyFont="1" applyBorder="1" applyAlignment="1">
      <alignment horizontal="right" vertical="center"/>
    </xf>
    <xf numFmtId="0" fontId="8" fillId="0" borderId="10" xfId="0" applyFont="1" applyBorder="1" applyAlignment="1">
      <alignment horizontal="right" vertical="center"/>
    </xf>
    <xf numFmtId="0" fontId="8" fillId="0" borderId="9" xfId="0" applyFont="1" applyBorder="1" applyAlignment="1">
      <alignment horizontal="right" vertical="center"/>
    </xf>
    <xf numFmtId="0" fontId="8" fillId="0" borderId="68" xfId="0" applyFont="1" applyBorder="1" applyAlignment="1">
      <alignment horizontal="right" vertical="center"/>
    </xf>
    <xf numFmtId="164" fontId="22" fillId="0" borderId="267" xfId="0" applyNumberFormat="1" applyFont="1" applyBorder="1" applyAlignment="1">
      <alignment horizontal="right" vertical="center"/>
    </xf>
    <xf numFmtId="164" fontId="22" fillId="0" borderId="252" xfId="0" applyNumberFormat="1" applyFont="1" applyBorder="1" applyAlignment="1">
      <alignment horizontal="right" vertical="center"/>
    </xf>
    <xf numFmtId="0" fontId="22" fillId="0" borderId="268" xfId="0" applyFont="1" applyBorder="1" applyAlignment="1">
      <alignment horizontal="right" vertical="center"/>
    </xf>
    <xf numFmtId="0" fontId="22" fillId="0" borderId="254" xfId="0" applyFont="1" applyBorder="1" applyAlignment="1">
      <alignment horizontal="right" vertical="center"/>
    </xf>
    <xf numFmtId="164" fontId="8" fillId="0" borderId="241" xfId="0" applyNumberFormat="1" applyFont="1" applyBorder="1" applyAlignment="1">
      <alignment vertical="center"/>
    </xf>
    <xf numFmtId="164" fontId="8" fillId="0" borderId="242" xfId="0" applyNumberFormat="1" applyFont="1" applyBorder="1" applyAlignment="1">
      <alignment vertical="center"/>
    </xf>
    <xf numFmtId="164" fontId="8" fillId="0" borderId="242" xfId="0" applyNumberFormat="1" applyFont="1" applyBorder="1" applyAlignment="1">
      <alignment horizontal="right" vertical="center"/>
    </xf>
    <xf numFmtId="164" fontId="22" fillId="0" borderId="239" xfId="0" applyNumberFormat="1" applyFont="1" applyBorder="1" applyAlignment="1">
      <alignment vertical="center"/>
    </xf>
    <xf numFmtId="164" fontId="22" fillId="0" borderId="253" xfId="0" applyNumberFormat="1" applyFont="1" applyBorder="1" applyAlignment="1">
      <alignment vertical="center"/>
    </xf>
    <xf numFmtId="164" fontId="8" fillId="4" borderId="297" xfId="0" applyNumberFormat="1" applyFont="1" applyFill="1" applyBorder="1" applyAlignment="1">
      <alignment horizontal="right"/>
    </xf>
    <xf numFmtId="164" fontId="8" fillId="4" borderId="300" xfId="0" applyNumberFormat="1" applyFont="1" applyFill="1" applyBorder="1" applyAlignment="1">
      <alignment horizontal="right"/>
    </xf>
    <xf numFmtId="164" fontId="8" fillId="4" borderId="301" xfId="0" applyNumberFormat="1" applyFont="1" applyFill="1" applyBorder="1" applyAlignment="1">
      <alignment horizontal="right"/>
    </xf>
    <xf numFmtId="164" fontId="8" fillId="4" borderId="302" xfId="0" applyNumberFormat="1" applyFont="1" applyFill="1" applyBorder="1" applyAlignment="1">
      <alignment horizontal="right"/>
    </xf>
    <xf numFmtId="164" fontId="8" fillId="4" borderId="303" xfId="0" applyNumberFormat="1" applyFont="1" applyFill="1" applyBorder="1" applyAlignment="1">
      <alignment horizontal="right"/>
    </xf>
    <xf numFmtId="164" fontId="8" fillId="4" borderId="304" xfId="0" applyNumberFormat="1" applyFont="1" applyFill="1" applyBorder="1" applyAlignment="1">
      <alignment horizontal="right"/>
    </xf>
    <xf numFmtId="164" fontId="8" fillId="4" borderId="305" xfId="0" applyNumberFormat="1" applyFont="1" applyFill="1" applyBorder="1" applyAlignment="1">
      <alignment horizontal="right"/>
    </xf>
    <xf numFmtId="164" fontId="8" fillId="4" borderId="306" xfId="0" applyNumberFormat="1" applyFont="1" applyFill="1" applyBorder="1" applyAlignment="1">
      <alignment horizontal="right"/>
    </xf>
    <xf numFmtId="164" fontId="8" fillId="4" borderId="307" xfId="0" applyNumberFormat="1" applyFont="1" applyFill="1" applyBorder="1" applyAlignment="1">
      <alignment horizontal="right"/>
    </xf>
    <xf numFmtId="164" fontId="8" fillId="4" borderId="308" xfId="0" applyNumberFormat="1" applyFont="1" applyFill="1" applyBorder="1" applyAlignment="1">
      <alignment horizontal="right"/>
    </xf>
    <xf numFmtId="164" fontId="8" fillId="4" borderId="309" xfId="0" applyNumberFormat="1" applyFont="1" applyFill="1" applyBorder="1" applyAlignment="1">
      <alignment horizontal="right"/>
    </xf>
    <xf numFmtId="164" fontId="8" fillId="4" borderId="310" xfId="0" applyNumberFormat="1" applyFont="1" applyFill="1" applyBorder="1" applyAlignment="1">
      <alignment horizontal="right"/>
    </xf>
    <xf numFmtId="164" fontId="22" fillId="4" borderId="311" xfId="0" applyNumberFormat="1" applyFont="1" applyFill="1" applyBorder="1" applyAlignment="1">
      <alignment horizontal="right"/>
    </xf>
    <xf numFmtId="164" fontId="22" fillId="4" borderId="312" xfId="0" applyNumberFormat="1" applyFont="1" applyFill="1" applyBorder="1" applyAlignment="1">
      <alignment horizontal="right"/>
    </xf>
    <xf numFmtId="164" fontId="22" fillId="4" borderId="313" xfId="0" applyNumberFormat="1" applyFont="1" applyFill="1" applyBorder="1" applyAlignment="1">
      <alignment horizontal="right"/>
    </xf>
    <xf numFmtId="0" fontId="52" fillId="2" borderId="111" xfId="0" applyFont="1" applyFill="1" applyBorder="1" applyAlignment="1">
      <alignment horizontal="center" vertical="center"/>
    </xf>
    <xf numFmtId="0" fontId="52" fillId="2" borderId="81" xfId="0" applyFont="1" applyFill="1" applyBorder="1" applyAlignment="1">
      <alignment horizontal="center" vertical="center"/>
    </xf>
    <xf numFmtId="0" fontId="8" fillId="0" borderId="17" xfId="0" applyFont="1" applyBorder="1" applyAlignment="1">
      <alignment horizontal="right" vertical="center"/>
    </xf>
    <xf numFmtId="9" fontId="8" fillId="0" borderId="10" xfId="0" applyNumberFormat="1" applyFont="1" applyBorder="1" applyAlignment="1">
      <alignment horizontal="right" vertical="center"/>
    </xf>
    <xf numFmtId="164" fontId="22" fillId="0" borderId="109" xfId="0" applyNumberFormat="1" applyFont="1" applyBorder="1" applyAlignment="1">
      <alignment horizontal="right" vertical="center"/>
    </xf>
    <xf numFmtId="164" fontId="22" fillId="0" borderId="14" xfId="0" applyNumberFormat="1" applyFont="1" applyBorder="1" applyAlignment="1">
      <alignment horizontal="right" vertical="center"/>
    </xf>
    <xf numFmtId="164" fontId="22" fillId="0" borderId="13" xfId="0" applyNumberFormat="1" applyFont="1" applyBorder="1" applyAlignment="1">
      <alignment horizontal="right" vertical="center"/>
    </xf>
    <xf numFmtId="3" fontId="8" fillId="0" borderId="104" xfId="0" applyNumberFormat="1" applyFont="1" applyBorder="1" applyAlignment="1">
      <alignment horizontal="right" vertical="center"/>
    </xf>
    <xf numFmtId="3" fontId="8" fillId="0" borderId="100" xfId="0" applyNumberFormat="1" applyFont="1" applyBorder="1" applyAlignment="1">
      <alignment horizontal="right" vertical="center"/>
    </xf>
    <xf numFmtId="164" fontId="8" fillId="0" borderId="13" xfId="0" applyNumberFormat="1" applyFont="1" applyBorder="1" applyAlignment="1">
      <alignment horizontal="right" vertical="center"/>
    </xf>
    <xf numFmtId="164" fontId="8" fillId="0" borderId="109" xfId="0" applyNumberFormat="1" applyFont="1" applyBorder="1" applyAlignment="1">
      <alignment horizontal="right" vertical="center"/>
    </xf>
    <xf numFmtId="164" fontId="8" fillId="0" borderId="14" xfId="0" applyNumberFormat="1" applyFont="1" applyBorder="1" applyAlignment="1">
      <alignment horizontal="right" vertical="center"/>
    </xf>
    <xf numFmtId="3" fontId="25" fillId="0" borderId="17" xfId="0" applyNumberFormat="1" applyFont="1" applyBorder="1" applyAlignment="1">
      <alignment horizontal="right" vertical="center"/>
    </xf>
    <xf numFmtId="3" fontId="25" fillId="0" borderId="16" xfId="0" applyNumberFormat="1" applyFont="1" applyBorder="1" applyAlignment="1">
      <alignment horizontal="right" vertical="center"/>
    </xf>
    <xf numFmtId="3" fontId="20" fillId="0" borderId="9" xfId="0" applyNumberFormat="1" applyFont="1" applyBorder="1" applyAlignment="1">
      <alignment horizontal="right" vertical="center"/>
    </xf>
    <xf numFmtId="3" fontId="20" fillId="0" borderId="68" xfId="0" applyNumberFormat="1" applyFont="1" applyBorder="1" applyAlignment="1">
      <alignment horizontal="right" vertical="center"/>
    </xf>
    <xf numFmtId="3" fontId="25" fillId="0" borderId="10" xfId="0" applyNumberFormat="1" applyFont="1" applyBorder="1" applyAlignment="1">
      <alignment horizontal="right" vertical="center"/>
    </xf>
    <xf numFmtId="4" fontId="25" fillId="0" borderId="16" xfId="0" applyNumberFormat="1" applyFont="1" applyBorder="1" applyAlignment="1">
      <alignment horizontal="right" vertical="center"/>
    </xf>
    <xf numFmtId="4" fontId="25" fillId="0" borderId="17" xfId="0" applyNumberFormat="1" applyFont="1" applyBorder="1" applyAlignment="1">
      <alignment horizontal="right" vertical="center"/>
    </xf>
    <xf numFmtId="4" fontId="20" fillId="0" borderId="9" xfId="0" applyNumberFormat="1" applyFont="1" applyBorder="1" applyAlignment="1">
      <alignment horizontal="right" vertical="center"/>
    </xf>
    <xf numFmtId="4" fontId="20" fillId="0" borderId="68" xfId="0" applyNumberFormat="1" applyFont="1" applyBorder="1" applyAlignment="1">
      <alignment horizontal="right" vertical="center"/>
    </xf>
    <xf numFmtId="4" fontId="25" fillId="0" borderId="10"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0" borderId="109" xfId="0" applyNumberFormat="1" applyFont="1" applyBorder="1" applyAlignment="1">
      <alignment horizontal="right" vertical="center"/>
    </xf>
    <xf numFmtId="3" fontId="25" fillId="0" borderId="14" xfId="0" applyNumberFormat="1" applyFont="1" applyBorder="1" applyAlignment="1">
      <alignment horizontal="right" vertical="center"/>
    </xf>
    <xf numFmtId="3" fontId="20" fillId="0" borderId="97" xfId="0" applyNumberFormat="1" applyFont="1" applyBorder="1" applyAlignment="1">
      <alignment horizontal="right" vertical="center"/>
    </xf>
    <xf numFmtId="3" fontId="20" fillId="0" borderId="103" xfId="0" applyNumberFormat="1" applyFont="1" applyBorder="1" applyAlignment="1">
      <alignment horizontal="right" vertical="center"/>
    </xf>
    <xf numFmtId="3" fontId="20" fillId="0" borderId="104" xfId="0" applyNumberFormat="1" applyFont="1" applyBorder="1" applyAlignment="1">
      <alignment horizontal="right" vertical="center"/>
    </xf>
    <xf numFmtId="3" fontId="20" fillId="0" borderId="100"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17" xfId="0" applyNumberFormat="1" applyFont="1" applyBorder="1" applyAlignment="1">
      <alignment horizontal="right" vertical="center"/>
    </xf>
    <xf numFmtId="3" fontId="20" fillId="0" borderId="10" xfId="0" applyNumberFormat="1" applyFont="1" applyBorder="1" applyAlignment="1">
      <alignment horizontal="right" vertical="center"/>
    </xf>
    <xf numFmtId="4" fontId="20" fillId="0" borderId="16" xfId="0" applyNumberFormat="1" applyFont="1" applyBorder="1" applyAlignment="1">
      <alignment horizontal="right" vertical="center"/>
    </xf>
    <xf numFmtId="4" fontId="20" fillId="0" borderId="17" xfId="0" applyNumberFormat="1" applyFont="1" applyBorder="1" applyAlignment="1">
      <alignment horizontal="right" vertical="center"/>
    </xf>
    <xf numFmtId="4" fontId="20" fillId="0" borderId="10" xfId="0" applyNumberFormat="1" applyFont="1" applyBorder="1" applyAlignment="1">
      <alignment horizontal="right" vertical="center"/>
    </xf>
    <xf numFmtId="3" fontId="20" fillId="0" borderId="14" xfId="0" applyNumberFormat="1" applyFont="1" applyBorder="1" applyAlignment="1">
      <alignment horizontal="right" vertical="center"/>
    </xf>
    <xf numFmtId="4" fontId="20" fillId="0" borderId="241" xfId="0" applyNumberFormat="1" applyFont="1" applyBorder="1" applyAlignment="1">
      <alignment horizontal="right"/>
    </xf>
    <xf numFmtId="4" fontId="20" fillId="0" borderId="242" xfId="0" applyNumberFormat="1" applyFont="1" applyBorder="1" applyAlignment="1">
      <alignment horizontal="right"/>
    </xf>
    <xf numFmtId="4" fontId="20" fillId="4" borderId="318" xfId="0" applyNumberFormat="1" applyFont="1" applyFill="1" applyBorder="1" applyAlignment="1">
      <alignment horizontal="right"/>
    </xf>
    <xf numFmtId="4" fontId="20" fillId="4" borderId="319" xfId="0" applyNumberFormat="1" applyFont="1" applyFill="1" applyBorder="1" applyAlignment="1">
      <alignment horizontal="right"/>
    </xf>
    <xf numFmtId="4" fontId="20" fillId="4" borderId="320" xfId="0" applyNumberFormat="1" applyFont="1" applyFill="1" applyBorder="1" applyAlignment="1">
      <alignment horizontal="right"/>
    </xf>
    <xf numFmtId="4" fontId="20" fillId="4" borderId="321" xfId="0" applyNumberFormat="1" applyFont="1" applyFill="1" applyBorder="1" applyAlignment="1">
      <alignment horizontal="right"/>
    </xf>
    <xf numFmtId="0" fontId="56" fillId="0" borderId="0" xfId="0" applyFont="1" applyAlignment="1">
      <alignment vertical="center"/>
    </xf>
    <xf numFmtId="0" fontId="52" fillId="2" borderId="263" xfId="0" applyFont="1" applyFill="1" applyBorder="1" applyAlignment="1">
      <alignment horizontal="center" vertical="center"/>
    </xf>
    <xf numFmtId="0" fontId="52" fillId="2" borderId="264" xfId="0" applyFont="1" applyFill="1" applyBorder="1" applyAlignment="1">
      <alignment horizontal="center" vertical="center"/>
    </xf>
    <xf numFmtId="165" fontId="8" fillId="0" borderId="13" xfId="0" applyNumberFormat="1" applyFont="1" applyBorder="1" applyAlignment="1">
      <alignment vertical="center"/>
    </xf>
    <xf numFmtId="165" fontId="8" fillId="0" borderId="109" xfId="0" applyNumberFormat="1" applyFont="1" applyBorder="1" applyAlignment="1">
      <alignment vertical="center"/>
    </xf>
    <xf numFmtId="165" fontId="8" fillId="0" borderId="14" xfId="0" applyNumberFormat="1" applyFont="1" applyBorder="1" applyAlignment="1">
      <alignment vertical="center"/>
    </xf>
    <xf numFmtId="164" fontId="8" fillId="0" borderId="322" xfId="0" applyNumberFormat="1" applyFont="1" applyBorder="1" applyAlignment="1">
      <alignment vertical="center"/>
    </xf>
    <xf numFmtId="164" fontId="8" fillId="0" borderId="323" xfId="0" applyNumberFormat="1" applyFont="1" applyBorder="1" applyAlignment="1">
      <alignment vertical="center"/>
    </xf>
    <xf numFmtId="164" fontId="8" fillId="0" borderId="162" xfId="0" applyNumberFormat="1" applyFont="1" applyBorder="1" applyAlignment="1">
      <alignment vertical="center"/>
    </xf>
    <xf numFmtId="164" fontId="22" fillId="0" borderId="324" xfId="0" applyNumberFormat="1" applyFont="1" applyBorder="1" applyAlignment="1">
      <alignment vertical="center"/>
    </xf>
    <xf numFmtId="164" fontId="22" fillId="0" borderId="275" xfId="0" applyNumberFormat="1" applyFont="1" applyBorder="1" applyAlignment="1">
      <alignment vertical="center"/>
    </xf>
    <xf numFmtId="0" fontId="51" fillId="4" borderId="325" xfId="0" applyFont="1" applyFill="1" applyBorder="1" applyAlignment="1">
      <alignment horizontal="center" vertical="center"/>
    </xf>
    <xf numFmtId="3" fontId="8" fillId="4" borderId="325" xfId="0" applyNumberFormat="1" applyFont="1" applyFill="1" applyBorder="1" applyAlignment="1">
      <alignment vertical="center"/>
    </xf>
    <xf numFmtId="164" fontId="8" fillId="0" borderId="239" xfId="0" applyNumberFormat="1" applyFont="1" applyBorder="1" applyAlignment="1">
      <alignment horizontal="right" vertical="center"/>
    </xf>
    <xf numFmtId="164" fontId="8" fillId="0" borderId="252" xfId="0" applyNumberFormat="1" applyFont="1" applyBorder="1" applyAlignment="1">
      <alignment horizontal="right" vertical="center"/>
    </xf>
    <xf numFmtId="164" fontId="8" fillId="0" borderId="254" xfId="0" applyNumberFormat="1" applyFont="1" applyBorder="1" applyAlignment="1">
      <alignment horizontal="right" vertical="center"/>
    </xf>
    <xf numFmtId="164" fontId="8" fillId="0" borderId="326" xfId="0" applyNumberFormat="1" applyFont="1" applyBorder="1" applyAlignment="1">
      <alignment horizontal="right" vertical="center"/>
    </xf>
    <xf numFmtId="0" fontId="10" fillId="0" borderId="327" xfId="0" applyFont="1" applyBorder="1" applyAlignment="1">
      <alignment vertical="center"/>
    </xf>
    <xf numFmtId="3" fontId="8" fillId="0" borderId="328" xfId="0" applyNumberFormat="1" applyFont="1" applyBorder="1" applyAlignment="1">
      <alignment vertical="center"/>
    </xf>
    <xf numFmtId="3" fontId="8" fillId="0" borderId="242" xfId="0" applyNumberFormat="1" applyFont="1" applyBorder="1" applyAlignment="1">
      <alignment vertical="center"/>
    </xf>
    <xf numFmtId="3" fontId="22" fillId="0" borderId="68" xfId="0" applyNumberFormat="1" applyFont="1" applyBorder="1" applyAlignment="1">
      <alignment vertical="center"/>
    </xf>
    <xf numFmtId="3" fontId="22" fillId="0" borderId="242" xfId="0" applyNumberFormat="1" applyFont="1" applyBorder="1" applyAlignment="1">
      <alignment vertical="center"/>
    </xf>
    <xf numFmtId="3" fontId="8" fillId="0" borderId="241" xfId="0" applyNumberFormat="1" applyFont="1" applyBorder="1" applyAlignment="1">
      <alignment vertical="center"/>
    </xf>
    <xf numFmtId="3" fontId="8" fillId="0" borderId="135" xfId="0" applyNumberFormat="1" applyFont="1" applyBorder="1" applyAlignment="1">
      <alignment horizontal="right" vertical="center"/>
    </xf>
    <xf numFmtId="3" fontId="8" fillId="0" borderId="79" xfId="0" applyNumberFormat="1" applyFont="1" applyBorder="1" applyAlignment="1">
      <alignment horizontal="right" vertical="center"/>
    </xf>
    <xf numFmtId="0" fontId="51" fillId="2" borderId="112" xfId="0" applyFont="1" applyFill="1" applyBorder="1" applyAlignment="1">
      <alignment horizontal="center" vertical="center"/>
    </xf>
    <xf numFmtId="0" fontId="51" fillId="2" borderId="113" xfId="0" applyFont="1" applyFill="1" applyBorder="1" applyAlignment="1">
      <alignment horizontal="center" vertical="center"/>
    </xf>
    <xf numFmtId="0" fontId="51" fillId="2" borderId="329" xfId="0" applyFont="1" applyFill="1" applyBorder="1" applyAlignment="1">
      <alignment horizontal="center" vertical="center"/>
    </xf>
    <xf numFmtId="167" fontId="8" fillId="0" borderId="127" xfId="0" applyNumberFormat="1" applyFont="1" applyBorder="1" applyAlignment="1">
      <alignment horizontal="right" vertical="center"/>
    </xf>
    <xf numFmtId="3" fontId="8" fillId="0" borderId="109" xfId="0" applyNumberFormat="1" applyFont="1" applyBorder="1" applyAlignment="1">
      <alignment vertical="center"/>
    </xf>
    <xf numFmtId="0" fontId="52" fillId="2" borderId="330" xfId="0" applyFont="1" applyFill="1" applyBorder="1" applyAlignment="1">
      <alignment horizontal="center"/>
    </xf>
    <xf numFmtId="0" fontId="52" fillId="2" borderId="331" xfId="0" applyFont="1" applyFill="1" applyBorder="1" applyAlignment="1">
      <alignment horizontal="center"/>
    </xf>
    <xf numFmtId="3" fontId="8" fillId="0" borderId="143" xfId="0" applyNumberFormat="1" applyFont="1" applyBorder="1" applyAlignment="1">
      <alignment horizontal="right"/>
    </xf>
    <xf numFmtId="0" fontId="8" fillId="0" borderId="143" xfId="0" applyFont="1" applyBorder="1" applyAlignment="1">
      <alignment horizontal="right"/>
    </xf>
    <xf numFmtId="9" fontId="8" fillId="0" borderId="333" xfId="0" applyNumberFormat="1" applyFont="1" applyBorder="1" applyAlignment="1">
      <alignment horizontal="right"/>
    </xf>
    <xf numFmtId="9" fontId="8" fillId="0" borderId="334" xfId="0" applyNumberFormat="1" applyFont="1" applyBorder="1" applyAlignment="1">
      <alignment horizontal="right"/>
    </xf>
    <xf numFmtId="9" fontId="8" fillId="0" borderId="335" xfId="0" applyNumberFormat="1" applyFont="1" applyBorder="1" applyAlignment="1">
      <alignment horizontal="right"/>
    </xf>
    <xf numFmtId="3" fontId="8" fillId="0" borderId="135" xfId="0" applyNumberFormat="1" applyFont="1" applyBorder="1" applyAlignment="1">
      <alignment vertical="center"/>
    </xf>
    <xf numFmtId="3" fontId="8" fillId="0" borderId="94" xfId="0" applyNumberFormat="1" applyFont="1" applyBorder="1" applyAlignment="1">
      <alignment horizontal="right" vertical="center"/>
    </xf>
    <xf numFmtId="4" fontId="22" fillId="0" borderId="336" xfId="0" applyNumberFormat="1" applyFont="1" applyBorder="1" applyAlignment="1">
      <alignment vertical="center"/>
    </xf>
    <xf numFmtId="4" fontId="22" fillId="0" borderId="337" xfId="0" applyNumberFormat="1" applyFont="1" applyBorder="1" applyAlignment="1">
      <alignment vertical="center"/>
    </xf>
    <xf numFmtId="4" fontId="8" fillId="0" borderId="340" xfId="0" applyNumberFormat="1" applyFont="1" applyBorder="1" applyAlignment="1">
      <alignment horizontal="right"/>
    </xf>
    <xf numFmtId="4" fontId="8" fillId="0" borderId="341" xfId="0" applyNumberFormat="1" applyFont="1" applyBorder="1" applyAlignment="1">
      <alignment horizontal="right"/>
    </xf>
    <xf numFmtId="165" fontId="8" fillId="0" borderId="94" xfId="0" applyNumberFormat="1" applyFont="1" applyBorder="1" applyAlignment="1">
      <alignment horizontal="right" vertical="center" wrapText="1"/>
    </xf>
    <xf numFmtId="166" fontId="8" fillId="0" borderId="94" xfId="0" applyNumberFormat="1" applyFont="1" applyBorder="1" applyAlignment="1">
      <alignment vertical="center"/>
    </xf>
    <xf numFmtId="165" fontId="8" fillId="0" borderId="114" xfId="0" applyNumberFormat="1" applyFont="1" applyBorder="1" applyAlignment="1">
      <alignment horizontal="right" vertical="center" wrapText="1"/>
    </xf>
    <xf numFmtId="166" fontId="8" fillId="0" borderId="114" xfId="0" applyNumberFormat="1" applyFont="1" applyBorder="1" applyAlignment="1">
      <alignment vertical="center"/>
    </xf>
    <xf numFmtId="3" fontId="22" fillId="0" borderId="9" xfId="0" applyNumberFormat="1" applyFont="1" applyBorder="1" applyAlignment="1">
      <alignment vertical="center"/>
    </xf>
    <xf numFmtId="9" fontId="8" fillId="0" borderId="16" xfId="0" applyNumberFormat="1" applyFont="1" applyBorder="1" applyAlignment="1">
      <alignment vertical="center"/>
    </xf>
    <xf numFmtId="0" fontId="52" fillId="2" borderId="95" xfId="0" applyFont="1" applyFill="1" applyBorder="1" applyAlignment="1">
      <alignment horizontal="center" vertical="center"/>
    </xf>
    <xf numFmtId="0" fontId="52" fillId="2" borderId="240" xfId="0" applyFont="1" applyFill="1" applyBorder="1" applyAlignment="1">
      <alignment horizontal="center" vertical="center"/>
    </xf>
    <xf numFmtId="165" fontId="8" fillId="0" borderId="15" xfId="0" applyNumberFormat="1" applyFont="1" applyBorder="1" applyAlignment="1">
      <alignment vertical="center"/>
    </xf>
    <xf numFmtId="165" fontId="8" fillId="0" borderId="66" xfId="0" applyNumberFormat="1" applyFont="1" applyBorder="1" applyAlignment="1">
      <alignment vertical="center"/>
    </xf>
    <xf numFmtId="165" fontId="8" fillId="0" borderId="328" xfId="0" applyNumberFormat="1" applyFont="1" applyBorder="1" applyAlignment="1">
      <alignment vertical="center"/>
    </xf>
    <xf numFmtId="165" fontId="8" fillId="0" borderId="7" xfId="0" applyNumberFormat="1" applyFont="1" applyBorder="1" applyAlignment="1">
      <alignment vertical="center"/>
    </xf>
    <xf numFmtId="165" fontId="8" fillId="0" borderId="242" xfId="0" applyNumberFormat="1" applyFont="1" applyBorder="1" applyAlignment="1">
      <alignment vertical="center"/>
    </xf>
    <xf numFmtId="165" fontId="22" fillId="0" borderId="18" xfId="0" applyNumberFormat="1" applyFont="1" applyBorder="1" applyAlignment="1">
      <alignment vertical="center"/>
    </xf>
    <xf numFmtId="165" fontId="22" fillId="0" borderId="109" xfId="0" applyNumberFormat="1" applyFont="1" applyBorder="1" applyAlignment="1">
      <alignment vertical="center"/>
    </xf>
    <xf numFmtId="165" fontId="22" fillId="0" borderId="244" xfId="0" applyNumberFormat="1" applyFont="1" applyBorder="1" applyAlignment="1">
      <alignment vertical="center"/>
    </xf>
    <xf numFmtId="165" fontId="22" fillId="0" borderId="253" xfId="0" applyNumberFormat="1" applyFont="1" applyBorder="1" applyAlignment="1">
      <alignment vertical="center"/>
    </xf>
    <xf numFmtId="165" fontId="8" fillId="0" borderId="249" xfId="0" applyNumberFormat="1" applyFont="1" applyBorder="1" applyAlignment="1">
      <alignment vertical="center"/>
    </xf>
    <xf numFmtId="165" fontId="8" fillId="0" borderId="17" xfId="0" applyNumberFormat="1" applyFont="1" applyBorder="1" applyAlignment="1">
      <alignment vertical="center"/>
    </xf>
    <xf numFmtId="165" fontId="8" fillId="0" borderId="97" xfId="0" applyNumberFormat="1" applyFont="1" applyBorder="1" applyAlignment="1">
      <alignment horizontal="right" vertical="center"/>
    </xf>
    <xf numFmtId="165" fontId="8" fillId="0" borderId="103" xfId="0" applyNumberFormat="1" applyFont="1" applyBorder="1" applyAlignment="1">
      <alignment horizontal="right" vertical="center"/>
    </xf>
    <xf numFmtId="165" fontId="8" fillId="0" borderId="104" xfId="0" applyNumberFormat="1" applyFont="1" applyBorder="1" applyAlignment="1">
      <alignment horizontal="right" vertical="center"/>
    </xf>
    <xf numFmtId="165" fontId="8" fillId="0" borderId="100" xfId="0" applyNumberFormat="1" applyFont="1" applyBorder="1" applyAlignment="1">
      <alignment horizontal="right" vertical="center"/>
    </xf>
    <xf numFmtId="165" fontId="8" fillId="0" borderId="10" xfId="0" applyNumberFormat="1" applyFont="1" applyBorder="1" applyAlignment="1">
      <alignment horizontal="right" vertical="center"/>
    </xf>
    <xf numFmtId="165" fontId="8" fillId="0" borderId="6" xfId="0" applyNumberFormat="1" applyFont="1" applyBorder="1" applyAlignment="1">
      <alignment vertical="center"/>
    </xf>
    <xf numFmtId="165" fontId="8" fillId="0" borderId="5" xfId="0" applyNumberFormat="1" applyFont="1" applyBorder="1" applyAlignment="1">
      <alignment vertical="center"/>
    </xf>
    <xf numFmtId="165" fontId="8" fillId="0" borderId="9" xfId="0" applyNumberFormat="1" applyFont="1" applyBorder="1" applyAlignment="1">
      <alignment vertical="center"/>
    </xf>
    <xf numFmtId="165" fontId="22" fillId="0" borderId="14" xfId="0" applyNumberFormat="1" applyFont="1" applyBorder="1" applyAlignment="1">
      <alignment vertical="center"/>
    </xf>
    <xf numFmtId="165" fontId="22" fillId="0" borderId="13" xfId="0" applyNumberFormat="1" applyFont="1" applyBorder="1" applyAlignment="1">
      <alignment vertical="center"/>
    </xf>
    <xf numFmtId="165" fontId="22" fillId="0" borderId="16" xfId="0" applyNumberFormat="1" applyFont="1" applyBorder="1" applyAlignment="1">
      <alignment vertical="center"/>
    </xf>
    <xf numFmtId="165" fontId="8" fillId="0" borderId="16" xfId="0" applyNumberFormat="1" applyFont="1" applyBorder="1" applyAlignment="1">
      <alignment vertical="center"/>
    </xf>
    <xf numFmtId="4" fontId="20" fillId="4" borderId="97" xfId="0" applyNumberFormat="1" applyFont="1" applyFill="1" applyBorder="1" applyAlignment="1">
      <alignment horizontal="right"/>
    </xf>
    <xf numFmtId="4" fontId="20" fillId="4" borderId="103" xfId="0" applyNumberFormat="1" applyFont="1" applyFill="1" applyBorder="1" applyAlignment="1">
      <alignment horizontal="right"/>
    </xf>
    <xf numFmtId="4" fontId="20" fillId="4" borderId="100" xfId="0" applyNumberFormat="1" applyFont="1" applyFill="1" applyBorder="1" applyAlignment="1">
      <alignment horizontal="right"/>
    </xf>
    <xf numFmtId="4" fontId="20" fillId="4" borderId="9" xfId="0" applyNumberFormat="1" applyFont="1" applyFill="1" applyBorder="1" applyAlignment="1">
      <alignment horizontal="right"/>
    </xf>
    <xf numFmtId="4" fontId="20" fillId="4" borderId="68" xfId="0" applyNumberFormat="1" applyFont="1" applyFill="1" applyBorder="1" applyAlignment="1">
      <alignment horizontal="right"/>
    </xf>
    <xf numFmtId="3" fontId="8" fillId="0" borderId="97" xfId="0" applyNumberFormat="1" applyFont="1" applyBorder="1" applyAlignment="1">
      <alignment vertical="center"/>
    </xf>
    <xf numFmtId="3" fontId="8" fillId="0" borderId="103" xfId="0" applyNumberFormat="1" applyFont="1" applyBorder="1" applyAlignment="1">
      <alignment vertical="center"/>
    </xf>
    <xf numFmtId="3" fontId="8" fillId="0" borderId="104" xfId="0" applyNumberFormat="1" applyFont="1" applyBorder="1" applyAlignment="1">
      <alignment vertical="center"/>
    </xf>
    <xf numFmtId="3" fontId="8" fillId="0" borderId="100" xfId="0" applyNumberFormat="1" applyFont="1" applyBorder="1" applyAlignment="1">
      <alignment vertical="center"/>
    </xf>
    <xf numFmtId="0" fontId="51" fillId="2" borderId="329" xfId="0" applyFont="1" applyFill="1" applyBorder="1" applyAlignment="1">
      <alignment horizontal="center" vertical="center" wrapText="1"/>
    </xf>
    <xf numFmtId="0" fontId="8" fillId="0" borderId="346" xfId="0" applyFont="1" applyBorder="1" applyAlignment="1">
      <alignment vertical="center"/>
    </xf>
    <xf numFmtId="0" fontId="20" fillId="4" borderId="349" xfId="0" applyFont="1" applyFill="1" applyBorder="1" applyAlignment="1">
      <alignment horizontal="center" vertical="center" wrapText="1"/>
    </xf>
    <xf numFmtId="165" fontId="20" fillId="4" borderId="349" xfId="0" applyNumberFormat="1" applyFont="1" applyFill="1" applyBorder="1" applyAlignment="1">
      <alignment horizontal="center" vertical="center"/>
    </xf>
    <xf numFmtId="0" fontId="20" fillId="4" borderId="350" xfId="0" applyFont="1" applyFill="1" applyBorder="1" applyAlignment="1">
      <alignment horizontal="center" vertical="center" wrapText="1"/>
    </xf>
    <xf numFmtId="0" fontId="8" fillId="0" borderId="351" xfId="0" applyFont="1" applyBorder="1" applyAlignment="1">
      <alignment vertical="center"/>
    </xf>
    <xf numFmtId="0" fontId="20" fillId="4" borderId="188" xfId="0" applyFont="1" applyFill="1" applyBorder="1" applyAlignment="1">
      <alignment horizontal="center" vertical="center" wrapText="1"/>
    </xf>
    <xf numFmtId="165" fontId="20" fillId="4" borderId="188" xfId="0" applyNumberFormat="1" applyFont="1" applyFill="1" applyBorder="1" applyAlignment="1">
      <alignment horizontal="center" vertical="center"/>
    </xf>
    <xf numFmtId="0" fontId="20" fillId="4" borderId="202" xfId="0" applyFont="1" applyFill="1" applyBorder="1" applyAlignment="1">
      <alignment horizontal="center" vertical="center" wrapText="1"/>
    </xf>
    <xf numFmtId="0" fontId="20" fillId="4" borderId="188" xfId="0" applyFont="1" applyFill="1" applyBorder="1" applyAlignment="1">
      <alignment horizontal="center" vertical="center"/>
    </xf>
    <xf numFmtId="0" fontId="20" fillId="4" borderId="355" xfId="0" applyFont="1" applyFill="1" applyBorder="1" applyAlignment="1">
      <alignment horizontal="center" vertical="center" wrapText="1"/>
    </xf>
    <xf numFmtId="165" fontId="20" fillId="4" borderId="355" xfId="0" applyNumberFormat="1" applyFont="1" applyFill="1" applyBorder="1" applyAlignment="1">
      <alignment horizontal="center" vertical="center"/>
    </xf>
    <xf numFmtId="0" fontId="20" fillId="4" borderId="356" xfId="0" applyFont="1" applyFill="1" applyBorder="1" applyAlignment="1">
      <alignment horizontal="center" vertical="center" wrapText="1"/>
    </xf>
    <xf numFmtId="0" fontId="20" fillId="4" borderId="357" xfId="0" applyFont="1" applyFill="1" applyBorder="1" applyAlignment="1">
      <alignment horizontal="center" vertical="center" wrapText="1"/>
    </xf>
    <xf numFmtId="165" fontId="20" fillId="4" borderId="357" xfId="0" applyNumberFormat="1" applyFont="1" applyFill="1" applyBorder="1" applyAlignment="1">
      <alignment horizontal="center" vertical="center"/>
    </xf>
    <xf numFmtId="0" fontId="20" fillId="4" borderId="357" xfId="0" applyFont="1" applyFill="1" applyBorder="1" applyAlignment="1">
      <alignment horizontal="center" vertical="center"/>
    </xf>
    <xf numFmtId="0" fontId="8" fillId="0" borderId="358" xfId="0" applyFont="1" applyBorder="1" applyAlignment="1">
      <alignment vertical="center"/>
    </xf>
    <xf numFmtId="0" fontId="20" fillId="4" borderId="360" xfId="0" applyFont="1" applyFill="1" applyBorder="1" applyAlignment="1">
      <alignment horizontal="center" vertical="center" wrapText="1"/>
    </xf>
    <xf numFmtId="165" fontId="20" fillId="4" borderId="360" xfId="0" applyNumberFormat="1" applyFont="1" applyFill="1" applyBorder="1" applyAlignment="1">
      <alignment horizontal="center" vertical="center"/>
    </xf>
    <xf numFmtId="0" fontId="20" fillId="4" borderId="361" xfId="0" applyFont="1" applyFill="1" applyBorder="1" applyAlignment="1">
      <alignment horizontal="center" vertical="center" wrapText="1"/>
    </xf>
    <xf numFmtId="0" fontId="8" fillId="0" borderId="362" xfId="0" applyFont="1" applyBorder="1" applyAlignment="1">
      <alignment vertical="center"/>
    </xf>
    <xf numFmtId="0" fontId="20" fillId="4" borderId="32" xfId="0" applyFont="1" applyFill="1" applyBorder="1" applyAlignment="1">
      <alignment horizontal="center" vertical="center" wrapText="1"/>
    </xf>
    <xf numFmtId="165" fontId="20" fillId="4" borderId="32" xfId="0" applyNumberFormat="1" applyFont="1" applyFill="1" applyBorder="1" applyAlignment="1">
      <alignment horizontal="center" vertical="center"/>
    </xf>
    <xf numFmtId="0" fontId="20" fillId="4" borderId="363" xfId="0" applyFont="1" applyFill="1" applyBorder="1" applyAlignment="1">
      <alignment horizontal="center" vertical="center" wrapText="1"/>
    </xf>
    <xf numFmtId="0" fontId="20" fillId="4" borderId="32" xfId="0" applyFont="1" applyFill="1" applyBorder="1" applyAlignment="1">
      <alignment horizontal="center" vertical="center"/>
    </xf>
    <xf numFmtId="0" fontId="20" fillId="4" borderId="365" xfId="0" applyFont="1" applyFill="1" applyBorder="1" applyAlignment="1">
      <alignment horizontal="center" vertical="center" wrapText="1"/>
    </xf>
    <xf numFmtId="165" fontId="20" fillId="4" borderId="365" xfId="0" applyNumberFormat="1" applyFont="1" applyFill="1" applyBorder="1" applyAlignment="1">
      <alignment horizontal="center" vertical="center"/>
    </xf>
    <xf numFmtId="0" fontId="20" fillId="4" borderId="365" xfId="0" applyFont="1" applyFill="1" applyBorder="1" applyAlignment="1">
      <alignment horizontal="center" vertical="center"/>
    </xf>
    <xf numFmtId="0" fontId="51" fillId="2" borderId="386" xfId="0" applyFont="1" applyFill="1" applyBorder="1" applyAlignment="1">
      <alignment horizontal="center" vertical="center"/>
    </xf>
    <xf numFmtId="0" fontId="51" fillId="2" borderId="96" xfId="0" applyFont="1" applyFill="1" applyBorder="1" applyAlignment="1">
      <alignment horizontal="center" vertical="center"/>
    </xf>
    <xf numFmtId="10" fontId="8" fillId="0" borderId="387" xfId="0" applyNumberFormat="1" applyFont="1" applyBorder="1" applyAlignment="1">
      <alignment horizontal="right"/>
    </xf>
    <xf numFmtId="10" fontId="8" fillId="0" borderId="388" xfId="0" applyNumberFormat="1" applyFont="1" applyBorder="1" applyAlignment="1">
      <alignment horizontal="right"/>
    </xf>
    <xf numFmtId="10" fontId="8" fillId="0" borderId="389" xfId="0" applyNumberFormat="1" applyFont="1" applyBorder="1" applyAlignment="1">
      <alignment horizontal="right"/>
    </xf>
    <xf numFmtId="10" fontId="8" fillId="0" borderId="390" xfId="0" applyNumberFormat="1" applyFont="1" applyBorder="1" applyAlignment="1">
      <alignment horizontal="right"/>
    </xf>
    <xf numFmtId="10" fontId="8" fillId="0" borderId="391" xfId="0" applyNumberFormat="1" applyFont="1" applyBorder="1" applyAlignment="1">
      <alignment horizontal="right"/>
    </xf>
    <xf numFmtId="164" fontId="8" fillId="4" borderId="394" xfId="0" applyNumberFormat="1" applyFont="1" applyFill="1" applyBorder="1" applyAlignment="1">
      <alignment horizontal="right"/>
    </xf>
    <xf numFmtId="164" fontId="8" fillId="4" borderId="395" xfId="0" applyNumberFormat="1" applyFont="1" applyFill="1" applyBorder="1" applyAlignment="1">
      <alignment horizontal="right"/>
    </xf>
    <xf numFmtId="164" fontId="8" fillId="4" borderId="396" xfId="0" applyNumberFormat="1" applyFont="1" applyFill="1" applyBorder="1" applyAlignment="1">
      <alignment horizontal="right"/>
    </xf>
    <xf numFmtId="3" fontId="8" fillId="0" borderId="99" xfId="0" applyNumberFormat="1" applyFont="1" applyBorder="1" applyAlignment="1">
      <alignment horizontal="right" vertical="center"/>
    </xf>
    <xf numFmtId="3" fontId="8" fillId="0" borderId="397" xfId="0" applyNumberFormat="1" applyFont="1" applyBorder="1" applyAlignment="1">
      <alignment horizontal="right" vertical="center"/>
    </xf>
    <xf numFmtId="0" fontId="45" fillId="0" borderId="0" xfId="0" applyFont="1" applyAlignment="1">
      <alignment horizontal="left" vertical="top" wrapText="1"/>
    </xf>
    <xf numFmtId="3" fontId="8" fillId="0" borderId="128" xfId="0" applyNumberFormat="1" applyFont="1" applyBorder="1" applyAlignment="1">
      <alignment horizontal="right"/>
    </xf>
    <xf numFmtId="3" fontId="8" fillId="0" borderId="129" xfId="0" applyNumberFormat="1" applyFont="1" applyBorder="1" applyAlignment="1">
      <alignment horizontal="right"/>
    </xf>
    <xf numFmtId="165" fontId="8" fillId="0" borderId="114" xfId="0" applyNumberFormat="1" applyFont="1" applyBorder="1" applyAlignment="1">
      <alignment horizontal="right"/>
    </xf>
    <xf numFmtId="3" fontId="8" fillId="0" borderId="79" xfId="0" applyNumberFormat="1" applyFont="1" applyBorder="1" applyAlignment="1">
      <alignment horizontal="right"/>
    </xf>
    <xf numFmtId="0" fontId="61" fillId="2" borderId="70" xfId="0" applyFont="1" applyFill="1" applyBorder="1" applyAlignment="1">
      <alignment horizontal="center"/>
    </xf>
    <xf numFmtId="0" fontId="60" fillId="2" borderId="81" xfId="0" applyFont="1" applyFill="1" applyBorder="1" applyAlignment="1">
      <alignment horizontal="center" vertical="center"/>
    </xf>
    <xf numFmtId="3" fontId="8" fillId="0" borderId="6" xfId="0" applyNumberFormat="1" applyFont="1" applyBorder="1" applyAlignment="1">
      <alignment horizontal="right"/>
    </xf>
    <xf numFmtId="3" fontId="8" fillId="0" borderId="215" xfId="0" applyNumberFormat="1" applyFont="1" applyBorder="1" applyAlignment="1">
      <alignment horizontal="right"/>
    </xf>
    <xf numFmtId="3" fontId="8" fillId="0" borderId="398" xfId="0" applyNumberFormat="1" applyFont="1" applyBorder="1" applyAlignment="1">
      <alignment horizontal="right"/>
    </xf>
    <xf numFmtId="3" fontId="8" fillId="0" borderId="7" xfId="0" applyNumberFormat="1" applyFont="1" applyBorder="1" applyAlignment="1">
      <alignment horizontal="right"/>
    </xf>
    <xf numFmtId="3" fontId="8" fillId="0" borderId="18" xfId="0" applyNumberFormat="1" applyFont="1" applyBorder="1" applyAlignment="1">
      <alignment horizontal="right"/>
    </xf>
    <xf numFmtId="3" fontId="8" fillId="0" borderId="14" xfId="0" applyNumberFormat="1" applyFont="1" applyBorder="1" applyAlignment="1">
      <alignment horizontal="right"/>
    </xf>
    <xf numFmtId="3" fontId="8" fillId="0" borderId="399" xfId="0" applyNumberFormat="1" applyFont="1" applyBorder="1" applyAlignment="1">
      <alignment horizontal="right"/>
    </xf>
    <xf numFmtId="3" fontId="8" fillId="0" borderId="10" xfId="0" applyNumberFormat="1" applyFont="1" applyBorder="1" applyAlignment="1">
      <alignment horizontal="right"/>
    </xf>
    <xf numFmtId="3" fontId="8" fillId="0" borderId="400" xfId="0" applyNumberFormat="1" applyFont="1" applyBorder="1" applyAlignment="1">
      <alignment horizontal="right"/>
    </xf>
    <xf numFmtId="164" fontId="8" fillId="0" borderId="17" xfId="0" applyNumberFormat="1" applyFont="1" applyBorder="1" applyAlignment="1">
      <alignment horizontal="right"/>
    </xf>
    <xf numFmtId="49" fontId="8" fillId="0" borderId="400" xfId="0" applyNumberFormat="1" applyFont="1" applyBorder="1" applyAlignment="1">
      <alignment horizontal="right"/>
    </xf>
    <xf numFmtId="3" fontId="22" fillId="0" borderId="370" xfId="0" applyNumberFormat="1" applyFont="1" applyBorder="1" applyAlignment="1">
      <alignment horizontal="right"/>
    </xf>
    <xf numFmtId="3" fontId="22" fillId="0" borderId="399" xfId="0" applyNumberFormat="1" applyFont="1" applyBorder="1" applyAlignment="1">
      <alignment horizontal="right"/>
    </xf>
    <xf numFmtId="0" fontId="61" fillId="2" borderId="81" xfId="0" applyFont="1" applyFill="1" applyBorder="1" applyAlignment="1">
      <alignment horizontal="center" vertical="center" wrapText="1"/>
    </xf>
    <xf numFmtId="164" fontId="8" fillId="0" borderId="15" xfId="0" applyNumberFormat="1" applyFont="1" applyBorder="1" applyAlignment="1">
      <alignment horizontal="right"/>
    </xf>
    <xf numFmtId="164" fontId="8" fillId="0" borderId="6" xfId="0" applyNumberFormat="1" applyFont="1" applyBorder="1" applyAlignment="1">
      <alignment horizontal="right"/>
    </xf>
    <xf numFmtId="164" fontId="8" fillId="0" borderId="5" xfId="0" applyNumberFormat="1" applyFont="1" applyBorder="1" applyAlignment="1">
      <alignment horizontal="right"/>
    </xf>
    <xf numFmtId="164" fontId="8" fillId="0" borderId="7" xfId="0" applyNumberFormat="1" applyFont="1" applyBorder="1" applyAlignment="1">
      <alignment horizontal="right"/>
    </xf>
    <xf numFmtId="164" fontId="8" fillId="0" borderId="16" xfId="0" applyNumberFormat="1" applyFont="1" applyBorder="1" applyAlignment="1">
      <alignment horizontal="right"/>
    </xf>
    <xf numFmtId="164" fontId="22" fillId="4" borderId="401" xfId="0" applyNumberFormat="1" applyFont="1" applyFill="1" applyBorder="1" applyAlignment="1">
      <alignment horizontal="right"/>
    </xf>
    <xf numFmtId="164" fontId="22" fillId="4" borderId="402" xfId="0" applyNumberFormat="1" applyFont="1" applyFill="1" applyBorder="1" applyAlignment="1">
      <alignment horizontal="right"/>
    </xf>
    <xf numFmtId="164" fontId="22" fillId="4" borderId="9" xfId="0" applyNumberFormat="1" applyFont="1" applyFill="1" applyBorder="1" applyAlignment="1">
      <alignment horizontal="right"/>
    </xf>
    <xf numFmtId="164" fontId="22" fillId="4" borderId="297" xfId="0" applyNumberFormat="1" applyFont="1" applyFill="1" applyBorder="1" applyAlignment="1">
      <alignment horizontal="right"/>
    </xf>
    <xf numFmtId="165" fontId="8" fillId="0" borderId="93" xfId="0" applyNumberFormat="1" applyFont="1" applyBorder="1" applyAlignment="1">
      <alignment horizontal="right"/>
    </xf>
    <xf numFmtId="165" fontId="8" fillId="0" borderId="79" xfId="0" applyNumberFormat="1" applyFont="1" applyBorder="1" applyAlignment="1">
      <alignment horizontal="right"/>
    </xf>
    <xf numFmtId="165" fontId="8" fillId="0" borderId="94" xfId="0" applyNumberFormat="1" applyFont="1" applyBorder="1" applyAlignment="1">
      <alignment horizontal="right"/>
    </xf>
    <xf numFmtId="165" fontId="22" fillId="0" borderId="79" xfId="0" applyNumberFormat="1" applyFont="1" applyBorder="1" applyAlignment="1">
      <alignment horizontal="right"/>
    </xf>
    <xf numFmtId="0" fontId="30" fillId="0" borderId="0" xfId="0" applyFont="1" applyAlignment="1">
      <alignment vertical="center" wrapText="1"/>
    </xf>
    <xf numFmtId="164" fontId="8" fillId="0" borderId="93" xfId="0" applyNumberFormat="1" applyFont="1" applyBorder="1" applyAlignment="1">
      <alignment horizontal="right"/>
    </xf>
    <xf numFmtId="164" fontId="8" fillId="0" borderId="21" xfId="0" applyNumberFormat="1" applyFont="1" applyBorder="1" applyAlignment="1">
      <alignment horizontal="right"/>
    </xf>
    <xf numFmtId="164" fontId="8" fillId="0" borderId="146" xfId="0" applyNumberFormat="1" applyFont="1" applyBorder="1" applyAlignment="1">
      <alignment horizontal="right"/>
    </xf>
    <xf numFmtId="164" fontId="8" fillId="0" borderId="403" xfId="0" applyNumberFormat="1" applyFont="1" applyBorder="1" applyAlignment="1">
      <alignment horizontal="right"/>
    </xf>
    <xf numFmtId="164" fontId="8" fillId="0" borderId="404" xfId="0" applyNumberFormat="1" applyFont="1" applyBorder="1" applyAlignment="1">
      <alignment horizontal="right"/>
    </xf>
    <xf numFmtId="164" fontId="8" fillId="0" borderId="405" xfId="0" applyNumberFormat="1" applyFont="1" applyBorder="1" applyAlignment="1">
      <alignment horizontal="right"/>
    </xf>
    <xf numFmtId="164" fontId="22" fillId="0" borderId="14" xfId="0" applyNumberFormat="1" applyFont="1" applyBorder="1" applyAlignment="1">
      <alignment horizontal="right"/>
    </xf>
    <xf numFmtId="0" fontId="60" fillId="2" borderId="164" xfId="0" applyFont="1" applyFill="1" applyBorder="1" applyAlignment="1">
      <alignment horizontal="center" vertical="center" wrapText="1"/>
    </xf>
    <xf numFmtId="0" fontId="60" fillId="2" borderId="165" xfId="0" applyFont="1" applyFill="1" applyBorder="1" applyAlignment="1">
      <alignment horizontal="center" vertical="center" wrapText="1"/>
    </xf>
    <xf numFmtId="0" fontId="60" fillId="2" borderId="166" xfId="0" applyFont="1" applyFill="1" applyBorder="1" applyAlignment="1">
      <alignment horizontal="center" vertical="center" wrapText="1"/>
    </xf>
    <xf numFmtId="0" fontId="60" fillId="2" borderId="179" xfId="0" applyFont="1" applyFill="1" applyBorder="1" applyAlignment="1">
      <alignment horizontal="center" vertical="center" wrapText="1"/>
    </xf>
    <xf numFmtId="164" fontId="8" fillId="0" borderId="135" xfId="0" applyNumberFormat="1" applyFont="1" applyBorder="1" applyAlignment="1">
      <alignment horizontal="right"/>
    </xf>
    <xf numFmtId="0" fontId="60" fillId="2" borderId="111" xfId="0" applyFont="1" applyFill="1" applyBorder="1" applyAlignment="1">
      <alignment horizontal="center" vertical="center"/>
    </xf>
    <xf numFmtId="3" fontId="20" fillId="4" borderId="105" xfId="0" applyNumberFormat="1" applyFont="1" applyFill="1" applyBorder="1" applyAlignment="1">
      <alignment horizontal="right"/>
    </xf>
    <xf numFmtId="3" fontId="20" fillId="4" borderId="106" xfId="0" applyNumberFormat="1" applyFont="1" applyFill="1" applyBorder="1" applyAlignment="1">
      <alignment horizontal="right"/>
    </xf>
    <xf numFmtId="3" fontId="20" fillId="4" borderId="107" xfId="0" applyNumberFormat="1" applyFont="1" applyFill="1" applyBorder="1" applyAlignment="1">
      <alignment horizontal="right"/>
    </xf>
    <xf numFmtId="3" fontId="20" fillId="4" borderId="108" xfId="0" applyNumberFormat="1" applyFont="1" applyFill="1" applyBorder="1" applyAlignment="1">
      <alignment horizontal="right"/>
    </xf>
    <xf numFmtId="4" fontId="8" fillId="0" borderId="17" xfId="0" applyNumberFormat="1" applyFont="1" applyBorder="1" applyAlignment="1">
      <alignment horizontal="right"/>
    </xf>
    <xf numFmtId="4" fontId="8" fillId="0" borderId="10" xfId="0" applyNumberFormat="1" applyFont="1" applyBorder="1" applyAlignment="1">
      <alignment horizontal="right"/>
    </xf>
    <xf numFmtId="4" fontId="8" fillId="0" borderId="16" xfId="0" applyNumberFormat="1" applyFont="1" applyBorder="1" applyAlignment="1">
      <alignment horizontal="right"/>
    </xf>
    <xf numFmtId="3" fontId="8" fillId="0" borderId="135" xfId="0" applyNumberFormat="1" applyFont="1" applyBorder="1" applyAlignment="1">
      <alignment horizontal="right"/>
    </xf>
    <xf numFmtId="164" fontId="22" fillId="4" borderId="406" xfId="0" applyNumberFormat="1" applyFont="1" applyFill="1" applyBorder="1" applyAlignment="1">
      <alignment horizontal="right"/>
    </xf>
    <xf numFmtId="0" fontId="61" fillId="2" borderId="70" xfId="0" applyFont="1" applyFill="1" applyBorder="1" applyAlignment="1">
      <alignment horizontal="center" vertical="center"/>
    </xf>
    <xf numFmtId="3" fontId="8" fillId="0" borderId="407" xfId="0" applyNumberFormat="1" applyFont="1" applyBorder="1" applyAlignment="1">
      <alignment horizontal="right"/>
    </xf>
    <xf numFmtId="3" fontId="22" fillId="0" borderId="407" xfId="0" applyNumberFormat="1" applyFont="1" applyBorder="1" applyAlignment="1">
      <alignment horizontal="right"/>
    </xf>
    <xf numFmtId="3" fontId="22" fillId="0" borderId="408" xfId="0" applyNumberFormat="1" applyFont="1" applyBorder="1" applyAlignment="1">
      <alignment horizontal="right"/>
    </xf>
    <xf numFmtId="3" fontId="8" fillId="0" borderId="94" xfId="0" applyNumberFormat="1" applyFont="1" applyBorder="1" applyAlignment="1">
      <alignment horizontal="right"/>
    </xf>
    <xf numFmtId="3" fontId="22" fillId="0" borderId="94" xfId="0" applyNumberFormat="1" applyFont="1" applyBorder="1" applyAlignment="1">
      <alignment horizontal="right"/>
    </xf>
    <xf numFmtId="3" fontId="8" fillId="0" borderId="409" xfId="0" applyNumberFormat="1" applyFont="1" applyBorder="1" applyAlignment="1">
      <alignment horizontal="right"/>
    </xf>
    <xf numFmtId="3" fontId="8" fillId="0" borderId="410" xfId="0" applyNumberFormat="1" applyFont="1" applyBorder="1" applyAlignment="1">
      <alignment horizontal="right"/>
    </xf>
    <xf numFmtId="4" fontId="8" fillId="0" borderId="76" xfId="0" applyNumberFormat="1" applyFont="1" applyBorder="1" applyAlignment="1">
      <alignment horizontal="right"/>
    </xf>
    <xf numFmtId="4" fontId="8" fillId="0" borderId="411" xfId="0" applyNumberFormat="1" applyFont="1" applyBorder="1" applyAlignment="1">
      <alignment horizontal="right"/>
    </xf>
    <xf numFmtId="4" fontId="8" fillId="0" borderId="94" xfId="0" applyNumberFormat="1" applyFont="1" applyBorder="1" applyAlignment="1">
      <alignment horizontal="right"/>
    </xf>
    <xf numFmtId="3" fontId="8" fillId="0" borderId="114" xfId="0" applyNumberFormat="1" applyFont="1" applyBorder="1" applyAlignment="1">
      <alignment horizontal="right"/>
    </xf>
    <xf numFmtId="3" fontId="8" fillId="0" borderId="0" xfId="0" applyNumberFormat="1" applyFont="1" applyAlignment="1">
      <alignment horizontal="right"/>
    </xf>
    <xf numFmtId="0" fontId="8" fillId="0" borderId="0" xfId="0" applyFont="1" applyAlignment="1">
      <alignment horizontal="right"/>
    </xf>
    <xf numFmtId="3" fontId="22" fillId="0" borderId="135" xfId="0" applyNumberFormat="1" applyFont="1" applyBorder="1" applyAlignment="1">
      <alignment horizontal="right"/>
    </xf>
    <xf numFmtId="164" fontId="22" fillId="0" borderId="135" xfId="0" applyNumberFormat="1" applyFont="1" applyBorder="1" applyAlignment="1">
      <alignment horizontal="right"/>
    </xf>
    <xf numFmtId="10" fontId="22" fillId="0" borderId="117" xfId="0" applyNumberFormat="1" applyFont="1" applyBorder="1" applyAlignment="1">
      <alignment horizontal="right"/>
    </xf>
    <xf numFmtId="3" fontId="8" fillId="0" borderId="412" xfId="0" applyNumberFormat="1" applyFont="1" applyBorder="1" applyAlignment="1">
      <alignment horizontal="right"/>
    </xf>
    <xf numFmtId="3" fontId="8" fillId="0" borderId="76" xfId="0" applyNumberFormat="1" applyFont="1" applyBorder="1" applyAlignment="1">
      <alignment horizontal="right"/>
    </xf>
    <xf numFmtId="3" fontId="8" fillId="0" borderId="413" xfId="0" applyNumberFormat="1" applyFont="1" applyBorder="1" applyAlignment="1">
      <alignment horizontal="right"/>
    </xf>
    <xf numFmtId="3" fontId="22" fillId="0" borderId="413" xfId="0" applyNumberFormat="1" applyFont="1" applyBorder="1" applyAlignment="1">
      <alignment horizontal="right"/>
    </xf>
    <xf numFmtId="10" fontId="8" fillId="0" borderId="413" xfId="0" applyNumberFormat="1" applyFont="1" applyBorder="1" applyAlignment="1">
      <alignment horizontal="right"/>
    </xf>
    <xf numFmtId="164" fontId="8" fillId="0" borderId="418" xfId="0" applyNumberFormat="1" applyFont="1" applyBorder="1" applyAlignment="1">
      <alignment horizontal="right"/>
    </xf>
    <xf numFmtId="164" fontId="8" fillId="0" borderId="419" xfId="0" applyNumberFormat="1" applyFont="1" applyBorder="1" applyAlignment="1">
      <alignment horizontal="right"/>
    </xf>
    <xf numFmtId="10" fontId="8" fillId="0" borderId="417" xfId="0" applyNumberFormat="1" applyFont="1" applyBorder="1" applyAlignment="1">
      <alignment horizontal="right"/>
    </xf>
    <xf numFmtId="165" fontId="8" fillId="0" borderId="420" xfId="0" applyNumberFormat="1" applyFont="1" applyBorder="1" applyAlignment="1">
      <alignment horizontal="right"/>
    </xf>
    <xf numFmtId="165" fontId="8" fillId="4" borderId="421" xfId="0" applyNumberFormat="1" applyFont="1" applyFill="1" applyBorder="1" applyAlignment="1">
      <alignment horizontal="right"/>
    </xf>
    <xf numFmtId="165" fontId="8" fillId="4" borderId="406" xfId="0" applyNumberFormat="1" applyFont="1" applyFill="1" applyBorder="1" applyAlignment="1">
      <alignment horizontal="right"/>
    </xf>
    <xf numFmtId="164" fontId="8" fillId="0" borderId="127" xfId="0" applyNumberFormat="1" applyFont="1" applyBorder="1" applyAlignment="1">
      <alignment horizontal="right"/>
    </xf>
    <xf numFmtId="165" fontId="8" fillId="4" borderId="422" xfId="0" applyNumberFormat="1" applyFont="1" applyFill="1" applyBorder="1" applyAlignment="1">
      <alignment horizontal="right"/>
    </xf>
    <xf numFmtId="165" fontId="8" fillId="0" borderId="148" xfId="0" applyNumberFormat="1" applyFont="1" applyBorder="1" applyAlignment="1">
      <alignment horizontal="right"/>
    </xf>
    <xf numFmtId="165" fontId="8" fillId="0" borderId="0" xfId="0" applyNumberFormat="1" applyFont="1" applyAlignment="1">
      <alignment horizontal="right"/>
    </xf>
    <xf numFmtId="165" fontId="8" fillId="0" borderId="423" xfId="0" applyNumberFormat="1" applyFont="1" applyBorder="1" applyAlignment="1">
      <alignment horizontal="right"/>
    </xf>
    <xf numFmtId="165" fontId="8" fillId="0" borderId="424" xfId="0" applyNumberFormat="1" applyFont="1" applyBorder="1" applyAlignment="1">
      <alignment horizontal="right"/>
    </xf>
    <xf numFmtId="165" fontId="8" fillId="4" borderId="425" xfId="0" applyNumberFormat="1" applyFont="1" applyFill="1" applyBorder="1" applyAlignment="1">
      <alignment horizontal="right"/>
    </xf>
    <xf numFmtId="165" fontId="8" fillId="0" borderId="426" xfId="0" applyNumberFormat="1" applyFont="1" applyBorder="1" applyAlignment="1">
      <alignment horizontal="right"/>
    </xf>
    <xf numFmtId="0" fontId="61" fillId="2" borderId="427" xfId="0" applyFont="1" applyFill="1" applyBorder="1" applyAlignment="1">
      <alignment horizontal="center"/>
    </xf>
    <xf numFmtId="0" fontId="61" fillId="2" borderId="112" xfId="0" applyFont="1" applyFill="1" applyBorder="1" applyAlignment="1">
      <alignment horizontal="center"/>
    </xf>
    <xf numFmtId="0" fontId="61" fillId="2" borderId="113" xfId="0" applyFont="1" applyFill="1" applyBorder="1" applyAlignment="1">
      <alignment horizontal="center"/>
    </xf>
    <xf numFmtId="165" fontId="20" fillId="0" borderId="135" xfId="0" applyNumberFormat="1" applyFont="1" applyBorder="1" applyAlignment="1">
      <alignment horizontal="right"/>
    </xf>
    <xf numFmtId="0" fontId="61" fillId="2" borderId="81" xfId="0" applyFont="1" applyFill="1" applyBorder="1" applyAlignment="1">
      <alignment horizontal="center"/>
    </xf>
    <xf numFmtId="164" fontId="8" fillId="0" borderId="449" xfId="0" applyNumberFormat="1" applyFont="1" applyBorder="1" applyAlignment="1">
      <alignment horizontal="right"/>
    </xf>
    <xf numFmtId="164" fontId="8" fillId="0" borderId="450" xfId="0" applyNumberFormat="1" applyFont="1" applyBorder="1" applyAlignment="1">
      <alignment horizontal="right"/>
    </xf>
    <xf numFmtId="3" fontId="22" fillId="0" borderId="79" xfId="0" applyNumberFormat="1" applyFont="1" applyBorder="1" applyAlignment="1">
      <alignment horizontal="right"/>
    </xf>
    <xf numFmtId="3" fontId="22" fillId="0" borderId="451" xfId="0" applyNumberFormat="1" applyFont="1" applyBorder="1" applyAlignment="1">
      <alignment horizontal="right"/>
    </xf>
    <xf numFmtId="3" fontId="8" fillId="0" borderId="452" xfId="0" applyNumberFormat="1" applyFont="1" applyBorder="1" applyAlignment="1">
      <alignment horizontal="right"/>
    </xf>
    <xf numFmtId="3" fontId="8" fillId="0" borderId="453" xfId="0" applyNumberFormat="1" applyFont="1" applyBorder="1" applyAlignment="1">
      <alignment horizontal="right"/>
    </xf>
    <xf numFmtId="0" fontId="8" fillId="0" borderId="0" xfId="0" applyFont="1" applyAlignment="1">
      <alignment vertical="center" wrapText="1"/>
    </xf>
    <xf numFmtId="9" fontId="8" fillId="0" borderId="0" xfId="0" applyNumberFormat="1" applyFont="1" applyAlignment="1">
      <alignment horizontal="center" vertical="center"/>
    </xf>
    <xf numFmtId="0" fontId="68" fillId="0" borderId="0" xfId="0" applyFont="1" applyAlignment="1">
      <alignment vertical="center"/>
    </xf>
    <xf numFmtId="0" fontId="70" fillId="2" borderId="70" xfId="0" applyFont="1" applyFill="1" applyBorder="1" applyAlignment="1">
      <alignment horizontal="center"/>
    </xf>
    <xf numFmtId="3" fontId="8" fillId="0" borderId="72" xfId="0" applyNumberFormat="1" applyFont="1" applyBorder="1" applyAlignment="1">
      <alignment horizontal="right"/>
    </xf>
    <xf numFmtId="0" fontId="69" fillId="2" borderId="81" xfId="0" applyFont="1" applyFill="1" applyBorder="1" applyAlignment="1">
      <alignment horizontal="center" vertical="center"/>
    </xf>
    <xf numFmtId="3" fontId="8" fillId="0" borderId="16" xfId="0" applyNumberFormat="1" applyFont="1" applyBorder="1" applyAlignment="1">
      <alignment horizontal="right"/>
    </xf>
    <xf numFmtId="3" fontId="8" fillId="0" borderId="17" xfId="0" applyNumberFormat="1" applyFont="1" applyBorder="1" applyAlignment="1">
      <alignment horizontal="right"/>
    </xf>
    <xf numFmtId="3" fontId="8" fillId="0" borderId="457" xfId="0" applyNumberFormat="1" applyFont="1" applyBorder="1" applyAlignment="1">
      <alignment horizontal="right"/>
    </xf>
    <xf numFmtId="0" fontId="70" fillId="2" borderId="81" xfId="0" applyFont="1" applyFill="1" applyBorder="1" applyAlignment="1">
      <alignment horizontal="center" vertical="center" wrapText="1"/>
    </xf>
    <xf numFmtId="164" fontId="8" fillId="0" borderId="458" xfId="0" applyNumberFormat="1" applyFont="1" applyBorder="1" applyAlignment="1">
      <alignment horizontal="right"/>
    </xf>
    <xf numFmtId="164" fontId="8" fillId="0" borderId="459" xfId="0" applyNumberFormat="1" applyFont="1" applyBorder="1" applyAlignment="1">
      <alignment horizontal="right"/>
    </xf>
    <xf numFmtId="164" fontId="8" fillId="0" borderId="460" xfId="0" applyNumberFormat="1" applyFont="1" applyBorder="1" applyAlignment="1">
      <alignment horizontal="right"/>
    </xf>
    <xf numFmtId="164" fontId="22" fillId="0" borderId="459" xfId="0" applyNumberFormat="1" applyFont="1" applyBorder="1" applyAlignment="1">
      <alignment horizontal="right"/>
    </xf>
    <xf numFmtId="0" fontId="8" fillId="0" borderId="9" xfId="0" applyFont="1" applyBorder="1" applyAlignment="1">
      <alignment horizontal="right"/>
    </xf>
    <xf numFmtId="0" fontId="8" fillId="0" borderId="10" xfId="0" applyFont="1" applyBorder="1" applyAlignment="1">
      <alignment horizontal="right"/>
    </xf>
    <xf numFmtId="0" fontId="69" fillId="2" borderId="164" xfId="0" applyFont="1" applyFill="1" applyBorder="1" applyAlignment="1">
      <alignment horizontal="center" vertical="center" wrapText="1"/>
    </xf>
    <xf numFmtId="0" fontId="69" fillId="2" borderId="165" xfId="0" applyFont="1" applyFill="1" applyBorder="1" applyAlignment="1">
      <alignment horizontal="center" vertical="center" wrapText="1"/>
    </xf>
    <xf numFmtId="0" fontId="69" fillId="2" borderId="166" xfId="0" applyFont="1" applyFill="1" applyBorder="1" applyAlignment="1">
      <alignment horizontal="center" vertical="center" wrapText="1"/>
    </xf>
    <xf numFmtId="0" fontId="69" fillId="2" borderId="179" xfId="0" applyFont="1" applyFill="1" applyBorder="1" applyAlignment="1">
      <alignment horizontal="center" vertical="center" wrapText="1"/>
    </xf>
    <xf numFmtId="0" fontId="8" fillId="0" borderId="68" xfId="0" applyFont="1" applyBorder="1" applyAlignment="1">
      <alignment horizontal="right"/>
    </xf>
    <xf numFmtId="164" fontId="8" fillId="0" borderId="114" xfId="0" applyNumberFormat="1" applyFont="1" applyBorder="1" applyAlignment="1">
      <alignment horizontal="right"/>
    </xf>
    <xf numFmtId="0" fontId="69" fillId="2" borderId="111" xfId="0" applyFont="1" applyFill="1" applyBorder="1" applyAlignment="1">
      <alignment horizontal="center" vertical="center"/>
    </xf>
    <xf numFmtId="164" fontId="8" fillId="0" borderId="461" xfId="0" applyNumberFormat="1" applyFont="1" applyBorder="1" applyAlignment="1">
      <alignment horizontal="right"/>
    </xf>
    <xf numFmtId="164" fontId="8" fillId="0" borderId="447" xfId="0" applyNumberFormat="1" applyFont="1" applyBorder="1" applyAlignment="1">
      <alignment horizontal="right"/>
    </xf>
    <xf numFmtId="164" fontId="22" fillId="0" borderId="80" xfId="0" applyNumberFormat="1" applyFont="1" applyBorder="1" applyAlignment="1">
      <alignment horizontal="right"/>
    </xf>
    <xf numFmtId="0" fontId="70" fillId="2" borderId="70" xfId="0" applyFont="1" applyFill="1" applyBorder="1" applyAlignment="1">
      <alignment horizontal="center" vertical="center"/>
    </xf>
    <xf numFmtId="3" fontId="8" fillId="0" borderId="93" xfId="0" applyNumberFormat="1" applyFont="1" applyBorder="1" applyAlignment="1">
      <alignment horizontal="right"/>
    </xf>
    <xf numFmtId="3" fontId="8" fillId="0" borderId="100" xfId="0" applyNumberFormat="1" applyFont="1" applyBorder="1" applyAlignment="1">
      <alignment horizontal="right"/>
    </xf>
    <xf numFmtId="165" fontId="22" fillId="0" borderId="114" xfId="0" applyNumberFormat="1" applyFont="1" applyBorder="1" applyAlignment="1">
      <alignment horizontal="right"/>
    </xf>
    <xf numFmtId="165" fontId="22" fillId="0" borderId="115" xfId="0" applyNumberFormat="1" applyFont="1" applyBorder="1" applyAlignment="1">
      <alignment horizontal="right"/>
    </xf>
    <xf numFmtId="0" fontId="70" fillId="2" borderId="1" xfId="0" applyFont="1" applyFill="1" applyBorder="1" applyAlignment="1">
      <alignment horizontal="center"/>
    </xf>
    <xf numFmtId="164" fontId="8" fillId="0" borderId="463" xfId="0" applyNumberFormat="1" applyFont="1" applyBorder="1" applyAlignment="1">
      <alignment horizontal="right"/>
    </xf>
    <xf numFmtId="0" fontId="10" fillId="0" borderId="177" xfId="0" applyFont="1" applyBorder="1" applyAlignment="1">
      <alignment vertical="center"/>
    </xf>
    <xf numFmtId="3" fontId="8" fillId="0" borderId="128" xfId="0" applyNumberFormat="1" applyFont="1" applyBorder="1" applyAlignment="1">
      <alignment vertical="center"/>
    </xf>
    <xf numFmtId="3" fontId="8" fillId="0" borderId="129" xfId="0" applyNumberFormat="1" applyFont="1" applyBorder="1" applyAlignment="1">
      <alignment vertical="center"/>
    </xf>
    <xf numFmtId="3" fontId="22" fillId="0" borderId="17" xfId="0" applyNumberFormat="1" applyFont="1" applyBorder="1" applyAlignment="1">
      <alignment vertical="center"/>
    </xf>
    <xf numFmtId="3" fontId="22" fillId="0" borderId="16" xfId="0" applyNumberFormat="1" applyFont="1" applyBorder="1" applyAlignment="1">
      <alignment horizontal="right" vertical="center"/>
    </xf>
    <xf numFmtId="3" fontId="22" fillId="0" borderId="18" xfId="0" applyNumberFormat="1" applyFont="1" applyBorder="1" applyAlignment="1">
      <alignment vertical="center"/>
    </xf>
    <xf numFmtId="0" fontId="75" fillId="2" borderId="70" xfId="0" applyFont="1" applyFill="1" applyBorder="1" applyAlignment="1">
      <alignment horizontal="center" vertical="center"/>
    </xf>
    <xf numFmtId="0" fontId="75" fillId="2" borderId="81" xfId="0" applyFont="1" applyFill="1" applyBorder="1" applyAlignment="1">
      <alignment horizontal="center" vertical="center"/>
    </xf>
    <xf numFmtId="0" fontId="76" fillId="2" borderId="81" xfId="0" applyFont="1" applyFill="1" applyBorder="1" applyAlignment="1">
      <alignment horizontal="center" vertical="center" wrapText="1"/>
    </xf>
    <xf numFmtId="0" fontId="77" fillId="0" borderId="0" xfId="0" applyFont="1" applyAlignment="1">
      <alignment horizontal="left" vertical="center"/>
    </xf>
    <xf numFmtId="0" fontId="75" fillId="2" borderId="81" xfId="0" applyFont="1" applyFill="1" applyBorder="1" applyAlignment="1">
      <alignment horizontal="center" vertical="center" wrapText="1"/>
    </xf>
    <xf numFmtId="0" fontId="75" fillId="2" borderId="111" xfId="0" applyFont="1" applyFill="1" applyBorder="1" applyAlignment="1">
      <alignment horizontal="center" vertical="center"/>
    </xf>
    <xf numFmtId="164" fontId="8" fillId="0" borderId="114" xfId="0" applyNumberFormat="1" applyFont="1" applyBorder="1" applyAlignment="1">
      <alignment vertical="center"/>
    </xf>
    <xf numFmtId="0" fontId="8" fillId="0" borderId="115" xfId="0" applyFont="1" applyBorder="1" applyAlignment="1">
      <alignment horizontal="right" vertical="center"/>
    </xf>
    <xf numFmtId="0" fontId="8" fillId="0" borderId="94" xfId="0" applyFont="1" applyBorder="1" applyAlignment="1">
      <alignment horizontal="right" vertical="center"/>
    </xf>
    <xf numFmtId="164" fontId="8" fillId="0" borderId="104" xfId="0" applyNumberFormat="1" applyFont="1" applyBorder="1" applyAlignment="1">
      <alignment vertical="center"/>
    </xf>
    <xf numFmtId="164" fontId="8" fillId="0" borderId="470" xfId="0" applyNumberFormat="1" applyFont="1" applyBorder="1" applyAlignment="1">
      <alignment horizontal="right"/>
    </xf>
    <xf numFmtId="164" fontId="8" fillId="0" borderId="103" xfId="0" applyNumberFormat="1" applyFont="1" applyBorder="1" applyAlignment="1">
      <alignment horizontal="right" vertical="center"/>
    </xf>
    <xf numFmtId="164" fontId="8" fillId="0" borderId="100" xfId="0" applyNumberFormat="1" applyFont="1" applyBorder="1" applyAlignment="1">
      <alignment horizontal="right" vertical="center"/>
    </xf>
    <xf numFmtId="164" fontId="8" fillId="0" borderId="0" xfId="0" applyNumberFormat="1" applyFont="1" applyAlignment="1">
      <alignment horizontal="right" vertical="center"/>
    </xf>
    <xf numFmtId="164" fontId="22" fillId="0" borderId="0" xfId="0" applyNumberFormat="1" applyFont="1" applyAlignment="1">
      <alignment horizontal="right" vertical="center"/>
    </xf>
    <xf numFmtId="164" fontId="8" fillId="0" borderId="97" xfId="0" applyNumberFormat="1" applyFont="1" applyBorder="1" applyAlignment="1">
      <alignment horizontal="right" vertical="center"/>
    </xf>
    <xf numFmtId="0" fontId="22" fillId="0" borderId="13" xfId="0" applyFont="1" applyBorder="1" applyAlignment="1">
      <alignment horizontal="right" vertical="center"/>
    </xf>
    <xf numFmtId="0" fontId="22" fillId="0" borderId="109" xfId="0" applyFont="1" applyBorder="1" applyAlignment="1">
      <alignment horizontal="right" vertical="center"/>
    </xf>
    <xf numFmtId="3" fontId="22" fillId="0" borderId="17" xfId="0" applyNumberFormat="1" applyFont="1" applyBorder="1" applyAlignment="1">
      <alignment horizontal="right" vertical="center"/>
    </xf>
    <xf numFmtId="3" fontId="22" fillId="0" borderId="10" xfId="0" applyNumberFormat="1" applyFont="1" applyBorder="1" applyAlignment="1">
      <alignment horizontal="right" vertical="center"/>
    </xf>
    <xf numFmtId="4" fontId="22" fillId="0" borderId="16" xfId="0" applyNumberFormat="1" applyFont="1" applyBorder="1" applyAlignment="1">
      <alignment horizontal="right" vertical="center"/>
    </xf>
    <xf numFmtId="4" fontId="22" fillId="0" borderId="17" xfId="0" applyNumberFormat="1" applyFont="1" applyBorder="1" applyAlignment="1">
      <alignment horizontal="right" vertical="center"/>
    </xf>
    <xf numFmtId="4" fontId="22" fillId="0" borderId="10" xfId="0" applyNumberFormat="1" applyFont="1" applyBorder="1" applyAlignment="1">
      <alignment horizontal="right" vertical="center"/>
    </xf>
    <xf numFmtId="3" fontId="22" fillId="0" borderId="14" xfId="0" applyNumberFormat="1" applyFont="1" applyBorder="1" applyAlignment="1">
      <alignment horizontal="right" vertical="center"/>
    </xf>
    <xf numFmtId="4" fontId="8" fillId="0" borderId="9" xfId="0" applyNumberFormat="1" applyFont="1" applyBorder="1" applyAlignment="1">
      <alignment vertical="center"/>
    </xf>
    <xf numFmtId="4" fontId="8" fillId="0" borderId="10" xfId="0" applyNumberFormat="1" applyFont="1" applyBorder="1" applyAlignment="1">
      <alignment vertical="center"/>
    </xf>
    <xf numFmtId="4" fontId="20" fillId="0" borderId="9" xfId="0" applyNumberFormat="1" applyFont="1" applyBorder="1"/>
    <xf numFmtId="4" fontId="20" fillId="0" borderId="9" xfId="0" applyNumberFormat="1" applyFont="1" applyBorder="1" applyAlignment="1">
      <alignment horizontal="right"/>
    </xf>
    <xf numFmtId="4" fontId="8" fillId="0" borderId="13" xfId="0" applyNumberFormat="1" applyFont="1" applyBorder="1" applyAlignment="1">
      <alignment vertical="center"/>
    </xf>
    <xf numFmtId="4" fontId="8" fillId="0" borderId="14" xfId="0" applyNumberFormat="1" applyFont="1" applyBorder="1" applyAlignment="1">
      <alignment vertical="center"/>
    </xf>
    <xf numFmtId="4" fontId="20" fillId="0" borderId="13" xfId="0" applyNumberFormat="1" applyFont="1" applyBorder="1" applyAlignment="1">
      <alignment horizontal="right"/>
    </xf>
    <xf numFmtId="0" fontId="75" fillId="7" borderId="81" xfId="0" applyFont="1" applyFill="1" applyBorder="1" applyAlignment="1">
      <alignment horizontal="center" vertical="center"/>
    </xf>
    <xf numFmtId="4" fontId="20" fillId="0" borderId="9" xfId="0" applyNumberFormat="1" applyFont="1" applyBorder="1" applyAlignment="1">
      <alignment vertical="center"/>
    </xf>
    <xf numFmtId="4" fontId="20" fillId="0" borderId="13" xfId="0" applyNumberFormat="1" applyFont="1" applyBorder="1" applyAlignment="1">
      <alignment vertical="center"/>
    </xf>
    <xf numFmtId="0" fontId="76" fillId="2" borderId="472" xfId="0" applyFont="1" applyFill="1" applyBorder="1" applyAlignment="1">
      <alignment horizontal="center" vertical="center"/>
    </xf>
    <xf numFmtId="0" fontId="76" fillId="2" borderId="81" xfId="0" applyFont="1" applyFill="1" applyBorder="1" applyAlignment="1">
      <alignment horizontal="center" vertical="center"/>
    </xf>
    <xf numFmtId="0" fontId="75" fillId="2" borderId="473" xfId="0" applyFont="1" applyFill="1" applyBorder="1" applyAlignment="1">
      <alignment horizontal="center" vertical="center"/>
    </xf>
    <xf numFmtId="0" fontId="75" fillId="2" borderId="474" xfId="0" applyFont="1" applyFill="1" applyBorder="1" applyAlignment="1">
      <alignment horizontal="center" vertical="center"/>
    </xf>
    <xf numFmtId="164" fontId="8" fillId="0" borderId="475" xfId="0" applyNumberFormat="1" applyFont="1" applyBorder="1" applyAlignment="1">
      <alignment vertical="center"/>
    </xf>
    <xf numFmtId="164" fontId="8" fillId="0" borderId="41" xfId="0" applyNumberFormat="1" applyFont="1" applyBorder="1" applyAlignment="1">
      <alignment vertical="center"/>
    </xf>
    <xf numFmtId="164" fontId="8" fillId="0" borderId="476" xfId="0" applyNumberFormat="1" applyFont="1" applyBorder="1" applyAlignment="1">
      <alignment vertical="center"/>
    </xf>
    <xf numFmtId="164" fontId="8" fillId="0" borderId="477" xfId="0" applyNumberFormat="1" applyFont="1" applyBorder="1" applyAlignment="1">
      <alignment vertical="center"/>
    </xf>
    <xf numFmtId="164" fontId="8" fillId="0" borderId="478" xfId="0" applyNumberFormat="1" applyFont="1" applyBorder="1" applyAlignment="1">
      <alignment vertical="center"/>
    </xf>
    <xf numFmtId="164" fontId="22" fillId="0" borderId="479" xfId="0" applyNumberFormat="1" applyFont="1" applyBorder="1" applyAlignment="1">
      <alignment vertical="center"/>
    </xf>
    <xf numFmtId="164" fontId="22" fillId="0" borderId="34" xfId="0" applyNumberFormat="1" applyFont="1" applyBorder="1" applyAlignment="1">
      <alignment vertical="center"/>
    </xf>
    <xf numFmtId="164" fontId="22" fillId="0" borderId="480" xfId="0" applyNumberFormat="1" applyFont="1" applyBorder="1" applyAlignment="1">
      <alignment vertical="center"/>
    </xf>
    <xf numFmtId="3" fontId="22" fillId="0" borderId="94" xfId="0" applyNumberFormat="1" applyFont="1" applyBorder="1" applyAlignment="1">
      <alignment vertical="center"/>
    </xf>
    <xf numFmtId="3" fontId="8" fillId="0" borderId="76" xfId="0" applyNumberFormat="1" applyFont="1" applyBorder="1" applyAlignment="1">
      <alignment horizontal="right" vertical="center"/>
    </xf>
    <xf numFmtId="3" fontId="8" fillId="0" borderId="77" xfId="0" applyNumberFormat="1" applyFont="1" applyBorder="1" applyAlignment="1">
      <alignment horizontal="right" vertical="center"/>
    </xf>
    <xf numFmtId="0" fontId="30" fillId="0" borderId="0" xfId="0" applyFont="1" applyAlignment="1">
      <alignment vertical="center"/>
    </xf>
    <xf numFmtId="0" fontId="76" fillId="2" borderId="112" xfId="0" applyFont="1" applyFill="1" applyBorder="1" applyAlignment="1">
      <alignment horizontal="center" vertical="center" wrapText="1"/>
    </xf>
    <xf numFmtId="0" fontId="75" fillId="2" borderId="112" xfId="0" applyFont="1" applyFill="1" applyBorder="1" applyAlignment="1">
      <alignment horizontal="center" vertical="center"/>
    </xf>
    <xf numFmtId="0" fontId="75" fillId="2" borderId="113" xfId="0" applyFont="1" applyFill="1" applyBorder="1" applyAlignment="1">
      <alignment horizontal="center" vertical="center"/>
    </xf>
    <xf numFmtId="0" fontId="76" fillId="2" borderId="113" xfId="0" applyFont="1" applyFill="1" applyBorder="1" applyAlignment="1">
      <alignment horizontal="center" vertical="center"/>
    </xf>
    <xf numFmtId="4" fontId="22" fillId="0" borderId="76" xfId="0" applyNumberFormat="1" applyFont="1" applyBorder="1" applyAlignment="1">
      <alignment vertical="center"/>
    </xf>
    <xf numFmtId="4" fontId="22" fillId="0" borderId="77" xfId="0" applyNumberFormat="1" applyFont="1" applyBorder="1" applyAlignment="1">
      <alignment vertical="center"/>
    </xf>
    <xf numFmtId="4" fontId="22" fillId="0" borderId="94" xfId="0" applyNumberFormat="1" applyFont="1" applyBorder="1" applyAlignment="1">
      <alignment vertical="center"/>
    </xf>
    <xf numFmtId="9" fontId="8" fillId="0" borderId="13" xfId="0" applyNumberFormat="1" applyFont="1" applyBorder="1" applyAlignment="1">
      <alignment vertical="center"/>
    </xf>
    <xf numFmtId="9" fontId="8" fillId="0" borderId="109" xfId="0" applyNumberFormat="1" applyFont="1" applyBorder="1" applyAlignment="1">
      <alignment vertical="center"/>
    </xf>
    <xf numFmtId="9" fontId="8" fillId="0" borderId="14" xfId="0" applyNumberFormat="1" applyFont="1" applyBorder="1" applyAlignment="1">
      <alignment vertical="center"/>
    </xf>
    <xf numFmtId="164" fontId="8" fillId="0" borderId="109" xfId="0" applyNumberFormat="1" applyFont="1" applyBorder="1" applyAlignment="1">
      <alignment vertical="center"/>
    </xf>
    <xf numFmtId="0" fontId="8" fillId="0" borderId="485" xfId="0" applyFont="1" applyBorder="1" applyAlignment="1">
      <alignment horizontal="left" vertical="center"/>
    </xf>
    <xf numFmtId="165" fontId="8" fillId="0" borderId="97" xfId="0" applyNumberFormat="1" applyFont="1" applyBorder="1" applyAlignment="1">
      <alignment vertical="center"/>
    </xf>
    <xf numFmtId="165" fontId="8" fillId="0" borderId="103" xfId="0" applyNumberFormat="1" applyFont="1" applyBorder="1" applyAlignment="1">
      <alignment vertical="center"/>
    </xf>
    <xf numFmtId="165" fontId="8" fillId="0" borderId="104" xfId="0" applyNumberFormat="1" applyFont="1" applyBorder="1" applyAlignment="1">
      <alignment vertical="center"/>
    </xf>
    <xf numFmtId="165" fontId="8" fillId="0" borderId="100" xfId="0" applyNumberFormat="1" applyFont="1" applyBorder="1" applyAlignment="1">
      <alignment vertical="center"/>
    </xf>
    <xf numFmtId="10" fontId="8" fillId="0" borderId="9" xfId="0" applyNumberFormat="1" applyFont="1" applyBorder="1" applyAlignment="1">
      <alignment vertical="center"/>
    </xf>
    <xf numFmtId="10" fontId="8" fillId="0" borderId="68" xfId="0" applyNumberFormat="1" applyFont="1" applyBorder="1" applyAlignment="1">
      <alignment vertical="center"/>
    </xf>
    <xf numFmtId="10" fontId="8" fillId="0" borderId="10" xfId="0" applyNumberFormat="1" applyFont="1" applyBorder="1" applyAlignment="1">
      <alignment vertical="center"/>
    </xf>
    <xf numFmtId="10" fontId="8" fillId="0" borderId="13" xfId="0" applyNumberFormat="1" applyFont="1" applyBorder="1" applyAlignment="1">
      <alignment vertical="center"/>
    </xf>
    <xf numFmtId="10" fontId="8" fillId="0" borderId="109" xfId="0" applyNumberFormat="1" applyFont="1" applyBorder="1" applyAlignment="1">
      <alignment vertical="center"/>
    </xf>
    <xf numFmtId="10" fontId="8" fillId="0" borderId="14" xfId="0" applyNumberFormat="1" applyFont="1" applyBorder="1" applyAlignment="1">
      <alignment vertical="center"/>
    </xf>
    <xf numFmtId="10" fontId="8" fillId="0" borderId="0" xfId="0" applyNumberFormat="1" applyFont="1" applyAlignment="1">
      <alignment vertical="center"/>
    </xf>
    <xf numFmtId="0" fontId="31" fillId="0" borderId="0" xfId="0" applyFont="1" applyAlignment="1">
      <alignment vertical="center" wrapText="1"/>
    </xf>
    <xf numFmtId="0" fontId="75" fillId="2" borderId="1" xfId="0" applyFont="1" applyFill="1" applyBorder="1" applyAlignment="1">
      <alignment horizontal="center" vertical="center"/>
    </xf>
    <xf numFmtId="164" fontId="8" fillId="0" borderId="99" xfId="0" applyNumberFormat="1" applyFont="1" applyBorder="1" applyAlignment="1">
      <alignment vertical="center"/>
    </xf>
    <xf numFmtId="0" fontId="76" fillId="2" borderId="111" xfId="0" applyFont="1" applyFill="1" applyBorder="1" applyAlignment="1">
      <alignment horizontal="center" vertical="center"/>
    </xf>
    <xf numFmtId="3" fontId="8" fillId="0" borderId="10" xfId="0" applyNumberFormat="1" applyFont="1" applyBorder="1" applyAlignment="1">
      <alignment horizontal="right" vertical="center"/>
    </xf>
    <xf numFmtId="3" fontId="8" fillId="0" borderId="14" xfId="0" applyNumberFormat="1" applyFont="1" applyBorder="1" applyAlignment="1">
      <alignment horizontal="right" vertical="center"/>
    </xf>
    <xf numFmtId="0" fontId="85" fillId="0" borderId="0" xfId="0" applyFont="1"/>
    <xf numFmtId="0" fontId="83" fillId="0" borderId="0" xfId="0" applyFont="1" applyAlignment="1">
      <alignment vertical="center"/>
    </xf>
    <xf numFmtId="0" fontId="67" fillId="0" borderId="0" xfId="0" applyFont="1" applyAlignment="1">
      <alignment vertical="center"/>
    </xf>
    <xf numFmtId="0" fontId="8" fillId="0" borderId="0" xfId="0" applyFont="1" applyAlignment="1">
      <alignment horizontal="left" wrapText="1"/>
    </xf>
    <xf numFmtId="0" fontId="20" fillId="0" borderId="76" xfId="0" applyFont="1" applyBorder="1" applyAlignment="1">
      <alignment horizontal="right"/>
    </xf>
    <xf numFmtId="165" fontId="20" fillId="0" borderId="76" xfId="0" applyNumberFormat="1" applyFont="1" applyBorder="1" applyAlignment="1">
      <alignment horizontal="right"/>
    </xf>
    <xf numFmtId="165" fontId="20" fillId="0" borderId="77" xfId="0" applyNumberFormat="1" applyFont="1" applyBorder="1" applyAlignment="1">
      <alignment horizontal="right"/>
    </xf>
    <xf numFmtId="0" fontId="20" fillId="0" borderId="94" xfId="0" applyFont="1" applyBorder="1" applyAlignment="1">
      <alignment horizontal="right"/>
    </xf>
    <xf numFmtId="0" fontId="20" fillId="0" borderId="114" xfId="0" applyFont="1" applyBorder="1"/>
    <xf numFmtId="0" fontId="20" fillId="0" borderId="114" xfId="0" applyFont="1" applyBorder="1" applyAlignment="1">
      <alignment horizontal="right"/>
    </xf>
    <xf numFmtId="0" fontId="20" fillId="0" borderId="115" xfId="0" applyFont="1" applyBorder="1" applyAlignment="1">
      <alignment horizontal="right"/>
    </xf>
    <xf numFmtId="0" fontId="88" fillId="0" borderId="94" xfId="0" applyFont="1" applyBorder="1" applyAlignment="1">
      <alignment horizontal="right"/>
    </xf>
    <xf numFmtId="0" fontId="88" fillId="0" borderId="114" xfId="0" applyFont="1" applyBorder="1" applyAlignment="1">
      <alignment horizontal="right"/>
    </xf>
    <xf numFmtId="0" fontId="89" fillId="0" borderId="0" xfId="0" applyFont="1"/>
    <xf numFmtId="0" fontId="86" fillId="0" borderId="0" xfId="0" applyFont="1"/>
    <xf numFmtId="0" fontId="90" fillId="2" borderId="523" xfId="0" applyFont="1" applyFill="1" applyBorder="1" applyAlignment="1">
      <alignment vertical="center" wrapText="1"/>
    </xf>
    <xf numFmtId="0" fontId="90" fillId="2" borderId="523" xfId="0" applyFont="1" applyFill="1" applyBorder="1" applyAlignment="1">
      <alignment horizontal="center" vertical="center" wrapText="1"/>
    </xf>
    <xf numFmtId="0" fontId="20" fillId="0" borderId="524" xfId="0" applyFont="1" applyBorder="1" applyAlignment="1">
      <alignment horizontal="center" vertical="center" wrapText="1"/>
    </xf>
    <xf numFmtId="0" fontId="20" fillId="0" borderId="525" xfId="0" applyFont="1" applyBorder="1" applyAlignment="1">
      <alignment horizontal="center" vertical="center" wrapText="1"/>
    </xf>
    <xf numFmtId="0" fontId="25" fillId="0" borderId="526" xfId="0" applyFont="1" applyBorder="1" applyAlignment="1">
      <alignment horizontal="center"/>
    </xf>
    <xf numFmtId="0" fontId="20" fillId="0" borderId="527" xfId="0" applyFont="1" applyBorder="1" applyAlignment="1">
      <alignment horizontal="center" vertical="center" wrapText="1"/>
    </xf>
    <xf numFmtId="0" fontId="25" fillId="0" borderId="523" xfId="0" applyFont="1" applyBorder="1" applyAlignment="1">
      <alignment horizontal="center"/>
    </xf>
    <xf numFmtId="0" fontId="25" fillId="8" borderId="523" xfId="0" applyFont="1" applyFill="1" applyBorder="1" applyAlignment="1">
      <alignment horizontal="center"/>
    </xf>
    <xf numFmtId="0" fontId="90" fillId="8" borderId="523" xfId="0" applyFont="1" applyFill="1" applyBorder="1" applyAlignment="1">
      <alignment horizontal="center"/>
    </xf>
    <xf numFmtId="0" fontId="25" fillId="0" borderId="528" xfId="0" applyFont="1" applyBorder="1" applyAlignment="1">
      <alignment horizontal="center"/>
    </xf>
    <xf numFmtId="0" fontId="20" fillId="0" borderId="523" xfId="0" applyFont="1" applyBorder="1" applyAlignment="1">
      <alignment horizontal="center" vertical="center" wrapText="1"/>
    </xf>
    <xf numFmtId="0" fontId="20" fillId="0" borderId="523" xfId="0" applyFont="1" applyBorder="1"/>
    <xf numFmtId="0" fontId="20" fillId="8" borderId="523" xfId="0" applyFont="1" applyFill="1" applyBorder="1"/>
    <xf numFmtId="0" fontId="29" fillId="0" borderId="0" xfId="0" applyFont="1" applyAlignment="1">
      <alignment vertical="center"/>
    </xf>
    <xf numFmtId="0" fontId="29" fillId="0" borderId="0" xfId="0" applyFont="1" applyAlignment="1">
      <alignment vertical="center" wrapText="1"/>
    </xf>
    <xf numFmtId="0" fontId="90" fillId="2" borderId="523" xfId="0" applyFont="1" applyFill="1" applyBorder="1" applyAlignment="1">
      <alignment horizontal="center" wrapText="1"/>
    </xf>
    <xf numFmtId="0" fontId="92" fillId="2" borderId="523" xfId="0" applyFont="1" applyFill="1" applyBorder="1" applyAlignment="1">
      <alignment wrapText="1"/>
    </xf>
    <xf numFmtId="0" fontId="8" fillId="0" borderId="523" xfId="0" applyFont="1" applyBorder="1" applyAlignment="1">
      <alignment horizontal="center" wrapText="1"/>
    </xf>
    <xf numFmtId="49" fontId="22" fillId="0" borderId="523" xfId="0" applyNumberFormat="1" applyFont="1" applyBorder="1" applyAlignment="1">
      <alignment horizontal="center" wrapText="1"/>
    </xf>
    <xf numFmtId="0" fontId="8" fillId="0" borderId="523" xfId="0" applyFont="1" applyBorder="1"/>
    <xf numFmtId="0" fontId="8" fillId="8" borderId="523" xfId="0" applyFont="1" applyFill="1" applyBorder="1"/>
    <xf numFmtId="0" fontId="8" fillId="0" borderId="529" xfId="0" applyFont="1" applyBorder="1" applyAlignment="1">
      <alignment horizontal="center" wrapText="1"/>
    </xf>
    <xf numFmtId="49" fontId="22" fillId="0" borderId="529" xfId="0" applyNumberFormat="1" applyFont="1" applyBorder="1" applyAlignment="1">
      <alignment horizontal="center" wrapText="1"/>
    </xf>
    <xf numFmtId="0" fontId="8" fillId="0" borderId="529" xfId="0" applyFont="1" applyBorder="1"/>
    <xf numFmtId="0" fontId="8" fillId="0" borderId="527" xfId="0" applyFont="1" applyBorder="1" applyAlignment="1">
      <alignment horizontal="center" wrapText="1"/>
    </xf>
    <xf numFmtId="49" fontId="92" fillId="2" borderId="523" xfId="0" applyNumberFormat="1" applyFont="1" applyFill="1" applyBorder="1" applyAlignment="1">
      <alignment wrapText="1"/>
    </xf>
    <xf numFmtId="49" fontId="8" fillId="0" borderId="523" xfId="0" applyNumberFormat="1" applyFont="1" applyBorder="1" applyAlignment="1">
      <alignment horizontal="center" wrapText="1"/>
    </xf>
    <xf numFmtId="0" fontId="22" fillId="0" borderId="523" xfId="0" applyFont="1" applyBorder="1" applyAlignment="1">
      <alignment horizontal="center" wrapText="1"/>
    </xf>
    <xf numFmtId="49" fontId="8" fillId="0" borderId="528" xfId="0" applyNumberFormat="1" applyFont="1" applyBorder="1" applyAlignment="1">
      <alignment horizontal="center" wrapText="1"/>
    </xf>
    <xf numFmtId="0" fontId="22" fillId="0" borderId="529" xfId="0" applyFont="1" applyBorder="1" applyAlignment="1">
      <alignment horizontal="center" wrapText="1"/>
    </xf>
    <xf numFmtId="49" fontId="8" fillId="0" borderId="526" xfId="0" applyNumberFormat="1" applyFont="1" applyBorder="1" applyAlignment="1">
      <alignment horizontal="center" wrapText="1"/>
    </xf>
    <xf numFmtId="0" fontId="22" fillId="0" borderId="526" xfId="0" applyFont="1" applyBorder="1" applyAlignment="1">
      <alignment horizontal="center" wrapText="1"/>
    </xf>
    <xf numFmtId="0" fontId="8" fillId="0" borderId="526" xfId="0" applyFont="1" applyBorder="1" applyAlignment="1">
      <alignment horizontal="center" wrapText="1"/>
    </xf>
    <xf numFmtId="0" fontId="8" fillId="0" borderId="526" xfId="0" applyFont="1" applyBorder="1"/>
    <xf numFmtId="3" fontId="22" fillId="0" borderId="523" xfId="0" applyNumberFormat="1" applyFont="1" applyBorder="1" applyAlignment="1">
      <alignment horizontal="center" wrapText="1"/>
    </xf>
    <xf numFmtId="3" fontId="25" fillId="4" borderId="315" xfId="0" applyNumberFormat="1" applyFont="1" applyFill="1" applyBorder="1" applyAlignment="1">
      <alignment horizontal="right"/>
    </xf>
    <xf numFmtId="0" fontId="51" fillId="2" borderId="345" xfId="0" applyFont="1" applyFill="1" applyBorder="1" applyAlignment="1">
      <alignment horizontal="center" vertical="center" wrapText="1"/>
    </xf>
    <xf numFmtId="0" fontId="1" fillId="2" borderId="454" xfId="0" applyFont="1" applyFill="1" applyBorder="1" applyAlignment="1">
      <alignment horizontal="center" vertical="center"/>
    </xf>
    <xf numFmtId="0" fontId="131" fillId="3" borderId="0" xfId="0" applyFont="1" applyFill="1" applyAlignment="1">
      <alignment vertical="center"/>
    </xf>
    <xf numFmtId="0" fontId="132" fillId="0" borderId="0" xfId="0" applyFont="1" applyAlignment="1">
      <alignment vertical="center"/>
    </xf>
    <xf numFmtId="0" fontId="10" fillId="0" borderId="183" xfId="0" applyFont="1" applyBorder="1" applyAlignment="1">
      <alignment vertical="center"/>
    </xf>
    <xf numFmtId="0" fontId="133" fillId="0" borderId="493" xfId="0" applyFont="1" applyBorder="1"/>
    <xf numFmtId="0" fontId="0" fillId="0" borderId="183" xfId="0" applyBorder="1"/>
    <xf numFmtId="0" fontId="0" fillId="0" borderId="537" xfId="0" applyBorder="1"/>
    <xf numFmtId="0" fontId="0" fillId="0" borderId="533" xfId="0" applyBorder="1"/>
    <xf numFmtId="0" fontId="9" fillId="0" borderId="538" xfId="0" applyFont="1" applyBorder="1"/>
    <xf numFmtId="0" fontId="9" fillId="0" borderId="534" xfId="0" applyFont="1" applyBorder="1"/>
    <xf numFmtId="0" fontId="9" fillId="0" borderId="535" xfId="0" applyFont="1" applyBorder="1"/>
    <xf numFmtId="0" fontId="19" fillId="3" borderId="183" xfId="0" applyFont="1" applyFill="1" applyBorder="1" applyAlignment="1">
      <alignment vertical="center"/>
    </xf>
    <xf numFmtId="0" fontId="1" fillId="2" borderId="64" xfId="0" applyFont="1" applyFill="1" applyBorder="1" applyAlignment="1">
      <alignment horizontal="center" vertical="center" wrapText="1"/>
    </xf>
    <xf numFmtId="0" fontId="1" fillId="2" borderId="65" xfId="0" applyFont="1" applyFill="1" applyBorder="1" applyAlignment="1">
      <alignment horizontal="center" vertical="center" wrapText="1"/>
    </xf>
    <xf numFmtId="164" fontId="8" fillId="0" borderId="67" xfId="0" applyNumberFormat="1" applyFont="1" applyBorder="1" applyAlignment="1">
      <alignment vertical="center" wrapText="1"/>
    </xf>
    <xf numFmtId="164" fontId="8" fillId="0" borderId="110" xfId="0" applyNumberFormat="1" applyFont="1" applyBorder="1" applyAlignment="1">
      <alignment vertical="center" wrapText="1"/>
    </xf>
    <xf numFmtId="3" fontId="8" fillId="0" borderId="320" xfId="0" applyNumberFormat="1" applyFont="1" applyBorder="1" applyAlignment="1">
      <alignment horizontal="right" vertical="center" wrapText="1"/>
    </xf>
    <xf numFmtId="164" fontId="8" fillId="0" borderId="67" xfId="0" applyNumberFormat="1" applyFont="1" applyBorder="1" applyAlignment="1">
      <alignment horizontal="right" vertical="center" wrapText="1"/>
    </xf>
    <xf numFmtId="3" fontId="8" fillId="0" borderId="105" xfId="0" applyNumberFormat="1" applyFont="1" applyBorder="1" applyAlignment="1">
      <alignment horizontal="right" vertical="center" wrapText="1"/>
    </xf>
    <xf numFmtId="3" fontId="8" fillId="0" borderId="107" xfId="0" applyNumberFormat="1" applyFont="1" applyBorder="1" applyAlignment="1">
      <alignment horizontal="right" vertical="center" wrapText="1"/>
    </xf>
    <xf numFmtId="164" fontId="22" fillId="0" borderId="110" xfId="0" applyNumberFormat="1" applyFont="1" applyBorder="1" applyAlignment="1">
      <alignment horizontal="right" vertical="center" wrapText="1"/>
    </xf>
    <xf numFmtId="0" fontId="1" fillId="4" borderId="183" xfId="0" applyFont="1" applyFill="1" applyBorder="1" applyAlignment="1">
      <alignment horizontal="center"/>
    </xf>
    <xf numFmtId="0" fontId="10" fillId="0" borderId="428" xfId="0" applyFont="1" applyBorder="1" applyAlignment="1">
      <alignment vertical="center"/>
    </xf>
    <xf numFmtId="0" fontId="1" fillId="4" borderId="183" xfId="0" applyFont="1" applyFill="1" applyBorder="1" applyAlignment="1">
      <alignment horizontal="center" wrapText="1"/>
    </xf>
    <xf numFmtId="0" fontId="8" fillId="4" borderId="183" xfId="0" applyFont="1" applyFill="1" applyBorder="1" applyAlignment="1">
      <alignment horizontal="right"/>
    </xf>
    <xf numFmtId="3" fontId="8" fillId="0" borderId="363" xfId="0" applyNumberFormat="1" applyFont="1" applyBorder="1" applyAlignment="1">
      <alignment horizontal="right"/>
    </xf>
    <xf numFmtId="3" fontId="8" fillId="4" borderId="183" xfId="0" applyNumberFormat="1" applyFont="1" applyFill="1" applyBorder="1" applyAlignment="1">
      <alignment horizontal="right"/>
    </xf>
    <xf numFmtId="0" fontId="8" fillId="0" borderId="363" xfId="0" applyFont="1" applyBorder="1" applyAlignment="1">
      <alignment horizontal="right"/>
    </xf>
    <xf numFmtId="4" fontId="22" fillId="4" borderId="59" xfId="0" applyNumberFormat="1" applyFont="1" applyFill="1" applyBorder="1" applyAlignment="1">
      <alignment horizontal="right"/>
    </xf>
    <xf numFmtId="3" fontId="22" fillId="4" borderId="183" xfId="0" applyNumberFormat="1" applyFont="1" applyFill="1" applyBorder="1" applyAlignment="1">
      <alignment horizontal="right"/>
    </xf>
    <xf numFmtId="4" fontId="22" fillId="4" borderId="183" xfId="0" applyNumberFormat="1" applyFont="1" applyFill="1" applyBorder="1" applyAlignment="1">
      <alignment horizontal="right"/>
    </xf>
    <xf numFmtId="166" fontId="8" fillId="0" borderId="360" xfId="0" applyNumberFormat="1" applyFont="1" applyBorder="1" applyAlignment="1">
      <alignment horizontal="right"/>
    </xf>
    <xf numFmtId="165" fontId="8" fillId="0" borderId="360" xfId="0" applyNumberFormat="1" applyFont="1" applyBorder="1" applyAlignment="1">
      <alignment horizontal="right"/>
    </xf>
    <xf numFmtId="165" fontId="22" fillId="0" borderId="361" xfId="0" applyNumberFormat="1" applyFont="1" applyBorder="1" applyAlignment="1">
      <alignment horizontal="right"/>
    </xf>
    <xf numFmtId="165" fontId="22" fillId="0" borderId="363" xfId="0" applyNumberFormat="1" applyFont="1" applyBorder="1" applyAlignment="1">
      <alignment horizontal="right"/>
    </xf>
    <xf numFmtId="165" fontId="22" fillId="4" borderId="59" xfId="0" applyNumberFormat="1" applyFont="1" applyFill="1" applyBorder="1" applyAlignment="1">
      <alignment horizontal="right"/>
    </xf>
    <xf numFmtId="0" fontId="1" fillId="2" borderId="517" xfId="0" applyFont="1" applyFill="1" applyBorder="1" applyAlignment="1">
      <alignment horizontal="center"/>
    </xf>
    <xf numFmtId="3" fontId="8" fillId="0" borderId="107" xfId="0" applyNumberFormat="1" applyFont="1" applyBorder="1" applyAlignment="1">
      <alignment horizontal="right"/>
    </xf>
    <xf numFmtId="0" fontId="8" fillId="0" borderId="448" xfId="0" applyFont="1" applyBorder="1" applyAlignment="1">
      <alignment horizontal="left" vertical="center"/>
    </xf>
    <xf numFmtId="3" fontId="8" fillId="0" borderId="318" xfId="0" applyNumberFormat="1" applyFont="1" applyBorder="1" applyAlignment="1">
      <alignment horizontal="right"/>
    </xf>
    <xf numFmtId="3" fontId="8" fillId="0" borderId="108" xfId="0" applyNumberFormat="1" applyFont="1" applyBorder="1" applyAlignment="1">
      <alignment horizontal="right"/>
    </xf>
    <xf numFmtId="3" fontId="22" fillId="0" borderId="67" xfId="0" applyNumberFormat="1" applyFont="1" applyBorder="1" applyAlignment="1">
      <alignment horizontal="right"/>
    </xf>
    <xf numFmtId="3" fontId="8" fillId="0" borderId="320" xfId="0" applyNumberFormat="1" applyFont="1" applyBorder="1" applyAlignment="1">
      <alignment horizontal="right"/>
    </xf>
    <xf numFmtId="3" fontId="22" fillId="0" borderId="394" xfId="0" applyNumberFormat="1" applyFont="1" applyBorder="1" applyAlignment="1">
      <alignment horizontal="right"/>
    </xf>
    <xf numFmtId="3" fontId="22" fillId="0" borderId="106" xfId="0" applyNumberFormat="1" applyFont="1" applyBorder="1" applyAlignment="1">
      <alignment horizontal="right"/>
    </xf>
    <xf numFmtId="3" fontId="22" fillId="0" borderId="105" xfId="0" applyNumberFormat="1" applyFont="1" applyBorder="1" applyAlignment="1">
      <alignment horizontal="right"/>
    </xf>
    <xf numFmtId="3" fontId="22" fillId="0" borderId="315" xfId="0" applyNumberFormat="1" applyFont="1" applyBorder="1" applyAlignment="1">
      <alignment horizontal="right"/>
    </xf>
    <xf numFmtId="3" fontId="26" fillId="0" borderId="164" xfId="0" applyNumberFormat="1" applyFont="1" applyBorder="1" applyAlignment="1">
      <alignment horizontal="right"/>
    </xf>
    <xf numFmtId="3" fontId="26" fillId="0" borderId="165" xfId="0" applyNumberFormat="1" applyFont="1" applyBorder="1" applyAlignment="1">
      <alignment horizontal="right"/>
    </xf>
    <xf numFmtId="3" fontId="26" fillId="0" borderId="166" xfId="0" applyNumberFormat="1" applyFont="1" applyBorder="1" applyAlignment="1">
      <alignment horizontal="right"/>
    </xf>
    <xf numFmtId="3" fontId="26" fillId="0" borderId="179" xfId="0" applyNumberFormat="1" applyFont="1" applyBorder="1" applyAlignment="1">
      <alignment horizontal="right"/>
    </xf>
    <xf numFmtId="3" fontId="8" fillId="0" borderId="73" xfId="0" applyNumberFormat="1" applyFont="1" applyBorder="1" applyAlignment="1">
      <alignment vertical="center"/>
    </xf>
    <xf numFmtId="0" fontId="1" fillId="2" borderId="454" xfId="0" applyFont="1" applyFill="1" applyBorder="1" applyAlignment="1">
      <alignment horizontal="center"/>
    </xf>
    <xf numFmtId="164" fontId="8" fillId="0" borderId="406" xfId="0" applyNumberFormat="1" applyFont="1" applyBorder="1" applyAlignment="1">
      <alignment horizontal="right"/>
    </xf>
    <xf numFmtId="0" fontId="1" fillId="2" borderId="64" xfId="0" applyFont="1" applyFill="1" applyBorder="1" applyAlignment="1">
      <alignment horizontal="center" vertical="center"/>
    </xf>
    <xf numFmtId="0" fontId="1" fillId="2" borderId="65" xfId="0" applyFont="1" applyFill="1" applyBorder="1" applyAlignment="1">
      <alignment horizontal="center" vertical="center"/>
    </xf>
    <xf numFmtId="3" fontId="8" fillId="0" borderId="110" xfId="0" applyNumberFormat="1" applyFont="1" applyBorder="1" applyAlignment="1">
      <alignment vertical="center"/>
    </xf>
    <xf numFmtId="3" fontId="8" fillId="0" borderId="320" xfId="0" applyNumberFormat="1" applyFont="1" applyBorder="1" applyAlignment="1">
      <alignment vertical="center"/>
    </xf>
    <xf numFmtId="3" fontId="8" fillId="0" borderId="67" xfId="0" applyNumberFormat="1" applyFont="1" applyBorder="1" applyAlignment="1">
      <alignment vertical="center"/>
    </xf>
    <xf numFmtId="3" fontId="8" fillId="0" borderId="318" xfId="0" applyNumberFormat="1" applyFont="1" applyBorder="1" applyAlignment="1">
      <alignment vertical="center"/>
    </xf>
    <xf numFmtId="3" fontId="8" fillId="0" borderId="107" xfId="0" applyNumberFormat="1" applyFont="1" applyBorder="1" applyAlignment="1">
      <alignment vertical="center"/>
    </xf>
    <xf numFmtId="3" fontId="8" fillId="0" borderId="317" xfId="0" applyNumberFormat="1" applyFont="1" applyBorder="1" applyAlignment="1">
      <alignment vertical="center"/>
    </xf>
    <xf numFmtId="3" fontId="8" fillId="0" borderId="318" xfId="0" applyNumberFormat="1" applyFont="1" applyBorder="1" applyAlignment="1">
      <alignment horizontal="right" vertical="center"/>
    </xf>
    <xf numFmtId="3" fontId="22" fillId="0" borderId="110" xfId="0" applyNumberFormat="1" applyFont="1" applyBorder="1" applyAlignment="1">
      <alignment vertical="center"/>
    </xf>
    <xf numFmtId="164" fontId="8" fillId="0" borderId="110" xfId="0" applyNumberFormat="1" applyFont="1" applyBorder="1" applyAlignment="1">
      <alignment vertical="center"/>
    </xf>
    <xf numFmtId="164" fontId="8" fillId="0" borderId="320" xfId="0" applyNumberFormat="1" applyFont="1" applyBorder="1" applyAlignment="1">
      <alignment vertical="center"/>
    </xf>
    <xf numFmtId="164" fontId="8" fillId="0" borderId="67" xfId="0" applyNumberFormat="1" applyFont="1" applyBorder="1" applyAlignment="1">
      <alignment vertical="center"/>
    </xf>
    <xf numFmtId="164" fontId="8" fillId="0" borderId="318" xfId="0" applyNumberFormat="1" applyFont="1" applyBorder="1" applyAlignment="1">
      <alignment vertical="center"/>
    </xf>
    <xf numFmtId="164" fontId="8" fillId="0" borderId="107" xfId="0" applyNumberFormat="1" applyFont="1" applyBorder="1" applyAlignment="1">
      <alignment vertical="center"/>
    </xf>
    <xf numFmtId="164" fontId="8" fillId="0" borderId="317" xfId="0" applyNumberFormat="1" applyFont="1" applyBorder="1" applyAlignment="1">
      <alignment vertical="center"/>
    </xf>
    <xf numFmtId="164" fontId="8" fillId="0" borderId="318" xfId="0" applyNumberFormat="1" applyFont="1" applyBorder="1" applyAlignment="1">
      <alignment horizontal="right" vertical="center"/>
    </xf>
    <xf numFmtId="164" fontId="22" fillId="0" borderId="110" xfId="0" applyNumberFormat="1" applyFont="1" applyBorder="1" applyAlignment="1">
      <alignment vertical="center"/>
    </xf>
    <xf numFmtId="0" fontId="8" fillId="3" borderId="183" xfId="0" applyFont="1" applyFill="1" applyBorder="1"/>
    <xf numFmtId="0" fontId="28" fillId="3" borderId="183" xfId="0" applyFont="1" applyFill="1" applyBorder="1" applyAlignment="1">
      <alignment vertical="center"/>
    </xf>
    <xf numFmtId="0" fontId="8" fillId="4" borderId="183" xfId="0" applyFont="1" applyFill="1" applyBorder="1"/>
    <xf numFmtId="0" fontId="29" fillId="4" borderId="183" xfId="0" applyFont="1" applyFill="1" applyBorder="1"/>
    <xf numFmtId="165" fontId="8" fillId="0" borderId="406" xfId="0" applyNumberFormat="1" applyFont="1" applyBorder="1" applyAlignment="1">
      <alignment vertical="center"/>
    </xf>
    <xf numFmtId="165" fontId="8" fillId="0" borderId="297" xfId="0" applyNumberFormat="1" applyFont="1" applyBorder="1" applyAlignment="1">
      <alignment vertical="center"/>
    </xf>
    <xf numFmtId="165" fontId="22" fillId="0" borderId="406" xfId="0" applyNumberFormat="1" applyFont="1" applyBorder="1" applyAlignment="1">
      <alignment vertical="center"/>
    </xf>
    <xf numFmtId="165" fontId="8" fillId="0" borderId="297" xfId="0" applyNumberFormat="1" applyFont="1" applyBorder="1" applyAlignment="1">
      <alignment horizontal="right" vertical="center"/>
    </xf>
    <xf numFmtId="164" fontId="8" fillId="0" borderId="406" xfId="0" applyNumberFormat="1" applyFont="1" applyBorder="1" applyAlignment="1">
      <alignment vertical="center"/>
    </xf>
    <xf numFmtId="0" fontId="8" fillId="0" borderId="406" xfId="0" applyFont="1" applyBorder="1" applyAlignment="1">
      <alignment horizontal="right" vertical="center"/>
    </xf>
    <xf numFmtId="0" fontId="21" fillId="0" borderId="63" xfId="0" applyFont="1" applyBorder="1" applyAlignment="1">
      <alignment vertical="center"/>
    </xf>
    <xf numFmtId="0" fontId="8" fillId="0" borderId="297" xfId="0" applyFont="1" applyBorder="1" applyAlignment="1">
      <alignment horizontal="right" vertical="center"/>
    </xf>
    <xf numFmtId="0" fontId="22" fillId="0" borderId="406" xfId="0" applyFont="1" applyBorder="1" applyAlignment="1">
      <alignment horizontal="right" vertical="center"/>
    </xf>
    <xf numFmtId="0" fontId="1" fillId="4" borderId="183" xfId="0" applyFont="1" applyFill="1" applyBorder="1" applyAlignment="1">
      <alignment horizontal="center" vertical="center" wrapText="1"/>
    </xf>
    <xf numFmtId="0" fontId="1" fillId="2" borderId="454" xfId="0" applyFont="1" applyFill="1" applyBorder="1" applyAlignment="1">
      <alignment horizontal="center" vertical="center" wrapText="1"/>
    </xf>
    <xf numFmtId="0" fontId="1" fillId="2" borderId="484" xfId="0" applyFont="1" applyFill="1" applyBorder="1" applyAlignment="1">
      <alignment horizontal="center" vertical="center" wrapText="1"/>
    </xf>
    <xf numFmtId="0" fontId="1" fillId="2" borderId="160" xfId="0" applyFont="1" applyFill="1" applyBorder="1" applyAlignment="1">
      <alignment horizontal="center" vertical="center" wrapText="1"/>
    </xf>
    <xf numFmtId="0" fontId="8" fillId="4" borderId="183" xfId="0" applyFont="1" applyFill="1" applyBorder="1" applyAlignment="1">
      <alignment vertical="center"/>
    </xf>
    <xf numFmtId="164" fontId="8" fillId="4" borderId="183" xfId="0" applyNumberFormat="1" applyFont="1" applyFill="1" applyBorder="1" applyAlignment="1">
      <alignment vertical="center"/>
    </xf>
    <xf numFmtId="164" fontId="8" fillId="0" borderId="320" xfId="0" applyNumberFormat="1" applyFont="1" applyBorder="1" applyAlignment="1">
      <alignment horizontal="right"/>
    </xf>
    <xf numFmtId="164" fontId="8" fillId="0" borderId="67" xfId="0" applyNumberFormat="1" applyFont="1" applyBorder="1" applyAlignment="1">
      <alignment horizontal="right"/>
    </xf>
    <xf numFmtId="164" fontId="22" fillId="0" borderId="110" xfId="0" applyNumberFormat="1" applyFont="1" applyBorder="1" applyAlignment="1">
      <alignment horizontal="right"/>
    </xf>
    <xf numFmtId="164" fontId="22" fillId="0" borderId="105" xfId="0" applyNumberFormat="1" applyFont="1" applyBorder="1" applyAlignment="1">
      <alignment horizontal="right"/>
    </xf>
    <xf numFmtId="164" fontId="22" fillId="0" borderId="106" xfId="0" applyNumberFormat="1" applyFont="1" applyBorder="1" applyAlignment="1">
      <alignment horizontal="right"/>
    </xf>
    <xf numFmtId="164" fontId="22" fillId="0" borderId="315" xfId="0" applyNumberFormat="1" applyFont="1" applyBorder="1" applyAlignment="1">
      <alignment horizontal="right"/>
    </xf>
    <xf numFmtId="164" fontId="8" fillId="0" borderId="297" xfId="0" applyNumberFormat="1" applyFont="1" applyBorder="1" applyAlignment="1">
      <alignment horizontal="right"/>
    </xf>
    <xf numFmtId="164" fontId="22" fillId="0" borderId="406" xfId="0" applyNumberFormat="1" applyFont="1" applyBorder="1" applyAlignment="1">
      <alignment horizontal="right"/>
    </xf>
    <xf numFmtId="3" fontId="8" fillId="0" borderId="105" xfId="0" applyNumberFormat="1" applyFont="1" applyBorder="1" applyAlignment="1">
      <alignment horizontal="right"/>
    </xf>
    <xf numFmtId="3" fontId="8" fillId="0" borderId="106" xfId="0" applyNumberFormat="1" applyFont="1" applyBorder="1" applyAlignment="1">
      <alignment horizontal="right"/>
    </xf>
    <xf numFmtId="3" fontId="22" fillId="0" borderId="317" xfId="0" applyNumberFormat="1" applyFont="1" applyBorder="1" applyAlignment="1">
      <alignment horizontal="right"/>
    </xf>
    <xf numFmtId="3" fontId="22" fillId="4" borderId="315" xfId="0" applyNumberFormat="1" applyFont="1" applyFill="1" applyBorder="1" applyAlignment="1">
      <alignment horizontal="right"/>
    </xf>
    <xf numFmtId="3" fontId="22" fillId="4" borderId="317" xfId="0" applyNumberFormat="1" applyFont="1" applyFill="1" applyBorder="1" applyAlignment="1">
      <alignment horizontal="right"/>
    </xf>
    <xf numFmtId="4" fontId="8" fillId="0" borderId="105" xfId="0" applyNumberFormat="1" applyFont="1" applyBorder="1" applyAlignment="1">
      <alignment horizontal="right"/>
    </xf>
    <xf numFmtId="4" fontId="8" fillId="0" borderId="106" xfId="0" applyNumberFormat="1" applyFont="1" applyBorder="1" applyAlignment="1">
      <alignment horizontal="right"/>
    </xf>
    <xf numFmtId="4" fontId="22" fillId="0" borderId="315" xfId="0" applyNumberFormat="1" applyFont="1" applyBorder="1" applyAlignment="1">
      <alignment horizontal="right"/>
    </xf>
    <xf numFmtId="4" fontId="32" fillId="0" borderId="105" xfId="0" applyNumberFormat="1" applyFont="1" applyBorder="1" applyAlignment="1">
      <alignment horizontal="right"/>
    </xf>
    <xf numFmtId="4" fontId="8" fillId="0" borderId="107" xfId="0" applyNumberFormat="1" applyFont="1" applyBorder="1" applyAlignment="1">
      <alignment horizontal="right"/>
    </xf>
    <xf numFmtId="4" fontId="8" fillId="0" borderId="108" xfId="0" applyNumberFormat="1" applyFont="1" applyBorder="1" applyAlignment="1">
      <alignment horizontal="right"/>
    </xf>
    <xf numFmtId="4" fontId="22" fillId="0" borderId="317" xfId="0" applyNumberFormat="1" applyFont="1" applyBorder="1" applyAlignment="1">
      <alignment horizontal="right"/>
    </xf>
    <xf numFmtId="4" fontId="32" fillId="0" borderId="107" xfId="0" applyNumberFormat="1" applyFont="1" applyBorder="1" applyAlignment="1">
      <alignment horizontal="right"/>
    </xf>
    <xf numFmtId="4" fontId="22" fillId="4" borderId="315" xfId="0" applyNumberFormat="1" applyFont="1" applyFill="1" applyBorder="1" applyAlignment="1">
      <alignment horizontal="right"/>
    </xf>
    <xf numFmtId="4" fontId="22" fillId="4" borderId="317" xfId="0" applyNumberFormat="1" applyFont="1" applyFill="1" applyBorder="1" applyAlignment="1">
      <alignment horizontal="right"/>
    </xf>
    <xf numFmtId="4" fontId="22" fillId="0" borderId="67" xfId="0" applyNumberFormat="1" applyFont="1" applyBorder="1" applyAlignment="1">
      <alignment horizontal="right"/>
    </xf>
    <xf numFmtId="3" fontId="22" fillId="0" borderId="110" xfId="0" applyNumberFormat="1" applyFont="1" applyBorder="1" applyAlignment="1">
      <alignment horizontal="right"/>
    </xf>
    <xf numFmtId="0" fontId="19" fillId="3" borderId="183" xfId="0" applyFont="1" applyFill="1" applyBorder="1" applyAlignment="1">
      <alignment horizontal="left" vertical="center" wrapText="1"/>
    </xf>
    <xf numFmtId="3" fontId="8" fillId="0" borderId="297" xfId="0" applyNumberFormat="1" applyFont="1" applyBorder="1" applyAlignment="1">
      <alignment horizontal="right"/>
    </xf>
    <xf numFmtId="3" fontId="8" fillId="0" borderId="347" xfId="0" applyNumberFormat="1" applyFont="1" applyBorder="1" applyAlignment="1">
      <alignment horizontal="right"/>
    </xf>
    <xf numFmtId="0" fontId="20" fillId="0" borderId="352" xfId="0" applyFont="1" applyBorder="1"/>
    <xf numFmtId="3" fontId="22" fillId="0" borderId="347" xfId="0" applyNumberFormat="1" applyFont="1" applyBorder="1" applyAlignment="1">
      <alignment horizontal="right"/>
    </xf>
    <xf numFmtId="3" fontId="22" fillId="0" borderId="112" xfId="0" applyNumberFormat="1" applyFont="1" applyBorder="1" applyAlignment="1">
      <alignment horizontal="right"/>
    </xf>
    <xf numFmtId="3" fontId="22" fillId="0" borderId="113" xfId="0" applyNumberFormat="1" applyFont="1" applyBorder="1" applyAlignment="1">
      <alignment horizontal="right"/>
    </xf>
    <xf numFmtId="3" fontId="26" fillId="0" borderId="119" xfId="0" applyNumberFormat="1" applyFont="1" applyBorder="1" applyAlignment="1">
      <alignment horizontal="right"/>
    </xf>
    <xf numFmtId="3" fontId="26" fillId="0" borderId="120" xfId="0" applyNumberFormat="1" applyFont="1" applyBorder="1" applyAlignment="1">
      <alignment horizontal="right"/>
    </xf>
    <xf numFmtId="3" fontId="26" fillId="0" borderId="121" xfId="0" applyNumberFormat="1" applyFont="1" applyBorder="1" applyAlignment="1">
      <alignment horizontal="right"/>
    </xf>
    <xf numFmtId="3" fontId="26" fillId="0" borderId="126" xfId="0" applyNumberFormat="1" applyFont="1" applyBorder="1" applyAlignment="1">
      <alignment horizontal="right"/>
    </xf>
    <xf numFmtId="3" fontId="26" fillId="0" borderId="112" xfId="0" applyNumberFormat="1" applyFont="1" applyBorder="1" applyAlignment="1">
      <alignment horizontal="right"/>
    </xf>
    <xf numFmtId="3" fontId="26" fillId="0" borderId="456" xfId="0" applyNumberFormat="1" applyFont="1" applyBorder="1" applyAlignment="1">
      <alignment horizontal="right"/>
    </xf>
    <xf numFmtId="3" fontId="8" fillId="0" borderId="456" xfId="0" applyNumberFormat="1" applyFont="1" applyBorder="1" applyAlignment="1">
      <alignment horizontal="right" vertical="center"/>
    </xf>
    <xf numFmtId="3" fontId="8" fillId="0" borderId="297" xfId="0" applyNumberFormat="1" applyFont="1" applyBorder="1" applyAlignment="1">
      <alignment vertical="center"/>
    </xf>
    <xf numFmtId="3" fontId="8" fillId="0" borderId="406" xfId="0" applyNumberFormat="1" applyFont="1" applyBorder="1" applyAlignment="1">
      <alignment vertical="center"/>
    </xf>
    <xf numFmtId="3" fontId="8" fillId="0" borderId="456" xfId="0" applyNumberFormat="1" applyFont="1" applyBorder="1" applyAlignment="1">
      <alignment vertical="center"/>
    </xf>
    <xf numFmtId="4" fontId="8" fillId="0" borderId="73" xfId="0" applyNumberFormat="1" applyFont="1" applyBorder="1" applyAlignment="1">
      <alignment horizontal="right"/>
    </xf>
    <xf numFmtId="165" fontId="8" fillId="0" borderId="427" xfId="0" applyNumberFormat="1" applyFont="1" applyBorder="1" applyAlignment="1">
      <alignment vertical="center"/>
    </xf>
    <xf numFmtId="165" fontId="8" fillId="4" borderId="427" xfId="0" applyNumberFormat="1" applyFont="1" applyFill="1" applyBorder="1" applyAlignment="1">
      <alignment horizontal="right"/>
    </xf>
    <xf numFmtId="0" fontId="28" fillId="3" borderId="183" xfId="0" applyFont="1" applyFill="1" applyBorder="1"/>
    <xf numFmtId="0" fontId="1" fillId="2" borderId="160" xfId="0" applyFont="1" applyFill="1" applyBorder="1" applyAlignment="1">
      <alignment horizontal="center"/>
    </xf>
    <xf numFmtId="0" fontId="8" fillId="0" borderId="347" xfId="0" applyFont="1" applyBorder="1" applyAlignment="1">
      <alignment horizontal="right"/>
    </xf>
    <xf numFmtId="9" fontId="8" fillId="0" borderId="455" xfId="0" applyNumberFormat="1" applyFont="1" applyBorder="1" applyAlignment="1">
      <alignment horizontal="right"/>
    </xf>
    <xf numFmtId="9" fontId="8" fillId="0" borderId="456" xfId="0" applyNumberFormat="1" applyFont="1" applyBorder="1" applyAlignment="1">
      <alignment horizontal="right"/>
    </xf>
    <xf numFmtId="165" fontId="22" fillId="0" borderId="112" xfId="0" applyNumberFormat="1" applyFont="1" applyBorder="1" applyAlignment="1">
      <alignment vertical="center"/>
    </xf>
    <xf numFmtId="165" fontId="22" fillId="0" borderId="113" xfId="0" applyNumberFormat="1" applyFont="1" applyBorder="1" applyAlignment="1">
      <alignment vertical="center"/>
    </xf>
    <xf numFmtId="165" fontId="8" fillId="0" borderId="112" xfId="0" applyNumberFormat="1" applyFont="1" applyBorder="1" applyAlignment="1">
      <alignment vertical="center"/>
    </xf>
    <xf numFmtId="165" fontId="8" fillId="0" borderId="112" xfId="0" applyNumberFormat="1" applyFont="1" applyBorder="1" applyAlignment="1">
      <alignment horizontal="right" vertical="center"/>
    </xf>
    <xf numFmtId="165" fontId="8" fillId="0" borderId="113" xfId="0" applyNumberFormat="1" applyFont="1" applyBorder="1" applyAlignment="1">
      <alignment vertical="center"/>
    </xf>
    <xf numFmtId="165" fontId="22" fillId="0" borderId="456" xfId="0" applyNumberFormat="1" applyFont="1" applyBorder="1" applyAlignment="1">
      <alignment vertical="center"/>
    </xf>
    <xf numFmtId="0" fontId="10" fillId="5" borderId="183" xfId="0" applyFont="1" applyFill="1" applyBorder="1" applyAlignment="1">
      <alignment vertical="center"/>
    </xf>
    <xf numFmtId="0" fontId="10" fillId="0" borderId="455" xfId="0" applyFont="1" applyBorder="1" applyAlignment="1">
      <alignment vertical="center"/>
    </xf>
    <xf numFmtId="3" fontId="8" fillId="0" borderId="448" xfId="0" applyNumberFormat="1" applyFont="1" applyBorder="1" applyAlignment="1">
      <alignment vertical="center"/>
    </xf>
    <xf numFmtId="3" fontId="22" fillId="0" borderId="448" xfId="0" applyNumberFormat="1" applyFont="1" applyBorder="1" applyAlignment="1">
      <alignment vertical="center"/>
    </xf>
    <xf numFmtId="3" fontId="26" fillId="0" borderId="163" xfId="0" applyNumberFormat="1" applyFont="1" applyBorder="1" applyAlignment="1">
      <alignment vertical="center"/>
    </xf>
    <xf numFmtId="3" fontId="26" fillId="0" borderId="392" xfId="0" applyNumberFormat="1" applyFont="1" applyBorder="1" applyAlignment="1">
      <alignment vertical="center"/>
    </xf>
    <xf numFmtId="0" fontId="39" fillId="2" borderId="64" xfId="0" applyFont="1" applyFill="1" applyBorder="1" applyAlignment="1">
      <alignment horizontal="center"/>
    </xf>
    <xf numFmtId="3" fontId="25" fillId="0" borderId="67" xfId="0" applyNumberFormat="1" applyFont="1" applyBorder="1" applyAlignment="1">
      <alignment horizontal="right"/>
    </xf>
    <xf numFmtId="3" fontId="25" fillId="0" borderId="110" xfId="0" applyNumberFormat="1" applyFont="1" applyBorder="1" applyAlignment="1">
      <alignment horizontal="right"/>
    </xf>
    <xf numFmtId="3" fontId="8" fillId="0" borderId="108" xfId="0" applyNumberFormat="1" applyFont="1" applyBorder="1" applyAlignment="1">
      <alignment vertical="center"/>
    </xf>
    <xf numFmtId="3" fontId="22" fillId="0" borderId="105" xfId="0" applyNumberFormat="1" applyFont="1" applyBorder="1" applyAlignment="1">
      <alignment vertical="center"/>
    </xf>
    <xf numFmtId="3" fontId="22" fillId="0" borderId="106" xfId="0" applyNumberFormat="1" applyFont="1" applyBorder="1" applyAlignment="1">
      <alignment vertical="center"/>
    </xf>
    <xf numFmtId="3" fontId="26" fillId="0" borderId="13" xfId="0" applyNumberFormat="1" applyFont="1" applyBorder="1" applyAlignment="1">
      <alignment vertical="center"/>
    </xf>
    <xf numFmtId="3" fontId="26" fillId="0" borderId="109" xfId="0" applyNumberFormat="1" applyFont="1" applyBorder="1" applyAlignment="1">
      <alignment vertical="center"/>
    </xf>
    <xf numFmtId="3" fontId="26" fillId="0" borderId="14" xfId="0" applyNumberFormat="1" applyFont="1" applyBorder="1" applyAlignment="1">
      <alignment vertical="center"/>
    </xf>
    <xf numFmtId="3" fontId="26" fillId="0" borderId="13" xfId="0" applyNumberFormat="1" applyFont="1" applyBorder="1" applyAlignment="1">
      <alignment horizontal="right"/>
    </xf>
    <xf numFmtId="3" fontId="26" fillId="0" borderId="109" xfId="0" applyNumberFormat="1" applyFont="1" applyBorder="1" applyAlignment="1">
      <alignment horizontal="right"/>
    </xf>
    <xf numFmtId="3" fontId="26" fillId="0" borderId="110" xfId="0" applyNumberFormat="1" applyFont="1" applyBorder="1" applyAlignment="1">
      <alignment horizontal="right"/>
    </xf>
    <xf numFmtId="0" fontId="39" fillId="2" borderId="454" xfId="0" applyFont="1" applyFill="1" applyBorder="1" applyAlignment="1">
      <alignment horizontal="center"/>
    </xf>
    <xf numFmtId="3" fontId="8" fillId="0" borderId="73" xfId="0" applyNumberFormat="1" applyFont="1" applyBorder="1" applyAlignment="1">
      <alignment horizontal="right"/>
    </xf>
    <xf numFmtId="0" fontId="39" fillId="2" borderId="64" xfId="0" applyFont="1" applyFill="1" applyBorder="1" applyAlignment="1">
      <alignment horizontal="center" vertical="center"/>
    </xf>
    <xf numFmtId="0" fontId="42" fillId="0" borderId="63" xfId="0" applyFont="1" applyBorder="1"/>
    <xf numFmtId="0" fontId="20" fillId="0" borderId="63" xfId="0" applyFont="1" applyBorder="1"/>
    <xf numFmtId="3" fontId="20" fillId="0" borderId="67" xfId="0" applyNumberFormat="1" applyFont="1" applyBorder="1" applyAlignment="1">
      <alignment horizontal="right"/>
    </xf>
    <xf numFmtId="0" fontId="25" fillId="0" borderId="63" xfId="0" applyFont="1" applyBorder="1"/>
    <xf numFmtId="164" fontId="20" fillId="0" borderId="394" xfId="0" applyNumberFormat="1" applyFont="1" applyBorder="1" applyAlignment="1">
      <alignment horizontal="right"/>
    </xf>
    <xf numFmtId="164" fontId="20" fillId="0" borderId="315" xfId="0" applyNumberFormat="1" applyFont="1" applyBorder="1" applyAlignment="1">
      <alignment horizontal="right"/>
    </xf>
    <xf numFmtId="164" fontId="20" fillId="0" borderId="67" xfId="0" applyNumberFormat="1" applyFont="1" applyBorder="1" applyAlignment="1">
      <alignment horizontal="right"/>
    </xf>
    <xf numFmtId="164" fontId="20" fillId="0" borderId="105" xfId="0" applyNumberFormat="1" applyFont="1" applyBorder="1" applyAlignment="1">
      <alignment horizontal="right"/>
    </xf>
    <xf numFmtId="165" fontId="8" fillId="0" borderId="406" xfId="0" applyNumberFormat="1" applyFont="1" applyBorder="1" applyAlignment="1">
      <alignment horizontal="right"/>
    </xf>
    <xf numFmtId="0" fontId="8" fillId="0" borderId="262" xfId="0" applyFont="1" applyBorder="1"/>
    <xf numFmtId="165" fontId="8" fillId="0" borderId="297" xfId="0" applyNumberFormat="1" applyFont="1" applyBorder="1" applyAlignment="1">
      <alignment horizontal="right"/>
    </xf>
    <xf numFmtId="165" fontId="22" fillId="0" borderId="406" xfId="0" applyNumberFormat="1" applyFont="1" applyBorder="1" applyAlignment="1">
      <alignment horizontal="right"/>
    </xf>
    <xf numFmtId="0" fontId="40" fillId="2" borderId="64" xfId="0" applyFont="1" applyFill="1" applyBorder="1" applyAlignment="1">
      <alignment horizontal="center" vertical="center"/>
    </xf>
    <xf numFmtId="164" fontId="8" fillId="0" borderId="107" xfId="0" applyNumberFormat="1" applyFont="1" applyBorder="1" applyAlignment="1">
      <alignment horizontal="right"/>
    </xf>
    <xf numFmtId="164" fontId="8" fillId="0" borderId="317" xfId="0" applyNumberFormat="1" applyFont="1" applyBorder="1" applyAlignment="1">
      <alignment horizontal="right"/>
    </xf>
    <xf numFmtId="164" fontId="8" fillId="0" borderId="105" xfId="0" applyNumberFormat="1" applyFont="1" applyBorder="1" applyAlignment="1">
      <alignment vertical="center"/>
    </xf>
    <xf numFmtId="164" fontId="8" fillId="0" borderId="315" xfId="0" applyNumberFormat="1" applyFont="1" applyBorder="1" applyAlignment="1">
      <alignment vertical="center"/>
    </xf>
    <xf numFmtId="164" fontId="8" fillId="0" borderId="105" xfId="0" applyNumberFormat="1" applyFont="1" applyBorder="1" applyAlignment="1">
      <alignment horizontal="right"/>
    </xf>
    <xf numFmtId="164" fontId="8" fillId="0" borderId="315" xfId="0" applyNumberFormat="1" applyFont="1" applyBorder="1" applyAlignment="1">
      <alignment horizontal="right"/>
    </xf>
    <xf numFmtId="0" fontId="40" fillId="2" borderId="64" xfId="0" applyFont="1" applyFill="1" applyBorder="1" applyAlignment="1">
      <alignment horizontal="center" vertical="center" wrapText="1"/>
    </xf>
    <xf numFmtId="0" fontId="39" fillId="2" borderId="64" xfId="0" applyFont="1" applyFill="1" applyBorder="1" applyAlignment="1">
      <alignment horizontal="center" wrapText="1"/>
    </xf>
    <xf numFmtId="164" fontId="8" fillId="0" borderId="108" xfId="0" applyNumberFormat="1" applyFont="1" applyBorder="1" applyAlignment="1">
      <alignment vertical="center"/>
    </xf>
    <xf numFmtId="164" fontId="8" fillId="0" borderId="108" xfId="0" applyNumberFormat="1" applyFont="1" applyBorder="1" applyAlignment="1">
      <alignment horizontal="right"/>
    </xf>
    <xf numFmtId="0" fontId="8" fillId="0" borderId="448" xfId="0" applyFont="1" applyBorder="1"/>
    <xf numFmtId="0" fontId="10" fillId="3" borderId="183" xfId="0" applyFont="1" applyFill="1" applyBorder="1" applyAlignment="1">
      <alignment vertical="center"/>
    </xf>
    <xf numFmtId="3" fontId="22" fillId="0" borderId="67" xfId="0" applyNumberFormat="1" applyFont="1" applyBorder="1" applyAlignment="1">
      <alignment horizontal="right" vertical="center"/>
    </xf>
    <xf numFmtId="4" fontId="22" fillId="0" borderId="67" xfId="0" applyNumberFormat="1" applyFont="1" applyBorder="1" applyAlignment="1">
      <alignment horizontal="right" vertical="center"/>
    </xf>
    <xf numFmtId="3" fontId="22" fillId="0" borderId="110" xfId="0" applyNumberFormat="1" applyFont="1" applyBorder="1" applyAlignment="1">
      <alignment horizontal="right" vertical="center"/>
    </xf>
    <xf numFmtId="0" fontId="45" fillId="3" borderId="183" xfId="0" applyFont="1" applyFill="1" applyBorder="1"/>
    <xf numFmtId="165" fontId="20" fillId="0" borderId="406" xfId="0" applyNumberFormat="1" applyFont="1" applyBorder="1" applyAlignment="1">
      <alignment horizontal="right"/>
    </xf>
    <xf numFmtId="164" fontId="25" fillId="0" borderId="455" xfId="0" applyNumberFormat="1" applyFont="1" applyBorder="1" applyAlignment="1">
      <alignment horizontal="right"/>
    </xf>
    <xf numFmtId="3" fontId="22" fillId="0" borderId="297" xfId="0" applyNumberFormat="1" applyFont="1" applyBorder="1" applyAlignment="1">
      <alignment vertical="center"/>
    </xf>
    <xf numFmtId="3" fontId="22" fillId="0" borderId="297" xfId="0" applyNumberFormat="1" applyFont="1" applyBorder="1" applyAlignment="1">
      <alignment horizontal="right"/>
    </xf>
    <xf numFmtId="3" fontId="26" fillId="0" borderId="406" xfId="0" applyNumberFormat="1" applyFont="1" applyBorder="1" applyAlignment="1">
      <alignment vertical="center"/>
    </xf>
    <xf numFmtId="3" fontId="26" fillId="0" borderId="406" xfId="0" applyNumberFormat="1" applyFont="1" applyBorder="1" applyAlignment="1">
      <alignment horizontal="right"/>
    </xf>
    <xf numFmtId="3" fontId="8" fillId="0" borderId="73" xfId="0" applyNumberFormat="1" applyFont="1" applyBorder="1" applyAlignment="1">
      <alignment horizontal="right" vertical="center"/>
    </xf>
    <xf numFmtId="3" fontId="8" fillId="0" borderId="406" xfId="0" applyNumberFormat="1" applyFont="1" applyBorder="1" applyAlignment="1">
      <alignment horizontal="right"/>
    </xf>
    <xf numFmtId="0" fontId="49" fillId="2" borderId="64" xfId="0" applyFont="1" applyFill="1" applyBorder="1" applyAlignment="1">
      <alignment horizontal="center"/>
    </xf>
    <xf numFmtId="0" fontId="19" fillId="4" borderId="183" xfId="0" applyFont="1" applyFill="1" applyBorder="1" applyAlignment="1">
      <alignment vertical="center"/>
    </xf>
    <xf numFmtId="0" fontId="52" fillId="4" borderId="183" xfId="0" applyFont="1" applyFill="1" applyBorder="1" applyAlignment="1">
      <alignment horizontal="center"/>
    </xf>
    <xf numFmtId="0" fontId="52" fillId="2" borderId="232" xfId="0" applyFont="1" applyFill="1" applyBorder="1" applyAlignment="1">
      <alignment horizontal="center"/>
    </xf>
    <xf numFmtId="0" fontId="52" fillId="2" borderId="226" xfId="0" applyFont="1" applyFill="1" applyBorder="1" applyAlignment="1">
      <alignment horizontal="center"/>
    </xf>
    <xf numFmtId="3" fontId="20" fillId="0" borderId="348" xfId="0" applyNumberFormat="1" applyFont="1" applyBorder="1" applyAlignment="1">
      <alignment horizontal="right"/>
    </xf>
    <xf numFmtId="3" fontId="20" fillId="0" borderId="349" xfId="0" applyNumberFormat="1" applyFont="1" applyBorder="1" applyAlignment="1">
      <alignment horizontal="right"/>
    </xf>
    <xf numFmtId="0" fontId="20" fillId="0" borderId="349" xfId="0" applyFont="1" applyBorder="1" applyAlignment="1">
      <alignment horizontal="right"/>
    </xf>
    <xf numFmtId="0" fontId="20" fillId="0" borderId="350" xfId="0" applyFont="1" applyBorder="1" applyAlignment="1">
      <alignment horizontal="right"/>
    </xf>
    <xf numFmtId="0" fontId="20" fillId="4" borderId="183" xfId="0" applyFont="1" applyFill="1" applyBorder="1" applyAlignment="1">
      <alignment horizontal="right"/>
    </xf>
    <xf numFmtId="165" fontId="20" fillId="0" borderId="201" xfId="0" applyNumberFormat="1" applyFont="1" applyBorder="1" applyAlignment="1">
      <alignment horizontal="right"/>
    </xf>
    <xf numFmtId="0" fontId="20" fillId="0" borderId="202" xfId="0" applyFont="1" applyBorder="1" applyAlignment="1">
      <alignment horizontal="right"/>
    </xf>
    <xf numFmtId="4" fontId="20" fillId="4" borderId="183" xfId="0" applyNumberFormat="1" applyFont="1" applyFill="1" applyBorder="1" applyAlignment="1">
      <alignment horizontal="right"/>
    </xf>
    <xf numFmtId="3" fontId="20" fillId="0" borderId="207" xfId="0" applyNumberFormat="1" applyFont="1" applyBorder="1" applyAlignment="1">
      <alignment horizontal="right"/>
    </xf>
    <xf numFmtId="0" fontId="20" fillId="0" borderId="208" xfId="0" applyFont="1" applyBorder="1" applyAlignment="1">
      <alignment horizontal="right"/>
    </xf>
    <xf numFmtId="0" fontId="28" fillId="4" borderId="183" xfId="0" applyFont="1" applyFill="1" applyBorder="1"/>
    <xf numFmtId="0" fontId="52" fillId="2" borderId="183" xfId="0" applyFont="1" applyFill="1" applyBorder="1" applyAlignment="1">
      <alignment horizontal="center" wrapText="1"/>
    </xf>
    <xf numFmtId="0" fontId="20" fillId="4" borderId="210" xfId="0" applyFont="1" applyFill="1" applyBorder="1" applyAlignment="1">
      <alignment horizontal="right"/>
    </xf>
    <xf numFmtId="10" fontId="20" fillId="4" borderId="211" xfId="0" applyNumberFormat="1" applyFont="1" applyFill="1" applyBorder="1" applyAlignment="1">
      <alignment horizontal="right"/>
    </xf>
    <xf numFmtId="0" fontId="20" fillId="0" borderId="201" xfId="0" applyFont="1" applyBorder="1" applyAlignment="1">
      <alignment horizontal="right"/>
    </xf>
    <xf numFmtId="10" fontId="20" fillId="0" borderId="202" xfId="0" applyNumberFormat="1" applyFont="1" applyBorder="1" applyAlignment="1">
      <alignment horizontal="right"/>
    </xf>
    <xf numFmtId="3" fontId="20" fillId="0" borderId="201" xfId="0" applyNumberFormat="1" applyFont="1" applyBorder="1" applyAlignment="1">
      <alignment horizontal="right"/>
    </xf>
    <xf numFmtId="3" fontId="25" fillId="0" borderId="207" xfId="0" applyNumberFormat="1" applyFont="1" applyBorder="1" applyAlignment="1">
      <alignment horizontal="right"/>
    </xf>
    <xf numFmtId="10" fontId="25" fillId="0" borderId="208" xfId="0" applyNumberFormat="1" applyFont="1" applyBorder="1" applyAlignment="1">
      <alignment horizontal="right"/>
    </xf>
    <xf numFmtId="0" fontId="10" fillId="4" borderId="183" xfId="0" applyFont="1" applyFill="1" applyBorder="1" applyAlignment="1">
      <alignment vertical="center"/>
    </xf>
    <xf numFmtId="0" fontId="52" fillId="2" borderId="291" xfId="0" applyFont="1" applyFill="1" applyBorder="1" applyAlignment="1">
      <alignment horizontal="center"/>
    </xf>
    <xf numFmtId="0" fontId="52" fillId="2" borderId="292" xfId="0" applyFont="1" applyFill="1" applyBorder="1" applyAlignment="1">
      <alignment horizontal="center"/>
    </xf>
    <xf numFmtId="0" fontId="52" fillId="2" borderId="294" xfId="0" applyFont="1" applyFill="1" applyBorder="1" applyAlignment="1">
      <alignment horizontal="center"/>
    </xf>
    <xf numFmtId="0" fontId="20" fillId="0" borderId="359" xfId="0" applyFont="1" applyBorder="1" applyAlignment="1">
      <alignment horizontal="right"/>
    </xf>
    <xf numFmtId="0" fontId="20" fillId="0" borderId="360" xfId="0" applyFont="1" applyBorder="1" applyAlignment="1">
      <alignment horizontal="right"/>
    </xf>
    <xf numFmtId="165" fontId="20" fillId="0" borderId="233" xfId="0" applyNumberFormat="1" applyFont="1" applyBorder="1" applyAlignment="1">
      <alignment horizontal="right"/>
    </xf>
    <xf numFmtId="165" fontId="25" fillId="0" borderId="361" xfId="0" applyNumberFormat="1" applyFont="1" applyBorder="1" applyAlignment="1">
      <alignment horizontal="right"/>
    </xf>
    <xf numFmtId="165" fontId="22" fillId="4" borderId="183" xfId="0" applyNumberFormat="1" applyFont="1" applyFill="1" applyBorder="1" applyAlignment="1">
      <alignment horizontal="right"/>
    </xf>
    <xf numFmtId="165" fontId="20" fillId="0" borderId="448" xfId="0" applyNumberFormat="1" applyFont="1" applyBorder="1" applyAlignment="1">
      <alignment horizontal="right"/>
    </xf>
    <xf numFmtId="165" fontId="25" fillId="0" borderId="363" xfId="0" applyNumberFormat="1" applyFont="1" applyBorder="1" applyAlignment="1">
      <alignment horizontal="right"/>
    </xf>
    <xf numFmtId="0" fontId="22" fillId="4" borderId="183" xfId="0" applyFont="1" applyFill="1" applyBorder="1" applyAlignment="1">
      <alignment horizontal="right"/>
    </xf>
    <xf numFmtId="9" fontId="8" fillId="4" borderId="183" xfId="0" applyNumberFormat="1" applyFont="1" applyFill="1" applyBorder="1"/>
    <xf numFmtId="0" fontId="52" fillId="4" borderId="183" xfId="0" applyFont="1" applyFill="1" applyBorder="1" applyAlignment="1">
      <alignment horizontal="center" wrapText="1"/>
    </xf>
    <xf numFmtId="0" fontId="52" fillId="4" borderId="183" xfId="0" applyFont="1" applyFill="1" applyBorder="1"/>
    <xf numFmtId="0" fontId="8" fillId="0" borderId="325" xfId="0" applyFont="1" applyBorder="1" applyAlignment="1">
      <alignment vertical="center"/>
    </xf>
    <xf numFmtId="0" fontId="52" fillId="4" borderId="183" xfId="0" applyFont="1" applyFill="1" applyBorder="1" applyAlignment="1">
      <alignment horizontal="center" vertical="center"/>
    </xf>
    <xf numFmtId="0" fontId="51" fillId="4" borderId="183" xfId="0" applyFont="1" applyFill="1" applyBorder="1" applyAlignment="1">
      <alignment horizontal="center" vertical="center"/>
    </xf>
    <xf numFmtId="3" fontId="8" fillId="0" borderId="394" xfId="0" applyNumberFormat="1" applyFont="1" applyBorder="1" applyAlignment="1">
      <alignment horizontal="right"/>
    </xf>
    <xf numFmtId="3" fontId="26" fillId="0" borderId="18" xfId="0" applyNumberFormat="1" applyFont="1" applyBorder="1" applyAlignment="1">
      <alignment horizontal="right"/>
    </xf>
    <xf numFmtId="3" fontId="20" fillId="0" borderId="320" xfId="0" applyNumberFormat="1" applyFont="1" applyBorder="1" applyAlignment="1">
      <alignment horizontal="right"/>
    </xf>
    <xf numFmtId="3" fontId="25" fillId="0" borderId="394" xfId="0" applyNumberFormat="1" applyFont="1" applyBorder="1" applyAlignment="1">
      <alignment horizontal="right"/>
    </xf>
    <xf numFmtId="3" fontId="25" fillId="0" borderId="106" xfId="0" applyNumberFormat="1" applyFont="1" applyBorder="1" applyAlignment="1">
      <alignment horizontal="right"/>
    </xf>
    <xf numFmtId="3" fontId="25" fillId="0" borderId="396" xfId="0" applyNumberFormat="1" applyFont="1" applyBorder="1" applyAlignment="1">
      <alignment horizontal="right"/>
    </xf>
    <xf numFmtId="3" fontId="25" fillId="0" borderId="315" xfId="0" applyNumberFormat="1" applyFont="1" applyBorder="1" applyAlignment="1">
      <alignment horizontal="right"/>
    </xf>
    <xf numFmtId="3" fontId="54" fillId="0" borderId="252" xfId="0" applyNumberFormat="1" applyFont="1" applyBorder="1" applyAlignment="1">
      <alignment horizontal="right"/>
    </xf>
    <xf numFmtId="3" fontId="54" fillId="0" borderId="253" xfId="0" applyNumberFormat="1" applyFont="1" applyBorder="1" applyAlignment="1">
      <alignment horizontal="right"/>
    </xf>
    <xf numFmtId="3" fontId="54" fillId="0" borderId="254" xfId="0" applyNumberFormat="1" applyFont="1" applyBorder="1" applyAlignment="1">
      <alignment horizontal="right"/>
    </xf>
    <xf numFmtId="0" fontId="45" fillId="4" borderId="183" xfId="0" applyFont="1" applyFill="1" applyBorder="1"/>
    <xf numFmtId="0" fontId="52" fillId="2" borderId="454" xfId="0" applyFont="1" applyFill="1" applyBorder="1" applyAlignment="1">
      <alignment horizontal="center" vertical="center"/>
    </xf>
    <xf numFmtId="0" fontId="45" fillId="4" borderId="183" xfId="0" applyFont="1" applyFill="1" applyBorder="1" applyAlignment="1">
      <alignment vertical="center"/>
    </xf>
    <xf numFmtId="0" fontId="51" fillId="2" borderId="294" xfId="0" applyFont="1" applyFill="1" applyBorder="1" applyAlignment="1">
      <alignment horizontal="center" vertical="center"/>
    </xf>
    <xf numFmtId="3" fontId="22" fillId="0" borderId="466" xfId="0" applyNumberFormat="1" applyFont="1" applyBorder="1" applyAlignment="1">
      <alignment vertical="center"/>
    </xf>
    <xf numFmtId="3" fontId="22" fillId="0" borderId="468" xfId="0" applyNumberFormat="1" applyFont="1" applyBorder="1" applyAlignment="1">
      <alignment vertical="center"/>
    </xf>
    <xf numFmtId="3" fontId="22" fillId="0" borderId="469" xfId="0" applyNumberFormat="1" applyFont="1" applyBorder="1" applyAlignment="1">
      <alignment vertical="center"/>
    </xf>
    <xf numFmtId="0" fontId="52" fillId="2" borderId="294" xfId="0" applyFont="1" applyFill="1" applyBorder="1" applyAlignment="1">
      <alignment horizontal="center" vertical="center" wrapText="1"/>
    </xf>
    <xf numFmtId="164" fontId="22" fillId="0" borderId="466" xfId="0" applyNumberFormat="1" applyFont="1" applyBorder="1" applyAlignment="1">
      <alignment vertical="center"/>
    </xf>
    <xf numFmtId="164" fontId="22" fillId="0" borderId="468" xfId="0" applyNumberFormat="1" applyFont="1" applyBorder="1" applyAlignment="1">
      <alignment vertical="center"/>
    </xf>
    <xf numFmtId="164" fontId="22" fillId="4" borderId="466" xfId="0" applyNumberFormat="1" applyFont="1" applyFill="1" applyBorder="1" applyAlignment="1">
      <alignment vertical="center"/>
    </xf>
    <xf numFmtId="164" fontId="22" fillId="4" borderId="469" xfId="0" applyNumberFormat="1" applyFont="1" applyFill="1" applyBorder="1" applyAlignment="1">
      <alignment vertical="center"/>
    </xf>
    <xf numFmtId="0" fontId="51" fillId="2" borderId="64" xfId="0" applyFont="1" applyFill="1" applyBorder="1" applyAlignment="1">
      <alignment horizontal="center" vertical="center" wrapText="1"/>
    </xf>
    <xf numFmtId="0" fontId="52" fillId="2" borderId="65" xfId="0" applyFont="1" applyFill="1" applyBorder="1" applyAlignment="1">
      <alignment horizontal="center" vertical="center" wrapText="1"/>
    </xf>
    <xf numFmtId="0" fontId="8" fillId="0" borderId="67" xfId="0" applyFont="1" applyBorder="1" applyAlignment="1">
      <alignment vertical="center"/>
    </xf>
    <xf numFmtId="0" fontId="20" fillId="0" borderId="233" xfId="0" applyFont="1" applyBorder="1" applyAlignment="1">
      <alignment horizontal="center"/>
    </xf>
    <xf numFmtId="0" fontId="20" fillId="0" borderId="383" xfId="0" applyFont="1" applyBorder="1" applyAlignment="1">
      <alignment horizontal="center"/>
    </xf>
    <xf numFmtId="0" fontId="20" fillId="0" borderId="296" xfId="0" applyFont="1" applyBorder="1" applyAlignment="1">
      <alignment horizontal="center"/>
    </xf>
    <xf numFmtId="0" fontId="55" fillId="4" borderId="183" xfId="0" applyFont="1" applyFill="1" applyBorder="1"/>
    <xf numFmtId="0" fontId="52" fillId="2" borderId="290" xfId="0" applyFont="1" applyFill="1" applyBorder="1" applyAlignment="1">
      <alignment horizontal="center" vertical="center"/>
    </xf>
    <xf numFmtId="0" fontId="52" fillId="2" borderId="467" xfId="0" applyFont="1" applyFill="1" applyBorder="1" applyAlignment="1">
      <alignment horizontal="center" vertical="center"/>
    </xf>
    <xf numFmtId="0" fontId="52" fillId="2" borderId="289" xfId="0" applyFont="1" applyFill="1" applyBorder="1" applyAlignment="1">
      <alignment horizontal="center" vertical="center"/>
    </xf>
    <xf numFmtId="0" fontId="52" fillId="2" borderId="469" xfId="0" applyFont="1" applyFill="1" applyBorder="1" applyAlignment="1">
      <alignment horizontal="center" vertical="center"/>
    </xf>
    <xf numFmtId="165" fontId="8" fillId="0" borderId="320" xfId="0" applyNumberFormat="1" applyFont="1" applyBorder="1" applyAlignment="1">
      <alignment vertical="center"/>
    </xf>
    <xf numFmtId="165" fontId="8" fillId="0" borderId="67" xfId="0" applyNumberFormat="1" applyFont="1" applyBorder="1" applyAlignment="1">
      <alignment horizontal="right" vertical="center"/>
    </xf>
    <xf numFmtId="165" fontId="8" fillId="0" borderId="67" xfId="0" applyNumberFormat="1" applyFont="1" applyBorder="1" applyAlignment="1">
      <alignment vertical="center"/>
    </xf>
    <xf numFmtId="165" fontId="8" fillId="0" borderId="394" xfId="0" applyNumberFormat="1" applyFont="1" applyBorder="1" applyAlignment="1">
      <alignment horizontal="right" vertical="center"/>
    </xf>
    <xf numFmtId="165" fontId="8" fillId="0" borderId="106" xfId="0" applyNumberFormat="1" applyFont="1" applyBorder="1" applyAlignment="1">
      <alignment horizontal="right" vertical="center"/>
    </xf>
    <xf numFmtId="165" fontId="8" fillId="0" borderId="105" xfId="0" applyNumberFormat="1" applyFont="1" applyBorder="1" applyAlignment="1">
      <alignment horizontal="right" vertical="center"/>
    </xf>
    <xf numFmtId="165" fontId="8" fillId="0" borderId="315" xfId="0" applyNumberFormat="1" applyFont="1" applyBorder="1" applyAlignment="1">
      <alignment vertical="center"/>
    </xf>
    <xf numFmtId="0" fontId="52" fillId="2" borderId="291" xfId="0" applyFont="1" applyFill="1" applyBorder="1" applyAlignment="1">
      <alignment horizontal="center" vertical="center"/>
    </xf>
    <xf numFmtId="0" fontId="52" fillId="2" borderId="292" xfId="0" applyFont="1" applyFill="1" applyBorder="1" applyAlignment="1">
      <alignment horizontal="center" vertical="center"/>
    </xf>
    <xf numFmtId="0" fontId="52" fillId="2" borderId="293" xfId="0" applyFont="1" applyFill="1" applyBorder="1" applyAlignment="1">
      <alignment horizontal="center" vertical="center"/>
    </xf>
    <xf numFmtId="0" fontId="52" fillId="2" borderId="294" xfId="0" applyFont="1" applyFill="1" applyBorder="1" applyAlignment="1">
      <alignment horizontal="center" vertical="center"/>
    </xf>
    <xf numFmtId="0" fontId="8" fillId="0" borderId="67" xfId="0" applyFont="1" applyBorder="1" applyAlignment="1">
      <alignment horizontal="right" vertical="center"/>
    </xf>
    <xf numFmtId="0" fontId="51" fillId="2" borderId="291" xfId="0" applyFont="1" applyFill="1" applyBorder="1" applyAlignment="1">
      <alignment horizontal="center" vertical="center"/>
    </xf>
    <xf numFmtId="0" fontId="51" fillId="2" borderId="293" xfId="0" applyFont="1" applyFill="1" applyBorder="1" applyAlignment="1">
      <alignment horizontal="center" vertical="center"/>
    </xf>
    <xf numFmtId="164" fontId="22" fillId="0" borderId="394" xfId="0" applyNumberFormat="1" applyFont="1" applyBorder="1" applyAlignment="1">
      <alignment vertical="center"/>
    </xf>
    <xf numFmtId="164" fontId="22" fillId="0" borderId="396" xfId="0" applyNumberFormat="1" applyFont="1" applyBorder="1" applyAlignment="1">
      <alignment vertical="center"/>
    </xf>
    <xf numFmtId="164" fontId="22" fillId="0" borderId="315" xfId="0" applyNumberFormat="1" applyFont="1" applyBorder="1" applyAlignment="1">
      <alignment vertical="center"/>
    </xf>
    <xf numFmtId="164" fontId="22" fillId="0" borderId="106" xfId="0" applyNumberFormat="1" applyFont="1" applyBorder="1" applyAlignment="1">
      <alignment vertical="center"/>
    </xf>
    <xf numFmtId="164" fontId="8" fillId="0" borderId="320" xfId="0" applyNumberFormat="1" applyFont="1" applyBorder="1" applyAlignment="1">
      <alignment horizontal="right" vertical="center"/>
    </xf>
    <xf numFmtId="0" fontId="8" fillId="0" borderId="320" xfId="0" applyFont="1" applyBorder="1" applyAlignment="1">
      <alignment horizontal="right" vertical="center"/>
    </xf>
    <xf numFmtId="0" fontId="52" fillId="2" borderId="64" xfId="0" applyFont="1" applyFill="1" applyBorder="1" applyAlignment="1">
      <alignment horizontal="center" vertical="center"/>
    </xf>
    <xf numFmtId="0" fontId="8" fillId="0" borderId="107" xfId="0" applyFont="1" applyBorder="1" applyAlignment="1">
      <alignment horizontal="right" vertical="center"/>
    </xf>
    <xf numFmtId="0" fontId="8" fillId="0" borderId="108" xfId="0" applyFont="1" applyBorder="1" applyAlignment="1">
      <alignment horizontal="right" vertical="center"/>
    </xf>
    <xf numFmtId="0" fontId="8" fillId="0" borderId="317" xfId="0" applyFont="1" applyBorder="1" applyAlignment="1">
      <alignment horizontal="right" vertical="center"/>
    </xf>
    <xf numFmtId="164" fontId="8" fillId="0" borderId="67" xfId="0" applyNumberFormat="1" applyFont="1" applyBorder="1" applyAlignment="1">
      <alignment horizontal="right" vertical="center"/>
    </xf>
    <xf numFmtId="164" fontId="22" fillId="0" borderId="110" xfId="0" applyNumberFormat="1" applyFont="1" applyBorder="1" applyAlignment="1">
      <alignment horizontal="right" vertical="center"/>
    </xf>
    <xf numFmtId="0" fontId="52" fillId="2" borderId="65" xfId="0" applyFont="1" applyFill="1" applyBorder="1" applyAlignment="1">
      <alignment horizontal="center" vertical="center"/>
    </xf>
    <xf numFmtId="164" fontId="8" fillId="0" borderId="110" xfId="0" applyNumberFormat="1" applyFont="1" applyBorder="1" applyAlignment="1">
      <alignment horizontal="right" vertical="center"/>
    </xf>
    <xf numFmtId="0" fontId="51" fillId="2" borderId="64" xfId="0" applyFont="1" applyFill="1" applyBorder="1" applyAlignment="1">
      <alignment horizontal="center" vertical="center"/>
    </xf>
    <xf numFmtId="0" fontId="51" fillId="2" borderId="65" xfId="0" applyFont="1" applyFill="1" applyBorder="1" applyAlignment="1">
      <alignment horizontal="center" vertical="center"/>
    </xf>
    <xf numFmtId="3" fontId="20" fillId="0" borderId="107" xfId="0" applyNumberFormat="1" applyFont="1" applyBorder="1" applyAlignment="1">
      <alignment horizontal="right" vertical="center"/>
    </xf>
    <xf numFmtId="3" fontId="20" fillId="0" borderId="108" xfId="0" applyNumberFormat="1" applyFont="1" applyBorder="1" applyAlignment="1">
      <alignment horizontal="right" vertical="center"/>
    </xf>
    <xf numFmtId="3" fontId="20" fillId="0" borderId="105" xfId="0" applyNumberFormat="1" applyFont="1" applyBorder="1" applyAlignment="1">
      <alignment horizontal="right" vertical="center"/>
    </xf>
    <xf numFmtId="3" fontId="20" fillId="0" borderId="106" xfId="0" applyNumberFormat="1" applyFont="1" applyBorder="1" applyAlignment="1">
      <alignment horizontal="right" vertical="center"/>
    </xf>
    <xf numFmtId="4" fontId="20" fillId="0" borderId="105" xfId="0" applyNumberFormat="1" applyFont="1" applyBorder="1" applyAlignment="1">
      <alignment horizontal="right" vertical="center"/>
    </xf>
    <xf numFmtId="4" fontId="20" fillId="0" borderId="106" xfId="0" applyNumberFormat="1" applyFont="1" applyBorder="1" applyAlignment="1">
      <alignment horizontal="right" vertical="center"/>
    </xf>
    <xf numFmtId="4" fontId="20" fillId="0" borderId="107" xfId="0" applyNumberFormat="1" applyFont="1" applyBorder="1" applyAlignment="1">
      <alignment horizontal="right" vertical="center"/>
    </xf>
    <xf numFmtId="4" fontId="20" fillId="0" borderId="108" xfId="0" applyNumberFormat="1" applyFont="1" applyBorder="1" applyAlignment="1">
      <alignment horizontal="right" vertical="center"/>
    </xf>
    <xf numFmtId="3" fontId="20" fillId="0" borderId="315" xfId="0" applyNumberFormat="1" applyFont="1" applyBorder="1" applyAlignment="1">
      <alignment horizontal="right" vertical="center"/>
    </xf>
    <xf numFmtId="3" fontId="20" fillId="0" borderId="317" xfId="0" applyNumberFormat="1" applyFont="1" applyBorder="1" applyAlignment="1">
      <alignment horizontal="right" vertical="center"/>
    </xf>
    <xf numFmtId="3" fontId="20" fillId="0" borderId="67" xfId="0" applyNumberFormat="1" applyFont="1" applyBorder="1" applyAlignment="1">
      <alignment horizontal="right" vertical="center"/>
    </xf>
    <xf numFmtId="4" fontId="20" fillId="0" borderId="315" xfId="0" applyNumberFormat="1" applyFont="1" applyBorder="1" applyAlignment="1">
      <alignment horizontal="right" vertical="center"/>
    </xf>
    <xf numFmtId="4" fontId="20" fillId="0" borderId="317" xfId="0" applyNumberFormat="1" applyFont="1" applyBorder="1" applyAlignment="1">
      <alignment horizontal="right" vertical="center"/>
    </xf>
    <xf numFmtId="4" fontId="20" fillId="0" borderId="67" xfId="0" applyNumberFormat="1" applyFont="1" applyBorder="1" applyAlignment="1">
      <alignment horizontal="right" vertical="center"/>
    </xf>
    <xf numFmtId="3" fontId="20" fillId="0" borderId="110" xfId="0" applyNumberFormat="1" applyFont="1" applyBorder="1" applyAlignment="1">
      <alignment horizontal="right" vertical="center"/>
    </xf>
    <xf numFmtId="4" fontId="20" fillId="0" borderId="318" xfId="0" applyNumberFormat="1" applyFont="1" applyBorder="1" applyAlignment="1">
      <alignment horizontal="right"/>
    </xf>
    <xf numFmtId="4" fontId="20" fillId="0" borderId="233" xfId="0" applyNumberFormat="1" applyFont="1" applyBorder="1" applyAlignment="1">
      <alignment horizontal="right"/>
    </xf>
    <xf numFmtId="4" fontId="20" fillId="0" borderId="317" xfId="0" applyNumberFormat="1" applyFont="1" applyBorder="1" applyAlignment="1">
      <alignment horizontal="right"/>
    </xf>
    <xf numFmtId="4" fontId="20" fillId="0" borderId="320" xfId="0" applyNumberFormat="1" applyFont="1" applyBorder="1" applyAlignment="1">
      <alignment horizontal="right"/>
    </xf>
    <xf numFmtId="4" fontId="20" fillId="0" borderId="448" xfId="0" applyNumberFormat="1" applyFont="1" applyBorder="1" applyAlignment="1">
      <alignment horizontal="right"/>
    </xf>
    <xf numFmtId="4" fontId="20" fillId="0" borderId="67" xfId="0" applyNumberFormat="1" applyFont="1" applyBorder="1" applyAlignment="1">
      <alignment horizontal="right"/>
    </xf>
    <xf numFmtId="4" fontId="20" fillId="0" borderId="394" xfId="0" applyNumberFormat="1" applyFont="1" applyBorder="1" applyAlignment="1">
      <alignment horizontal="right"/>
    </xf>
    <xf numFmtId="4" fontId="20" fillId="0" borderId="396" xfId="0" applyNumberFormat="1" applyFont="1" applyBorder="1" applyAlignment="1">
      <alignment horizontal="right"/>
    </xf>
    <xf numFmtId="4" fontId="20" fillId="0" borderId="392" xfId="0" applyNumberFormat="1" applyFont="1" applyBorder="1" applyAlignment="1">
      <alignment horizontal="right"/>
    </xf>
    <xf numFmtId="4" fontId="20" fillId="0" borderId="315" xfId="0" applyNumberFormat="1" applyFont="1" applyBorder="1" applyAlignment="1">
      <alignment horizontal="right"/>
    </xf>
    <xf numFmtId="3" fontId="20" fillId="0" borderId="394" xfId="0" applyNumberFormat="1" applyFont="1" applyBorder="1" applyAlignment="1">
      <alignment horizontal="right"/>
    </xf>
    <xf numFmtId="3" fontId="20" fillId="0" borderId="396" xfId="0" applyNumberFormat="1" applyFont="1" applyBorder="1" applyAlignment="1">
      <alignment horizontal="right"/>
    </xf>
    <xf numFmtId="3" fontId="20" fillId="0" borderId="392" xfId="0" applyNumberFormat="1" applyFont="1" applyBorder="1" applyAlignment="1">
      <alignment horizontal="right"/>
    </xf>
    <xf numFmtId="3" fontId="20" fillId="0" borderId="315" xfId="0" applyNumberFormat="1" applyFont="1" applyBorder="1" applyAlignment="1">
      <alignment horizontal="right"/>
    </xf>
    <xf numFmtId="165" fontId="8" fillId="0" borderId="110" xfId="0" applyNumberFormat="1" applyFont="1" applyBorder="1" applyAlignment="1">
      <alignment vertical="center"/>
    </xf>
    <xf numFmtId="164" fontId="8" fillId="0" borderId="233" xfId="0" applyNumberFormat="1" applyFont="1" applyBorder="1" applyAlignment="1">
      <alignment vertical="center"/>
    </xf>
    <xf numFmtId="164" fontId="8" fillId="0" borderId="234" xfId="0" applyNumberFormat="1" applyFont="1" applyBorder="1" applyAlignment="1">
      <alignment vertical="center"/>
    </xf>
    <xf numFmtId="164" fontId="8" fillId="0" borderId="448" xfId="0" applyNumberFormat="1" applyFont="1" applyBorder="1" applyAlignment="1">
      <alignment vertical="center"/>
    </xf>
    <xf numFmtId="3" fontId="8" fillId="4" borderId="183" xfId="0" applyNumberFormat="1" applyFont="1" applyFill="1" applyBorder="1" applyAlignment="1">
      <alignment vertical="center"/>
    </xf>
    <xf numFmtId="164" fontId="8" fillId="0" borderId="394" xfId="0" applyNumberFormat="1" applyFont="1" applyBorder="1" applyAlignment="1">
      <alignment horizontal="right" vertical="center"/>
    </xf>
    <xf numFmtId="164" fontId="8" fillId="0" borderId="106" xfId="0" applyNumberFormat="1" applyFont="1" applyBorder="1" applyAlignment="1">
      <alignment horizontal="right" vertical="center"/>
    </xf>
    <xf numFmtId="164" fontId="8" fillId="0" borderId="315" xfId="0" applyNumberFormat="1" applyFont="1" applyBorder="1" applyAlignment="1">
      <alignment horizontal="right" vertical="center"/>
    </xf>
    <xf numFmtId="164" fontId="8" fillId="4" borderId="183" xfId="0" applyNumberFormat="1" applyFont="1" applyFill="1" applyBorder="1" applyAlignment="1">
      <alignment horizontal="right" vertical="center"/>
    </xf>
    <xf numFmtId="0" fontId="51" fillId="2" borderId="292" xfId="0" applyFont="1" applyFill="1" applyBorder="1" applyAlignment="1">
      <alignment horizontal="center" vertical="center"/>
    </xf>
    <xf numFmtId="3" fontId="22" fillId="0" borderId="320" xfId="0" applyNumberFormat="1" applyFont="1" applyBorder="1" applyAlignment="1">
      <alignment vertical="center"/>
    </xf>
    <xf numFmtId="3" fontId="22" fillId="0" borderId="67" xfId="0" applyNumberFormat="1" applyFont="1" applyBorder="1" applyAlignment="1">
      <alignment vertical="center"/>
    </xf>
    <xf numFmtId="3" fontId="26" fillId="0" borderId="18" xfId="0" applyNumberFormat="1" applyFont="1" applyBorder="1" applyAlignment="1">
      <alignment vertical="center"/>
    </xf>
    <xf numFmtId="3" fontId="26" fillId="0" borderId="244" xfId="0" applyNumberFormat="1" applyFont="1" applyBorder="1" applyAlignment="1">
      <alignment vertical="center"/>
    </xf>
    <xf numFmtId="3" fontId="26" fillId="0" borderId="110" xfId="0" applyNumberFormat="1" applyFont="1" applyBorder="1" applyAlignment="1">
      <alignment vertical="center"/>
    </xf>
    <xf numFmtId="3" fontId="26" fillId="0" borderId="394" xfId="0" applyNumberFormat="1" applyFont="1" applyBorder="1" applyAlignment="1">
      <alignment vertical="center"/>
    </xf>
    <xf numFmtId="3" fontId="26" fillId="0" borderId="106" xfId="0" applyNumberFormat="1" applyFont="1" applyBorder="1" applyAlignment="1">
      <alignment vertical="center"/>
    </xf>
    <xf numFmtId="3" fontId="26" fillId="0" borderId="396" xfId="0" applyNumberFormat="1" applyFont="1" applyBorder="1" applyAlignment="1">
      <alignment vertical="center"/>
    </xf>
    <xf numFmtId="3" fontId="26" fillId="0" borderId="315" xfId="0" applyNumberFormat="1" applyFont="1" applyBorder="1" applyAlignment="1">
      <alignment vertical="center"/>
    </xf>
    <xf numFmtId="3" fontId="8" fillId="0" borderId="427" xfId="0" applyNumberFormat="1" applyFont="1" applyBorder="1" applyAlignment="1">
      <alignment horizontal="right" vertical="center"/>
    </xf>
    <xf numFmtId="3" fontId="8" fillId="0" borderId="406" xfId="0" applyNumberFormat="1" applyFont="1" applyBorder="1" applyAlignment="1">
      <alignment horizontal="right" vertical="center"/>
    </xf>
    <xf numFmtId="0" fontId="51" fillId="2" borderId="345" xfId="0" applyFont="1" applyFill="1" applyBorder="1" applyAlignment="1">
      <alignment horizontal="center" vertical="center"/>
    </xf>
    <xf numFmtId="167" fontId="8" fillId="0" borderId="112" xfId="0" applyNumberFormat="1" applyFont="1" applyBorder="1" applyAlignment="1">
      <alignment horizontal="right" vertical="center"/>
    </xf>
    <xf numFmtId="167" fontId="8" fillId="0" borderId="113" xfId="0" applyNumberFormat="1" applyFont="1" applyBorder="1" applyAlignment="1">
      <alignment horizontal="right" vertical="center"/>
    </xf>
    <xf numFmtId="167" fontId="8" fillId="0" borderId="456" xfId="0" applyNumberFormat="1" applyFont="1" applyBorder="1" applyAlignment="1">
      <alignment horizontal="right" vertical="center"/>
    </xf>
    <xf numFmtId="0" fontId="58" fillId="3" borderId="183" xfId="0" applyFont="1" applyFill="1" applyBorder="1"/>
    <xf numFmtId="0" fontId="8" fillId="0" borderId="348" xfId="0" applyFont="1" applyBorder="1" applyAlignment="1">
      <alignment horizontal="right"/>
    </xf>
    <xf numFmtId="3" fontId="8" fillId="0" borderId="350" xfId="0" applyNumberFormat="1" applyFont="1" applyBorder="1" applyAlignment="1">
      <alignment horizontal="right"/>
    </xf>
    <xf numFmtId="3" fontId="8" fillId="0" borderId="348" xfId="0" applyNumberFormat="1" applyFont="1" applyBorder="1" applyAlignment="1">
      <alignment horizontal="right"/>
    </xf>
    <xf numFmtId="0" fontId="8" fillId="0" borderId="350" xfId="0" applyFont="1" applyBorder="1" applyAlignment="1">
      <alignment horizontal="right"/>
    </xf>
    <xf numFmtId="3" fontId="22" fillId="0" borderId="350" xfId="0" applyNumberFormat="1" applyFont="1" applyBorder="1" applyAlignment="1">
      <alignment horizontal="right"/>
    </xf>
    <xf numFmtId="3" fontId="8" fillId="0" borderId="427" xfId="0" applyNumberFormat="1" applyFont="1" applyBorder="1" applyAlignment="1">
      <alignment vertical="center"/>
    </xf>
    <xf numFmtId="165" fontId="8" fillId="0" borderId="427" xfId="0" applyNumberFormat="1" applyFont="1" applyBorder="1" applyAlignment="1">
      <alignment horizontal="right" vertical="center" wrapText="1"/>
    </xf>
    <xf numFmtId="166" fontId="8" fillId="0" borderId="427" xfId="0" applyNumberFormat="1" applyFont="1" applyBorder="1" applyAlignment="1">
      <alignment vertical="center"/>
    </xf>
    <xf numFmtId="9" fontId="8" fillId="0" borderId="105" xfId="0" applyNumberFormat="1" applyFont="1" applyBorder="1" applyAlignment="1">
      <alignment vertical="center"/>
    </xf>
    <xf numFmtId="9" fontId="8" fillId="0" borderId="106" xfId="0" applyNumberFormat="1" applyFont="1" applyBorder="1" applyAlignment="1">
      <alignment vertical="center"/>
    </xf>
    <xf numFmtId="9" fontId="8" fillId="0" borderId="315" xfId="0" applyNumberFormat="1" applyFont="1" applyBorder="1" applyAlignment="1">
      <alignment vertical="center"/>
    </xf>
    <xf numFmtId="164" fontId="8" fillId="0" borderId="394" xfId="0" applyNumberFormat="1" applyFont="1" applyBorder="1" applyAlignment="1">
      <alignment vertical="center"/>
    </xf>
    <xf numFmtId="164" fontId="8" fillId="0" borderId="106" xfId="0" applyNumberFormat="1" applyFont="1" applyBorder="1" applyAlignment="1">
      <alignment vertical="center"/>
    </xf>
    <xf numFmtId="164" fontId="8" fillId="0" borderId="396" xfId="0" applyNumberFormat="1" applyFont="1" applyBorder="1" applyAlignment="1">
      <alignment vertical="center"/>
    </xf>
    <xf numFmtId="165" fontId="22" fillId="0" borderId="110" xfId="0" applyNumberFormat="1" applyFont="1" applyBorder="1" applyAlignment="1">
      <alignment vertical="center"/>
    </xf>
    <xf numFmtId="165" fontId="8" fillId="0" borderId="394" xfId="0" applyNumberFormat="1" applyFont="1" applyBorder="1" applyAlignment="1">
      <alignment vertical="center"/>
    </xf>
    <xf numFmtId="165" fontId="8" fillId="0" borderId="106" xfId="0" applyNumberFormat="1" applyFont="1" applyBorder="1" applyAlignment="1">
      <alignment vertical="center"/>
    </xf>
    <xf numFmtId="165" fontId="8" fillId="0" borderId="396" xfId="0" applyNumberFormat="1" applyFont="1" applyBorder="1" applyAlignment="1">
      <alignment vertical="center"/>
    </xf>
    <xf numFmtId="165" fontId="8" fillId="0" borderId="290" xfId="0" applyNumberFormat="1" applyFont="1" applyBorder="1" applyAlignment="1">
      <alignment vertical="center"/>
    </xf>
    <xf numFmtId="165" fontId="8" fillId="0" borderId="467" xfId="0" applyNumberFormat="1" applyFont="1" applyBorder="1" applyAlignment="1">
      <alignment vertical="center"/>
    </xf>
    <xf numFmtId="165" fontId="8" fillId="0" borderId="289" xfId="0" applyNumberFormat="1" applyFont="1" applyBorder="1" applyAlignment="1">
      <alignment vertical="center"/>
    </xf>
    <xf numFmtId="165" fontId="8" fillId="0" borderId="469" xfId="0" applyNumberFormat="1" applyFont="1" applyBorder="1" applyAlignment="1">
      <alignment vertical="center"/>
    </xf>
    <xf numFmtId="165" fontId="8" fillId="0" borderId="107" xfId="0" applyNumberFormat="1" applyFont="1" applyBorder="1" applyAlignment="1">
      <alignment vertical="center"/>
    </xf>
    <xf numFmtId="165" fontId="8" fillId="0" borderId="108" xfId="0" applyNumberFormat="1" applyFont="1" applyBorder="1" applyAlignment="1">
      <alignment vertical="center"/>
    </xf>
    <xf numFmtId="165" fontId="8" fillId="0" borderId="317" xfId="0" applyNumberFormat="1" applyFont="1" applyBorder="1" applyAlignment="1">
      <alignment vertical="center"/>
    </xf>
    <xf numFmtId="165" fontId="22" fillId="0" borderId="394" xfId="0" applyNumberFormat="1" applyFont="1" applyBorder="1" applyAlignment="1">
      <alignment vertical="center"/>
    </xf>
    <xf numFmtId="165" fontId="22" fillId="0" borderId="106" xfId="0" applyNumberFormat="1" applyFont="1" applyBorder="1" applyAlignment="1">
      <alignment vertical="center"/>
    </xf>
    <xf numFmtId="165" fontId="22" fillId="0" borderId="105" xfId="0" applyNumberFormat="1" applyFont="1" applyBorder="1" applyAlignment="1">
      <alignment vertical="center"/>
    </xf>
    <xf numFmtId="165" fontId="22" fillId="0" borderId="315" xfId="0" applyNumberFormat="1" applyFont="1" applyBorder="1" applyAlignment="1">
      <alignment vertical="center"/>
    </xf>
    <xf numFmtId="165" fontId="8" fillId="0" borderId="105" xfId="0" applyNumberFormat="1" applyFont="1" applyBorder="1" applyAlignment="1">
      <alignment vertical="center"/>
    </xf>
    <xf numFmtId="165" fontId="22" fillId="0" borderId="396" xfId="0" applyNumberFormat="1" applyFont="1" applyBorder="1" applyAlignment="1">
      <alignment vertical="center"/>
    </xf>
    <xf numFmtId="4" fontId="20" fillId="4" borderId="67" xfId="0" applyNumberFormat="1" applyFont="1" applyFill="1" applyBorder="1" applyAlignment="1">
      <alignment horizontal="right"/>
    </xf>
    <xf numFmtId="4" fontId="20" fillId="4" borderId="105" xfId="0" applyNumberFormat="1" applyFont="1" applyFill="1" applyBorder="1" applyAlignment="1">
      <alignment horizontal="right"/>
    </xf>
    <xf numFmtId="4" fontId="20" fillId="4" borderId="106" xfId="0" applyNumberFormat="1" applyFont="1" applyFill="1" applyBorder="1" applyAlignment="1">
      <alignment horizontal="right"/>
    </xf>
    <xf numFmtId="4" fontId="20" fillId="4" borderId="315" xfId="0" applyNumberFormat="1" applyFont="1" applyFill="1" applyBorder="1" applyAlignment="1">
      <alignment horizontal="right"/>
    </xf>
    <xf numFmtId="0" fontId="19" fillId="3" borderId="183" xfId="0" applyFont="1" applyFill="1" applyBorder="1" applyAlignment="1">
      <alignment vertical="center" wrapText="1"/>
    </xf>
    <xf numFmtId="0" fontId="20" fillId="4" borderId="388" xfId="0" applyFont="1" applyFill="1" applyBorder="1" applyAlignment="1">
      <alignment horizontal="center" vertical="center" wrapText="1"/>
    </xf>
    <xf numFmtId="0" fontId="31" fillId="0" borderId="455" xfId="0" applyFont="1" applyBorder="1" applyAlignment="1">
      <alignment horizontal="left" vertical="center" wrapText="1"/>
    </xf>
    <xf numFmtId="0" fontId="20" fillId="4" borderId="434" xfId="0" applyFont="1" applyFill="1" applyBorder="1" applyAlignment="1">
      <alignment horizontal="center" vertical="center" wrapText="1"/>
    </xf>
    <xf numFmtId="164" fontId="8" fillId="4" borderId="315" xfId="0" applyNumberFormat="1" applyFont="1" applyFill="1" applyBorder="1" applyAlignment="1">
      <alignment horizontal="right"/>
    </xf>
    <xf numFmtId="3" fontId="26" fillId="0" borderId="105" xfId="0" applyNumberFormat="1" applyFont="1" applyBorder="1" applyAlignment="1">
      <alignment vertical="center"/>
    </xf>
    <xf numFmtId="3" fontId="26" fillId="0" borderId="16" xfId="0" applyNumberFormat="1" applyFont="1" applyBorder="1" applyAlignment="1">
      <alignment vertical="center"/>
    </xf>
    <xf numFmtId="3" fontId="8" fillId="0" borderId="394" xfId="0" applyNumberFormat="1" applyFont="1" applyBorder="1" applyAlignment="1">
      <alignment horizontal="right" vertical="center"/>
    </xf>
    <xf numFmtId="3" fontId="8" fillId="0" borderId="106" xfId="0" applyNumberFormat="1" applyFont="1" applyBorder="1" applyAlignment="1">
      <alignment horizontal="right" vertical="center"/>
    </xf>
    <xf numFmtId="3" fontId="8" fillId="0" borderId="396" xfId="0" applyNumberFormat="1" applyFont="1" applyBorder="1" applyAlignment="1">
      <alignment horizontal="right" vertical="center"/>
    </xf>
    <xf numFmtId="3" fontId="8" fillId="0" borderId="315" xfId="0" applyNumberFormat="1" applyFont="1" applyBorder="1" applyAlignment="1">
      <alignment horizontal="right" vertical="center"/>
    </xf>
    <xf numFmtId="0" fontId="19" fillId="3" borderId="183" xfId="0" applyFont="1" applyFill="1" applyBorder="1" applyAlignment="1">
      <alignment horizontal="left" vertical="top" wrapText="1"/>
    </xf>
    <xf numFmtId="3" fontId="26" fillId="0" borderId="14" xfId="0" applyNumberFormat="1" applyFont="1" applyBorder="1" applyAlignment="1">
      <alignment horizontal="right"/>
    </xf>
    <xf numFmtId="0" fontId="61" fillId="2" borderId="454" xfId="0" applyFont="1" applyFill="1" applyBorder="1" applyAlignment="1">
      <alignment horizontal="center"/>
    </xf>
    <xf numFmtId="0" fontId="60" fillId="2" borderId="64" xfId="0" applyFont="1" applyFill="1" applyBorder="1" applyAlignment="1">
      <alignment horizontal="center" vertical="center"/>
    </xf>
    <xf numFmtId="0" fontId="60" fillId="2" borderId="65" xfId="0" applyFont="1" applyFill="1" applyBorder="1" applyAlignment="1">
      <alignment horizontal="center" vertical="center"/>
    </xf>
    <xf numFmtId="3" fontId="8" fillId="0" borderId="455" xfId="0" applyNumberFormat="1" applyFont="1" applyBorder="1" applyAlignment="1">
      <alignment horizontal="right"/>
    </xf>
    <xf numFmtId="3" fontId="8" fillId="0" borderId="110" xfId="0" applyNumberFormat="1" applyFont="1" applyBorder="1" applyAlignment="1">
      <alignment horizontal="right"/>
    </xf>
    <xf numFmtId="3" fontId="8" fillId="0" borderId="67" xfId="0" applyNumberFormat="1" applyFont="1" applyBorder="1" applyAlignment="1">
      <alignment horizontal="right"/>
    </xf>
    <xf numFmtId="3" fontId="22" fillId="0" borderId="166" xfId="0" applyNumberFormat="1" applyFont="1" applyBorder="1" applyAlignment="1">
      <alignment horizontal="right"/>
    </xf>
    <xf numFmtId="3" fontId="22" fillId="0" borderId="455" xfId="0" applyNumberFormat="1" applyFont="1" applyBorder="1" applyAlignment="1">
      <alignment horizontal="right"/>
    </xf>
    <xf numFmtId="3" fontId="22" fillId="0" borderId="164" xfId="0" applyNumberFormat="1" applyFont="1" applyBorder="1" applyAlignment="1">
      <alignment horizontal="right"/>
    </xf>
    <xf numFmtId="3" fontId="22" fillId="0" borderId="179" xfId="0" applyNumberFormat="1" applyFont="1" applyBorder="1" applyAlignment="1">
      <alignment horizontal="right"/>
    </xf>
    <xf numFmtId="0" fontId="60" fillId="2" borderId="64" xfId="0" applyFont="1" applyFill="1" applyBorder="1" applyAlignment="1">
      <alignment horizontal="center" vertical="center" wrapText="1"/>
    </xf>
    <xf numFmtId="0" fontId="61" fillId="2" borderId="65" xfId="0" applyFont="1" applyFill="1" applyBorder="1" applyAlignment="1">
      <alignment horizontal="center" vertical="center" wrapText="1"/>
    </xf>
    <xf numFmtId="164" fontId="8" fillId="0" borderId="394" xfId="0" applyNumberFormat="1" applyFont="1" applyBorder="1" applyAlignment="1">
      <alignment horizontal="right"/>
    </xf>
    <xf numFmtId="164" fontId="22" fillId="4" borderId="290" xfId="0" applyNumberFormat="1" applyFont="1" applyFill="1" applyBorder="1" applyAlignment="1">
      <alignment horizontal="right"/>
    </xf>
    <xf numFmtId="164" fontId="22" fillId="4" borderId="469" xfId="0" applyNumberFormat="1" applyFont="1" applyFill="1" applyBorder="1" applyAlignment="1">
      <alignment horizontal="right"/>
    </xf>
    <xf numFmtId="164" fontId="8" fillId="0" borderId="113" xfId="0" applyNumberFormat="1" applyFont="1" applyBorder="1" applyAlignment="1">
      <alignment horizontal="right"/>
    </xf>
    <xf numFmtId="164" fontId="8" fillId="0" borderId="427" xfId="0" applyNumberFormat="1" applyFont="1" applyBorder="1" applyAlignment="1">
      <alignment horizontal="right"/>
    </xf>
    <xf numFmtId="3" fontId="25" fillId="4" borderId="317" xfId="0" applyNumberFormat="1" applyFont="1" applyFill="1" applyBorder="1" applyAlignment="1">
      <alignment horizontal="right"/>
    </xf>
    <xf numFmtId="4" fontId="20" fillId="0" borderId="105" xfId="0" applyNumberFormat="1" applyFont="1" applyBorder="1" applyAlignment="1">
      <alignment horizontal="right"/>
    </xf>
    <xf numFmtId="4" fontId="20" fillId="0" borderId="106" xfId="0" applyNumberFormat="1" applyFont="1" applyBorder="1" applyAlignment="1">
      <alignment horizontal="right"/>
    </xf>
    <xf numFmtId="4" fontId="25" fillId="0" borderId="315" xfId="0" applyNumberFormat="1" applyFont="1" applyBorder="1" applyAlignment="1">
      <alignment horizontal="right"/>
    </xf>
    <xf numFmtId="4" fontId="20" fillId="0" borderId="107" xfId="0" applyNumberFormat="1" applyFont="1" applyBorder="1" applyAlignment="1">
      <alignment horizontal="right"/>
    </xf>
    <xf numFmtId="4" fontId="20" fillId="0" borderId="108" xfId="0" applyNumberFormat="1" applyFont="1" applyBorder="1" applyAlignment="1">
      <alignment horizontal="right"/>
    </xf>
    <xf numFmtId="4" fontId="25" fillId="0" borderId="317" xfId="0" applyNumberFormat="1" applyFont="1" applyBorder="1" applyAlignment="1">
      <alignment horizontal="right"/>
    </xf>
    <xf numFmtId="4" fontId="8" fillId="0" borderId="317" xfId="0" applyNumberFormat="1" applyFont="1" applyBorder="1" applyAlignment="1">
      <alignment horizontal="right"/>
    </xf>
    <xf numFmtId="4" fontId="8" fillId="0" borderId="67" xfId="0" applyNumberFormat="1" applyFont="1" applyBorder="1" applyAlignment="1">
      <alignment horizontal="right"/>
    </xf>
    <xf numFmtId="4" fontId="8" fillId="0" borderId="315" xfId="0" applyNumberFormat="1" applyFont="1" applyBorder="1" applyAlignment="1">
      <alignment horizontal="right"/>
    </xf>
    <xf numFmtId="3" fontId="8" fillId="0" borderId="427" xfId="0" applyNumberFormat="1" applyFont="1" applyBorder="1" applyAlignment="1">
      <alignment horizontal="right"/>
    </xf>
    <xf numFmtId="0" fontId="61" fillId="2" borderId="454" xfId="0" applyFont="1" applyFill="1" applyBorder="1" applyAlignment="1">
      <alignment horizontal="center" vertical="center"/>
    </xf>
    <xf numFmtId="0" fontId="22" fillId="0" borderId="392" xfId="0" applyFont="1" applyBorder="1"/>
    <xf numFmtId="0" fontId="8" fillId="0" borderId="392" xfId="0" applyFont="1" applyBorder="1"/>
    <xf numFmtId="3" fontId="26" fillId="0" borderId="114" xfId="0" applyNumberFormat="1" applyFont="1" applyBorder="1" applyAlignment="1">
      <alignment horizontal="right"/>
    </xf>
    <xf numFmtId="3" fontId="26" fillId="0" borderId="115" xfId="0" applyNumberFormat="1" applyFont="1" applyBorder="1" applyAlignment="1">
      <alignment horizontal="right"/>
    </xf>
    <xf numFmtId="4" fontId="8" fillId="0" borderId="347" xfId="0" applyNumberFormat="1" applyFont="1" applyBorder="1" applyAlignment="1">
      <alignment horizontal="right"/>
    </xf>
    <xf numFmtId="3" fontId="8" fillId="0" borderId="317" xfId="0" applyNumberFormat="1" applyFont="1" applyBorder="1" applyAlignment="1">
      <alignment horizontal="right"/>
    </xf>
    <xf numFmtId="3" fontId="22" fillId="0" borderId="427" xfId="0" applyNumberFormat="1" applyFont="1" applyBorder="1" applyAlignment="1">
      <alignment vertical="center"/>
    </xf>
    <xf numFmtId="164" fontId="22" fillId="0" borderId="427" xfId="0" applyNumberFormat="1" applyFont="1" applyBorder="1" applyAlignment="1">
      <alignment vertical="center"/>
    </xf>
    <xf numFmtId="165" fontId="8" fillId="0" borderId="421" xfId="0" applyNumberFormat="1" applyFont="1" applyBorder="1" applyAlignment="1">
      <alignment horizontal="right"/>
    </xf>
    <xf numFmtId="10" fontId="8" fillId="0" borderId="113" xfId="0" applyNumberFormat="1" applyFont="1" applyBorder="1" applyAlignment="1">
      <alignment horizontal="right"/>
    </xf>
    <xf numFmtId="165" fontId="8" fillId="0" borderId="427" xfId="0" applyNumberFormat="1" applyFont="1" applyBorder="1" applyAlignment="1">
      <alignment horizontal="right"/>
    </xf>
    <xf numFmtId="164" fontId="8" fillId="0" borderId="456" xfId="0" applyNumberFormat="1" applyFont="1" applyBorder="1" applyAlignment="1">
      <alignment horizontal="right"/>
    </xf>
    <xf numFmtId="165" fontId="8" fillId="4" borderId="183" xfId="0" applyNumberFormat="1" applyFont="1" applyFill="1" applyBorder="1" applyAlignment="1">
      <alignment horizontal="right"/>
    </xf>
    <xf numFmtId="165" fontId="8" fillId="0" borderId="233" xfId="0" applyNumberFormat="1" applyFont="1" applyBorder="1" applyAlignment="1">
      <alignment horizontal="right"/>
    </xf>
    <xf numFmtId="0" fontId="29" fillId="3" borderId="183" xfId="0" applyFont="1" applyFill="1" applyBorder="1"/>
    <xf numFmtId="0" fontId="61" fillId="2" borderId="64" xfId="0" applyFont="1" applyFill="1" applyBorder="1" applyAlignment="1">
      <alignment horizontal="center"/>
    </xf>
    <xf numFmtId="0" fontId="61" fillId="2" borderId="65" xfId="0" applyFont="1" applyFill="1" applyBorder="1" applyAlignment="1">
      <alignment horizontal="center"/>
    </xf>
    <xf numFmtId="0" fontId="67" fillId="3" borderId="183" xfId="0" applyFont="1" applyFill="1" applyBorder="1" applyAlignment="1">
      <alignment vertical="center"/>
    </xf>
    <xf numFmtId="3" fontId="22" fillId="0" borderId="406" xfId="0" applyNumberFormat="1" applyFont="1" applyBorder="1" applyAlignment="1">
      <alignment horizontal="right"/>
    </xf>
    <xf numFmtId="3" fontId="8" fillId="0" borderId="456" xfId="0" applyNumberFormat="1" applyFont="1" applyBorder="1" applyAlignment="1">
      <alignment horizontal="right"/>
    </xf>
    <xf numFmtId="0" fontId="8" fillId="2" borderId="183" xfId="0" applyFont="1" applyFill="1" applyBorder="1"/>
    <xf numFmtId="0" fontId="61" fillId="2" borderId="183" xfId="0" applyFont="1" applyFill="1" applyBorder="1" applyAlignment="1">
      <alignment horizontal="center"/>
    </xf>
    <xf numFmtId="0" fontId="70" fillId="2" borderId="454" xfId="0" applyFont="1" applyFill="1" applyBorder="1" applyAlignment="1">
      <alignment horizontal="center"/>
    </xf>
    <xf numFmtId="0" fontId="69" fillId="2" borderId="64" xfId="0" applyFont="1" applyFill="1" applyBorder="1" applyAlignment="1">
      <alignment horizontal="center" vertical="center"/>
    </xf>
    <xf numFmtId="0" fontId="69" fillId="2" borderId="65" xfId="0" applyFont="1" applyFill="1" applyBorder="1" applyAlignment="1">
      <alignment horizontal="center" vertical="center"/>
    </xf>
    <xf numFmtId="3" fontId="8" fillId="0" borderId="315" xfId="0" applyNumberFormat="1" applyFont="1" applyBorder="1" applyAlignment="1">
      <alignment horizontal="right"/>
    </xf>
    <xf numFmtId="3" fontId="22" fillId="0" borderId="290" xfId="0" applyNumberFormat="1" applyFont="1" applyBorder="1" applyAlignment="1">
      <alignment horizontal="right"/>
    </xf>
    <xf numFmtId="3" fontId="22" fillId="0" borderId="468" xfId="0" applyNumberFormat="1" applyFont="1" applyBorder="1" applyAlignment="1">
      <alignment horizontal="right"/>
    </xf>
    <xf numFmtId="3" fontId="22" fillId="0" borderId="466" xfId="0" applyNumberFormat="1" applyFont="1" applyBorder="1" applyAlignment="1">
      <alignment horizontal="right"/>
    </xf>
    <xf numFmtId="3" fontId="22" fillId="0" borderId="469" xfId="0" applyNumberFormat="1" applyFont="1" applyBorder="1" applyAlignment="1">
      <alignment horizontal="right"/>
    </xf>
    <xf numFmtId="3" fontId="22" fillId="4" borderId="469" xfId="0" applyNumberFormat="1" applyFont="1" applyFill="1" applyBorder="1" applyAlignment="1">
      <alignment horizontal="right"/>
    </xf>
    <xf numFmtId="0" fontId="70" fillId="2" borderId="64" xfId="0" applyFont="1" applyFill="1" applyBorder="1" applyAlignment="1">
      <alignment horizontal="center" vertical="center" wrapText="1"/>
    </xf>
    <xf numFmtId="0" fontId="70" fillId="2" borderId="65" xfId="0" applyFont="1" applyFill="1" applyBorder="1" applyAlignment="1">
      <alignment horizontal="center" vertical="center" wrapText="1"/>
    </xf>
    <xf numFmtId="164" fontId="8" fillId="0" borderId="318" xfId="0" applyNumberFormat="1" applyFont="1" applyBorder="1" applyAlignment="1">
      <alignment horizontal="right"/>
    </xf>
    <xf numFmtId="164" fontId="22" fillId="0" borderId="466" xfId="0" applyNumberFormat="1" applyFont="1" applyBorder="1" applyAlignment="1">
      <alignment horizontal="right"/>
    </xf>
    <xf numFmtId="164" fontId="22" fillId="0" borderId="468" xfId="0" applyNumberFormat="1" applyFont="1" applyBorder="1" applyAlignment="1">
      <alignment horizontal="right"/>
    </xf>
    <xf numFmtId="164" fontId="22" fillId="0" borderId="469" xfId="0" applyNumberFormat="1" applyFont="1" applyBorder="1" applyAlignment="1">
      <alignment horizontal="right"/>
    </xf>
    <xf numFmtId="164" fontId="22" fillId="4" borderId="466" xfId="0" applyNumberFormat="1" applyFont="1" applyFill="1" applyBorder="1" applyAlignment="1">
      <alignment horizontal="right"/>
    </xf>
    <xf numFmtId="0" fontId="8" fillId="0" borderId="393" xfId="0" applyFont="1" applyBorder="1"/>
    <xf numFmtId="164" fontId="8" fillId="0" borderId="448" xfId="0" applyNumberFormat="1" applyFont="1" applyBorder="1" applyAlignment="1">
      <alignment horizontal="right"/>
    </xf>
    <xf numFmtId="164" fontId="22" fillId="0" borderId="455" xfId="0" applyNumberFormat="1" applyFont="1" applyBorder="1" applyAlignment="1">
      <alignment horizontal="right"/>
    </xf>
    <xf numFmtId="0" fontId="70" fillId="2" borderId="454" xfId="0" applyFont="1" applyFill="1" applyBorder="1" applyAlignment="1">
      <alignment horizontal="center" vertical="center"/>
    </xf>
    <xf numFmtId="3" fontId="26" fillId="0" borderId="79" xfId="0" applyNumberFormat="1" applyFont="1" applyBorder="1" applyAlignment="1">
      <alignment horizontal="right"/>
    </xf>
    <xf numFmtId="0" fontId="70" fillId="2" borderId="64" xfId="0" applyFont="1" applyFill="1" applyBorder="1" applyAlignment="1">
      <alignment horizontal="center"/>
    </xf>
    <xf numFmtId="0" fontId="70" fillId="2" borderId="65" xfId="0" applyFont="1" applyFill="1" applyBorder="1" applyAlignment="1">
      <alignment horizontal="center"/>
    </xf>
    <xf numFmtId="3" fontId="26" fillId="0" borderId="464" xfId="0" applyNumberFormat="1" applyFont="1" applyBorder="1" applyAlignment="1">
      <alignment horizontal="right"/>
    </xf>
    <xf numFmtId="3" fontId="26" fillId="0" borderId="465" xfId="0" applyNumberFormat="1" applyFont="1" applyBorder="1" applyAlignment="1">
      <alignment horizontal="right"/>
    </xf>
    <xf numFmtId="3" fontId="22" fillId="0" borderId="317" xfId="0" applyNumberFormat="1" applyFont="1" applyBorder="1" applyAlignment="1">
      <alignment vertical="center"/>
    </xf>
    <xf numFmtId="3" fontId="22" fillId="0" borderId="394" xfId="0" applyNumberFormat="1" applyFont="1" applyBorder="1" applyAlignment="1">
      <alignment vertical="center"/>
    </xf>
    <xf numFmtId="3" fontId="22" fillId="0" borderId="315" xfId="0" applyNumberFormat="1" applyFont="1" applyBorder="1" applyAlignment="1">
      <alignment vertical="center"/>
    </xf>
    <xf numFmtId="3" fontId="8" fillId="0" borderId="105" xfId="0" applyNumberFormat="1" applyFont="1" applyBorder="1" applyAlignment="1">
      <alignment horizontal="right" vertical="center"/>
    </xf>
    <xf numFmtId="3" fontId="22" fillId="0" borderId="315" xfId="0" applyNumberFormat="1" applyFont="1" applyBorder="1" applyAlignment="1">
      <alignment horizontal="right" vertical="center"/>
    </xf>
    <xf numFmtId="0" fontId="75" fillId="2" borderId="454" xfId="0" applyFont="1" applyFill="1" applyBorder="1" applyAlignment="1">
      <alignment horizontal="center" vertical="center"/>
    </xf>
    <xf numFmtId="0" fontId="76" fillId="2" borderId="454" xfId="0" applyFont="1" applyFill="1" applyBorder="1" applyAlignment="1">
      <alignment horizontal="center" vertical="center"/>
    </xf>
    <xf numFmtId="0" fontId="75" fillId="2" borderId="64" xfId="0" applyFont="1" applyFill="1" applyBorder="1" applyAlignment="1">
      <alignment horizontal="center" vertical="center"/>
    </xf>
    <xf numFmtId="0" fontId="75" fillId="2" borderId="65" xfId="0" applyFont="1" applyFill="1" applyBorder="1" applyAlignment="1">
      <alignment horizontal="center" vertical="center"/>
    </xf>
    <xf numFmtId="0" fontId="75" fillId="2" borderId="64" xfId="0" applyFont="1" applyFill="1" applyBorder="1" applyAlignment="1">
      <alignment horizontal="center" vertical="center" wrapText="1"/>
    </xf>
    <xf numFmtId="169" fontId="76" fillId="2" borderId="65" xfId="0" applyNumberFormat="1" applyFont="1" applyFill="1" applyBorder="1" applyAlignment="1">
      <alignment horizontal="center" vertical="center" wrapText="1"/>
    </xf>
    <xf numFmtId="0" fontId="75" fillId="2" borderId="65" xfId="0" applyFont="1" applyFill="1" applyBorder="1" applyAlignment="1">
      <alignment horizontal="center" vertical="center" wrapText="1"/>
    </xf>
    <xf numFmtId="0" fontId="76" fillId="2" borderId="65" xfId="0" applyFont="1" applyFill="1" applyBorder="1" applyAlignment="1">
      <alignment horizontal="center" vertical="center" wrapText="1"/>
    </xf>
    <xf numFmtId="164" fontId="22" fillId="0" borderId="164" xfId="0" applyNumberFormat="1" applyFont="1" applyBorder="1" applyAlignment="1">
      <alignment vertical="center"/>
    </xf>
    <xf numFmtId="164" fontId="22" fillId="0" borderId="166" xfId="0" applyNumberFormat="1" applyFont="1" applyBorder="1" applyAlignment="1">
      <alignment vertical="center"/>
    </xf>
    <xf numFmtId="164" fontId="22" fillId="0" borderId="179" xfId="0" applyNumberFormat="1" applyFont="1" applyBorder="1" applyAlignment="1">
      <alignment vertical="center"/>
    </xf>
    <xf numFmtId="0" fontId="76" fillId="2" borderId="65" xfId="0" applyFont="1" applyFill="1" applyBorder="1" applyAlignment="1">
      <alignment horizontal="center" vertical="center"/>
    </xf>
    <xf numFmtId="165" fontId="8" fillId="0" borderId="107" xfId="0" applyNumberFormat="1" applyFont="1" applyBorder="1" applyAlignment="1">
      <alignment horizontal="right" vertical="center"/>
    </xf>
    <xf numFmtId="165" fontId="8" fillId="0" borderId="108" xfId="0" applyNumberFormat="1" applyFont="1" applyBorder="1" applyAlignment="1">
      <alignment horizontal="right" vertical="center"/>
    </xf>
    <xf numFmtId="165" fontId="8" fillId="0" borderId="317" xfId="0" applyNumberFormat="1" applyFont="1" applyBorder="1" applyAlignment="1">
      <alignment horizontal="right" vertical="center"/>
    </xf>
    <xf numFmtId="165" fontId="22" fillId="0" borderId="315" xfId="0" applyNumberFormat="1" applyFont="1" applyBorder="1" applyAlignment="1">
      <alignment horizontal="right" vertical="center"/>
    </xf>
    <xf numFmtId="0" fontId="75" fillId="4" borderId="183" xfId="0" applyFont="1" applyFill="1" applyBorder="1" applyAlignment="1">
      <alignment horizontal="center" vertical="center"/>
    </xf>
    <xf numFmtId="0" fontId="76" fillId="4" borderId="183" xfId="0" applyFont="1" applyFill="1" applyBorder="1" applyAlignment="1">
      <alignment horizontal="center" vertical="center"/>
    </xf>
    <xf numFmtId="3" fontId="8" fillId="0" borderId="107" xfId="0" applyNumberFormat="1" applyFont="1" applyBorder="1" applyAlignment="1">
      <alignment horizontal="right" vertical="center"/>
    </xf>
    <xf numFmtId="3" fontId="8" fillId="0" borderId="108" xfId="0" applyNumberFormat="1" applyFont="1" applyBorder="1" applyAlignment="1">
      <alignment horizontal="right" vertical="center"/>
    </xf>
    <xf numFmtId="3" fontId="22" fillId="0" borderId="317" xfId="0" applyNumberFormat="1" applyFont="1" applyBorder="1" applyAlignment="1">
      <alignment horizontal="right" vertical="center"/>
    </xf>
    <xf numFmtId="4" fontId="8" fillId="0" borderId="105" xfId="0" applyNumberFormat="1" applyFont="1" applyBorder="1" applyAlignment="1">
      <alignment horizontal="right" vertical="center"/>
    </xf>
    <xf numFmtId="4" fontId="8" fillId="0" borderId="106" xfId="0" applyNumberFormat="1" applyFont="1" applyBorder="1" applyAlignment="1">
      <alignment horizontal="right" vertical="center"/>
    </xf>
    <xf numFmtId="4" fontId="22" fillId="0" borderId="315" xfId="0" applyNumberFormat="1" applyFont="1" applyBorder="1" applyAlignment="1">
      <alignment horizontal="right" vertical="center"/>
    </xf>
    <xf numFmtId="4" fontId="8" fillId="0" borderId="107" xfId="0" applyNumberFormat="1" applyFont="1" applyBorder="1" applyAlignment="1">
      <alignment horizontal="right" vertical="center"/>
    </xf>
    <xf numFmtId="4" fontId="8" fillId="0" borderId="108" xfId="0" applyNumberFormat="1" applyFont="1" applyBorder="1" applyAlignment="1">
      <alignment horizontal="right" vertical="center"/>
    </xf>
    <xf numFmtId="4" fontId="22" fillId="0" borderId="317" xfId="0" applyNumberFormat="1" applyFont="1" applyBorder="1" applyAlignment="1">
      <alignment horizontal="right" vertical="center"/>
    </xf>
    <xf numFmtId="4" fontId="8" fillId="0" borderId="67" xfId="0" applyNumberFormat="1" applyFont="1" applyBorder="1" applyAlignment="1">
      <alignment vertical="center"/>
    </xf>
    <xf numFmtId="4" fontId="20" fillId="0" borderId="67" xfId="0" applyNumberFormat="1" applyFont="1" applyBorder="1"/>
    <xf numFmtId="4" fontId="8" fillId="0" borderId="110" xfId="0" applyNumberFormat="1" applyFont="1" applyBorder="1" applyAlignment="1">
      <alignment vertical="center"/>
    </xf>
    <xf numFmtId="4" fontId="20" fillId="0" borderId="110" xfId="0" applyNumberFormat="1" applyFont="1" applyBorder="1" applyAlignment="1">
      <alignment horizontal="right"/>
    </xf>
    <xf numFmtId="0" fontId="75" fillId="7" borderId="64" xfId="0" applyFont="1" applyFill="1" applyBorder="1" applyAlignment="1">
      <alignment horizontal="center" vertical="center"/>
    </xf>
    <xf numFmtId="4" fontId="20" fillId="0" borderId="67" xfId="0" applyNumberFormat="1" applyFont="1" applyBorder="1" applyAlignment="1">
      <alignment vertical="center"/>
    </xf>
    <xf numFmtId="4" fontId="20" fillId="0" borderId="110" xfId="0" applyNumberFormat="1" applyFont="1" applyBorder="1" applyAlignment="1">
      <alignment vertical="center"/>
    </xf>
    <xf numFmtId="0" fontId="76" fillId="2" borderId="160" xfId="0" applyFont="1" applyFill="1" applyBorder="1" applyAlignment="1">
      <alignment horizontal="center" vertical="center"/>
    </xf>
    <xf numFmtId="0" fontId="8" fillId="0" borderId="233" xfId="0" applyFont="1" applyBorder="1" applyAlignment="1">
      <alignment horizontal="right"/>
    </xf>
    <xf numFmtId="164" fontId="22" fillId="0" borderId="455" xfId="0" applyNumberFormat="1" applyFont="1" applyBorder="1" applyAlignment="1">
      <alignment vertical="center"/>
    </xf>
    <xf numFmtId="0" fontId="76" fillId="4" borderId="183" xfId="0" applyFont="1" applyFill="1" applyBorder="1" applyAlignment="1">
      <alignment horizontal="center"/>
    </xf>
    <xf numFmtId="3" fontId="26" fillId="0" borderId="114" xfId="0" applyNumberFormat="1" applyFont="1" applyBorder="1" applyAlignment="1">
      <alignment vertical="center"/>
    </xf>
    <xf numFmtId="3" fontId="26" fillId="0" borderId="115" xfId="0" applyNumberFormat="1" applyFont="1" applyBorder="1" applyAlignment="1">
      <alignment vertical="center"/>
    </xf>
    <xf numFmtId="3" fontId="26" fillId="4" borderId="183" xfId="0" applyNumberFormat="1" applyFont="1" applyFill="1" applyBorder="1" applyAlignment="1">
      <alignment horizontal="right"/>
    </xf>
    <xf numFmtId="3" fontId="26" fillId="4" borderId="183" xfId="0" applyNumberFormat="1" applyFont="1" applyFill="1" applyBorder="1"/>
    <xf numFmtId="3" fontId="81" fillId="4" borderId="183" xfId="0" applyNumberFormat="1" applyFont="1" applyFill="1" applyBorder="1" applyAlignment="1">
      <alignment horizontal="right"/>
    </xf>
    <xf numFmtId="3" fontId="82" fillId="4" borderId="183" xfId="0" applyNumberFormat="1" applyFont="1" applyFill="1" applyBorder="1" applyAlignment="1">
      <alignment horizontal="right"/>
    </xf>
    <xf numFmtId="4" fontId="22" fillId="0" borderId="297" xfId="0" applyNumberFormat="1" applyFont="1" applyBorder="1" applyAlignment="1">
      <alignment vertical="center"/>
    </xf>
    <xf numFmtId="9" fontId="8" fillId="0" borderId="110" xfId="0" applyNumberFormat="1" applyFont="1" applyBorder="1" applyAlignment="1">
      <alignment vertical="center"/>
    </xf>
    <xf numFmtId="164" fontId="8" fillId="4" borderId="183" xfId="0" applyNumberFormat="1" applyFont="1" applyFill="1" applyBorder="1"/>
    <xf numFmtId="165" fontId="22" fillId="0" borderId="483" xfId="0" applyNumberFormat="1" applyFont="1" applyBorder="1" applyAlignment="1">
      <alignment vertical="center"/>
    </xf>
    <xf numFmtId="165" fontId="8" fillId="0" borderId="466" xfId="0" applyNumberFormat="1" applyFont="1" applyBorder="1" applyAlignment="1">
      <alignment vertical="center"/>
    </xf>
    <xf numFmtId="165" fontId="8" fillId="0" borderId="468" xfId="0" applyNumberFormat="1" applyFont="1" applyBorder="1" applyAlignment="1">
      <alignment vertical="center"/>
    </xf>
    <xf numFmtId="165" fontId="81" fillId="4" borderId="183" xfId="0" applyNumberFormat="1" applyFont="1" applyFill="1" applyBorder="1" applyAlignment="1">
      <alignment horizontal="right"/>
    </xf>
    <xf numFmtId="10" fontId="8" fillId="0" borderId="67" xfId="0" applyNumberFormat="1" applyFont="1" applyBorder="1" applyAlignment="1">
      <alignment vertical="center"/>
    </xf>
    <xf numFmtId="10" fontId="8" fillId="0" borderId="110" xfId="0" applyNumberFormat="1" applyFont="1" applyBorder="1" applyAlignment="1">
      <alignment vertical="center"/>
    </xf>
    <xf numFmtId="3" fontId="26" fillId="0" borderId="79" xfId="0" applyNumberFormat="1" applyFont="1" applyBorder="1" applyAlignment="1">
      <alignment vertical="center"/>
    </xf>
    <xf numFmtId="0" fontId="76" fillId="2" borderId="64" xfId="0" applyFont="1" applyFill="1" applyBorder="1" applyAlignment="1">
      <alignment horizontal="center" vertical="center"/>
    </xf>
    <xf numFmtId="3" fontId="8" fillId="0" borderId="67" xfId="0" applyNumberFormat="1" applyFont="1" applyBorder="1" applyAlignment="1">
      <alignment horizontal="right" vertical="center"/>
    </xf>
    <xf numFmtId="3" fontId="8" fillId="0" borderId="110" xfId="0" applyNumberFormat="1" applyFont="1" applyBorder="1" applyAlignment="1">
      <alignment horizontal="right" vertical="center"/>
    </xf>
    <xf numFmtId="0" fontId="133" fillId="0" borderId="320" xfId="0" applyFont="1" applyBorder="1"/>
    <xf numFmtId="0" fontId="84" fillId="0" borderId="455" xfId="0" applyFont="1" applyBorder="1"/>
    <xf numFmtId="0" fontId="86" fillId="0" borderId="455" xfId="0" applyFont="1" applyBorder="1"/>
    <xf numFmtId="0" fontId="1" fillId="0" borderId="160" xfId="0" applyFont="1" applyBorder="1" applyAlignment="1">
      <alignment vertical="center"/>
    </xf>
    <xf numFmtId="0" fontId="20" fillId="0" borderId="297" xfId="0" applyFont="1" applyBorder="1" applyAlignment="1">
      <alignment horizontal="right"/>
    </xf>
    <xf numFmtId="0" fontId="20" fillId="0" borderId="427" xfId="0" applyFont="1" applyBorder="1" applyAlignment="1">
      <alignment horizontal="right"/>
    </xf>
    <xf numFmtId="165" fontId="20" fillId="0" borderId="427" xfId="0" applyNumberFormat="1" applyFont="1" applyBorder="1" applyAlignment="1">
      <alignment horizontal="right"/>
    </xf>
    <xf numFmtId="0" fontId="90" fillId="2" borderId="526" xfId="0" applyFont="1" applyFill="1" applyBorder="1" applyAlignment="1">
      <alignment vertical="center" wrapText="1"/>
    </xf>
    <xf numFmtId="0" fontId="25" fillId="8" borderId="526" xfId="0" applyFont="1" applyFill="1" applyBorder="1" applyAlignment="1">
      <alignment horizontal="center"/>
    </xf>
    <xf numFmtId="0" fontId="29" fillId="8" borderId="183" xfId="0" applyFont="1" applyFill="1" applyBorder="1"/>
    <xf numFmtId="0" fontId="91" fillId="8" borderId="183" xfId="0" applyFont="1" applyFill="1" applyBorder="1"/>
    <xf numFmtId="0" fontId="92" fillId="2" borderId="529" xfId="0" applyFont="1" applyFill="1" applyBorder="1" applyAlignment="1">
      <alignment wrapText="1"/>
    </xf>
    <xf numFmtId="0" fontId="8" fillId="8" borderId="529" xfId="0" applyFont="1" applyFill="1" applyBorder="1"/>
    <xf numFmtId="49" fontId="92" fillId="2" borderId="526" xfId="0" applyNumberFormat="1" applyFont="1" applyFill="1" applyBorder="1" applyAlignment="1">
      <alignment wrapText="1"/>
    </xf>
    <xf numFmtId="0" fontId="8" fillId="8" borderId="526" xfId="0" applyFont="1" applyFill="1" applyBorder="1"/>
    <xf numFmtId="0" fontId="19" fillId="3" borderId="0" xfId="0" applyFont="1" applyFill="1" applyAlignment="1">
      <alignment vertical="center"/>
    </xf>
    <xf numFmtId="0" fontId="51" fillId="2" borderId="0" xfId="0" applyFont="1" applyFill="1" applyAlignment="1">
      <alignment horizontal="center" vertical="center"/>
    </xf>
    <xf numFmtId="0" fontId="9" fillId="0" borderId="0" xfId="0" applyFont="1"/>
    <xf numFmtId="0" fontId="51" fillId="5" borderId="0" xfId="0" applyFont="1" applyFill="1" applyAlignment="1">
      <alignment horizontal="center" vertical="center"/>
    </xf>
    <xf numFmtId="0" fontId="51" fillId="2" borderId="232" xfId="0" applyFont="1" applyFill="1" applyBorder="1" applyAlignment="1">
      <alignment horizontal="center" vertical="center"/>
    </xf>
    <xf numFmtId="0" fontId="51" fillId="9" borderId="0" xfId="0" applyFont="1" applyFill="1" applyAlignment="1">
      <alignment vertical="center"/>
    </xf>
    <xf numFmtId="0" fontId="10" fillId="0" borderId="548" xfId="0" applyFont="1" applyBorder="1" applyAlignment="1">
      <alignment vertical="center"/>
    </xf>
    <xf numFmtId="0" fontId="139" fillId="0" borderId="549" xfId="0" applyFont="1" applyBorder="1"/>
    <xf numFmtId="3" fontId="8" fillId="9" borderId="0" xfId="0" applyNumberFormat="1" applyFont="1" applyFill="1" applyAlignment="1">
      <alignment horizontal="right" vertical="center"/>
    </xf>
    <xf numFmtId="0" fontId="141" fillId="0" borderId="0" xfId="0" applyFont="1"/>
    <xf numFmtId="3" fontId="8" fillId="5" borderId="0" xfId="0" applyNumberFormat="1" applyFont="1" applyFill="1" applyAlignment="1">
      <alignment horizontal="right" vertical="center"/>
    </xf>
    <xf numFmtId="3" fontId="20" fillId="5" borderId="0" xfId="0" applyNumberFormat="1" applyFont="1" applyFill="1" applyAlignment="1">
      <alignment horizontal="right" vertical="center"/>
    </xf>
    <xf numFmtId="0" fontId="139" fillId="0" borderId="553" xfId="0" applyFont="1" applyBorder="1"/>
    <xf numFmtId="0" fontId="142" fillId="0" borderId="0" xfId="0" applyFont="1"/>
    <xf numFmtId="0" fontId="20" fillId="5" borderId="0" xfId="0" applyFont="1" applyFill="1" applyAlignment="1">
      <alignment horizontal="right"/>
    </xf>
    <xf numFmtId="0" fontId="0" fillId="0" borderId="548" xfId="0" applyBorder="1"/>
    <xf numFmtId="0" fontId="143" fillId="0" borderId="553" xfId="0" applyFont="1" applyBorder="1"/>
    <xf numFmtId="0" fontId="139" fillId="0" borderId="557" xfId="0" applyFont="1" applyBorder="1"/>
    <xf numFmtId="0" fontId="0" fillId="9" borderId="0" xfId="0" applyFill="1"/>
    <xf numFmtId="0" fontId="145" fillId="0" borderId="0" xfId="0" applyFont="1"/>
    <xf numFmtId="0" fontId="139" fillId="0" borderId="559" xfId="0" applyFont="1" applyBorder="1"/>
    <xf numFmtId="0" fontId="139" fillId="0" borderId="562" xfId="0" applyFont="1" applyBorder="1"/>
    <xf numFmtId="0" fontId="143" fillId="0" borderId="566" xfId="0" applyFont="1" applyBorder="1"/>
    <xf numFmtId="0" fontId="0" fillId="0" borderId="567" xfId="0" applyBorder="1"/>
    <xf numFmtId="0" fontId="139" fillId="0" borderId="566" xfId="0" applyFont="1" applyBorder="1"/>
    <xf numFmtId="3" fontId="8" fillId="5" borderId="394" xfId="0" applyNumberFormat="1" applyFont="1" applyFill="1" applyBorder="1" applyAlignment="1">
      <alignment horizontal="right" vertical="center"/>
    </xf>
    <xf numFmtId="3" fontId="8" fillId="5" borderId="106" xfId="0" applyNumberFormat="1" applyFont="1" applyFill="1" applyBorder="1" applyAlignment="1">
      <alignment horizontal="right" vertical="center"/>
    </xf>
    <xf numFmtId="3" fontId="8" fillId="5" borderId="320" xfId="0" applyNumberFormat="1" applyFont="1" applyFill="1" applyBorder="1" applyAlignment="1">
      <alignment horizontal="right" vertical="center"/>
    </xf>
    <xf numFmtId="3" fontId="8" fillId="5" borderId="68" xfId="0" applyNumberFormat="1" applyFont="1" applyFill="1" applyBorder="1" applyAlignment="1">
      <alignment horizontal="right" vertical="center"/>
    </xf>
    <xf numFmtId="3" fontId="22" fillId="5" borderId="67" xfId="0" applyNumberFormat="1" applyFont="1" applyFill="1" applyBorder="1" applyAlignment="1">
      <alignment horizontal="right" vertical="center"/>
    </xf>
    <xf numFmtId="3" fontId="22" fillId="5" borderId="315" xfId="0" applyNumberFormat="1" applyFont="1" applyFill="1" applyBorder="1" applyAlignment="1">
      <alignment horizontal="right" vertical="center"/>
    </xf>
    <xf numFmtId="4" fontId="8" fillId="5" borderId="320" xfId="0" applyNumberFormat="1" applyFont="1" applyFill="1" applyBorder="1" applyAlignment="1">
      <alignment horizontal="right" vertical="center"/>
    </xf>
    <xf numFmtId="4" fontId="8" fillId="5" borderId="68" xfId="0" applyNumberFormat="1" applyFont="1" applyFill="1" applyBorder="1" applyAlignment="1">
      <alignment horizontal="right" vertical="center"/>
    </xf>
    <xf numFmtId="4" fontId="22" fillId="5" borderId="67" xfId="0" applyNumberFormat="1" applyFont="1" applyFill="1" applyBorder="1" applyAlignment="1">
      <alignment horizontal="right" vertical="center"/>
    </xf>
    <xf numFmtId="0" fontId="134" fillId="9" borderId="67" xfId="2" applyFont="1" applyFill="1" applyBorder="1" applyAlignment="1">
      <alignment horizontal="left" vertical="center"/>
    </xf>
    <xf numFmtId="0" fontId="134" fillId="0" borderId="494" xfId="2" applyFont="1" applyBorder="1" applyAlignment="1">
      <alignment vertical="center"/>
    </xf>
    <xf numFmtId="0" fontId="134" fillId="0" borderId="576" xfId="2" applyFont="1" applyBorder="1" applyAlignment="1">
      <alignment vertical="center"/>
    </xf>
    <xf numFmtId="0" fontId="133" fillId="0" borderId="579" xfId="0" applyFont="1" applyBorder="1"/>
    <xf numFmtId="16" fontId="19" fillId="3" borderId="183" xfId="0" applyNumberFormat="1" applyFont="1" applyFill="1" applyBorder="1" applyAlignment="1">
      <alignment vertical="center"/>
    </xf>
    <xf numFmtId="0" fontId="10" fillId="9" borderId="0" xfId="0" applyFont="1" applyFill="1" applyAlignment="1">
      <alignment vertical="center"/>
    </xf>
    <xf numFmtId="0" fontId="135" fillId="9" borderId="67" xfId="1" applyFont="1" applyFill="1" applyBorder="1" applyAlignment="1">
      <alignment horizontal="left" vertical="center"/>
    </xf>
    <xf numFmtId="0" fontId="133" fillId="9" borderId="320" xfId="0" applyFont="1" applyFill="1" applyBorder="1"/>
    <xf numFmtId="0" fontId="10" fillId="0" borderId="0" xfId="0" applyFont="1" applyAlignment="1">
      <alignment horizontal="center" vertical="center"/>
    </xf>
    <xf numFmtId="0" fontId="0" fillId="0" borderId="0" xfId="0"/>
    <xf numFmtId="0" fontId="15" fillId="0" borderId="0" xfId="0" applyFont="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5" fillId="2" borderId="183" xfId="0" applyFont="1" applyFill="1" applyBorder="1" applyAlignment="1">
      <alignment horizontal="center" vertical="center" wrapText="1"/>
    </xf>
    <xf numFmtId="0" fontId="9" fillId="0" borderId="183" xfId="0" applyFont="1" applyBorder="1"/>
    <xf numFmtId="0" fontId="6" fillId="2" borderId="183" xfId="0" applyFont="1" applyFill="1" applyBorder="1" applyAlignment="1">
      <alignment horizontal="center" vertical="center" wrapText="1"/>
    </xf>
    <xf numFmtId="0" fontId="2" fillId="2" borderId="183" xfId="0" applyFont="1" applyFill="1" applyBorder="1" applyAlignment="1">
      <alignment horizontal="center" vertical="center" wrapText="1"/>
    </xf>
    <xf numFmtId="0" fontId="7" fillId="2" borderId="183" xfId="0" applyFont="1" applyFill="1" applyBorder="1" applyAlignment="1">
      <alignment horizontal="center" vertical="center" wrapText="1"/>
    </xf>
    <xf numFmtId="0" fontId="1" fillId="2" borderId="183" xfId="0" applyFont="1" applyFill="1" applyBorder="1" applyAlignment="1">
      <alignment horizontal="center" vertical="center"/>
    </xf>
    <xf numFmtId="0" fontId="2" fillId="2" borderId="183" xfId="0" applyFont="1" applyFill="1" applyBorder="1" applyAlignment="1">
      <alignment horizontal="center" vertical="center"/>
    </xf>
    <xf numFmtId="0" fontId="3" fillId="2" borderId="183" xfId="0" applyFont="1" applyFill="1" applyBorder="1" applyAlignment="1">
      <alignment horizontal="center" vertical="center" wrapText="1"/>
    </xf>
    <xf numFmtId="0" fontId="4" fillId="2" borderId="183" xfId="0" applyFont="1" applyFill="1" applyBorder="1" applyAlignment="1">
      <alignment horizontal="center" vertical="center" wrapText="1"/>
    </xf>
    <xf numFmtId="0" fontId="8" fillId="0" borderId="448" xfId="0" applyFont="1" applyBorder="1" applyAlignment="1">
      <alignment horizontal="left" vertical="center"/>
    </xf>
    <xf numFmtId="0" fontId="9" fillId="0" borderId="448" xfId="0" applyFont="1" applyBorder="1"/>
    <xf numFmtId="0" fontId="9" fillId="0" borderId="8" xfId="0" applyFont="1" applyBorder="1"/>
    <xf numFmtId="0" fontId="21" fillId="0" borderId="2" xfId="0" applyFont="1" applyBorder="1" applyAlignment="1">
      <alignment horizontal="left" vertical="center" wrapText="1"/>
    </xf>
    <xf numFmtId="0" fontId="9" fillId="0" borderId="2" xfId="0" applyFont="1" applyBorder="1"/>
    <xf numFmtId="0" fontId="22" fillId="0" borderId="448" xfId="0" applyFont="1" applyBorder="1" applyAlignment="1">
      <alignment horizontal="left" vertical="center"/>
    </xf>
    <xf numFmtId="0" fontId="21" fillId="0" borderId="63" xfId="0" applyFont="1" applyBorder="1" applyAlignment="1">
      <alignment horizontal="left" vertical="center" wrapText="1"/>
    </xf>
    <xf numFmtId="0" fontId="9" fillId="0" borderId="63" xfId="0" applyFont="1" applyBorder="1"/>
    <xf numFmtId="0" fontId="22" fillId="0" borderId="11" xfId="0" applyFont="1" applyBorder="1" applyAlignment="1">
      <alignment horizontal="left" vertical="center"/>
    </xf>
    <xf numFmtId="0" fontId="9" fillId="0" borderId="11" xfId="0" applyFont="1" applyBorder="1"/>
    <xf numFmtId="0" fontId="9" fillId="0" borderId="12" xfId="0" applyFont="1" applyBorder="1"/>
    <xf numFmtId="0" fontId="21" fillId="0" borderId="455" xfId="0" applyFont="1" applyBorder="1" applyAlignment="1">
      <alignment horizontal="left" vertical="center" wrapText="1"/>
    </xf>
    <xf numFmtId="0" fontId="9" fillId="0" borderId="455" xfId="0" applyFont="1" applyBorder="1"/>
    <xf numFmtId="0" fontId="1" fillId="2" borderId="183" xfId="0" applyFont="1" applyFill="1" applyBorder="1" applyAlignment="1">
      <alignment horizontal="center" vertical="center" wrapText="1"/>
    </xf>
    <xf numFmtId="0" fontId="9" fillId="0" borderId="483" xfId="0" applyFont="1" applyBorder="1"/>
    <xf numFmtId="0" fontId="9" fillId="0" borderId="160" xfId="0" applyFont="1" applyBorder="1"/>
    <xf numFmtId="0" fontId="9" fillId="0" borderId="484" xfId="0" applyFont="1" applyBorder="1"/>
    <xf numFmtId="0" fontId="1" fillId="2" borderId="112" xfId="0" applyFont="1" applyFill="1" applyBorder="1" applyAlignment="1">
      <alignment horizontal="center" vertical="center"/>
    </xf>
    <xf numFmtId="0" fontId="9" fillId="0" borderId="70" xfId="0" applyFont="1" applyBorder="1"/>
    <xf numFmtId="0" fontId="1" fillId="2" borderId="113" xfId="0" applyFont="1" applyFill="1" applyBorder="1" applyAlignment="1">
      <alignment horizontal="center" vertical="center"/>
    </xf>
    <xf numFmtId="0" fontId="9" fillId="0" borderId="454" xfId="0" applyFont="1" applyBorder="1"/>
    <xf numFmtId="0" fontId="23" fillId="0" borderId="47" xfId="0" applyFont="1" applyBorder="1" applyAlignment="1">
      <alignment horizontal="left" vertical="center" wrapText="1"/>
    </xf>
    <xf numFmtId="0" fontId="9" fillId="0" borderId="47" xfId="0" applyFont="1" applyBorder="1"/>
    <xf numFmtId="0" fontId="8" fillId="0" borderId="3" xfId="0" applyFont="1" applyBorder="1" applyAlignment="1">
      <alignment horizontal="left" vertical="center"/>
    </xf>
    <xf numFmtId="0" fontId="9" fillId="0" borderId="3" xfId="0" applyFont="1" applyBorder="1"/>
    <xf numFmtId="0" fontId="9" fillId="0" borderId="4" xfId="0" applyFont="1" applyBorder="1"/>
    <xf numFmtId="0" fontId="8" fillId="0" borderId="233" xfId="0" applyFont="1" applyBorder="1" applyAlignment="1">
      <alignment horizontal="left" vertical="center"/>
    </xf>
    <xf numFmtId="0" fontId="9" fillId="0" borderId="233" xfId="0" applyFont="1" applyBorder="1"/>
    <xf numFmtId="0" fontId="9" fillId="0" borderId="41" xfId="0" applyFont="1" applyBorder="1"/>
    <xf numFmtId="0" fontId="8" fillId="0" borderId="352" xfId="0" applyFont="1" applyBorder="1"/>
    <xf numFmtId="0" fontId="9" fillId="0" borderId="352" xfId="0" applyFont="1" applyBorder="1"/>
    <xf numFmtId="0" fontId="9" fillId="0" borderId="144" xfId="0" applyFont="1" applyBorder="1"/>
    <xf numFmtId="0" fontId="22" fillId="0" borderId="352" xfId="0" applyFont="1" applyBorder="1"/>
    <xf numFmtId="0" fontId="8" fillId="0" borderId="141" xfId="0" applyFont="1" applyBorder="1"/>
    <xf numFmtId="0" fontId="9" fillId="0" borderId="141" xfId="0" applyFont="1" applyBorder="1"/>
    <xf numFmtId="0" fontId="9" fillId="0" borderId="145" xfId="0" applyFont="1" applyBorder="1"/>
    <xf numFmtId="0" fontId="23" fillId="0" borderId="455" xfId="0" applyFont="1" applyBorder="1" applyAlignment="1">
      <alignment vertical="center" wrapText="1"/>
    </xf>
    <xf numFmtId="0" fontId="9" fillId="0" borderId="118" xfId="0" applyFont="1" applyBorder="1"/>
    <xf numFmtId="0" fontId="9" fillId="0" borderId="142" xfId="0" applyFont="1" applyBorder="1"/>
    <xf numFmtId="0" fontId="1" fillId="2" borderId="183" xfId="0" applyFont="1" applyFill="1" applyBorder="1" applyAlignment="1">
      <alignment horizontal="center" wrapText="1"/>
    </xf>
    <xf numFmtId="0" fontId="9" fillId="0" borderId="136" xfId="0" applyFont="1" applyBorder="1"/>
    <xf numFmtId="0" fontId="9" fillId="0" borderId="137" xfId="0" applyFont="1" applyBorder="1"/>
    <xf numFmtId="0" fontId="1" fillId="2" borderId="183" xfId="0" applyFont="1" applyFill="1" applyBorder="1" applyAlignment="1">
      <alignment horizontal="center"/>
    </xf>
    <xf numFmtId="0" fontId="8" fillId="0" borderId="0" xfId="0" applyFont="1"/>
    <xf numFmtId="0" fontId="8" fillId="0" borderId="347" xfId="0" applyFont="1" applyBorder="1"/>
    <xf numFmtId="0" fontId="9" fillId="0" borderId="347" xfId="0" applyFont="1" applyBorder="1"/>
    <xf numFmtId="0" fontId="9" fillId="0" borderId="143" xfId="0" applyFont="1" applyBorder="1"/>
    <xf numFmtId="0" fontId="8" fillId="0" borderId="74" xfId="0" applyFont="1" applyBorder="1" applyAlignment="1">
      <alignment horizontal="left" vertical="center"/>
    </xf>
    <xf numFmtId="0" fontId="9" fillId="0" borderId="74" xfId="0" applyFont="1" applyBorder="1"/>
    <xf numFmtId="0" fontId="9" fillId="0" borderId="75" xfId="0" applyFont="1" applyBorder="1"/>
    <xf numFmtId="0" fontId="8" fillId="0" borderId="347" xfId="0" applyFont="1" applyBorder="1" applyAlignment="1">
      <alignment wrapText="1"/>
    </xf>
    <xf numFmtId="0" fontId="9" fillId="0" borderId="140" xfId="0" applyFont="1" applyBorder="1"/>
    <xf numFmtId="0" fontId="8" fillId="0" borderId="11" xfId="0" applyFont="1" applyBorder="1" applyAlignment="1">
      <alignment horizontal="left" vertical="center"/>
    </xf>
    <xf numFmtId="167" fontId="8" fillId="0" borderId="131" xfId="0" applyNumberFormat="1" applyFont="1" applyBorder="1" applyAlignment="1">
      <alignment horizontal="right" vertical="center"/>
    </xf>
    <xf numFmtId="0" fontId="9" fillId="0" borderId="133" xfId="0" applyFont="1" applyBorder="1"/>
    <xf numFmtId="0" fontId="8" fillId="0" borderId="462" xfId="0" applyFont="1" applyBorder="1" applyAlignment="1">
      <alignment horizontal="left" vertical="center" wrapText="1"/>
    </xf>
    <xf numFmtId="0" fontId="9" fillId="0" borderId="462" xfId="0" applyFont="1" applyBorder="1"/>
    <xf numFmtId="0" fontId="9" fillId="0" borderId="42" xfId="0" applyFont="1" applyBorder="1"/>
    <xf numFmtId="0" fontId="9" fillId="0" borderId="34" xfId="0" applyFont="1" applyBorder="1"/>
    <xf numFmtId="0" fontId="1" fillId="2" borderId="112" xfId="0" applyFont="1" applyFill="1" applyBorder="1" applyAlignment="1">
      <alignment horizontal="center"/>
    </xf>
    <xf numFmtId="0" fontId="9" fillId="0" borderId="112" xfId="0" applyFont="1" applyBorder="1"/>
    <xf numFmtId="0" fontId="1" fillId="2" borderId="113" xfId="0" applyFont="1" applyFill="1" applyBorder="1" applyAlignment="1">
      <alignment horizontal="center"/>
    </xf>
    <xf numFmtId="0" fontId="9" fillId="0" borderId="113" xfId="0" applyFont="1" applyBorder="1"/>
    <xf numFmtId="0" fontId="8" fillId="0" borderId="2" xfId="0" applyFont="1" applyBorder="1" applyAlignment="1">
      <alignment horizontal="left" vertical="center"/>
    </xf>
    <xf numFmtId="0" fontId="9" fillId="0" borderId="71" xfId="0" applyFont="1" applyBorder="1"/>
    <xf numFmtId="0" fontId="31" fillId="0" borderId="0" xfId="0" applyFont="1" applyAlignment="1">
      <alignment vertical="center"/>
    </xf>
    <xf numFmtId="0" fontId="1" fillId="2" borderId="160" xfId="0" applyFont="1" applyFill="1" applyBorder="1" applyAlignment="1">
      <alignment horizontal="center" vertical="center"/>
    </xf>
    <xf numFmtId="4" fontId="8" fillId="0" borderId="128" xfId="0" applyNumberFormat="1" applyFont="1" applyBorder="1" applyAlignment="1">
      <alignment horizontal="right" vertical="center"/>
    </xf>
    <xf numFmtId="0" fontId="9" fillId="0" borderId="127" xfId="0" applyFont="1" applyBorder="1"/>
    <xf numFmtId="4" fontId="8" fillId="0" borderId="129" xfId="0" applyNumberFormat="1" applyFont="1" applyBorder="1" applyAlignment="1">
      <alignment horizontal="right" vertical="center"/>
    </xf>
    <xf numFmtId="0" fontId="9" fillId="0" borderId="456" xfId="0" applyFont="1" applyBorder="1"/>
    <xf numFmtId="0" fontId="23" fillId="0" borderId="63" xfId="0" applyFont="1" applyBorder="1" applyAlignment="1">
      <alignment horizontal="left" vertical="center" wrapText="1"/>
    </xf>
    <xf numFmtId="0" fontId="1" fillId="2" borderId="160" xfId="0" applyFont="1" applyFill="1" applyBorder="1" applyAlignment="1">
      <alignment horizontal="center" vertical="center" wrapText="1"/>
    </xf>
    <xf numFmtId="0" fontId="33" fillId="0" borderId="2" xfId="0" applyFont="1" applyBorder="1" applyAlignment="1">
      <alignment horizontal="left" vertical="center" wrapText="1"/>
    </xf>
    <xf numFmtId="0" fontId="8" fillId="0" borderId="392" xfId="0" applyFont="1" applyBorder="1" applyAlignment="1">
      <alignment horizontal="left" vertical="center" wrapText="1"/>
    </xf>
    <xf numFmtId="0" fontId="9" fillId="0" borderId="392" xfId="0" applyFont="1" applyBorder="1"/>
    <xf numFmtId="0" fontId="9" fillId="0" borderId="393" xfId="0" applyFont="1" applyBorder="1"/>
    <xf numFmtId="0" fontId="8" fillId="0" borderId="448" xfId="0" applyFont="1" applyBorder="1" applyAlignment="1">
      <alignment horizontal="left" vertical="center" wrapText="1"/>
    </xf>
    <xf numFmtId="0" fontId="8" fillId="0" borderId="11" xfId="0" applyFont="1" applyBorder="1" applyAlignment="1">
      <alignment horizontal="left" vertical="center" wrapText="1"/>
    </xf>
    <xf numFmtId="0" fontId="19" fillId="3" borderId="183" xfId="0" applyFont="1" applyFill="1" applyBorder="1" applyAlignment="1">
      <alignment horizontal="left" vertical="center" wrapText="1"/>
    </xf>
    <xf numFmtId="0" fontId="20" fillId="0" borderId="0" xfId="0" applyFont="1" applyAlignment="1">
      <alignment horizontal="left" vertical="center" wrapText="1"/>
    </xf>
    <xf numFmtId="0" fontId="8" fillId="0" borderId="74" xfId="0" applyFont="1" applyBorder="1" applyAlignment="1">
      <alignment horizontal="left" vertical="center" wrapText="1"/>
    </xf>
    <xf numFmtId="0" fontId="20" fillId="0" borderId="448" xfId="0" applyFont="1" applyBorder="1" applyAlignment="1">
      <alignment horizontal="left" vertical="center"/>
    </xf>
    <xf numFmtId="0" fontId="20" fillId="0" borderId="352" xfId="0" applyFont="1" applyBorder="1"/>
    <xf numFmtId="0" fontId="26" fillId="0" borderId="11" xfId="0" applyFont="1" applyBorder="1" applyAlignment="1">
      <alignment horizontal="left" vertical="center"/>
    </xf>
    <xf numFmtId="0" fontId="21" fillId="0" borderId="455" xfId="0" applyFont="1" applyBorder="1" applyAlignment="1">
      <alignment horizontal="left" vertical="center"/>
    </xf>
    <xf numFmtId="0" fontId="23" fillId="0" borderId="455" xfId="0" applyFont="1" applyBorder="1" applyAlignment="1">
      <alignment horizontal="left" vertical="center" wrapText="1"/>
    </xf>
    <xf numFmtId="167" fontId="8" fillId="0" borderId="130" xfId="0" applyNumberFormat="1" applyFont="1" applyBorder="1" applyAlignment="1">
      <alignment horizontal="right" vertical="center"/>
    </xf>
    <xf numFmtId="0" fontId="9" fillId="0" borderId="132" xfId="0" applyFont="1" applyBorder="1"/>
    <xf numFmtId="0" fontId="9" fillId="0" borderId="162" xfId="0" applyFont="1" applyBorder="1"/>
    <xf numFmtId="0" fontId="26" fillId="0" borderId="392" xfId="0" applyFont="1" applyBorder="1" applyAlignment="1">
      <alignment horizontal="left" vertical="center"/>
    </xf>
    <xf numFmtId="0" fontId="9" fillId="0" borderId="163" xfId="0" applyFont="1" applyBorder="1"/>
    <xf numFmtId="0" fontId="23" fillId="0" borderId="338" xfId="0" applyFont="1" applyBorder="1" applyAlignment="1">
      <alignment vertical="center"/>
    </xf>
    <xf numFmtId="0" fontId="9" fillId="0" borderId="338" xfId="0" applyFont="1" applyBorder="1"/>
    <xf numFmtId="0" fontId="8" fillId="0" borderId="154" xfId="0" applyFont="1" applyBorder="1" applyAlignment="1">
      <alignment horizontal="left" vertical="center"/>
    </xf>
    <xf numFmtId="0" fontId="9" fillId="0" borderId="154" xfId="0" applyFont="1" applyBorder="1"/>
    <xf numFmtId="0" fontId="9" fillId="0" borderId="155" xfId="0" applyFont="1" applyBorder="1"/>
    <xf numFmtId="0" fontId="23" fillId="0" borderId="0" xfId="0" applyFont="1" applyAlignment="1">
      <alignment horizontal="left" vertical="center" wrapText="1"/>
    </xf>
    <xf numFmtId="0" fontId="9" fillId="0" borderId="275" xfId="0" applyFont="1" applyBorder="1"/>
    <xf numFmtId="0" fontId="9" fillId="0" borderId="159" xfId="0" applyFont="1" applyBorder="1"/>
    <xf numFmtId="0" fontId="1" fillId="2" borderId="275" xfId="0" applyFont="1" applyFill="1" applyBorder="1" applyAlignment="1">
      <alignment horizontal="center" vertical="center"/>
    </xf>
    <xf numFmtId="0" fontId="9" fillId="0" borderId="161" xfId="0" applyFont="1" applyBorder="1"/>
    <xf numFmtId="0" fontId="9" fillId="0" borderId="519" xfId="0" applyFont="1" applyBorder="1"/>
    <xf numFmtId="0" fontId="1" fillId="2" borderId="112" xfId="0" applyFont="1" applyFill="1" applyBorder="1" applyAlignment="1">
      <alignment horizontal="center" vertical="center" wrapText="1"/>
    </xf>
    <xf numFmtId="0" fontId="1" fillId="2" borderId="113" xfId="0" applyFont="1" applyFill="1" applyBorder="1" applyAlignment="1">
      <alignment horizontal="center" vertical="center" wrapText="1"/>
    </xf>
    <xf numFmtId="0" fontId="1" fillId="2" borderId="467" xfId="0" applyFont="1" applyFill="1" applyBorder="1" applyAlignment="1">
      <alignment horizontal="center" vertical="center"/>
    </xf>
    <xf numFmtId="0" fontId="9" fillId="0" borderId="111" xfId="0" applyFont="1" applyBorder="1"/>
    <xf numFmtId="0" fontId="1" fillId="2" borderId="469" xfId="0" applyFont="1" applyFill="1" applyBorder="1" applyAlignment="1">
      <alignment horizontal="center" vertical="center"/>
    </xf>
    <xf numFmtId="0" fontId="9" fillId="0" borderId="81" xfId="0" applyFont="1" applyBorder="1"/>
    <xf numFmtId="0" fontId="1" fillId="2" borderId="466" xfId="0" applyFont="1" applyFill="1" applyBorder="1" applyAlignment="1">
      <alignment horizontal="center" vertical="center"/>
    </xf>
    <xf numFmtId="0" fontId="9" fillId="0" borderId="64" xfId="0" applyFont="1" applyBorder="1"/>
    <xf numFmtId="0" fontId="1" fillId="2" borderId="468" xfId="0" applyFont="1" applyFill="1" applyBorder="1" applyAlignment="1">
      <alignment horizontal="center" vertical="center"/>
    </xf>
    <xf numFmtId="0" fontId="9" fillId="0" borderId="65" xfId="0" applyFont="1" applyBorder="1"/>
    <xf numFmtId="0" fontId="22" fillId="0" borderId="392" xfId="0" applyFont="1" applyBorder="1" applyAlignment="1">
      <alignment horizontal="left" vertical="center"/>
    </xf>
    <xf numFmtId="0" fontId="23" fillId="5" borderId="47" xfId="0" applyFont="1" applyFill="1" applyBorder="1" applyAlignment="1">
      <alignment horizontal="left" vertical="center" wrapText="1"/>
    </xf>
    <xf numFmtId="0" fontId="9" fillId="0" borderId="346" xfId="0" applyFont="1" applyBorder="1"/>
    <xf numFmtId="0" fontId="1" fillId="4" borderId="183" xfId="0" applyFont="1" applyFill="1" applyBorder="1" applyAlignment="1">
      <alignment horizontal="center" vertical="center" wrapText="1"/>
    </xf>
    <xf numFmtId="0" fontId="1" fillId="2" borderId="466" xfId="0" applyFont="1" applyFill="1" applyBorder="1" applyAlignment="1">
      <alignment horizontal="center" vertical="center" wrapText="1"/>
    </xf>
    <xf numFmtId="0" fontId="9" fillId="0" borderId="466" xfId="0" applyFont="1" applyBorder="1"/>
    <xf numFmtId="0" fontId="1" fillId="2" borderId="467" xfId="0" applyFont="1" applyFill="1" applyBorder="1" applyAlignment="1">
      <alignment horizontal="center" vertical="center" wrapText="1"/>
    </xf>
    <xf numFmtId="0" fontId="9" fillId="0" borderId="467" xfId="0" applyFont="1" applyBorder="1"/>
    <xf numFmtId="0" fontId="1" fillId="2" borderId="469" xfId="0" applyFont="1" applyFill="1" applyBorder="1" applyAlignment="1">
      <alignment horizontal="center" vertical="center" wrapText="1"/>
    </xf>
    <xf numFmtId="0" fontId="9" fillId="0" borderId="469" xfId="0" applyFont="1" applyBorder="1"/>
    <xf numFmtId="0" fontId="1" fillId="2" borderId="468" xfId="0" applyFont="1" applyFill="1" applyBorder="1" applyAlignment="1">
      <alignment horizontal="center" vertical="center" wrapText="1"/>
    </xf>
    <xf numFmtId="0" fontId="9" fillId="0" borderId="468" xfId="0" applyFont="1" applyBorder="1"/>
    <xf numFmtId="0" fontId="21" fillId="0" borderId="63" xfId="0" applyFont="1" applyBorder="1" applyAlignment="1">
      <alignment horizontal="left" vertical="center"/>
    </xf>
    <xf numFmtId="0" fontId="21" fillId="0" borderId="2" xfId="0" applyFont="1" applyBorder="1" applyAlignment="1">
      <alignment horizontal="left" vertical="center"/>
    </xf>
    <xf numFmtId="0" fontId="9" fillId="0" borderId="382" xfId="0" applyFont="1" applyBorder="1"/>
    <xf numFmtId="0" fontId="8" fillId="0" borderId="0" xfId="0" applyFont="1" applyAlignment="1">
      <alignment wrapText="1"/>
    </xf>
    <xf numFmtId="0" fontId="9" fillId="0" borderId="89" xfId="0" applyFont="1" applyBorder="1"/>
    <xf numFmtId="0" fontId="23" fillId="4" borderId="92" xfId="0" applyFont="1" applyFill="1" applyBorder="1" applyAlignment="1">
      <alignment vertical="center" wrapText="1"/>
    </xf>
    <xf numFmtId="0" fontId="9" fillId="0" borderId="92" xfId="0" applyFont="1" applyBorder="1"/>
    <xf numFmtId="0" fontId="1" fillId="2" borderId="160" xfId="0" applyFont="1" applyFill="1" applyBorder="1"/>
    <xf numFmtId="0" fontId="8" fillId="0" borderId="3" xfId="0" applyFont="1" applyBorder="1" applyAlignment="1">
      <alignment horizontal="left" vertical="center" wrapText="1"/>
    </xf>
    <xf numFmtId="0" fontId="1" fillId="2" borderId="47" xfId="0" applyFont="1" applyFill="1" applyBorder="1" applyAlignment="1">
      <alignment horizontal="center"/>
    </xf>
    <xf numFmtId="0" fontId="1" fillId="2" borderId="517" xfId="0" applyFont="1" applyFill="1" applyBorder="1" applyAlignment="1">
      <alignment horizontal="center"/>
    </xf>
    <xf numFmtId="0" fontId="8" fillId="4" borderId="50" xfId="0" applyFont="1" applyFill="1" applyBorder="1"/>
    <xf numFmtId="0" fontId="9" fillId="0" borderId="51" xfId="0" applyFont="1" applyBorder="1"/>
    <xf numFmtId="0" fontId="9" fillId="0" borderId="52" xfId="0" applyFont="1" applyBorder="1"/>
    <xf numFmtId="0" fontId="8" fillId="4" borderId="54" xfId="0" applyFont="1" applyFill="1" applyBorder="1"/>
    <xf numFmtId="0" fontId="9" fillId="0" borderId="383" xfId="0" applyFont="1" applyBorder="1"/>
    <xf numFmtId="0" fontId="9" fillId="0" borderId="30" xfId="0" applyFont="1" applyBorder="1"/>
    <xf numFmtId="0" fontId="8" fillId="4" borderId="56" xfId="0" applyFont="1" applyFill="1" applyBorder="1"/>
    <xf numFmtId="0" fontId="9" fillId="0" borderId="57" xfId="0" applyFont="1" applyBorder="1"/>
    <xf numFmtId="0" fontId="9" fillId="0" borderId="58" xfId="0" applyFont="1" applyBorder="1"/>
    <xf numFmtId="0" fontId="8" fillId="2" borderId="46" xfId="0" applyFont="1" applyFill="1" applyBorder="1"/>
    <xf numFmtId="0" fontId="9" fillId="0" borderId="60" xfId="0" applyFont="1" applyBorder="1"/>
    <xf numFmtId="0" fontId="9" fillId="0" borderId="48" xfId="0" applyFont="1" applyBorder="1"/>
    <xf numFmtId="0" fontId="20" fillId="0" borderId="364" xfId="0" applyFont="1" applyBorder="1"/>
    <xf numFmtId="0" fontId="9" fillId="0" borderId="364" xfId="0" applyFont="1" applyBorder="1"/>
    <xf numFmtId="0" fontId="9" fillId="0" borderId="43" xfId="0" applyFont="1" applyBorder="1"/>
    <xf numFmtId="0" fontId="20" fillId="0" borderId="383" xfId="0" applyFont="1" applyBorder="1"/>
    <xf numFmtId="0" fontId="9" fillId="0" borderId="44" xfId="0" applyFont="1" applyBorder="1"/>
    <xf numFmtId="0" fontId="20" fillId="0" borderId="382" xfId="0" applyFont="1" applyBorder="1"/>
    <xf numFmtId="0" fontId="9" fillId="0" borderId="45" xfId="0" applyFont="1" applyBorder="1"/>
    <xf numFmtId="0" fontId="1" fillId="2" borderId="112" xfId="0" applyFont="1" applyFill="1" applyBorder="1" applyAlignment="1">
      <alignment horizontal="center" wrapText="1"/>
    </xf>
    <xf numFmtId="0" fontId="8" fillId="0" borderId="462" xfId="0" applyFont="1" applyBorder="1" applyAlignment="1">
      <alignment horizontal="left" vertical="center"/>
    </xf>
    <xf numFmtId="0" fontId="20" fillId="0" borderId="0" xfId="0" applyFont="1"/>
    <xf numFmtId="0" fontId="9" fillId="0" borderId="39" xfId="0" applyFont="1" applyBorder="1"/>
    <xf numFmtId="0" fontId="9" fillId="0" borderId="33" xfId="0" applyFont="1" applyBorder="1"/>
    <xf numFmtId="0" fontId="1" fillId="2" borderId="177" xfId="0" applyFont="1" applyFill="1" applyBorder="1" applyAlignment="1">
      <alignment horizontal="center"/>
    </xf>
    <xf numFmtId="0" fontId="9" fillId="0" borderId="177" xfId="0" applyFont="1" applyBorder="1"/>
    <xf numFmtId="0" fontId="1" fillId="2" borderId="63" xfId="0" applyFont="1" applyFill="1" applyBorder="1" applyAlignment="1">
      <alignment horizontal="center"/>
    </xf>
    <xf numFmtId="0" fontId="23" fillId="4" borderId="47" xfId="0" applyFont="1" applyFill="1" applyBorder="1" applyAlignment="1">
      <alignment vertical="center" wrapText="1"/>
    </xf>
    <xf numFmtId="0" fontId="1" fillId="4" borderId="183" xfId="0" applyFont="1" applyFill="1" applyBorder="1" applyAlignment="1">
      <alignment horizontal="center"/>
    </xf>
    <xf numFmtId="0" fontId="24" fillId="2" borderId="25" xfId="0" applyFont="1" applyFill="1" applyBorder="1" applyAlignment="1">
      <alignment horizontal="center" wrapText="1"/>
    </xf>
    <xf numFmtId="0" fontId="9" fillId="0" borderId="26" xfId="0" applyFont="1" applyBorder="1"/>
    <xf numFmtId="0" fontId="25" fillId="0" borderId="455" xfId="0" applyFont="1" applyBorder="1"/>
    <xf numFmtId="0" fontId="22" fillId="0" borderId="11" xfId="0" applyFont="1" applyBorder="1" applyAlignment="1">
      <alignment horizontal="left" vertical="center" wrapText="1"/>
    </xf>
    <xf numFmtId="0" fontId="24" fillId="2" borderId="113" xfId="0" applyFont="1" applyFill="1" applyBorder="1" applyAlignment="1">
      <alignment horizontal="center" wrapText="1"/>
    </xf>
    <xf numFmtId="0" fontId="9" fillId="0" borderId="428" xfId="0" applyFont="1" applyBorder="1"/>
    <xf numFmtId="0" fontId="1" fillId="2" borderId="113" xfId="0" applyFont="1" applyFill="1" applyBorder="1" applyAlignment="1">
      <alignment horizontal="center" wrapText="1"/>
    </xf>
    <xf numFmtId="0" fontId="1" fillId="2" borderId="19" xfId="0" applyFont="1" applyFill="1" applyBorder="1" applyAlignment="1">
      <alignment horizontal="center" wrapText="1"/>
    </xf>
    <xf numFmtId="0" fontId="9" fillId="0" borderId="19" xfId="0" applyFont="1" applyBorder="1"/>
    <xf numFmtId="0" fontId="9" fillId="0" borderId="20" xfId="0" applyFont="1" applyBorder="1"/>
    <xf numFmtId="0" fontId="21" fillId="0" borderId="462" xfId="0" applyFont="1" applyBorder="1" applyAlignment="1">
      <alignment wrapText="1"/>
    </xf>
    <xf numFmtId="0" fontId="8" fillId="0" borderId="11" xfId="0" applyFont="1" applyBorder="1" applyAlignment="1">
      <alignment wrapText="1"/>
    </xf>
    <xf numFmtId="0" fontId="17" fillId="2" borderId="183" xfId="0" applyFont="1" applyFill="1" applyBorder="1" applyAlignment="1">
      <alignment horizontal="center" vertical="center" wrapText="1"/>
    </xf>
    <xf numFmtId="0" fontId="16" fillId="2" borderId="183" xfId="0" applyFont="1" applyFill="1" applyBorder="1" applyAlignment="1">
      <alignment horizontal="center" vertical="center" wrapText="1"/>
    </xf>
    <xf numFmtId="0" fontId="23" fillId="0" borderId="0" xfId="0" applyFont="1" applyAlignment="1">
      <alignment vertical="center" wrapText="1"/>
    </xf>
    <xf numFmtId="0" fontId="43" fillId="0" borderId="0" xfId="0" applyFont="1"/>
    <xf numFmtId="0" fontId="46" fillId="2" borderId="183" xfId="0" applyFont="1" applyFill="1" applyBorder="1" applyAlignment="1">
      <alignment horizontal="center" vertical="center" wrapText="1"/>
    </xf>
    <xf numFmtId="0" fontId="46" fillId="2" borderId="113" xfId="0" applyFont="1" applyFill="1" applyBorder="1" applyAlignment="1">
      <alignment horizontal="center" vertical="center"/>
    </xf>
    <xf numFmtId="0" fontId="47" fillId="0" borderId="2" xfId="0" applyFont="1" applyBorder="1" applyAlignment="1">
      <alignment horizontal="left" vertical="center" wrapText="1"/>
    </xf>
    <xf numFmtId="0" fontId="30" fillId="0" borderId="63" xfId="0" applyFont="1" applyBorder="1" applyAlignment="1">
      <alignment horizontal="left" vertical="center" wrapText="1"/>
    </xf>
    <xf numFmtId="0" fontId="46" fillId="2" borderId="113" xfId="0" applyFont="1" applyFill="1" applyBorder="1" applyAlignment="1">
      <alignment horizontal="center"/>
    </xf>
    <xf numFmtId="0" fontId="39" fillId="2" borderId="183" xfId="0" applyFont="1" applyFill="1" applyBorder="1" applyAlignment="1">
      <alignment horizontal="center" wrapText="1"/>
    </xf>
    <xf numFmtId="0" fontId="20" fillId="0" borderId="74" xfId="0" applyFont="1" applyBorder="1"/>
    <xf numFmtId="0" fontId="20" fillId="0" borderId="11" xfId="0" applyFont="1" applyBorder="1"/>
    <xf numFmtId="0" fontId="39" fillId="2" borderId="183" xfId="0" applyFont="1" applyFill="1" applyBorder="1" applyAlignment="1">
      <alignment horizontal="center"/>
    </xf>
    <xf numFmtId="0" fontId="20" fillId="0" borderId="148" xfId="0" applyFont="1" applyBorder="1"/>
    <xf numFmtId="0" fontId="9" fillId="0" borderId="148" xfId="0" applyFont="1" applyBorder="1"/>
    <xf numFmtId="0" fontId="9" fillId="0" borderId="184" xfId="0" applyFont="1" applyBorder="1"/>
    <xf numFmtId="0" fontId="48" fillId="0" borderId="2" xfId="0" applyFont="1" applyBorder="1" applyAlignment="1">
      <alignment horizontal="left" vertical="center" wrapText="1"/>
    </xf>
    <xf numFmtId="0" fontId="14" fillId="0" borderId="0" xfId="0" applyFont="1"/>
    <xf numFmtId="0" fontId="49" fillId="2" borderId="183" xfId="0" applyFont="1" applyFill="1" applyBorder="1" applyAlignment="1">
      <alignment horizontal="center" wrapText="1"/>
    </xf>
    <xf numFmtId="0" fontId="49" fillId="2" borderId="113" xfId="0" applyFont="1" applyFill="1" applyBorder="1" applyAlignment="1">
      <alignment horizontal="center"/>
    </xf>
    <xf numFmtId="0" fontId="8" fillId="0" borderId="2" xfId="0" applyFont="1" applyBorder="1"/>
    <xf numFmtId="0" fontId="30" fillId="0" borderId="47" xfId="0" applyFont="1" applyBorder="1" applyAlignment="1">
      <alignment wrapText="1"/>
    </xf>
    <xf numFmtId="0" fontId="8" fillId="0" borderId="392" xfId="0" applyFont="1" applyBorder="1" applyAlignment="1">
      <alignment horizontal="left" vertical="center"/>
    </xf>
    <xf numFmtId="0" fontId="48" fillId="0" borderId="63" xfId="0" applyFont="1" applyBorder="1" applyAlignment="1">
      <alignment horizontal="left" vertical="center" wrapText="1"/>
    </xf>
    <xf numFmtId="0" fontId="23" fillId="0" borderId="47" xfId="0" applyFont="1" applyBorder="1" applyAlignment="1">
      <alignment horizontal="left" vertical="top" wrapText="1"/>
    </xf>
    <xf numFmtId="0" fontId="46" fillId="0" borderId="0" xfId="0" applyFont="1" applyAlignment="1">
      <alignment vertical="center"/>
    </xf>
    <xf numFmtId="0" fontId="39" fillId="2" borderId="112" xfId="0" applyFont="1" applyFill="1" applyBorder="1" applyAlignment="1">
      <alignment horizontal="center" wrapText="1"/>
    </xf>
    <xf numFmtId="0" fontId="39" fillId="2" borderId="113" xfId="0" applyFont="1" applyFill="1" applyBorder="1" applyAlignment="1">
      <alignment horizontal="center" wrapText="1"/>
    </xf>
    <xf numFmtId="0" fontId="48" fillId="0" borderId="63" xfId="0" applyFont="1" applyBorder="1" applyAlignment="1">
      <alignment horizontal="left" vertical="center"/>
    </xf>
    <xf numFmtId="0" fontId="8" fillId="0" borderId="74" xfId="0" applyFont="1" applyBorder="1"/>
    <xf numFmtId="0" fontId="8" fillId="0" borderId="448" xfId="0" applyFont="1" applyBorder="1"/>
    <xf numFmtId="0" fontId="22" fillId="0" borderId="11" xfId="0" applyFont="1" applyBorder="1"/>
    <xf numFmtId="0" fontId="19" fillId="3" borderId="183" xfId="0" applyFont="1" applyFill="1" applyBorder="1" applyAlignment="1">
      <alignment vertical="center"/>
    </xf>
    <xf numFmtId="0" fontId="40" fillId="2" borderId="183" xfId="0" applyFont="1" applyFill="1" applyBorder="1" applyAlignment="1">
      <alignment horizontal="center" vertical="center" wrapText="1"/>
    </xf>
    <xf numFmtId="0" fontId="40" fillId="2" borderId="113" xfId="0" applyFont="1" applyFill="1" applyBorder="1" applyAlignment="1">
      <alignment horizontal="center" vertical="center"/>
    </xf>
    <xf numFmtId="0" fontId="39" fillId="2" borderId="113" xfId="0" applyFont="1" applyFill="1" applyBorder="1" applyAlignment="1">
      <alignment horizontal="center"/>
    </xf>
    <xf numFmtId="0" fontId="23" fillId="0" borderId="47" xfId="0" applyFont="1" applyBorder="1" applyAlignment="1">
      <alignment vertical="center" wrapText="1"/>
    </xf>
    <xf numFmtId="0" fontId="43" fillId="0" borderId="0" xfId="0" applyFont="1" applyAlignment="1">
      <alignment vertical="center"/>
    </xf>
    <xf numFmtId="0" fontId="41" fillId="0" borderId="178" xfId="0" applyFont="1" applyBorder="1" applyAlignment="1">
      <alignment horizontal="left" vertical="center"/>
    </xf>
    <xf numFmtId="0" fontId="9" fillId="0" borderId="178" xfId="0" applyFont="1" applyBorder="1"/>
    <xf numFmtId="0" fontId="39" fillId="2" borderId="183" xfId="0" applyFont="1" applyFill="1" applyBorder="1" applyAlignment="1">
      <alignment horizontal="center" vertical="center" wrapText="1"/>
    </xf>
    <xf numFmtId="0" fontId="9" fillId="0" borderId="255" xfId="0" applyFont="1" applyBorder="1"/>
    <xf numFmtId="0" fontId="9" fillId="0" borderId="256" xfId="0" applyFont="1" applyBorder="1"/>
    <xf numFmtId="0" fontId="39" fillId="2" borderId="113" xfId="0" applyFont="1" applyFill="1" applyBorder="1" applyAlignment="1">
      <alignment horizontal="center" vertical="center"/>
    </xf>
    <xf numFmtId="0" fontId="42" fillId="0" borderId="455" xfId="0" applyFont="1" applyBorder="1"/>
    <xf numFmtId="0" fontId="20" fillId="0" borderId="448" xfId="0" applyFont="1" applyBorder="1"/>
    <xf numFmtId="0" fontId="42" fillId="0" borderId="63" xfId="0" applyFont="1" applyBorder="1"/>
    <xf numFmtId="0" fontId="20" fillId="0" borderId="392" xfId="0" applyFont="1" applyBorder="1"/>
    <xf numFmtId="0" fontId="25" fillId="0" borderId="174" xfId="0" applyFont="1" applyBorder="1"/>
    <xf numFmtId="0" fontId="9" fillId="0" borderId="174" xfId="0" applyFont="1" applyBorder="1"/>
    <xf numFmtId="0" fontId="9" fillId="0" borderId="175" xfId="0" applyFont="1" applyBorder="1"/>
    <xf numFmtId="0" fontId="41" fillId="0" borderId="2" xfId="0" applyFont="1" applyBorder="1" applyAlignment="1">
      <alignment horizontal="left" vertical="center"/>
    </xf>
    <xf numFmtId="0" fontId="20" fillId="0" borderId="3" xfId="0" applyFont="1" applyBorder="1"/>
    <xf numFmtId="0" fontId="9" fillId="0" borderId="262" xfId="0" applyFont="1" applyBorder="1"/>
    <xf numFmtId="0" fontId="39" fillId="2" borderId="160" xfId="0" applyFont="1" applyFill="1" applyBorder="1" applyAlignment="1">
      <alignment horizontal="center" vertical="center"/>
    </xf>
    <xf numFmtId="0" fontId="25" fillId="0" borderId="11" xfId="0" applyFont="1" applyBorder="1" applyAlignment="1">
      <alignment horizontal="left" vertical="center"/>
    </xf>
    <xf numFmtId="0" fontId="41" fillId="0" borderId="63" xfId="0" applyFont="1" applyBorder="1" applyAlignment="1">
      <alignment horizontal="left" vertical="center"/>
    </xf>
    <xf numFmtId="0" fontId="20" fillId="0" borderId="0" xfId="0" applyFont="1" applyAlignment="1">
      <alignment wrapText="1"/>
    </xf>
    <xf numFmtId="0" fontId="34" fillId="2" borderId="183" xfId="0" applyFont="1" applyFill="1" applyBorder="1" applyAlignment="1">
      <alignment horizontal="center" vertical="center" wrapText="1"/>
    </xf>
    <xf numFmtId="0" fontId="35" fillId="2" borderId="183" xfId="0" applyFont="1" applyFill="1" applyBorder="1" applyAlignment="1">
      <alignment horizontal="center" vertical="center" wrapText="1"/>
    </xf>
    <xf numFmtId="0" fontId="36" fillId="2" borderId="183" xfId="0" applyFont="1" applyFill="1" applyBorder="1" applyAlignment="1">
      <alignment horizontal="center" vertical="center" wrapText="1"/>
    </xf>
    <xf numFmtId="0" fontId="37" fillId="2" borderId="183" xfId="0" applyFont="1" applyFill="1" applyBorder="1" applyAlignment="1">
      <alignment horizontal="center" vertical="center" wrapText="1"/>
    </xf>
    <xf numFmtId="4" fontId="8" fillId="5" borderId="394" xfId="0" applyNumberFormat="1" applyFont="1" applyFill="1" applyBorder="1" applyAlignment="1">
      <alignment horizontal="right" vertical="center"/>
    </xf>
    <xf numFmtId="0" fontId="9" fillId="0" borderId="318" xfId="0" applyFont="1" applyBorder="1"/>
    <xf numFmtId="4" fontId="8" fillId="5" borderId="106" xfId="0" applyNumberFormat="1" applyFont="1" applyFill="1" applyBorder="1" applyAlignment="1">
      <alignment horizontal="right" vertical="center"/>
    </xf>
    <xf numFmtId="0" fontId="9" fillId="0" borderId="108" xfId="0" applyFont="1" applyBorder="1"/>
    <xf numFmtId="4" fontId="22" fillId="5" borderId="315" xfId="0" applyNumberFormat="1" applyFont="1" applyFill="1" applyBorder="1" applyAlignment="1">
      <alignment horizontal="right" vertical="center"/>
    </xf>
    <xf numFmtId="0" fontId="9" fillId="0" borderId="317" xfId="0" applyFont="1" applyBorder="1"/>
    <xf numFmtId="3" fontId="8" fillId="5" borderId="394" xfId="0" applyNumberFormat="1" applyFont="1" applyFill="1" applyBorder="1" applyAlignment="1">
      <alignment horizontal="right" vertical="center"/>
    </xf>
    <xf numFmtId="3" fontId="8" fillId="5" borderId="106" xfId="0" applyNumberFormat="1" applyFont="1" applyFill="1" applyBorder="1" applyAlignment="1">
      <alignment horizontal="right" vertical="center"/>
    </xf>
    <xf numFmtId="3" fontId="25" fillId="5" borderId="315" xfId="0" applyNumberFormat="1" applyFont="1" applyFill="1" applyBorder="1" applyAlignment="1">
      <alignment horizontal="right" vertical="center"/>
    </xf>
    <xf numFmtId="3" fontId="22" fillId="5" borderId="315" xfId="0" applyNumberFormat="1" applyFont="1" applyFill="1" applyBorder="1" applyAlignment="1">
      <alignment horizontal="right" vertical="center"/>
    </xf>
    <xf numFmtId="0" fontId="53" fillId="0" borderId="63" xfId="0" applyFont="1" applyBorder="1" applyAlignment="1">
      <alignment horizontal="left" vertical="center" wrapText="1"/>
    </xf>
    <xf numFmtId="0" fontId="23" fillId="0" borderId="295" xfId="0" applyFont="1" applyBorder="1" applyAlignment="1">
      <alignment horizontal="left" vertical="center" wrapText="1"/>
    </xf>
    <xf numFmtId="0" fontId="9" fillId="0" borderId="295" xfId="0" applyFont="1" applyBorder="1"/>
    <xf numFmtId="0" fontId="9" fillId="0" borderId="296" xfId="0" applyFont="1" applyBorder="1"/>
    <xf numFmtId="0" fontId="51" fillId="2" borderId="183" xfId="0" applyFont="1" applyFill="1" applyBorder="1" applyAlignment="1">
      <alignment horizontal="center" vertical="center" wrapText="1"/>
    </xf>
    <xf numFmtId="0" fontId="51" fillId="2" borderId="183" xfId="0" applyFont="1" applyFill="1" applyBorder="1" applyAlignment="1">
      <alignment horizontal="center" vertical="center"/>
    </xf>
    <xf numFmtId="0" fontId="53" fillId="0" borderId="2" xfId="0" applyFont="1" applyBorder="1" applyAlignment="1">
      <alignment horizontal="left" vertical="center" wrapText="1"/>
    </xf>
    <xf numFmtId="0" fontId="8" fillId="0" borderId="297" xfId="0" applyFont="1" applyBorder="1" applyAlignment="1">
      <alignment horizontal="center" vertical="center"/>
    </xf>
    <xf numFmtId="0" fontId="9" fillId="0" borderId="343" xfId="0" applyFont="1" applyBorder="1"/>
    <xf numFmtId="0" fontId="52" fillId="2" borderId="183" xfId="0" applyFont="1" applyFill="1" applyBorder="1" applyAlignment="1">
      <alignment horizontal="center" vertical="center"/>
    </xf>
    <xf numFmtId="0" fontId="9" fillId="0" borderId="234" xfId="0" applyFont="1" applyBorder="1"/>
    <xf numFmtId="0" fontId="30" fillId="4" borderId="338" xfId="0" applyFont="1" applyFill="1" applyBorder="1" applyAlignment="1">
      <alignment horizontal="left" vertical="center" wrapText="1"/>
    </xf>
    <xf numFmtId="0" fontId="9" fillId="0" borderId="232" xfId="0" applyFont="1" applyBorder="1"/>
    <xf numFmtId="0" fontId="9" fillId="0" borderId="226" xfId="0" applyFont="1" applyBorder="1"/>
    <xf numFmtId="0" fontId="9" fillId="0" borderId="200" xfId="0" applyFont="1" applyBorder="1"/>
    <xf numFmtId="0" fontId="25" fillId="0" borderId="352" xfId="0" applyFont="1" applyBorder="1"/>
    <xf numFmtId="0" fontId="20" fillId="0" borderId="205" xfId="0" applyFont="1" applyBorder="1"/>
    <xf numFmtId="0" fontId="9" fillId="0" borderId="205" xfId="0" applyFont="1" applyBorder="1"/>
    <xf numFmtId="0" fontId="9" fillId="0" borderId="206" xfId="0" applyFont="1" applyBorder="1"/>
    <xf numFmtId="0" fontId="51" fillId="2" borderId="112" xfId="0" applyFont="1" applyFill="1" applyBorder="1" applyAlignment="1">
      <alignment horizontal="center" vertical="center" wrapText="1"/>
    </xf>
    <xf numFmtId="0" fontId="9" fillId="0" borderId="329" xfId="0" applyFont="1" applyBorder="1"/>
    <xf numFmtId="0" fontId="52" fillId="2" borderId="112" xfId="0" applyFont="1" applyFill="1" applyBorder="1" applyAlignment="1">
      <alignment horizontal="center" vertical="center"/>
    </xf>
    <xf numFmtId="0" fontId="52" fillId="2" borderId="113" xfId="0" applyFont="1" applyFill="1" applyBorder="1" applyAlignment="1">
      <alignment horizontal="center" vertical="center"/>
    </xf>
    <xf numFmtId="0" fontId="9" fillId="0" borderId="345" xfId="0" applyFont="1" applyBorder="1"/>
    <xf numFmtId="0" fontId="9" fillId="0" borderId="273" xfId="0" applyFont="1" applyBorder="1"/>
    <xf numFmtId="0" fontId="22" fillId="0" borderId="236" xfId="0" applyFont="1" applyBorder="1" applyAlignment="1">
      <alignment horizontal="left" vertical="center"/>
    </xf>
    <xf numFmtId="0" fontId="9" fillId="0" borderId="236" xfId="0" applyFont="1" applyBorder="1"/>
    <xf numFmtId="0" fontId="9" fillId="0" borderId="251" xfId="0" applyFont="1" applyBorder="1"/>
    <xf numFmtId="0" fontId="23" fillId="4" borderId="338" xfId="0" applyFont="1" applyFill="1" applyBorder="1" applyAlignment="1">
      <alignment horizontal="left" vertical="center" wrapText="1"/>
    </xf>
    <xf numFmtId="0" fontId="52" fillId="2" borderId="183" xfId="0" applyFont="1" applyFill="1" applyBorder="1" applyAlignment="1">
      <alignment horizontal="center" vertical="center" wrapText="1"/>
    </xf>
    <xf numFmtId="0" fontId="51" fillId="2" borderId="113" xfId="0" applyFont="1" applyFill="1" applyBorder="1" applyAlignment="1">
      <alignment horizontal="center" vertical="center"/>
    </xf>
    <xf numFmtId="0" fontId="30" fillId="4" borderId="63" xfId="0" applyFont="1" applyFill="1" applyBorder="1" applyAlignment="1">
      <alignment horizontal="left" vertical="center" wrapText="1"/>
    </xf>
    <xf numFmtId="0" fontId="52" fillId="2" borderId="183" xfId="0" applyFont="1" applyFill="1" applyBorder="1" applyAlignment="1">
      <alignment horizontal="center"/>
    </xf>
    <xf numFmtId="0" fontId="20" fillId="0" borderId="347" xfId="0" applyFont="1" applyBorder="1"/>
    <xf numFmtId="0" fontId="9" fillId="0" borderId="332" xfId="0" applyFont="1" applyBorder="1"/>
    <xf numFmtId="0" fontId="20" fillId="0" borderId="352" xfId="0" applyFont="1" applyBorder="1" applyAlignment="1">
      <alignment wrapText="1"/>
    </xf>
    <xf numFmtId="0" fontId="8" fillId="0" borderId="135" xfId="0" applyFont="1" applyBorder="1" applyAlignment="1">
      <alignment horizontal="center" vertical="center"/>
    </xf>
    <xf numFmtId="0" fontId="9" fillId="0" borderId="342" xfId="0" applyFont="1" applyBorder="1"/>
    <xf numFmtId="0" fontId="8" fillId="0" borderId="296" xfId="0" applyFont="1" applyBorder="1"/>
    <xf numFmtId="0" fontId="9" fillId="0" borderId="339" xfId="0" applyFont="1" applyBorder="1"/>
    <xf numFmtId="0" fontId="51" fillId="2" borderId="483" xfId="0" applyFont="1" applyFill="1" applyBorder="1" applyAlignment="1">
      <alignment horizontal="center" vertical="center"/>
    </xf>
    <xf numFmtId="0" fontId="51" fillId="2" borderId="112" xfId="0" applyFont="1" applyFill="1" applyBorder="1" applyAlignment="1">
      <alignment horizontal="center" vertical="center"/>
    </xf>
    <xf numFmtId="0" fontId="30" fillId="4" borderId="47" xfId="0" applyFont="1" applyFill="1" applyBorder="1" applyAlignment="1">
      <alignment horizontal="left" vertical="center" wrapText="1"/>
    </xf>
    <xf numFmtId="0" fontId="26" fillId="0" borderId="448" xfId="0" applyFont="1" applyBorder="1" applyAlignment="1">
      <alignment horizontal="left" vertical="center"/>
    </xf>
    <xf numFmtId="0" fontId="53" fillId="0" borderId="63" xfId="0" applyFont="1" applyBorder="1" applyAlignment="1">
      <alignment horizontal="left" vertical="center"/>
    </xf>
    <xf numFmtId="0" fontId="23" fillId="4" borderId="295" xfId="0" applyFont="1" applyFill="1" applyBorder="1" applyAlignment="1">
      <alignment horizontal="left" vertical="center" wrapText="1"/>
    </xf>
    <xf numFmtId="0" fontId="23" fillId="0" borderId="295" xfId="0" applyFont="1" applyBorder="1" applyAlignment="1">
      <alignment vertical="center" wrapText="1"/>
    </xf>
    <xf numFmtId="0" fontId="20" fillId="0" borderId="233" xfId="0" applyFont="1" applyBorder="1"/>
    <xf numFmtId="0" fontId="30" fillId="0" borderId="295" xfId="0" applyFont="1" applyBorder="1" applyAlignment="1">
      <alignment horizontal="left" vertical="center" wrapText="1"/>
    </xf>
    <xf numFmtId="0" fontId="51" fillId="4" borderId="325" xfId="0" applyFont="1" applyFill="1" applyBorder="1" applyAlignment="1">
      <alignment horizontal="center" vertical="center"/>
    </xf>
    <xf numFmtId="0" fontId="8" fillId="0" borderId="236" xfId="0" applyFont="1" applyBorder="1" applyAlignment="1">
      <alignment horizontal="left" vertical="center"/>
    </xf>
    <xf numFmtId="0" fontId="9" fillId="0" borderId="190" xfId="0" applyFont="1" applyBorder="1"/>
    <xf numFmtId="0" fontId="57" fillId="0" borderId="455" xfId="0" applyFont="1" applyBorder="1" applyAlignment="1">
      <alignment horizontal="left" vertical="center" wrapText="1"/>
    </xf>
    <xf numFmtId="0" fontId="20" fillId="0" borderId="392" xfId="0" applyFont="1" applyBorder="1" applyAlignment="1">
      <alignment wrapText="1"/>
    </xf>
    <xf numFmtId="0" fontId="20" fillId="0" borderId="448" xfId="0" applyFont="1" applyBorder="1" applyAlignment="1">
      <alignment wrapText="1"/>
    </xf>
    <xf numFmtId="0" fontId="20" fillId="0" borderId="0" xfId="0" applyFont="1" applyAlignment="1">
      <alignment vertical="center" wrapText="1"/>
    </xf>
    <xf numFmtId="3" fontId="25" fillId="4" borderId="314" xfId="0" applyNumberFormat="1" applyFont="1" applyFill="1" applyBorder="1" applyAlignment="1">
      <alignment horizontal="right"/>
    </xf>
    <xf numFmtId="0" fontId="9" fillId="0" borderId="316" xfId="0" applyFont="1" applyBorder="1"/>
    <xf numFmtId="3" fontId="8" fillId="0" borderId="394" xfId="0" applyNumberFormat="1" applyFont="1" applyBorder="1" applyAlignment="1">
      <alignment horizontal="right" vertical="center"/>
    </xf>
    <xf numFmtId="3" fontId="8" fillId="0" borderId="106" xfId="0" applyNumberFormat="1" applyFont="1" applyBorder="1" applyAlignment="1">
      <alignment horizontal="right" vertical="center"/>
    </xf>
    <xf numFmtId="3" fontId="25" fillId="0" borderId="315" xfId="0" applyNumberFormat="1" applyFont="1" applyBorder="1" applyAlignment="1">
      <alignment horizontal="right" vertical="center"/>
    </xf>
    <xf numFmtId="3" fontId="20" fillId="4" borderId="394" xfId="0" applyNumberFormat="1" applyFont="1" applyFill="1" applyBorder="1" applyAlignment="1">
      <alignment horizontal="right"/>
    </xf>
    <xf numFmtId="3" fontId="20" fillId="4" borderId="106" xfId="0" applyNumberFormat="1" applyFont="1" applyFill="1" applyBorder="1" applyAlignment="1">
      <alignment horizontal="right"/>
    </xf>
    <xf numFmtId="0" fontId="8" fillId="0" borderId="392" xfId="0" applyFont="1" applyBorder="1" applyAlignment="1">
      <alignment horizontal="center" vertical="center" wrapText="1"/>
    </xf>
    <xf numFmtId="0" fontId="9" fillId="0" borderId="286" xfId="0" applyFont="1" applyBorder="1"/>
    <xf numFmtId="0" fontId="52" fillId="2" borderId="385" xfId="0" applyFont="1" applyFill="1" applyBorder="1" applyAlignment="1">
      <alignment horizontal="center" vertical="center"/>
    </xf>
    <xf numFmtId="0" fontId="8" fillId="4" borderId="392" xfId="0" applyFont="1" applyFill="1" applyBorder="1"/>
    <xf numFmtId="0" fontId="28" fillId="3" borderId="183" xfId="0" applyFont="1" applyFill="1" applyBorder="1" applyAlignment="1">
      <alignment wrapText="1"/>
    </xf>
    <xf numFmtId="0" fontId="20" fillId="4" borderId="448" xfId="0" applyFont="1" applyFill="1" applyBorder="1"/>
    <xf numFmtId="168" fontId="8" fillId="4" borderId="448" xfId="0" applyNumberFormat="1" applyFont="1" applyFill="1" applyBorder="1" applyAlignment="1">
      <alignment horizontal="right"/>
    </xf>
    <xf numFmtId="9" fontId="8" fillId="4" borderId="383" xfId="0" applyNumberFormat="1" applyFont="1" applyFill="1" applyBorder="1" applyAlignment="1">
      <alignment horizontal="right"/>
    </xf>
    <xf numFmtId="4" fontId="8" fillId="4" borderId="448" xfId="0" applyNumberFormat="1" applyFont="1" applyFill="1" applyBorder="1" applyAlignment="1">
      <alignment horizontal="right"/>
    </xf>
    <xf numFmtId="9" fontId="8" fillId="4" borderId="384" xfId="0" applyNumberFormat="1" applyFont="1" applyFill="1" applyBorder="1" applyAlignment="1">
      <alignment horizontal="right"/>
    </xf>
    <xf numFmtId="0" fontId="9" fillId="0" borderId="384" xfId="0" applyFont="1" applyBorder="1"/>
    <xf numFmtId="3" fontId="8" fillId="4" borderId="448" xfId="0" applyNumberFormat="1" applyFont="1" applyFill="1" applyBorder="1" applyAlignment="1">
      <alignment horizontal="right"/>
    </xf>
    <xf numFmtId="0" fontId="9" fillId="0" borderId="379" xfId="0" applyFont="1" applyBorder="1"/>
    <xf numFmtId="3" fontId="8" fillId="0" borderId="233" xfId="0" applyNumberFormat="1" applyFont="1" applyBorder="1" applyAlignment="1">
      <alignment horizontal="right"/>
    </xf>
    <xf numFmtId="9" fontId="8" fillId="0" borderId="382" xfId="0" applyNumberFormat="1" applyFont="1" applyBorder="1" applyAlignment="1">
      <alignment horizontal="right"/>
    </xf>
    <xf numFmtId="0" fontId="9" fillId="0" borderId="378" xfId="0" applyFont="1" applyBorder="1"/>
    <xf numFmtId="164" fontId="8" fillId="4" borderId="448" xfId="0" applyNumberFormat="1" applyFont="1" applyFill="1" applyBorder="1" applyAlignment="1">
      <alignment horizontal="right"/>
    </xf>
    <xf numFmtId="0" fontId="9" fillId="0" borderId="380" xfId="0" applyFont="1" applyBorder="1"/>
    <xf numFmtId="0" fontId="20" fillId="0" borderId="236" xfId="0" applyFont="1" applyBorder="1"/>
    <xf numFmtId="0" fontId="8" fillId="0" borderId="236" xfId="0" applyFont="1" applyBorder="1" applyAlignment="1">
      <alignment horizontal="center" vertical="center"/>
    </xf>
    <xf numFmtId="0" fontId="9" fillId="0" borderId="381" xfId="0" applyFont="1" applyBorder="1"/>
    <xf numFmtId="0" fontId="20" fillId="4" borderId="233" xfId="0" applyFont="1" applyFill="1" applyBorder="1"/>
    <xf numFmtId="4" fontId="8" fillId="4" borderId="233" xfId="0" applyNumberFormat="1" applyFont="1" applyFill="1" applyBorder="1" applyAlignment="1">
      <alignment horizontal="right"/>
    </xf>
    <xf numFmtId="9" fontId="8" fillId="4" borderId="382" xfId="0" applyNumberFormat="1" applyFont="1" applyFill="1" applyBorder="1" applyAlignment="1">
      <alignment horizontal="right"/>
    </xf>
    <xf numFmtId="0" fontId="20" fillId="0" borderId="367" xfId="0" applyFont="1" applyBorder="1" applyAlignment="1">
      <alignment horizontal="center" vertical="center"/>
    </xf>
    <xf numFmtId="0" fontId="9" fillId="0" borderId="368" xfId="0" applyFont="1" applyBorder="1"/>
    <xf numFmtId="0" fontId="9" fillId="0" borderId="375" xfId="0" applyFont="1" applyBorder="1"/>
    <xf numFmtId="0" fontId="9" fillId="0" borderId="376" xfId="0" applyFont="1" applyBorder="1"/>
    <xf numFmtId="0" fontId="9" fillId="0" borderId="369" xfId="0" applyFont="1" applyBorder="1"/>
    <xf numFmtId="0" fontId="9" fillId="0" borderId="371" xfId="0" applyFont="1" applyBorder="1"/>
    <xf numFmtId="0" fontId="20" fillId="0" borderId="367" xfId="0" applyFont="1" applyBorder="1" applyAlignment="1">
      <alignment horizontal="center" vertical="center" wrapText="1"/>
    </xf>
    <xf numFmtId="0" fontId="20" fillId="0" borderId="375" xfId="0" applyFont="1" applyBorder="1" applyAlignment="1">
      <alignment horizontal="center" vertical="center" wrapText="1"/>
    </xf>
    <xf numFmtId="0" fontId="28" fillId="3" borderId="183" xfId="0" applyFont="1" applyFill="1" applyBorder="1" applyAlignment="1">
      <alignment horizontal="left" vertical="center" wrapText="1"/>
    </xf>
    <xf numFmtId="0" fontId="52" fillId="2" borderId="385" xfId="0" applyFont="1" applyFill="1" applyBorder="1" applyAlignment="1">
      <alignment horizontal="center" vertical="center" wrapText="1"/>
    </xf>
    <xf numFmtId="0" fontId="9" fillId="0" borderId="373" xfId="0" applyFont="1" applyBorder="1"/>
    <xf numFmtId="0" fontId="9" fillId="0" borderId="372" xfId="0" applyFont="1" applyBorder="1"/>
    <xf numFmtId="0" fontId="9" fillId="0" borderId="374" xfId="0" applyFont="1" applyBorder="1"/>
    <xf numFmtId="0" fontId="20" fillId="4" borderId="375" xfId="0" applyFont="1" applyFill="1" applyBorder="1" applyAlignment="1">
      <alignment horizontal="center" vertical="center" wrapText="1"/>
    </xf>
    <xf numFmtId="0" fontId="9" fillId="0" borderId="377" xfId="0" applyFont="1" applyBorder="1"/>
    <xf numFmtId="0" fontId="9" fillId="0" borderId="366" xfId="0" applyFont="1" applyBorder="1"/>
    <xf numFmtId="0" fontId="20" fillId="0" borderId="469" xfId="0" applyFont="1" applyBorder="1" applyAlignment="1">
      <alignment horizontal="center" vertical="center"/>
    </xf>
    <xf numFmtId="0" fontId="9" fillId="0" borderId="290" xfId="0" applyFont="1" applyBorder="1"/>
    <xf numFmtId="0" fontId="20" fillId="0" borderId="469" xfId="0" applyFont="1" applyBorder="1" applyAlignment="1">
      <alignment horizontal="center" vertical="center" wrapText="1"/>
    </xf>
    <xf numFmtId="0" fontId="20" fillId="0" borderId="0" xfId="0" applyFont="1" applyAlignment="1">
      <alignment horizontal="center" vertical="center" wrapText="1"/>
    </xf>
    <xf numFmtId="0" fontId="20" fillId="0" borderId="315" xfId="0" applyFont="1" applyBorder="1" applyAlignment="1">
      <alignment horizontal="center" vertical="center"/>
    </xf>
    <xf numFmtId="0" fontId="9" fillId="0" borderId="394" xfId="0" applyFont="1" applyBorder="1"/>
    <xf numFmtId="0" fontId="9" fillId="0" borderId="179" xfId="0" applyFont="1" applyBorder="1"/>
    <xf numFmtId="0" fontId="9" fillId="0" borderId="370" xfId="0" applyFont="1" applyBorder="1"/>
    <xf numFmtId="0" fontId="20" fillId="0" borderId="315" xfId="0" applyFont="1" applyBorder="1" applyAlignment="1">
      <alignment horizontal="center" vertical="center" wrapText="1"/>
    </xf>
    <xf numFmtId="0" fontId="20" fillId="0" borderId="106" xfId="0" applyFont="1" applyBorder="1" applyAlignment="1">
      <alignment horizontal="center" vertical="center" wrapText="1"/>
    </xf>
    <xf numFmtId="0" fontId="9" fillId="0" borderId="165" xfId="0" applyFont="1" applyBorder="1"/>
    <xf numFmtId="0" fontId="52" fillId="2" borderId="113" xfId="0" applyFont="1" applyFill="1" applyBorder="1" applyAlignment="1">
      <alignment horizontal="center" vertical="center" wrapText="1"/>
    </xf>
    <xf numFmtId="0" fontId="20" fillId="4" borderId="383" xfId="0" applyFont="1" applyFill="1" applyBorder="1" applyAlignment="1">
      <alignment vertical="center" wrapText="1"/>
    </xf>
    <xf numFmtId="0" fontId="9" fillId="0" borderId="227" xfId="0" applyFont="1" applyBorder="1"/>
    <xf numFmtId="0" fontId="20" fillId="4" borderId="364" xfId="0" applyFont="1" applyFill="1" applyBorder="1" applyAlignment="1">
      <alignment vertical="center"/>
    </xf>
    <xf numFmtId="0" fontId="9" fillId="0" borderId="435" xfId="0" applyFont="1" applyBorder="1"/>
    <xf numFmtId="165" fontId="20" fillId="4" borderId="434" xfId="0" applyNumberFormat="1" applyFont="1" applyFill="1" applyBorder="1" applyAlignment="1">
      <alignment horizontal="center" vertical="center"/>
    </xf>
    <xf numFmtId="0" fontId="52" fillId="2" borderId="112" xfId="0" applyFont="1" applyFill="1" applyBorder="1" applyAlignment="1">
      <alignment horizontal="center" vertical="center" wrapText="1"/>
    </xf>
    <xf numFmtId="0" fontId="20" fillId="4" borderId="383" xfId="0" applyFont="1" applyFill="1" applyBorder="1" applyAlignment="1">
      <alignment horizontal="center" vertical="center" wrapText="1"/>
    </xf>
    <xf numFmtId="0" fontId="20" fillId="4" borderId="363" xfId="0" applyFont="1" applyFill="1" applyBorder="1" applyAlignment="1">
      <alignment horizontal="center" vertical="center" wrapText="1"/>
    </xf>
    <xf numFmtId="0" fontId="20" fillId="4" borderId="434" xfId="0" applyFont="1" applyFill="1" applyBorder="1" applyAlignment="1">
      <alignment horizontal="center" vertical="center" wrapText="1"/>
    </xf>
    <xf numFmtId="165" fontId="20" fillId="4" borderId="363" xfId="0" applyNumberFormat="1" applyFont="1" applyFill="1" applyBorder="1" applyAlignment="1">
      <alignment horizontal="center" vertical="center"/>
    </xf>
    <xf numFmtId="0" fontId="20" fillId="4" borderId="388" xfId="0" applyFont="1" applyFill="1" applyBorder="1" applyAlignment="1">
      <alignment horizontal="center" vertical="center" wrapText="1"/>
    </xf>
    <xf numFmtId="0" fontId="9" fillId="0" borderId="387" xfId="0" applyFont="1" applyBorder="1"/>
    <xf numFmtId="0" fontId="23" fillId="4" borderId="295" xfId="0" applyFont="1" applyFill="1" applyBorder="1" applyAlignment="1">
      <alignment vertical="center" wrapText="1"/>
    </xf>
    <xf numFmtId="0" fontId="20" fillId="4" borderId="183" xfId="0" applyFont="1" applyFill="1" applyBorder="1" applyAlignment="1">
      <alignment vertical="center" wrapText="1"/>
    </xf>
    <xf numFmtId="0" fontId="51" fillId="2" borderId="232" xfId="0" applyFont="1" applyFill="1" applyBorder="1" applyAlignment="1">
      <alignment horizontal="center" vertical="center" wrapText="1"/>
    </xf>
    <xf numFmtId="0" fontId="51" fillId="2" borderId="345" xfId="0" applyFont="1" applyFill="1" applyBorder="1" applyAlignment="1">
      <alignment horizontal="center" vertical="center" wrapText="1"/>
    </xf>
    <xf numFmtId="0" fontId="20" fillId="4" borderId="382" xfId="0" applyFont="1" applyFill="1" applyBorder="1" applyAlignment="1">
      <alignment vertical="center"/>
    </xf>
    <xf numFmtId="0" fontId="9" fillId="0" borderId="359" xfId="0" applyFont="1" applyBorder="1"/>
    <xf numFmtId="0" fontId="20" fillId="4" borderId="361" xfId="0" applyFont="1" applyFill="1" applyBorder="1" applyAlignment="1">
      <alignment horizontal="center" vertical="center" wrapText="1"/>
    </xf>
    <xf numFmtId="165" fontId="20" fillId="4" borderId="388" xfId="0" applyNumberFormat="1" applyFont="1" applyFill="1" applyBorder="1" applyAlignment="1">
      <alignment horizontal="center" vertical="center"/>
    </xf>
    <xf numFmtId="165" fontId="20" fillId="4" borderId="361" xfId="0" applyNumberFormat="1" applyFont="1" applyFill="1" applyBorder="1" applyAlignment="1">
      <alignment horizontal="center" vertical="center"/>
    </xf>
    <xf numFmtId="0" fontId="20" fillId="4" borderId="353" xfId="0" applyFont="1" applyFill="1" applyBorder="1" applyAlignment="1">
      <alignment vertical="center" wrapText="1"/>
    </xf>
    <xf numFmtId="0" fontId="9" fillId="0" borderId="354" xfId="0" applyFont="1" applyBorder="1"/>
    <xf numFmtId="0" fontId="20" fillId="4" borderId="356" xfId="0" applyFont="1" applyFill="1" applyBorder="1" applyAlignment="1">
      <alignment horizontal="center" vertical="center" wrapText="1"/>
    </xf>
    <xf numFmtId="165" fontId="20" fillId="4" borderId="356" xfId="0" applyNumberFormat="1" applyFont="1" applyFill="1" applyBorder="1" applyAlignment="1">
      <alignment horizontal="center" vertical="center"/>
    </xf>
    <xf numFmtId="0" fontId="20" fillId="4" borderId="352" xfId="0" applyFont="1" applyFill="1" applyBorder="1" applyAlignment="1">
      <alignment vertical="center" wrapText="1"/>
    </xf>
    <xf numFmtId="0" fontId="9" fillId="0" borderId="201" xfId="0" applyFont="1" applyBorder="1"/>
    <xf numFmtId="0" fontId="20" fillId="4" borderId="202" xfId="0" applyFont="1" applyFill="1" applyBorder="1" applyAlignment="1">
      <alignment horizontal="center" vertical="center" wrapText="1"/>
    </xf>
    <xf numFmtId="165" fontId="20" fillId="4" borderId="202" xfId="0" applyNumberFormat="1" applyFont="1" applyFill="1" applyBorder="1" applyAlignment="1">
      <alignment horizontal="center" vertical="center"/>
    </xf>
    <xf numFmtId="0" fontId="20" fillId="4" borderId="347" xfId="0" applyFont="1" applyFill="1" applyBorder="1" applyAlignment="1">
      <alignment vertical="center" wrapText="1"/>
    </xf>
    <xf numFmtId="0" fontId="9" fillId="0" borderId="348" xfId="0" applyFont="1" applyBorder="1"/>
    <xf numFmtId="0" fontId="20" fillId="4" borderId="350" xfId="0" applyFont="1" applyFill="1" applyBorder="1" applyAlignment="1">
      <alignment horizontal="center" vertical="center"/>
    </xf>
    <xf numFmtId="165" fontId="20" fillId="4" borderId="350" xfId="0" applyNumberFormat="1" applyFont="1" applyFill="1" applyBorder="1" applyAlignment="1">
      <alignment horizontal="center" vertical="center"/>
    </xf>
    <xf numFmtId="0" fontId="53" fillId="0" borderId="455" xfId="0" applyFont="1" applyBorder="1" applyAlignment="1">
      <alignment horizontal="left" vertical="center" wrapText="1"/>
    </xf>
    <xf numFmtId="0" fontId="8" fillId="0" borderId="245" xfId="0" applyFont="1" applyBorder="1" applyAlignment="1">
      <alignment horizontal="left" vertical="center"/>
    </xf>
    <xf numFmtId="0" fontId="9" fillId="0" borderId="245" xfId="0" applyFont="1" applyBorder="1"/>
    <xf numFmtId="0" fontId="9" fillId="0" borderId="288" xfId="0" applyFont="1" applyBorder="1"/>
    <xf numFmtId="0" fontId="53" fillId="0" borderId="0" xfId="0" applyFont="1" applyAlignment="1">
      <alignment horizontal="left" vertical="center" wrapText="1"/>
    </xf>
    <xf numFmtId="0" fontId="53" fillId="0" borderId="462" xfId="0" applyFont="1" applyBorder="1" applyAlignment="1">
      <alignment horizontal="left" vertical="center" wrapText="1"/>
    </xf>
    <xf numFmtId="0" fontId="8" fillId="0" borderId="115" xfId="0" applyFont="1" applyBorder="1" applyAlignment="1">
      <alignment horizontal="center" vertical="center"/>
    </xf>
    <xf numFmtId="0" fontId="9" fillId="0" borderId="344" xfId="0" applyFont="1" applyBorder="1"/>
    <xf numFmtId="0" fontId="30" fillId="0" borderId="47" xfId="0" applyFont="1" applyBorder="1" applyAlignment="1">
      <alignment horizontal="left" vertical="center" wrapText="1"/>
    </xf>
    <xf numFmtId="0" fontId="52" fillId="2" borderId="112" xfId="0" applyFont="1" applyFill="1" applyBorder="1" applyAlignment="1">
      <alignment horizontal="center" wrapText="1"/>
    </xf>
    <xf numFmtId="0" fontId="52" fillId="2" borderId="298" xfId="0" applyFont="1" applyFill="1" applyBorder="1" applyAlignment="1">
      <alignment horizontal="center" wrapText="1"/>
    </xf>
    <xf numFmtId="0" fontId="9" fillId="0" borderId="299" xfId="0" applyFont="1" applyBorder="1"/>
    <xf numFmtId="0" fontId="20" fillId="4" borderId="183" xfId="0" applyFont="1" applyFill="1" applyBorder="1" applyAlignment="1">
      <alignment vertical="top" wrapText="1"/>
    </xf>
    <xf numFmtId="0" fontId="52" fillId="2" borderId="113" xfId="0" applyFont="1" applyFill="1" applyBorder="1" applyAlignment="1">
      <alignment horizontal="center" wrapText="1"/>
    </xf>
    <xf numFmtId="0" fontId="51" fillId="2" borderId="289" xfId="0" applyFont="1" applyFill="1" applyBorder="1" applyAlignment="1">
      <alignment horizontal="center" vertical="center" wrapText="1"/>
    </xf>
    <xf numFmtId="0" fontId="9" fillId="0" borderId="289" xfId="0" applyFont="1" applyBorder="1"/>
    <xf numFmtId="0" fontId="9" fillId="0" borderId="293" xfId="0" applyFont="1" applyBorder="1"/>
    <xf numFmtId="0" fontId="51" fillId="2" borderId="290" xfId="0" applyFont="1" applyFill="1" applyBorder="1" applyAlignment="1">
      <alignment horizontal="center" vertical="center" wrapText="1"/>
    </xf>
    <xf numFmtId="0" fontId="9" fillId="0" borderId="291" xfId="0" applyFont="1" applyBorder="1"/>
    <xf numFmtId="0" fontId="51" fillId="2" borderId="467" xfId="0" applyFont="1" applyFill="1" applyBorder="1" applyAlignment="1">
      <alignment horizontal="center" vertical="center" wrapText="1"/>
    </xf>
    <xf numFmtId="0" fontId="9" fillId="0" borderId="292" xfId="0" applyFont="1" applyBorder="1"/>
    <xf numFmtId="0" fontId="51" fillId="2" borderId="469" xfId="0" applyFont="1" applyFill="1" applyBorder="1" applyAlignment="1">
      <alignment horizontal="center" vertical="center" wrapText="1"/>
    </xf>
    <xf numFmtId="0" fontId="9" fillId="0" borderId="294" xfId="0" applyFont="1" applyBorder="1"/>
    <xf numFmtId="0" fontId="30" fillId="0" borderId="338" xfId="0" applyFont="1" applyBorder="1" applyAlignment="1">
      <alignment horizontal="left" vertical="center"/>
    </xf>
    <xf numFmtId="0" fontId="53" fillId="0" borderId="0" xfId="0" applyFont="1" applyAlignment="1">
      <alignment horizontal="left" vertical="center"/>
    </xf>
    <xf numFmtId="0" fontId="9" fillId="0" borderId="246" xfId="0" applyFont="1" applyBorder="1"/>
    <xf numFmtId="0" fontId="53" fillId="0" borderId="462" xfId="0" applyFont="1" applyBorder="1" applyAlignment="1">
      <alignment horizontal="left" vertical="center"/>
    </xf>
    <xf numFmtId="0" fontId="20" fillId="0" borderId="281" xfId="0" applyFont="1" applyBorder="1"/>
    <xf numFmtId="0" fontId="9" fillId="0" borderId="282" xfId="0" applyFont="1" applyBorder="1"/>
    <xf numFmtId="0" fontId="9" fillId="0" borderId="285" xfId="0" applyFont="1" applyBorder="1"/>
    <xf numFmtId="0" fontId="9" fillId="0" borderId="277" xfId="0" applyFont="1" applyBorder="1"/>
    <xf numFmtId="0" fontId="9" fillId="0" borderId="278" xfId="0" applyFont="1" applyBorder="1"/>
    <xf numFmtId="0" fontId="20" fillId="0" borderId="281" xfId="0" applyFont="1" applyBorder="1" applyAlignment="1">
      <alignment wrapText="1"/>
    </xf>
    <xf numFmtId="0" fontId="53" fillId="0" borderId="455" xfId="0" applyFont="1" applyBorder="1" applyAlignment="1">
      <alignment horizontal="left" vertical="center"/>
    </xf>
    <xf numFmtId="0" fontId="28" fillId="3" borderId="183" xfId="0" applyFont="1" applyFill="1" applyBorder="1"/>
    <xf numFmtId="0" fontId="52" fillId="2" borderId="272" xfId="0" applyFont="1" applyFill="1" applyBorder="1"/>
    <xf numFmtId="0" fontId="8" fillId="4" borderId="183" xfId="0" applyFont="1" applyFill="1" applyBorder="1"/>
    <xf numFmtId="0" fontId="20" fillId="0" borderId="325" xfId="0" applyFont="1" applyBorder="1"/>
    <xf numFmtId="0" fontId="8" fillId="0" borderId="245" xfId="0" applyFont="1" applyBorder="1" applyAlignment="1">
      <alignment horizontal="left" vertical="center" wrapText="1"/>
    </xf>
    <xf numFmtId="0" fontId="22" fillId="0" borderId="0" xfId="0" applyFont="1" applyAlignment="1">
      <alignment horizontal="left" vertical="center"/>
    </xf>
    <xf numFmtId="0" fontId="52" fillId="2" borderId="255" xfId="0" applyFont="1" applyFill="1" applyBorder="1" applyAlignment="1">
      <alignment horizontal="center" vertical="center"/>
    </xf>
    <xf numFmtId="0" fontId="20" fillId="0" borderId="141" xfId="0" applyFont="1" applyBorder="1"/>
    <xf numFmtId="0" fontId="23" fillId="4" borderId="183" xfId="0" applyFont="1" applyFill="1" applyBorder="1" applyAlignment="1">
      <alignment vertical="center" wrapText="1"/>
    </xf>
    <xf numFmtId="0" fontId="28" fillId="3" borderId="183" xfId="0" applyFont="1" applyFill="1" applyBorder="1" applyAlignment="1">
      <alignment vertical="center"/>
    </xf>
    <xf numFmtId="0" fontId="26" fillId="0" borderId="236" xfId="0" applyFont="1" applyBorder="1" applyAlignment="1">
      <alignment horizontal="left" vertical="center"/>
    </xf>
    <xf numFmtId="0" fontId="9" fillId="0" borderId="243" xfId="0" applyFont="1" applyBorder="1"/>
    <xf numFmtId="0" fontId="52" fillId="2" borderId="183" xfId="0" applyFont="1" applyFill="1" applyBorder="1" applyAlignment="1">
      <alignment horizontal="center" wrapText="1"/>
    </xf>
    <xf numFmtId="0" fontId="20" fillId="4" borderId="236" xfId="0" applyFont="1" applyFill="1" applyBorder="1" applyAlignment="1">
      <alignment wrapText="1"/>
    </xf>
    <xf numFmtId="3" fontId="8" fillId="0" borderId="106" xfId="0" applyNumberFormat="1" applyFont="1" applyBorder="1" applyAlignment="1">
      <alignment horizontal="right"/>
    </xf>
    <xf numFmtId="3" fontId="22" fillId="0" borderId="396" xfId="0" applyNumberFormat="1" applyFont="1" applyBorder="1" applyAlignment="1">
      <alignment horizontal="right"/>
    </xf>
    <xf numFmtId="0" fontId="9" fillId="0" borderId="241" xfId="0" applyFont="1" applyBorder="1"/>
    <xf numFmtId="3" fontId="8" fillId="0" borderId="394" xfId="0" applyNumberFormat="1" applyFont="1" applyBorder="1" applyAlignment="1">
      <alignment horizontal="right"/>
    </xf>
    <xf numFmtId="0" fontId="51" fillId="2" borderId="160" xfId="0" applyFont="1" applyFill="1" applyBorder="1" applyAlignment="1">
      <alignment horizontal="center" vertical="center"/>
    </xf>
    <xf numFmtId="0" fontId="20" fillId="4" borderId="233" xfId="0" applyFont="1" applyFill="1" applyBorder="1" applyAlignment="1">
      <alignment wrapText="1"/>
    </xf>
    <xf numFmtId="0" fontId="20" fillId="4" borderId="448" xfId="0" applyFont="1" applyFill="1" applyBorder="1" applyAlignment="1">
      <alignment wrapText="1"/>
    </xf>
    <xf numFmtId="3" fontId="22" fillId="0" borderId="315" xfId="0" applyNumberFormat="1" applyFont="1" applyBorder="1" applyAlignment="1">
      <alignment horizontal="right"/>
    </xf>
    <xf numFmtId="0" fontId="8" fillId="0" borderId="448" xfId="0" applyFont="1" applyBorder="1" applyAlignment="1">
      <alignment vertical="center"/>
    </xf>
    <xf numFmtId="0" fontId="51" fillId="4" borderId="183" xfId="0" applyFont="1" applyFill="1" applyBorder="1" applyAlignment="1">
      <alignment horizontal="center" vertical="center" wrapText="1"/>
    </xf>
    <xf numFmtId="0" fontId="52" fillId="4" borderId="183" xfId="0" applyFont="1" applyFill="1" applyBorder="1" applyAlignment="1">
      <alignment horizontal="center" vertical="center"/>
    </xf>
    <xf numFmtId="0" fontId="25" fillId="0" borderId="236" xfId="0" applyFont="1" applyBorder="1"/>
    <xf numFmtId="9" fontId="20" fillId="4" borderId="503" xfId="0" applyNumberFormat="1" applyFont="1" applyFill="1" applyBorder="1" applyAlignment="1">
      <alignment horizontal="right"/>
    </xf>
    <xf numFmtId="0" fontId="9" fillId="0" borderId="235" xfId="0" applyFont="1" applyBorder="1"/>
    <xf numFmtId="9" fontId="20" fillId="4" borderId="237" xfId="0" applyNumberFormat="1" applyFont="1" applyFill="1" applyBorder="1" applyAlignment="1">
      <alignment horizontal="right"/>
    </xf>
    <xf numFmtId="0" fontId="9" fillId="0" borderId="238" xfId="0" applyFont="1" applyBorder="1"/>
    <xf numFmtId="9" fontId="20" fillId="4" borderId="233" xfId="0" applyNumberFormat="1" applyFont="1" applyFill="1" applyBorder="1" applyAlignment="1">
      <alignment horizontal="right"/>
    </xf>
    <xf numFmtId="9" fontId="20" fillId="0" borderId="448" xfId="0" applyNumberFormat="1" applyFont="1" applyBorder="1" applyAlignment="1">
      <alignment horizontal="right"/>
    </xf>
    <xf numFmtId="0" fontId="9" fillId="0" borderId="320" xfId="0" applyFont="1" applyBorder="1"/>
    <xf numFmtId="9" fontId="20" fillId="4" borderId="236" xfId="0" applyNumberFormat="1" applyFont="1" applyFill="1" applyBorder="1" applyAlignment="1">
      <alignment horizontal="right"/>
    </xf>
    <xf numFmtId="0" fontId="9" fillId="0" borderId="239" xfId="0" applyFont="1" applyBorder="1"/>
    <xf numFmtId="0" fontId="52" fillId="2" borderId="483" xfId="0" applyFont="1" applyFill="1" applyBorder="1" applyAlignment="1">
      <alignment horizontal="center" vertical="center"/>
    </xf>
    <xf numFmtId="0" fontId="52" fillId="4" borderId="183" xfId="0" applyFont="1" applyFill="1" applyBorder="1" applyAlignment="1">
      <alignment horizontal="center"/>
    </xf>
    <xf numFmtId="0" fontId="52" fillId="2" borderId="275" xfId="0" applyFont="1" applyFill="1" applyBorder="1" applyAlignment="1">
      <alignment horizontal="center" vertical="center"/>
    </xf>
    <xf numFmtId="0" fontId="21" fillId="0" borderId="455" xfId="0" applyFont="1" applyBorder="1" applyAlignment="1">
      <alignment wrapText="1"/>
    </xf>
    <xf numFmtId="0" fontId="8" fillId="0" borderId="63" xfId="0" applyFont="1" applyBorder="1" applyAlignment="1">
      <alignment wrapText="1"/>
    </xf>
    <xf numFmtId="0" fontId="9" fillId="0" borderId="214" xfId="0" applyFont="1" applyBorder="1"/>
    <xf numFmtId="0" fontId="23" fillId="4" borderId="63" xfId="0" applyFont="1" applyFill="1" applyBorder="1" applyAlignment="1">
      <alignment vertical="center" wrapText="1"/>
    </xf>
    <xf numFmtId="0" fontId="52" fillId="2" borderId="232" xfId="0" applyFont="1" applyFill="1" applyBorder="1" applyAlignment="1">
      <alignment horizontal="center" wrapText="1"/>
    </xf>
    <xf numFmtId="0" fontId="8" fillId="0" borderId="352" xfId="0" applyFont="1" applyBorder="1" applyAlignment="1">
      <alignment wrapText="1"/>
    </xf>
    <xf numFmtId="0" fontId="52" fillId="2" borderId="193" xfId="0" applyFont="1" applyFill="1" applyBorder="1" applyAlignment="1">
      <alignment horizontal="center" wrapText="1"/>
    </xf>
    <xf numFmtId="0" fontId="9" fillId="0" borderId="193" xfId="0" applyFont="1" applyBorder="1"/>
    <xf numFmtId="0" fontId="9" fillId="0" borderId="195" xfId="0" applyFont="1" applyBorder="1"/>
    <xf numFmtId="0" fontId="52" fillId="2" borderId="212" xfId="0" applyFont="1" applyFill="1" applyBorder="1" applyAlignment="1">
      <alignment horizontal="center" vertical="center" wrapText="1"/>
    </xf>
    <xf numFmtId="0" fontId="9" fillId="0" borderId="212" xfId="0" applyFont="1" applyBorder="1"/>
    <xf numFmtId="0" fontId="9" fillId="0" borderId="213" xfId="0" applyFont="1" applyBorder="1"/>
    <xf numFmtId="0" fontId="22" fillId="0" borderId="205" xfId="0" applyFont="1" applyBorder="1" applyAlignment="1">
      <alignment wrapText="1"/>
    </xf>
    <xf numFmtId="0" fontId="8" fillId="0" borderId="197" xfId="0" applyFont="1" applyBorder="1" applyAlignment="1">
      <alignment wrapText="1"/>
    </xf>
    <xf numFmtId="0" fontId="9" fillId="0" borderId="197" xfId="0" applyFont="1" applyBorder="1"/>
    <xf numFmtId="0" fontId="9" fillId="0" borderId="198" xfId="0" applyFont="1" applyBorder="1"/>
    <xf numFmtId="0" fontId="8" fillId="0" borderId="205" xfId="0" applyFont="1" applyBorder="1" applyAlignment="1">
      <alignment wrapText="1"/>
    </xf>
    <xf numFmtId="0" fontId="52" fillId="2" borderId="194" xfId="0" applyFont="1" applyFill="1" applyBorder="1" applyAlignment="1">
      <alignment horizontal="center" wrapText="1"/>
    </xf>
    <xf numFmtId="0" fontId="9" fillId="0" borderId="194" xfId="0" applyFont="1" applyBorder="1"/>
    <xf numFmtId="0" fontId="9" fillId="0" borderId="196" xfId="0" applyFont="1" applyBorder="1"/>
    <xf numFmtId="0" fontId="52" fillId="2" borderId="388" xfId="0" applyFont="1" applyFill="1" applyBorder="1" applyAlignment="1">
      <alignment horizontal="center" wrapText="1"/>
    </xf>
    <xf numFmtId="0" fontId="9" fillId="0" borderId="331" xfId="0" applyFont="1" applyBorder="1"/>
    <xf numFmtId="0" fontId="51" fillId="2" borderId="0" xfId="0" applyFont="1" applyFill="1" applyAlignment="1">
      <alignment horizontal="center" vertical="center" wrapText="1"/>
    </xf>
    <xf numFmtId="0" fontId="9" fillId="0" borderId="0" xfId="0" applyFont="1"/>
    <xf numFmtId="0" fontId="51" fillId="5" borderId="0" xfId="0" applyFont="1" applyFill="1" applyAlignment="1">
      <alignment horizontal="center" vertical="center"/>
    </xf>
    <xf numFmtId="0" fontId="139" fillId="0" borderId="0" xfId="0" applyFont="1" applyAlignment="1">
      <alignment horizontal="left" vertical="center"/>
    </xf>
    <xf numFmtId="0" fontId="140" fillId="0" borderId="0" xfId="0" applyFont="1"/>
    <xf numFmtId="0" fontId="140" fillId="0" borderId="275" xfId="0" applyFont="1" applyBorder="1"/>
    <xf numFmtId="0" fontId="139" fillId="0" borderId="550" xfId="0" applyFont="1" applyBorder="1" applyAlignment="1">
      <alignment horizontal="left" vertical="center"/>
    </xf>
    <xf numFmtId="0" fontId="139" fillId="0" borderId="551" xfId="0" applyFont="1" applyBorder="1"/>
    <xf numFmtId="0" fontId="139" fillId="0" borderId="552" xfId="0" applyFont="1" applyBorder="1"/>
    <xf numFmtId="0" fontId="140" fillId="0" borderId="551" xfId="0" applyFont="1" applyBorder="1"/>
    <xf numFmtId="0" fontId="140" fillId="0" borderId="552" xfId="0" applyFont="1" applyBorder="1"/>
    <xf numFmtId="0" fontId="143" fillId="0" borderId="550" xfId="0" applyFont="1" applyBorder="1" applyAlignment="1">
      <alignment horizontal="left" vertical="center"/>
    </xf>
    <xf numFmtId="0" fontId="144" fillId="0" borderId="551" xfId="0" applyFont="1" applyBorder="1"/>
    <xf numFmtId="0" fontId="144" fillId="0" borderId="552" xfId="0" applyFont="1" applyBorder="1"/>
    <xf numFmtId="0" fontId="139" fillId="0" borderId="554" xfId="0" applyFont="1" applyBorder="1" applyAlignment="1">
      <alignment horizontal="left" vertical="center"/>
    </xf>
    <xf numFmtId="0" fontId="139" fillId="0" borderId="555" xfId="0" applyFont="1" applyBorder="1" applyAlignment="1">
      <alignment horizontal="left" vertical="center"/>
    </xf>
    <xf numFmtId="0" fontId="139" fillId="0" borderId="556" xfId="0" applyFont="1" applyBorder="1" applyAlignment="1">
      <alignment horizontal="left" vertical="center"/>
    </xf>
    <xf numFmtId="0" fontId="8" fillId="0" borderId="534" xfId="0" applyFont="1" applyBorder="1" applyAlignment="1">
      <alignment horizontal="left" vertical="center"/>
    </xf>
    <xf numFmtId="0" fontId="8" fillId="0" borderId="558" xfId="0" applyFont="1" applyBorder="1" applyAlignment="1">
      <alignment horizontal="left" vertical="center"/>
    </xf>
    <xf numFmtId="0" fontId="8" fillId="0" borderId="560" xfId="0" applyFont="1" applyBorder="1" applyAlignment="1">
      <alignment horizontal="left" vertical="center"/>
    </xf>
    <xf numFmtId="0" fontId="8" fillId="0" borderId="561" xfId="0" applyFont="1" applyBorder="1" applyAlignment="1">
      <alignment horizontal="left" vertical="center"/>
    </xf>
    <xf numFmtId="0" fontId="22" fillId="0" borderId="563" xfId="0" applyFont="1" applyBorder="1" applyAlignment="1">
      <alignment horizontal="left" vertical="center"/>
    </xf>
    <xf numFmtId="0" fontId="146" fillId="0" borderId="564" xfId="0" applyFont="1" applyBorder="1"/>
    <xf numFmtId="0" fontId="146" fillId="0" borderId="565" xfId="0" applyFont="1" applyBorder="1"/>
    <xf numFmtId="0" fontId="139" fillId="0" borderId="534" xfId="0" applyFont="1" applyBorder="1" applyAlignment="1">
      <alignment horizontal="left" vertical="center"/>
    </xf>
    <xf numFmtId="0" fontId="139" fillId="0" borderId="558" xfId="0" applyFont="1" applyBorder="1" applyAlignment="1">
      <alignment horizontal="left" vertical="center"/>
    </xf>
    <xf numFmtId="0" fontId="139" fillId="0" borderId="560" xfId="0" applyFont="1" applyBorder="1" applyAlignment="1">
      <alignment horizontal="left" vertical="center"/>
    </xf>
    <xf numFmtId="0" fontId="139" fillId="0" borderId="561" xfId="0" applyFont="1" applyBorder="1" applyAlignment="1">
      <alignment horizontal="left" vertical="center"/>
    </xf>
    <xf numFmtId="0" fontId="139" fillId="0" borderId="553" xfId="0" applyFont="1" applyBorder="1" applyAlignment="1">
      <alignment horizontal="left" vertical="center"/>
    </xf>
    <xf numFmtId="0" fontId="139" fillId="0" borderId="570" xfId="0" applyFont="1" applyBorder="1" applyAlignment="1">
      <alignment horizontal="left" vertical="center"/>
    </xf>
    <xf numFmtId="0" fontId="139" fillId="0" borderId="571" xfId="0" applyFont="1" applyBorder="1" applyAlignment="1">
      <alignment horizontal="left" vertical="center"/>
    </xf>
    <xf numFmtId="0" fontId="139" fillId="0" borderId="572" xfId="0" applyFont="1" applyBorder="1" applyAlignment="1">
      <alignment horizontal="left" vertical="center"/>
    </xf>
    <xf numFmtId="0" fontId="139" fillId="0" borderId="566" xfId="0" applyFont="1" applyBorder="1" applyAlignment="1">
      <alignment horizontal="left" vertical="center"/>
    </xf>
    <xf numFmtId="0" fontId="139" fillId="0" borderId="573" xfId="0" applyFont="1" applyBorder="1" applyAlignment="1">
      <alignment horizontal="left" vertical="center"/>
    </xf>
    <xf numFmtId="0" fontId="147" fillId="2" borderId="0" xfId="0" applyFont="1" applyFill="1" applyAlignment="1">
      <alignment horizontal="center" vertical="center" wrapText="1"/>
    </xf>
    <xf numFmtId="0" fontId="148" fillId="0" borderId="0" xfId="0" applyFont="1"/>
    <xf numFmtId="0" fontId="148" fillId="0" borderId="275" xfId="0" applyFont="1" applyBorder="1"/>
    <xf numFmtId="0" fontId="148" fillId="0" borderId="232" xfId="0" applyFont="1" applyBorder="1"/>
    <xf numFmtId="0" fontId="148" fillId="0" borderId="226" xfId="0" applyFont="1" applyBorder="1"/>
    <xf numFmtId="0" fontId="139" fillId="0" borderId="549" xfId="0" applyFont="1" applyBorder="1" applyAlignment="1">
      <alignment horizontal="left" vertical="center"/>
    </xf>
    <xf numFmtId="0" fontId="139" fillId="0" borderId="568" xfId="0" applyFont="1" applyBorder="1" applyAlignment="1">
      <alignment horizontal="left" vertical="center"/>
    </xf>
    <xf numFmtId="0" fontId="139" fillId="0" borderId="569" xfId="0" applyFont="1" applyBorder="1" applyAlignment="1">
      <alignment horizontal="left" vertical="center"/>
    </xf>
    <xf numFmtId="0" fontId="8" fillId="4" borderId="434" xfId="0" applyFont="1" applyFill="1" applyBorder="1" applyAlignment="1">
      <alignment horizontal="center" vertical="center" wrapText="1"/>
    </xf>
    <xf numFmtId="0" fontId="9" fillId="0" borderId="361" xfId="0" applyFont="1" applyBorder="1"/>
    <xf numFmtId="0" fontId="20" fillId="0" borderId="115" xfId="0" applyFont="1" applyBorder="1" applyAlignment="1">
      <alignment horizontal="center" vertical="center" wrapText="1"/>
    </xf>
    <xf numFmtId="0" fontId="23" fillId="0" borderId="455" xfId="0" applyFont="1" applyBorder="1"/>
    <xf numFmtId="0" fontId="8" fillId="4" borderId="436" xfId="0" applyFont="1" applyFill="1" applyBorder="1" applyAlignment="1">
      <alignment horizontal="center" vertical="center" wrapText="1"/>
    </xf>
    <xf numFmtId="0" fontId="9" fillId="0" borderId="437" xfId="0" applyFont="1" applyBorder="1"/>
    <xf numFmtId="0" fontId="9" fillId="0" borderId="438" xfId="0" applyFont="1" applyBorder="1"/>
    <xf numFmtId="0" fontId="61" fillId="2" borderId="113" xfId="0" applyFont="1" applyFill="1" applyBorder="1" applyAlignment="1">
      <alignment horizontal="center"/>
    </xf>
    <xf numFmtId="165" fontId="20" fillId="0" borderId="135" xfId="0" applyNumberFormat="1" applyFont="1" applyBorder="1" applyAlignment="1">
      <alignment horizontal="right"/>
    </xf>
    <xf numFmtId="165" fontId="20" fillId="0" borderId="447" xfId="0" applyNumberFormat="1" applyFont="1" applyBorder="1" applyAlignment="1">
      <alignment horizontal="right"/>
    </xf>
    <xf numFmtId="10" fontId="20" fillId="4" borderId="297" xfId="0" applyNumberFormat="1" applyFont="1" applyFill="1" applyBorder="1" applyAlignment="1">
      <alignment horizontal="right"/>
    </xf>
    <xf numFmtId="10" fontId="20" fillId="0" borderId="297" xfId="0" applyNumberFormat="1" applyFont="1" applyBorder="1" applyAlignment="1">
      <alignment horizontal="right"/>
    </xf>
    <xf numFmtId="0" fontId="20" fillId="0" borderId="392" xfId="0" applyFont="1" applyBorder="1" applyAlignment="1">
      <alignment vertical="center"/>
    </xf>
    <xf numFmtId="0" fontId="30" fillId="4" borderId="443" xfId="0" applyFont="1" applyFill="1" applyBorder="1" applyAlignment="1">
      <alignment vertical="center" wrapText="1"/>
    </xf>
    <xf numFmtId="0" fontId="9" fillId="0" borderId="444" xfId="0" applyFont="1" applyBorder="1"/>
    <xf numFmtId="0" fontId="9" fillId="0" borderId="445" xfId="0" applyFont="1" applyBorder="1"/>
    <xf numFmtId="0" fontId="9" fillId="0" borderId="446" xfId="0" applyFont="1" applyBorder="1"/>
    <xf numFmtId="0" fontId="28" fillId="3" borderId="183" xfId="0" applyFont="1" applyFill="1" applyBorder="1" applyAlignment="1">
      <alignment vertical="center" wrapText="1"/>
    </xf>
    <xf numFmtId="0" fontId="66" fillId="6" borderId="183" xfId="0" applyFont="1" applyFill="1" applyBorder="1" applyAlignment="1">
      <alignment horizontal="center" wrapText="1"/>
    </xf>
    <xf numFmtId="0" fontId="9" fillId="0" borderId="429" xfId="0" applyFont="1" applyBorder="1"/>
    <xf numFmtId="0" fontId="66" fillId="2" borderId="183" xfId="0" applyFont="1" applyFill="1" applyBorder="1" applyAlignment="1">
      <alignment horizontal="center" wrapText="1"/>
    </xf>
    <xf numFmtId="0" fontId="20" fillId="0" borderId="0" xfId="0" applyFont="1" applyAlignment="1">
      <alignment horizontal="center" wrapText="1"/>
    </xf>
    <xf numFmtId="0" fontId="20" fillId="0" borderId="113" xfId="0" applyFont="1" applyBorder="1" applyAlignment="1">
      <alignment horizontal="center" vertical="center" wrapText="1"/>
    </xf>
    <xf numFmtId="165" fontId="20" fillId="0" borderId="297" xfId="0" applyNumberFormat="1" applyFont="1" applyBorder="1" applyAlignment="1">
      <alignment horizontal="right"/>
    </xf>
    <xf numFmtId="0" fontId="8" fillId="4" borderId="441" xfId="0" applyFont="1" applyFill="1" applyBorder="1" applyAlignment="1">
      <alignment horizontal="center" vertical="center" wrapText="1"/>
    </xf>
    <xf numFmtId="0" fontId="8" fillId="4" borderId="434" xfId="0" applyFont="1" applyFill="1" applyBorder="1" applyAlignment="1">
      <alignment horizontal="center" vertical="center"/>
    </xf>
    <xf numFmtId="0" fontId="8" fillId="0" borderId="367" xfId="0" applyFont="1" applyBorder="1" applyAlignment="1">
      <alignment horizontal="center" vertical="center" wrapText="1"/>
    </xf>
    <xf numFmtId="0" fontId="8" fillId="0" borderId="315" xfId="0" applyFont="1" applyBorder="1" applyAlignment="1">
      <alignment horizontal="center" vertical="center"/>
    </xf>
    <xf numFmtId="0" fontId="8" fillId="0" borderId="315" xfId="0" applyFont="1" applyBorder="1" applyAlignment="1">
      <alignment horizontal="center" vertical="center" wrapText="1"/>
    </xf>
    <xf numFmtId="0" fontId="8" fillId="4" borderId="367" xfId="0" applyFont="1" applyFill="1" applyBorder="1" applyAlignment="1">
      <alignment horizontal="center" vertical="center" wrapText="1"/>
    </xf>
    <xf numFmtId="0" fontId="8" fillId="4" borderId="367" xfId="0" applyFont="1" applyFill="1" applyBorder="1" applyAlignment="1">
      <alignment horizontal="center" vertical="center"/>
    </xf>
    <xf numFmtId="0" fontId="8" fillId="0" borderId="440" xfId="0" applyFont="1" applyBorder="1" applyAlignment="1">
      <alignment horizontal="center" vertical="center" wrapText="1"/>
    </xf>
    <xf numFmtId="0" fontId="62" fillId="0" borderId="2" xfId="0" applyFont="1" applyBorder="1" applyAlignment="1">
      <alignment horizontal="left" vertical="center" wrapText="1"/>
    </xf>
    <xf numFmtId="0" fontId="62" fillId="0" borderId="63" xfId="0" applyFont="1" applyBorder="1" applyAlignment="1">
      <alignment horizontal="left" vertical="center" wrapText="1"/>
    </xf>
    <xf numFmtId="0" fontId="60" fillId="2" borderId="183" xfId="0" applyFont="1" applyFill="1" applyBorder="1" applyAlignment="1">
      <alignment horizontal="center" vertical="center" wrapText="1"/>
    </xf>
    <xf numFmtId="0" fontId="61" fillId="2" borderId="112" xfId="0" applyFont="1" applyFill="1" applyBorder="1" applyAlignment="1">
      <alignment horizontal="center" vertical="center"/>
    </xf>
    <xf numFmtId="0" fontId="61" fillId="2" borderId="113" xfId="0" applyFont="1" applyFill="1" applyBorder="1" applyAlignment="1">
      <alignment horizontal="center" vertical="center"/>
    </xf>
    <xf numFmtId="0" fontId="61" fillId="2" borderId="183" xfId="0" applyFont="1" applyFill="1" applyBorder="1" applyAlignment="1">
      <alignment horizontal="center" vertical="center" wrapText="1"/>
    </xf>
    <xf numFmtId="0" fontId="61" fillId="2" borderId="112" xfId="0" applyFont="1" applyFill="1" applyBorder="1" applyAlignment="1">
      <alignment horizontal="center"/>
    </xf>
    <xf numFmtId="0" fontId="60" fillId="2" borderId="160" xfId="0" applyFont="1" applyFill="1" applyBorder="1" applyAlignment="1">
      <alignment horizontal="center" vertical="center" wrapText="1"/>
    </xf>
    <xf numFmtId="0" fontId="62" fillId="0" borderId="455" xfId="0" applyFont="1" applyBorder="1" applyAlignment="1">
      <alignment horizontal="left" vertical="center" wrapText="1"/>
    </xf>
    <xf numFmtId="0" fontId="8" fillId="0" borderId="63" xfId="0" applyFont="1" applyBorder="1" applyAlignment="1">
      <alignment horizontal="left" vertical="center"/>
    </xf>
    <xf numFmtId="0" fontId="30" fillId="4" borderId="63" xfId="0" applyFont="1" applyFill="1" applyBorder="1" applyAlignment="1">
      <alignment horizontal="left" vertical="center"/>
    </xf>
    <xf numFmtId="0" fontId="60" fillId="2" borderId="112" xfId="0" applyFont="1" applyFill="1" applyBorder="1" applyAlignment="1">
      <alignment horizontal="center" vertical="center" wrapText="1"/>
    </xf>
    <xf numFmtId="0" fontId="61" fillId="4" borderId="183" xfId="0" applyFont="1" applyFill="1" applyBorder="1" applyAlignment="1">
      <alignment horizontal="center"/>
    </xf>
    <xf numFmtId="0" fontId="59" fillId="0" borderId="0" xfId="0" applyFont="1" applyAlignment="1">
      <alignment vertical="center"/>
    </xf>
    <xf numFmtId="9" fontId="8" fillId="0" borderId="126" xfId="0" applyNumberFormat="1" applyFont="1" applyBorder="1" applyAlignment="1">
      <alignment horizontal="right"/>
    </xf>
    <xf numFmtId="0" fontId="9" fillId="0" borderId="416" xfId="0" applyFont="1" applyBorder="1"/>
    <xf numFmtId="9" fontId="8" fillId="0" borderId="414" xfId="0" applyNumberFormat="1" applyFont="1" applyBorder="1" applyAlignment="1">
      <alignment horizontal="right"/>
    </xf>
    <xf numFmtId="0" fontId="9" fillId="0" borderId="417" xfId="0" applyFont="1" applyBorder="1"/>
    <xf numFmtId="9" fontId="8" fillId="0" borderId="114" xfId="0" applyNumberFormat="1" applyFont="1" applyBorder="1" applyAlignment="1">
      <alignment horizontal="right"/>
    </xf>
    <xf numFmtId="0" fontId="9" fillId="0" borderId="415" xfId="0" applyFont="1" applyBorder="1"/>
    <xf numFmtId="0" fontId="8" fillId="0" borderId="375" xfId="0" applyFont="1" applyBorder="1" applyAlignment="1">
      <alignment horizontal="center" vertical="center" wrapText="1"/>
    </xf>
    <xf numFmtId="0" fontId="8" fillId="0" borderId="0" xfId="0" applyFont="1" applyAlignment="1">
      <alignment horizontal="center" vertical="center"/>
    </xf>
    <xf numFmtId="0" fontId="8" fillId="0" borderId="469" xfId="0" applyFont="1" applyBorder="1" applyAlignment="1">
      <alignment horizontal="center" vertical="center" wrapText="1"/>
    </xf>
    <xf numFmtId="0" fontId="8" fillId="4" borderId="469" xfId="0" applyFont="1" applyFill="1" applyBorder="1" applyAlignment="1">
      <alignment horizontal="center" vertical="center" wrapText="1"/>
    </xf>
    <xf numFmtId="0" fontId="9" fillId="0" borderId="431" xfId="0" applyFont="1" applyBorder="1"/>
    <xf numFmtId="0" fontId="8" fillId="4" borderId="440" xfId="0" applyFont="1" applyFill="1" applyBorder="1" applyAlignment="1">
      <alignment horizontal="center" vertical="center" wrapText="1"/>
    </xf>
    <xf numFmtId="0" fontId="8" fillId="4" borderId="437" xfId="0" applyFont="1" applyFill="1" applyBorder="1" applyAlignment="1">
      <alignment horizontal="center" vertical="center" wrapText="1"/>
    </xf>
    <xf numFmtId="0" fontId="9" fillId="0" borderId="432" xfId="0" applyFont="1" applyBorder="1"/>
    <xf numFmtId="0" fontId="9" fillId="0" borderId="433" xfId="0" applyFont="1" applyBorder="1"/>
    <xf numFmtId="0" fontId="9" fillId="0" borderId="439" xfId="0" applyFont="1" applyBorder="1"/>
    <xf numFmtId="0" fontId="65" fillId="2" borderId="113" xfId="0" applyFont="1" applyFill="1" applyBorder="1" applyAlignment="1">
      <alignment horizontal="center" vertical="center" wrapText="1"/>
    </xf>
    <xf numFmtId="0" fontId="65" fillId="2" borderId="113" xfId="0" applyFont="1" applyFill="1" applyBorder="1" applyAlignment="1">
      <alignment horizontal="center" vertical="center"/>
    </xf>
    <xf numFmtId="0" fontId="9" fillId="0" borderId="430" xfId="0" applyFont="1" applyBorder="1"/>
    <xf numFmtId="0" fontId="65" fillId="2" borderId="183" xfId="0" applyFont="1" applyFill="1" applyBorder="1" applyAlignment="1">
      <alignment horizontal="center" vertical="center" wrapText="1"/>
    </xf>
    <xf numFmtId="9" fontId="61" fillId="2" borderId="454" xfId="0" applyNumberFormat="1" applyFont="1" applyFill="1" applyBorder="1" applyAlignment="1">
      <alignment horizontal="center" vertical="center" wrapText="1"/>
    </xf>
    <xf numFmtId="0" fontId="8" fillId="4" borderId="455" xfId="0" applyFont="1" applyFill="1" applyBorder="1" applyAlignment="1">
      <alignment wrapText="1"/>
    </xf>
    <xf numFmtId="9" fontId="8" fillId="0" borderId="113" xfId="0" applyNumberFormat="1" applyFont="1" applyBorder="1" applyAlignment="1">
      <alignment horizontal="center" vertical="center"/>
    </xf>
    <xf numFmtId="0" fontId="8" fillId="2" borderId="183" xfId="0" applyFont="1" applyFill="1" applyBorder="1"/>
    <xf numFmtId="0" fontId="61" fillId="2" borderId="160" xfId="0" applyFont="1" applyFill="1" applyBorder="1" applyAlignment="1">
      <alignment horizontal="center" wrapText="1"/>
    </xf>
    <xf numFmtId="0" fontId="8" fillId="4" borderId="183" xfId="0" applyFont="1" applyFill="1" applyBorder="1" applyAlignment="1">
      <alignment vertical="center" wrapText="1"/>
    </xf>
    <xf numFmtId="9" fontId="8" fillId="4" borderId="113" xfId="0" applyNumberFormat="1" applyFont="1" applyFill="1" applyBorder="1" applyAlignment="1">
      <alignment horizontal="center" vertical="center"/>
    </xf>
    <xf numFmtId="0" fontId="61" fillId="2" borderId="183" xfId="0" applyFont="1" applyFill="1" applyBorder="1" applyAlignment="1">
      <alignment horizontal="center" wrapText="1"/>
    </xf>
    <xf numFmtId="3" fontId="8" fillId="4" borderId="456" xfId="0" applyNumberFormat="1" applyFont="1" applyFill="1" applyBorder="1" applyAlignment="1">
      <alignment horizontal="center"/>
    </xf>
    <xf numFmtId="0" fontId="60" fillId="2" borderId="160" xfId="0" applyFont="1" applyFill="1" applyBorder="1" applyAlignment="1">
      <alignment horizontal="center" vertical="center"/>
    </xf>
    <xf numFmtId="0" fontId="9" fillId="0" borderId="442" xfId="0" applyFont="1" applyBorder="1"/>
    <xf numFmtId="0" fontId="22" fillId="0" borderId="448" xfId="0" applyFont="1" applyBorder="1"/>
    <xf numFmtId="0" fontId="26" fillId="0" borderId="11" xfId="0" applyFont="1" applyBorder="1"/>
    <xf numFmtId="0" fontId="62" fillId="0" borderId="63" xfId="0" applyFont="1" applyBorder="1" applyAlignment="1">
      <alignment horizontal="left" vertical="center"/>
    </xf>
    <xf numFmtId="0" fontId="64" fillId="0" borderId="2" xfId="0" applyFont="1" applyBorder="1" applyAlignment="1">
      <alignment horizontal="left" vertical="center" wrapText="1"/>
    </xf>
    <xf numFmtId="0" fontId="8" fillId="0" borderId="3" xfId="0" applyFont="1" applyBorder="1"/>
    <xf numFmtId="4" fontId="8" fillId="0" borderId="105" xfId="0" applyNumberFormat="1" applyFont="1" applyBorder="1" applyAlignment="1">
      <alignment horizontal="right"/>
    </xf>
    <xf numFmtId="0" fontId="9" fillId="0" borderId="107" xfId="0" applyFont="1" applyBorder="1"/>
    <xf numFmtId="4" fontId="8" fillId="0" borderId="106" xfId="0" applyNumberFormat="1" applyFont="1" applyBorder="1" applyAlignment="1">
      <alignment horizontal="right"/>
    </xf>
    <xf numFmtId="4" fontId="22" fillId="0" borderId="16" xfId="0" applyNumberFormat="1" applyFont="1" applyBorder="1" applyAlignment="1">
      <alignment horizontal="right"/>
    </xf>
    <xf numFmtId="0" fontId="9" fillId="0" borderId="17" xfId="0" applyFont="1" applyBorder="1"/>
    <xf numFmtId="0" fontId="30" fillId="4" borderId="47" xfId="0" applyFont="1" applyFill="1" applyBorder="1" applyAlignment="1">
      <alignment vertical="center" wrapText="1"/>
    </xf>
    <xf numFmtId="0" fontId="63" fillId="2" borderId="112" xfId="0" applyFont="1" applyFill="1" applyBorder="1" applyAlignment="1">
      <alignment horizontal="center" wrapText="1"/>
    </xf>
    <xf numFmtId="0" fontId="63" fillId="2" borderId="113" xfId="0" applyFont="1" applyFill="1" applyBorder="1" applyAlignment="1">
      <alignment horizontal="center" wrapText="1"/>
    </xf>
    <xf numFmtId="0" fontId="63" fillId="2" borderId="183" xfId="0" applyFont="1" applyFill="1" applyBorder="1" applyAlignment="1">
      <alignment horizontal="center" vertical="center" wrapText="1"/>
    </xf>
    <xf numFmtId="0" fontId="62" fillId="0" borderId="2" xfId="0" applyFont="1" applyBorder="1" applyAlignment="1">
      <alignment horizontal="left" vertical="center"/>
    </xf>
    <xf numFmtId="0" fontId="61" fillId="2" borderId="160" xfId="0" applyFont="1" applyFill="1" applyBorder="1" applyAlignment="1">
      <alignment horizontal="center" vertical="center"/>
    </xf>
    <xf numFmtId="0" fontId="60" fillId="2" borderId="467" xfId="0" applyFont="1" applyFill="1" applyBorder="1" applyAlignment="1">
      <alignment horizontal="center" vertical="center"/>
    </xf>
    <xf numFmtId="0" fontId="60" fillId="2" borderId="468" xfId="0" applyFont="1" applyFill="1" applyBorder="1" applyAlignment="1">
      <alignment horizontal="center" vertical="center"/>
    </xf>
    <xf numFmtId="0" fontId="60" fillId="2" borderId="466" xfId="0" applyFont="1" applyFill="1" applyBorder="1" applyAlignment="1">
      <alignment horizontal="center" vertical="center"/>
    </xf>
    <xf numFmtId="0" fontId="60" fillId="2" borderId="469" xfId="0" applyFont="1" applyFill="1" applyBorder="1" applyAlignment="1">
      <alignment horizontal="center" vertical="center"/>
    </xf>
    <xf numFmtId="3" fontId="8" fillId="0" borderId="105" xfId="0" applyNumberFormat="1" applyFont="1" applyBorder="1" applyAlignment="1">
      <alignment horizontal="right"/>
    </xf>
    <xf numFmtId="3" fontId="22" fillId="0" borderId="16" xfId="0" applyNumberFormat="1" applyFont="1" applyBorder="1" applyAlignment="1">
      <alignment horizontal="right"/>
    </xf>
    <xf numFmtId="0" fontId="28" fillId="3" borderId="183" xfId="0" applyFont="1" applyFill="1" applyBorder="1" applyAlignment="1">
      <alignment vertical="top" wrapText="1"/>
    </xf>
    <xf numFmtId="0" fontId="20" fillId="0" borderId="0" xfId="0" applyFont="1" applyAlignment="1">
      <alignment horizontal="left" vertical="top" wrapText="1"/>
    </xf>
    <xf numFmtId="165" fontId="8" fillId="0" borderId="114" xfId="0" applyNumberFormat="1" applyFont="1" applyBorder="1" applyAlignment="1">
      <alignment horizontal="right"/>
    </xf>
    <xf numFmtId="165" fontId="8" fillId="0" borderId="115" xfId="0" applyNumberFormat="1" applyFont="1" applyBorder="1" applyAlignment="1">
      <alignment horizontal="right"/>
    </xf>
    <xf numFmtId="4" fontId="22" fillId="0" borderId="315" xfId="0" applyNumberFormat="1" applyFont="1" applyBorder="1" applyAlignment="1">
      <alignment horizontal="right"/>
    </xf>
    <xf numFmtId="4" fontId="20" fillId="0" borderId="105" xfId="0" applyNumberFormat="1" applyFont="1" applyBorder="1" applyAlignment="1">
      <alignment horizontal="right"/>
    </xf>
    <xf numFmtId="4" fontId="20" fillId="0" borderId="106" xfId="0" applyNumberFormat="1" applyFont="1" applyBorder="1" applyAlignment="1">
      <alignment horizontal="right"/>
    </xf>
    <xf numFmtId="4" fontId="25" fillId="0" borderId="315" xfId="0" applyNumberFormat="1" applyFont="1" applyBorder="1" applyAlignment="1">
      <alignment horizontal="right"/>
    </xf>
    <xf numFmtId="3" fontId="20" fillId="0" borderId="105" xfId="0" applyNumberFormat="1" applyFont="1" applyBorder="1"/>
    <xf numFmtId="3" fontId="20" fillId="0" borderId="106" xfId="0" applyNumberFormat="1" applyFont="1" applyBorder="1"/>
    <xf numFmtId="3" fontId="20" fillId="0" borderId="315" xfId="0" applyNumberFormat="1" applyFont="1" applyBorder="1"/>
    <xf numFmtId="0" fontId="68" fillId="0" borderId="0" xfId="0" applyFont="1" applyAlignment="1">
      <alignment vertical="center"/>
    </xf>
    <xf numFmtId="0" fontId="69" fillId="2" borderId="160" xfId="0" applyFont="1" applyFill="1" applyBorder="1" applyAlignment="1">
      <alignment horizontal="center" vertical="center" wrapText="1"/>
    </xf>
    <xf numFmtId="0" fontId="73" fillId="0" borderId="455" xfId="0" applyFont="1" applyBorder="1" applyAlignment="1">
      <alignment horizontal="left" vertical="center" wrapText="1"/>
    </xf>
    <xf numFmtId="0" fontId="69" fillId="2" borderId="183" xfId="0" applyFont="1" applyFill="1" applyBorder="1" applyAlignment="1">
      <alignment horizontal="center" vertical="center" wrapText="1"/>
    </xf>
    <xf numFmtId="0" fontId="70" fillId="2" borderId="112" xfId="0" applyFont="1" applyFill="1" applyBorder="1" applyAlignment="1">
      <alignment horizontal="center"/>
    </xf>
    <xf numFmtId="0" fontId="70" fillId="2" borderId="113" xfId="0" applyFont="1" applyFill="1" applyBorder="1" applyAlignment="1">
      <alignment horizontal="center"/>
    </xf>
    <xf numFmtId="0" fontId="70" fillId="2" borderId="113" xfId="0" applyFont="1" applyFill="1" applyBorder="1" applyAlignment="1">
      <alignment horizontal="center" vertical="center"/>
    </xf>
    <xf numFmtId="0" fontId="70" fillId="2" borderId="112" xfId="0" applyFont="1" applyFill="1" applyBorder="1" applyAlignment="1">
      <alignment horizontal="center" vertical="center"/>
    </xf>
    <xf numFmtId="0" fontId="23" fillId="0" borderId="178" xfId="0" applyFont="1" applyBorder="1" applyAlignment="1">
      <alignment vertical="center" wrapText="1"/>
    </xf>
    <xf numFmtId="0" fontId="70" fillId="2" borderId="112" xfId="0" applyFont="1" applyFill="1" applyBorder="1" applyAlignment="1">
      <alignment horizontal="center" wrapText="1"/>
    </xf>
    <xf numFmtId="0" fontId="70" fillId="2" borderId="113" xfId="0" applyFont="1" applyFill="1" applyBorder="1" applyAlignment="1">
      <alignment horizontal="center" wrapText="1"/>
    </xf>
    <xf numFmtId="0" fontId="70" fillId="2" borderId="183" xfId="0" applyFont="1" applyFill="1" applyBorder="1" applyAlignment="1">
      <alignment horizontal="center" vertical="center" wrapText="1"/>
    </xf>
    <xf numFmtId="0" fontId="71" fillId="0" borderId="2" xfId="0" applyFont="1" applyBorder="1" applyAlignment="1">
      <alignment horizontal="left" vertical="center"/>
    </xf>
    <xf numFmtId="0" fontId="71" fillId="0" borderId="63" xfId="0" applyFont="1" applyBorder="1" applyAlignment="1">
      <alignment horizontal="left" vertical="center"/>
    </xf>
    <xf numFmtId="0" fontId="69" fillId="2" borderId="113" xfId="0" applyFont="1" applyFill="1" applyBorder="1" applyAlignment="1">
      <alignment horizontal="center" vertical="center"/>
    </xf>
    <xf numFmtId="0" fontId="69" fillId="2" borderId="160" xfId="0" applyFont="1" applyFill="1" applyBorder="1" applyAlignment="1">
      <alignment horizontal="center" vertical="center"/>
    </xf>
    <xf numFmtId="0" fontId="72" fillId="2" borderId="113" xfId="0" applyFont="1" applyFill="1" applyBorder="1" applyAlignment="1">
      <alignment horizontal="center" vertical="center"/>
    </xf>
    <xf numFmtId="0" fontId="69" fillId="2" borderId="466" xfId="0" applyFont="1" applyFill="1" applyBorder="1" applyAlignment="1">
      <alignment horizontal="center" vertical="center"/>
    </xf>
    <xf numFmtId="0" fontId="69" fillId="2" borderId="467" xfId="0" applyFont="1" applyFill="1" applyBorder="1" applyAlignment="1">
      <alignment horizontal="center" vertical="center"/>
    </xf>
    <xf numFmtId="0" fontId="69" fillId="2" borderId="468" xfId="0" applyFont="1" applyFill="1" applyBorder="1" applyAlignment="1">
      <alignment horizontal="center" vertical="center"/>
    </xf>
    <xf numFmtId="0" fontId="71" fillId="0" borderId="462" xfId="0" applyFont="1" applyBorder="1" applyAlignment="1">
      <alignment horizontal="left" vertical="center"/>
    </xf>
    <xf numFmtId="0" fontId="69" fillId="2" borderId="469" xfId="0" applyFont="1" applyFill="1" applyBorder="1" applyAlignment="1">
      <alignment horizontal="center" vertical="center"/>
    </xf>
    <xf numFmtId="0" fontId="17" fillId="2" borderId="183" xfId="0" applyFont="1" applyFill="1" applyBorder="1" applyAlignment="1">
      <alignment horizontal="center" vertical="center"/>
    </xf>
    <xf numFmtId="0" fontId="23" fillId="4" borderId="183" xfId="0" applyFont="1" applyFill="1" applyBorder="1" applyAlignment="1">
      <alignment vertical="center"/>
    </xf>
    <xf numFmtId="0" fontId="71" fillId="0" borderId="2" xfId="0" applyFont="1" applyBorder="1" applyAlignment="1">
      <alignment horizontal="left" vertical="center" wrapText="1"/>
    </xf>
    <xf numFmtId="0" fontId="71" fillId="0" borderId="63" xfId="0" applyFont="1" applyBorder="1" applyAlignment="1">
      <alignment horizontal="left" vertical="center" wrapText="1"/>
    </xf>
    <xf numFmtId="0" fontId="71" fillId="0" borderId="455" xfId="0" applyFont="1" applyBorder="1" applyAlignment="1">
      <alignment horizontal="left" vertical="center" wrapText="1"/>
    </xf>
    <xf numFmtId="0" fontId="8" fillId="0" borderId="462" xfId="0" applyFont="1" applyBorder="1" applyAlignment="1">
      <alignment horizontal="center" vertical="center" wrapText="1"/>
    </xf>
    <xf numFmtId="0" fontId="20" fillId="0" borderId="63" xfId="0" applyFont="1" applyBorder="1" applyAlignment="1">
      <alignment vertical="center" wrapText="1"/>
    </xf>
    <xf numFmtId="0" fontId="8" fillId="0" borderId="0" xfId="0" applyFont="1" applyAlignment="1">
      <alignment horizontal="center" vertical="center" wrapText="1"/>
    </xf>
    <xf numFmtId="0" fontId="8" fillId="0" borderId="129" xfId="0" applyFont="1" applyBorder="1" applyAlignment="1">
      <alignment horizontal="center" vertical="center" wrapText="1"/>
    </xf>
    <xf numFmtId="0" fontId="8" fillId="4" borderId="129" xfId="0" applyFont="1" applyFill="1" applyBorder="1" applyAlignment="1">
      <alignment horizontal="center" vertical="center" wrapText="1"/>
    </xf>
    <xf numFmtId="0" fontId="75" fillId="2" borderId="183" xfId="0" applyFont="1" applyFill="1" applyBorder="1" applyAlignment="1">
      <alignment horizontal="center" vertical="center" wrapText="1"/>
    </xf>
    <xf numFmtId="0" fontId="75" fillId="2" borderId="113" xfId="0" applyFont="1" applyFill="1" applyBorder="1" applyAlignment="1">
      <alignment horizontal="center" vertical="center"/>
    </xf>
    <xf numFmtId="0" fontId="75" fillId="2" borderId="160" xfId="0" applyFont="1" applyFill="1" applyBorder="1" applyAlignment="1">
      <alignment horizontal="center" vertical="center" wrapText="1"/>
    </xf>
    <xf numFmtId="0" fontId="22" fillId="0" borderId="74" xfId="0" applyFont="1" applyBorder="1" applyAlignment="1">
      <alignment horizontal="left" vertical="center"/>
    </xf>
    <xf numFmtId="0" fontId="75" fillId="2" borderId="112" xfId="0" applyFont="1" applyFill="1" applyBorder="1" applyAlignment="1">
      <alignment horizontal="center" vertical="center"/>
    </xf>
    <xf numFmtId="0" fontId="76" fillId="2" borderId="113" xfId="0" applyFont="1" applyFill="1" applyBorder="1" applyAlignment="1">
      <alignment horizontal="center" vertical="center"/>
    </xf>
    <xf numFmtId="0" fontId="76" fillId="2" borderId="112" xfId="0" applyFont="1" applyFill="1" applyBorder="1" applyAlignment="1">
      <alignment horizontal="center" vertical="center"/>
    </xf>
    <xf numFmtId="0" fontId="75" fillId="2" borderId="483" xfId="0" applyFont="1" applyFill="1" applyBorder="1" applyAlignment="1">
      <alignment horizontal="center" vertical="center"/>
    </xf>
    <xf numFmtId="0" fontId="76" fillId="2" borderId="183" xfId="0" applyFont="1" applyFill="1" applyBorder="1" applyAlignment="1">
      <alignment horizontal="center" vertical="center"/>
    </xf>
    <xf numFmtId="0" fontId="23" fillId="0" borderId="47" xfId="0" applyFont="1" applyBorder="1" applyAlignment="1">
      <alignment horizontal="left" vertical="center"/>
    </xf>
    <xf numFmtId="0" fontId="20" fillId="0" borderId="0" xfId="0" applyFont="1" applyAlignment="1">
      <alignment vertical="top" wrapText="1"/>
    </xf>
    <xf numFmtId="0" fontId="74" fillId="0" borderId="0" xfId="0" applyFont="1" applyAlignment="1">
      <alignment vertical="center"/>
    </xf>
    <xf numFmtId="0" fontId="76" fillId="2" borderId="183" xfId="0" applyFont="1" applyFill="1" applyBorder="1" applyAlignment="1">
      <alignment horizontal="center" vertical="center" wrapText="1"/>
    </xf>
    <xf numFmtId="0" fontId="76" fillId="2" borderId="112" xfId="0" applyFont="1" applyFill="1" applyBorder="1" applyAlignment="1">
      <alignment horizontal="center"/>
    </xf>
    <xf numFmtId="0" fontId="76" fillId="2" borderId="113" xfId="0" applyFont="1" applyFill="1" applyBorder="1" applyAlignment="1">
      <alignment horizontal="center"/>
    </xf>
    <xf numFmtId="0" fontId="23" fillId="0" borderId="262" xfId="0" applyFont="1" applyBorder="1" applyAlignment="1">
      <alignment vertical="center" wrapText="1"/>
    </xf>
    <xf numFmtId="0" fontId="23" fillId="0" borderId="63" xfId="0" applyFont="1" applyBorder="1" applyAlignment="1">
      <alignment horizontal="left" vertical="center"/>
    </xf>
    <xf numFmtId="0" fontId="81" fillId="4" borderId="183" xfId="0" applyFont="1" applyFill="1" applyBorder="1"/>
    <xf numFmtId="0" fontId="82" fillId="4" borderId="183" xfId="0" applyFont="1" applyFill="1" applyBorder="1"/>
    <xf numFmtId="0" fontId="30" fillId="4" borderId="183" xfId="0" applyFont="1" applyFill="1" applyBorder="1" applyAlignment="1">
      <alignment wrapText="1"/>
    </xf>
    <xf numFmtId="0" fontId="22" fillId="4" borderId="183" xfId="0" applyFont="1" applyFill="1" applyBorder="1"/>
    <xf numFmtId="0" fontId="26" fillId="4" borderId="183" xfId="0" applyFont="1" applyFill="1" applyBorder="1"/>
    <xf numFmtId="0" fontId="80" fillId="4" borderId="183" xfId="0" applyFont="1" applyFill="1" applyBorder="1"/>
    <xf numFmtId="0" fontId="77" fillId="0" borderId="63" xfId="0" applyFont="1" applyBorder="1" applyAlignment="1">
      <alignment horizontal="left" vertical="center"/>
    </xf>
    <xf numFmtId="0" fontId="76" fillId="2" borderId="160" xfId="0" applyFont="1" applyFill="1" applyBorder="1" applyAlignment="1">
      <alignment horizontal="center" vertical="center" wrapText="1"/>
    </xf>
    <xf numFmtId="0" fontId="76" fillId="4" borderId="183" xfId="0" applyFont="1" applyFill="1" applyBorder="1" applyAlignment="1">
      <alignment horizontal="center" wrapText="1"/>
    </xf>
    <xf numFmtId="0" fontId="77" fillId="0" borderId="2" xfId="0" applyFont="1" applyBorder="1" applyAlignment="1">
      <alignment horizontal="left" vertical="center"/>
    </xf>
    <xf numFmtId="0" fontId="8" fillId="0" borderId="481" xfId="0" applyFont="1" applyBorder="1" applyAlignment="1">
      <alignment horizontal="left" vertical="center"/>
    </xf>
    <xf numFmtId="0" fontId="9" fillId="0" borderId="481" xfId="0" applyFont="1" applyBorder="1"/>
    <xf numFmtId="0" fontId="9" fillId="0" borderId="482" xfId="0" applyFont="1" applyBorder="1"/>
    <xf numFmtId="0" fontId="20" fillId="0" borderId="233" xfId="0" applyFont="1" applyBorder="1" applyAlignment="1">
      <alignment horizontal="left" vertical="center"/>
    </xf>
    <xf numFmtId="0" fontId="30" fillId="0" borderId="63" xfId="0" applyFont="1" applyBorder="1" applyAlignment="1">
      <alignment horizontal="left" vertical="center"/>
    </xf>
    <xf numFmtId="0" fontId="76" fillId="7" borderId="113" xfId="0" applyFont="1" applyFill="1" applyBorder="1" applyAlignment="1">
      <alignment horizontal="center" vertical="center"/>
    </xf>
    <xf numFmtId="164" fontId="8" fillId="0" borderId="471" xfId="0" applyNumberFormat="1" applyFont="1" applyBorder="1" applyAlignment="1">
      <alignment horizontal="right" vertical="center"/>
    </xf>
    <xf numFmtId="164" fontId="8" fillId="0" borderId="470" xfId="0" applyNumberFormat="1" applyFont="1" applyBorder="1" applyAlignment="1">
      <alignment horizontal="right" vertical="center"/>
    </xf>
    <xf numFmtId="164" fontId="8" fillId="0" borderId="449" xfId="0" applyNumberFormat="1" applyFont="1" applyBorder="1" applyAlignment="1">
      <alignment horizontal="right" vertical="center"/>
    </xf>
    <xf numFmtId="0" fontId="75" fillId="2" borderId="183" xfId="0" applyFont="1" applyFill="1" applyBorder="1" applyAlignment="1">
      <alignment horizontal="center" vertical="center"/>
    </xf>
    <xf numFmtId="0" fontId="75" fillId="4" borderId="183" xfId="0" applyFont="1" applyFill="1" applyBorder="1" applyAlignment="1">
      <alignment horizontal="center" vertical="center"/>
    </xf>
    <xf numFmtId="0" fontId="75" fillId="2" borderId="467" xfId="0" applyFont="1" applyFill="1" applyBorder="1" applyAlignment="1">
      <alignment horizontal="center" vertical="center" wrapText="1"/>
    </xf>
    <xf numFmtId="0" fontId="75" fillId="2" borderId="469" xfId="0" applyFont="1" applyFill="1" applyBorder="1" applyAlignment="1">
      <alignment horizontal="center" vertical="center" wrapText="1"/>
    </xf>
    <xf numFmtId="0" fontId="79" fillId="2" borderId="113" xfId="0" applyFont="1" applyFill="1" applyBorder="1" applyAlignment="1">
      <alignment horizontal="center"/>
    </xf>
    <xf numFmtId="0" fontId="75" fillId="2" borderId="466" xfId="0" applyFont="1" applyFill="1" applyBorder="1" applyAlignment="1">
      <alignment horizontal="center" vertical="center" wrapText="1"/>
    </xf>
    <xf numFmtId="0" fontId="75" fillId="2" borderId="468" xfId="0" applyFont="1" applyFill="1" applyBorder="1" applyAlignment="1">
      <alignment horizontal="center" vertical="center" wrapText="1"/>
    </xf>
    <xf numFmtId="0" fontId="77" fillId="0" borderId="2" xfId="0" applyFont="1" applyBorder="1" applyAlignment="1">
      <alignment horizontal="left" vertical="center" wrapText="1"/>
    </xf>
    <xf numFmtId="0" fontId="77" fillId="0" borderId="63" xfId="0" applyFont="1" applyBorder="1" applyAlignment="1">
      <alignment horizontal="left" vertical="center" wrapText="1"/>
    </xf>
    <xf numFmtId="0" fontId="23" fillId="0" borderId="63" xfId="0" applyFont="1" applyBorder="1" applyAlignment="1">
      <alignment vertical="center" wrapText="1"/>
    </xf>
    <xf numFmtId="0" fontId="77" fillId="0" borderId="455" xfId="0" applyFont="1" applyBorder="1" applyAlignment="1">
      <alignment horizontal="left" vertical="center" wrapText="1"/>
    </xf>
    <xf numFmtId="164" fontId="8" fillId="4" borderId="183" xfId="0" applyNumberFormat="1" applyFont="1" applyFill="1" applyBorder="1"/>
    <xf numFmtId="0" fontId="76" fillId="4" borderId="183" xfId="0" applyFont="1" applyFill="1" applyBorder="1" applyAlignment="1">
      <alignment horizontal="center"/>
    </xf>
    <xf numFmtId="0" fontId="80" fillId="4" borderId="183" xfId="0" applyFont="1" applyFill="1" applyBorder="1" applyAlignment="1">
      <alignment wrapText="1"/>
    </xf>
    <xf numFmtId="164" fontId="22" fillId="4" borderId="183" xfId="0" applyNumberFormat="1" applyFont="1" applyFill="1" applyBorder="1"/>
    <xf numFmtId="0" fontId="30" fillId="0" borderId="0" xfId="0" applyFont="1" applyAlignment="1">
      <alignment horizontal="left" vertical="center"/>
    </xf>
    <xf numFmtId="0" fontId="76" fillId="2" borderId="112" xfId="0" applyFont="1" applyFill="1" applyBorder="1" applyAlignment="1">
      <alignment horizontal="center" vertical="center" wrapText="1"/>
    </xf>
    <xf numFmtId="0" fontId="76" fillId="2" borderId="113" xfId="0" applyFont="1" applyFill="1" applyBorder="1" applyAlignment="1">
      <alignment horizontal="center" vertical="center" wrapText="1"/>
    </xf>
    <xf numFmtId="0" fontId="77" fillId="0" borderId="455" xfId="0" applyFont="1" applyBorder="1" applyAlignment="1">
      <alignment horizontal="left" vertical="center"/>
    </xf>
    <xf numFmtId="0" fontId="22" fillId="0" borderId="455" xfId="0" applyFont="1" applyBorder="1" applyAlignment="1">
      <alignment horizontal="left" vertical="center"/>
    </xf>
    <xf numFmtId="0" fontId="78" fillId="2" borderId="113" xfId="0" applyFont="1" applyFill="1" applyBorder="1" applyAlignment="1">
      <alignment horizontal="center" vertical="center"/>
    </xf>
    <xf numFmtId="0" fontId="75" fillId="2" borderId="466" xfId="0" applyFont="1" applyFill="1" applyBorder="1" applyAlignment="1">
      <alignment horizontal="center" vertical="center"/>
    </xf>
    <xf numFmtId="0" fontId="75" fillId="2" borderId="467" xfId="0" applyFont="1" applyFill="1" applyBorder="1" applyAlignment="1">
      <alignment horizontal="center" vertical="center"/>
    </xf>
    <xf numFmtId="0" fontId="75" fillId="2" borderId="469" xfId="0" applyFont="1" applyFill="1" applyBorder="1" applyAlignment="1">
      <alignment horizontal="center" vertical="center"/>
    </xf>
    <xf numFmtId="0" fontId="75" fillId="2" borderId="468" xfId="0" applyFont="1" applyFill="1" applyBorder="1" applyAlignment="1">
      <alignment horizontal="center" vertical="center"/>
    </xf>
    <xf numFmtId="0" fontId="75" fillId="2" borderId="160" xfId="0" applyFont="1" applyFill="1" applyBorder="1" applyAlignment="1">
      <alignment horizontal="center" vertical="center"/>
    </xf>
    <xf numFmtId="165" fontId="8" fillId="0" borderId="114" xfId="0" applyNumberFormat="1" applyFont="1" applyBorder="1" applyAlignment="1">
      <alignment horizontal="right" vertical="center"/>
    </xf>
    <xf numFmtId="0" fontId="9" fillId="0" borderId="427" xfId="0" applyFont="1" applyBorder="1"/>
    <xf numFmtId="165" fontId="8" fillId="0" borderId="115" xfId="0" applyNumberFormat="1" applyFont="1" applyBorder="1" applyAlignment="1">
      <alignment horizontal="right" vertical="center"/>
    </xf>
    <xf numFmtId="0" fontId="9" fillId="0" borderId="135" xfId="0" applyFont="1" applyBorder="1"/>
    <xf numFmtId="0" fontId="135" fillId="0" borderId="543" xfId="1" applyFont="1" applyBorder="1" applyAlignment="1">
      <alignment horizontal="left" vertical="center"/>
    </xf>
    <xf numFmtId="0" fontId="135" fillId="0" borderId="547" xfId="1" applyFont="1" applyBorder="1" applyAlignment="1">
      <alignment horizontal="left" vertical="center"/>
    </xf>
    <xf numFmtId="0" fontId="135" fillId="0" borderId="580" xfId="1" applyFont="1" applyBorder="1" applyAlignment="1">
      <alignment horizontal="left" vertical="center"/>
    </xf>
    <xf numFmtId="0" fontId="135" fillId="0" borderId="582" xfId="1" applyFont="1" applyBorder="1" applyAlignment="1">
      <alignment horizontal="left" vertical="center"/>
    </xf>
    <xf numFmtId="0" fontId="134" fillId="0" borderId="543" xfId="1" applyFont="1" applyBorder="1" applyAlignment="1">
      <alignment horizontal="left" vertical="center"/>
    </xf>
    <xf numFmtId="0" fontId="134" fillId="0" borderId="547" xfId="1" applyFont="1" applyBorder="1" applyAlignment="1">
      <alignment horizontal="left" vertical="center"/>
    </xf>
    <xf numFmtId="0" fontId="83" fillId="0" borderId="183" xfId="0" applyFont="1" applyBorder="1" applyAlignment="1">
      <alignment horizontal="left" vertical="top" wrapText="1"/>
    </xf>
    <xf numFmtId="0" fontId="83" fillId="0" borderId="47" xfId="0" applyFont="1" applyBorder="1" applyAlignment="1">
      <alignment horizontal="left" vertical="top" wrapText="1"/>
    </xf>
    <xf numFmtId="0" fontId="9" fillId="0" borderId="488" xfId="0" applyFont="1" applyBorder="1"/>
    <xf numFmtId="0" fontId="84" fillId="0" borderId="351" xfId="0" applyFont="1" applyBorder="1" applyAlignment="1">
      <alignment horizontal="left" vertical="top"/>
    </xf>
    <xf numFmtId="0" fontId="9" fillId="0" borderId="574" xfId="0" applyFont="1" applyBorder="1"/>
    <xf numFmtId="0" fontId="9" fillId="0" borderId="575" xfId="0" applyFont="1" applyBorder="1"/>
    <xf numFmtId="0" fontId="83" fillId="0" borderId="0" xfId="0" applyFont="1" applyAlignment="1">
      <alignment horizontal="left" vertical="top" wrapText="1"/>
    </xf>
    <xf numFmtId="0" fontId="0" fillId="0" borderId="183" xfId="0" applyBorder="1"/>
    <xf numFmtId="0" fontId="9" fillId="0" borderId="544" xfId="0" applyFont="1" applyBorder="1"/>
    <xf numFmtId="0" fontId="9" fillId="0" borderId="545" xfId="0" applyFont="1" applyBorder="1"/>
    <xf numFmtId="0" fontId="83" fillId="0" borderId="488" xfId="0" applyFont="1" applyBorder="1" applyAlignment="1">
      <alignment horizontal="left" vertical="top" wrapText="1"/>
    </xf>
    <xf numFmtId="0" fontId="83" fillId="0" borderId="455" xfId="0" applyFont="1" applyBorder="1" applyAlignment="1">
      <alignment horizontal="left" vertical="top" wrapText="1"/>
    </xf>
    <xf numFmtId="0" fontId="83" fillId="0" borderId="370" xfId="0" applyFont="1" applyBorder="1" applyAlignment="1">
      <alignment horizontal="left" vertical="top" wrapText="1"/>
    </xf>
    <xf numFmtId="0" fontId="83" fillId="0" borderId="544" xfId="0" applyFont="1" applyBorder="1" applyAlignment="1">
      <alignment horizontal="left" vertical="top" wrapText="1"/>
    </xf>
    <xf numFmtId="0" fontId="83" fillId="0" borderId="545" xfId="0" applyFont="1" applyBorder="1" applyAlignment="1">
      <alignment horizontal="left" vertical="top" wrapText="1"/>
    </xf>
    <xf numFmtId="0" fontId="84" fillId="0" borderId="350" xfId="0" applyFont="1" applyBorder="1"/>
    <xf numFmtId="0" fontId="84" fillId="0" borderId="576" xfId="0" applyFont="1" applyBorder="1"/>
    <xf numFmtId="0" fontId="9" fillId="0" borderId="577" xfId="0" applyFont="1" applyBorder="1"/>
    <xf numFmtId="0" fontId="9" fillId="0" borderId="578" xfId="0" applyFont="1" applyBorder="1"/>
    <xf numFmtId="0" fontId="83" fillId="0" borderId="469" xfId="0" applyFont="1" applyBorder="1" applyAlignment="1">
      <alignment horizontal="left" vertical="center"/>
    </xf>
    <xf numFmtId="0" fontId="83" fillId="0" borderId="487" xfId="0" applyFont="1" applyBorder="1" applyAlignment="1">
      <alignment horizontal="left" vertical="center"/>
    </xf>
    <xf numFmtId="0" fontId="83" fillId="0" borderId="315" xfId="0" applyFont="1" applyBorder="1" applyAlignment="1">
      <alignment horizontal="left" vertical="center" wrapText="1"/>
    </xf>
    <xf numFmtId="0" fontId="84" fillId="0" borderId="455" xfId="0" applyFont="1" applyBorder="1"/>
    <xf numFmtId="0" fontId="83" fillId="0" borderId="110" xfId="0" applyFont="1" applyBorder="1" applyAlignment="1">
      <alignment horizontal="left" vertical="center"/>
    </xf>
    <xf numFmtId="0" fontId="9" fillId="0" borderId="18" xfId="0" applyFont="1" applyBorder="1"/>
    <xf numFmtId="0" fontId="83" fillId="0" borderId="47" xfId="0" applyFont="1" applyBorder="1" applyAlignment="1">
      <alignment horizontal="left" vertical="center"/>
    </xf>
    <xf numFmtId="0" fontId="83" fillId="0" borderId="488" xfId="0" applyFont="1" applyBorder="1" applyAlignment="1">
      <alignment horizontal="left" vertical="center"/>
    </xf>
    <xf numFmtId="0" fontId="83" fillId="0" borderId="546" xfId="0" applyFont="1" applyBorder="1" applyAlignment="1">
      <alignment horizontal="left" vertical="center"/>
    </xf>
    <xf numFmtId="0" fontId="83" fillId="0" borderId="544" xfId="0" applyFont="1" applyBorder="1" applyAlignment="1">
      <alignment horizontal="left" vertical="center"/>
    </xf>
    <xf numFmtId="0" fontId="83" fillId="0" borderId="545" xfId="0" applyFont="1" applyBorder="1" applyAlignment="1">
      <alignment horizontal="left" vertical="center"/>
    </xf>
    <xf numFmtId="0" fontId="134" fillId="0" borderId="0" xfId="1" applyFont="1" applyAlignment="1"/>
    <xf numFmtId="0" fontId="133" fillId="0" borderId="376" xfId="0" applyFont="1" applyBorder="1"/>
    <xf numFmtId="0" fontId="134" fillId="0" borderId="67" xfId="1" applyFont="1" applyBorder="1" applyAlignment="1">
      <alignment horizontal="left" vertical="center"/>
    </xf>
    <xf numFmtId="0" fontId="133" fillId="0" borderId="320" xfId="0" applyFont="1" applyBorder="1"/>
    <xf numFmtId="0" fontId="134" fillId="0" borderId="67" xfId="2" applyFont="1" applyBorder="1" applyAlignment="1">
      <alignment horizontal="left" vertical="center"/>
    </xf>
    <xf numFmtId="0" fontId="134" fillId="0" borderId="320" xfId="2" applyFont="1" applyBorder="1" applyAlignment="1"/>
    <xf numFmtId="0" fontId="134" fillId="0" borderId="487" xfId="1" applyFont="1" applyBorder="1" applyAlignment="1">
      <alignment horizontal="left" vertical="center"/>
    </xf>
    <xf numFmtId="0" fontId="133" fillId="0" borderId="488" xfId="0" applyFont="1" applyBorder="1"/>
    <xf numFmtId="0" fontId="133" fillId="0" borderId="469" xfId="0" applyFont="1" applyBorder="1"/>
    <xf numFmtId="0" fontId="133" fillId="0" borderId="290" xfId="0" applyFont="1" applyBorder="1"/>
    <xf numFmtId="0" fontId="133" fillId="0" borderId="179" xfId="0" applyFont="1" applyBorder="1"/>
    <xf numFmtId="0" fontId="133" fillId="0" borderId="370" xfId="0" applyFont="1" applyBorder="1"/>
    <xf numFmtId="0" fontId="134" fillId="0" borderId="7" xfId="1" applyFont="1" applyBorder="1" applyAlignment="1">
      <alignment horizontal="left" vertical="center"/>
    </xf>
    <xf numFmtId="0" fontId="133" fillId="0" borderId="15" xfId="0" applyFont="1" applyBorder="1"/>
    <xf numFmtId="0" fontId="84" fillId="0" borderId="487" xfId="0" applyFont="1" applyBorder="1" applyAlignment="1">
      <alignment horizontal="left" vertical="center"/>
    </xf>
    <xf numFmtId="0" fontId="9" fillId="0" borderId="546" xfId="0" applyFont="1" applyBorder="1"/>
    <xf numFmtId="0" fontId="83" fillId="0" borderId="487" xfId="0" applyFont="1" applyBorder="1" applyAlignment="1">
      <alignment horizontal="left" vertical="center" wrapText="1"/>
    </xf>
    <xf numFmtId="0" fontId="83" fillId="0" borderId="179" xfId="0" applyFont="1" applyBorder="1" applyAlignment="1">
      <alignment horizontal="left" vertical="center"/>
    </xf>
    <xf numFmtId="0" fontId="83" fillId="0" borderId="455" xfId="0" applyFont="1" applyBorder="1" applyAlignment="1">
      <alignment horizontal="left" vertical="center"/>
    </xf>
    <xf numFmtId="0" fontId="83" fillId="0" borderId="370" xfId="0" applyFont="1" applyBorder="1" applyAlignment="1">
      <alignment horizontal="left" vertical="center"/>
    </xf>
    <xf numFmtId="0" fontId="83" fillId="0" borderId="315" xfId="0" applyFont="1" applyBorder="1" applyAlignment="1">
      <alignment horizontal="left" vertical="center"/>
    </xf>
    <xf numFmtId="0" fontId="134" fillId="0" borderId="110" xfId="1" applyFont="1" applyBorder="1" applyAlignment="1">
      <alignment horizontal="left" vertical="center"/>
    </xf>
    <xf numFmtId="0" fontId="133" fillId="0" borderId="18" xfId="0" applyFont="1" applyBorder="1"/>
    <xf numFmtId="0" fontId="134" fillId="0" borderId="315" xfId="1" applyFont="1" applyBorder="1" applyAlignment="1">
      <alignment horizontal="left" vertical="center"/>
    </xf>
    <xf numFmtId="0" fontId="133" fillId="0" borderId="394" xfId="0" applyFont="1" applyBorder="1"/>
    <xf numFmtId="0" fontId="135" fillId="0" borderId="67" xfId="1" applyFont="1" applyBorder="1" applyAlignment="1">
      <alignment horizontal="left" vertical="center"/>
    </xf>
    <xf numFmtId="0" fontId="135" fillId="0" borderId="320" xfId="1" applyFont="1" applyBorder="1" applyAlignment="1"/>
    <xf numFmtId="0" fontId="83" fillId="0" borderId="67" xfId="0" applyFont="1" applyBorder="1" applyAlignment="1">
      <alignment horizontal="left" vertical="center"/>
    </xf>
    <xf numFmtId="0" fontId="134" fillId="0" borderId="320" xfId="1" applyFont="1" applyBorder="1" applyAlignment="1"/>
    <xf numFmtId="0" fontId="0" fillId="0" borderId="544" xfId="0" applyBorder="1"/>
    <xf numFmtId="0" fontId="83" fillId="0" borderId="539" xfId="0" applyFont="1" applyBorder="1" applyAlignment="1">
      <alignment horizontal="left" vertical="top" wrapText="1"/>
    </xf>
    <xf numFmtId="0" fontId="9" fillId="0" borderId="539" xfId="0" applyFont="1" applyBorder="1"/>
    <xf numFmtId="0" fontId="9" fillId="0" borderId="540" xfId="0" applyFont="1" applyBorder="1"/>
    <xf numFmtId="0" fontId="83" fillId="0" borderId="541" xfId="0" applyFont="1" applyBorder="1" applyAlignment="1">
      <alignment horizontal="left" vertical="center"/>
    </xf>
    <xf numFmtId="0" fontId="133" fillId="0" borderId="489" xfId="0" applyFont="1" applyBorder="1"/>
    <xf numFmtId="0" fontId="133" fillId="0" borderId="486" xfId="0" applyFont="1" applyBorder="1"/>
    <xf numFmtId="0" fontId="133" fillId="0" borderId="490" xfId="0" applyFont="1" applyBorder="1"/>
    <xf numFmtId="0" fontId="133" fillId="0" borderId="317" xfId="0" applyFont="1" applyBorder="1"/>
    <xf numFmtId="0" fontId="133" fillId="0" borderId="98" xfId="0" applyFont="1" applyBorder="1"/>
    <xf numFmtId="0" fontId="134" fillId="9" borderId="315" xfId="2" applyFont="1" applyFill="1" applyBorder="1" applyAlignment="1">
      <alignment horizontal="left" vertical="center"/>
    </xf>
    <xf numFmtId="0" fontId="134" fillId="9" borderId="491" xfId="2" applyFont="1" applyFill="1" applyBorder="1" applyAlignment="1"/>
    <xf numFmtId="0" fontId="134" fillId="9" borderId="179" xfId="2" applyFont="1" applyFill="1" applyBorder="1" applyAlignment="1"/>
    <xf numFmtId="0" fontId="134" fillId="9" borderId="490" xfId="2" applyFont="1" applyFill="1" applyBorder="1" applyAlignment="1"/>
    <xf numFmtId="0" fontId="134" fillId="0" borderId="67" xfId="1" applyFont="1" applyBorder="1" applyAlignment="1"/>
    <xf numFmtId="0" fontId="83" fillId="0" borderId="392" xfId="0" applyFont="1" applyBorder="1" applyAlignment="1">
      <alignment horizontal="left" vertical="center" wrapText="1"/>
    </xf>
    <xf numFmtId="0" fontId="83" fillId="0" borderId="448" xfId="0" applyFont="1" applyBorder="1" applyAlignment="1">
      <alignment horizontal="left" vertical="center" wrapText="1"/>
    </xf>
    <xf numFmtId="0" fontId="84" fillId="0" borderId="487" xfId="0" applyFont="1" applyBorder="1" applyAlignment="1">
      <alignment vertical="center" wrapText="1"/>
    </xf>
    <xf numFmtId="0" fontId="136" fillId="0" borderId="0" xfId="0" applyFont="1" applyAlignment="1">
      <alignment horizontal="left" vertical="center" wrapText="1"/>
    </xf>
    <xf numFmtId="0" fontId="84" fillId="0" borderId="315" xfId="0" applyFont="1" applyBorder="1" applyAlignment="1">
      <alignment vertical="center"/>
    </xf>
    <xf numFmtId="0" fontId="1" fillId="0" borderId="183" xfId="0" applyFont="1" applyBorder="1" applyAlignment="1">
      <alignment horizontal="left" vertical="center"/>
    </xf>
    <xf numFmtId="0" fontId="1" fillId="0" borderId="160" xfId="0" applyFont="1" applyBorder="1" applyAlignment="1">
      <alignment horizontal="left" vertical="center"/>
    </xf>
    <xf numFmtId="0" fontId="130" fillId="0" borderId="160" xfId="0" applyFont="1" applyBorder="1" applyAlignment="1">
      <alignment horizontal="left" vertical="center"/>
    </xf>
    <xf numFmtId="0" fontId="83" fillId="0" borderId="542" xfId="0" applyFont="1" applyBorder="1" applyAlignment="1">
      <alignment horizontal="left" vertical="center" wrapText="1"/>
    </xf>
    <xf numFmtId="0" fontId="83" fillId="0" borderId="462" xfId="0" applyFont="1" applyBorder="1" applyAlignment="1">
      <alignment horizontal="left" vertical="center" wrapText="1"/>
    </xf>
    <xf numFmtId="0" fontId="83" fillId="0" borderId="185" xfId="0" applyFont="1" applyBorder="1" applyAlignment="1">
      <alignment horizontal="left" vertical="center" wrapText="1"/>
    </xf>
    <xf numFmtId="0" fontId="83" fillId="0" borderId="532" xfId="0" applyFont="1" applyBorder="1" applyAlignment="1">
      <alignment horizontal="left" vertical="center" wrapText="1"/>
    </xf>
    <xf numFmtId="0" fontId="83" fillId="0" borderId="183" xfId="0" applyFont="1" applyBorder="1" applyAlignment="1">
      <alignment horizontal="left" vertical="center" wrapText="1"/>
    </xf>
    <xf numFmtId="0" fontId="83" fillId="0" borderId="290" xfId="0" applyFont="1" applyBorder="1" applyAlignment="1">
      <alignment horizontal="left" vertical="center" wrapText="1"/>
    </xf>
    <xf numFmtId="0" fontId="83" fillId="0" borderId="580" xfId="0" applyFont="1" applyBorder="1" applyAlignment="1">
      <alignment horizontal="left" vertical="center" wrapText="1"/>
    </xf>
    <xf numFmtId="0" fontId="83" fillId="0" borderId="559" xfId="0" applyFont="1" applyBorder="1" applyAlignment="1">
      <alignment horizontal="left" vertical="center" wrapText="1"/>
    </xf>
    <xf numFmtId="0" fontId="83" fillId="0" borderId="581" xfId="0" applyFont="1" applyBorder="1" applyAlignment="1">
      <alignment horizontal="left" vertical="center" wrapText="1"/>
    </xf>
    <xf numFmtId="0" fontId="138" fillId="0" borderId="543" xfId="0" applyFont="1" applyBorder="1" applyAlignment="1">
      <alignment horizontal="left" vertical="center" wrapText="1"/>
    </xf>
    <xf numFmtId="0" fontId="138" fillId="0" borderId="233" xfId="0" applyFont="1" applyBorder="1"/>
    <xf numFmtId="0" fontId="138" fillId="0" borderId="547" xfId="0" applyFont="1" applyBorder="1"/>
    <xf numFmtId="0" fontId="134" fillId="0" borderId="317" xfId="1" applyFont="1" applyBorder="1" applyAlignment="1">
      <alignment horizontal="left" vertical="center"/>
    </xf>
    <xf numFmtId="0" fontId="133" fillId="0" borderId="318" xfId="0" applyFont="1" applyBorder="1"/>
    <xf numFmtId="0" fontId="83" fillId="0" borderId="536" xfId="0" applyFont="1" applyBorder="1" applyAlignment="1">
      <alignment horizontal="left" vertical="top" wrapText="1"/>
    </xf>
    <xf numFmtId="0" fontId="83" fillId="0" borderId="530" xfId="0" applyFont="1" applyBorder="1" applyAlignment="1">
      <alignment horizontal="left" vertical="top" wrapText="1"/>
    </xf>
    <xf numFmtId="0" fontId="83" fillId="0" borderId="531" xfId="0" applyFont="1" applyBorder="1" applyAlignment="1">
      <alignment horizontal="left" vertical="top" wrapText="1"/>
    </xf>
    <xf numFmtId="0" fontId="83" fillId="0" borderId="537" xfId="0" applyFont="1" applyBorder="1" applyAlignment="1">
      <alignment horizontal="left" vertical="top" wrapText="1"/>
    </xf>
    <xf numFmtId="0" fontId="83" fillId="0" borderId="533" xfId="0" applyFont="1" applyBorder="1" applyAlignment="1">
      <alignment horizontal="left" vertical="top" wrapText="1"/>
    </xf>
    <xf numFmtId="0" fontId="84" fillId="0" borderId="183" xfId="0" applyFont="1" applyBorder="1" applyAlignment="1">
      <alignment horizontal="left" vertical="top" wrapText="1"/>
    </xf>
    <xf numFmtId="0" fontId="83" fillId="0" borderId="183" xfId="0" applyFont="1" applyBorder="1" applyAlignment="1">
      <alignment horizontal="left" vertical="center"/>
    </xf>
    <xf numFmtId="0" fontId="83" fillId="0" borderId="392" xfId="0" applyFont="1" applyBorder="1" applyAlignment="1">
      <alignment horizontal="left" vertical="center"/>
    </xf>
    <xf numFmtId="0" fontId="83" fillId="0" borderId="67" xfId="0" applyFont="1" applyBorder="1" applyAlignment="1">
      <alignment horizontal="left" vertical="center" wrapText="1"/>
    </xf>
    <xf numFmtId="0" fontId="134" fillId="0" borderId="315" xfId="2" applyFont="1" applyBorder="1" applyAlignment="1">
      <alignment horizontal="left" vertical="center"/>
    </xf>
    <xf numFmtId="0" fontId="134" fillId="0" borderId="394" xfId="2" applyFont="1" applyBorder="1" applyAlignment="1"/>
    <xf numFmtId="0" fontId="134" fillId="0" borderId="317" xfId="2" applyFont="1" applyBorder="1" applyAlignment="1"/>
    <xf numFmtId="0" fontId="134" fillId="0" borderId="318" xfId="2" applyFont="1" applyBorder="1" applyAlignment="1"/>
    <xf numFmtId="0" fontId="134" fillId="0" borderId="67" xfId="1" applyFont="1" applyBorder="1" applyAlignment="1">
      <alignment horizontal="left" vertical="center" wrapText="1"/>
    </xf>
    <xf numFmtId="0" fontId="134" fillId="0" borderId="110" xfId="1" applyFont="1" applyBorder="1" applyAlignment="1">
      <alignment horizontal="left" vertical="center" wrapText="1"/>
    </xf>
    <xf numFmtId="0" fontId="83" fillId="0" borderId="450" xfId="0" applyFont="1" applyBorder="1" applyAlignment="1">
      <alignment horizontal="left" vertical="center" wrapText="1"/>
    </xf>
    <xf numFmtId="0" fontId="9" fillId="0" borderId="185" xfId="0" applyFont="1" applyBorder="1"/>
    <xf numFmtId="0" fontId="83" fillId="0" borderId="110" xfId="0" applyFont="1" applyBorder="1" applyAlignment="1">
      <alignment horizontal="left" vertical="center" wrapText="1"/>
    </xf>
    <xf numFmtId="0" fontId="83" fillId="0" borderId="462" xfId="0" applyFont="1" applyBorder="1" applyAlignment="1">
      <alignment horizontal="left" vertical="top" wrapText="1"/>
    </xf>
    <xf numFmtId="0" fontId="134" fillId="0" borderId="469" xfId="2" applyFont="1" applyBorder="1" applyAlignment="1"/>
    <xf numFmtId="0" fontId="134" fillId="0" borderId="290" xfId="2" applyFont="1" applyBorder="1" applyAlignment="1"/>
    <xf numFmtId="0" fontId="134" fillId="0" borderId="315" xfId="2" applyFont="1" applyBorder="1" applyAlignment="1">
      <alignment horizontal="left" vertical="center" wrapText="1"/>
    </xf>
    <xf numFmtId="0" fontId="134" fillId="0" borderId="315" xfId="1" applyFont="1" applyBorder="1" applyAlignment="1">
      <alignment vertical="center" wrapText="1"/>
    </xf>
    <xf numFmtId="0" fontId="134" fillId="0" borderId="450" xfId="2" applyFont="1" applyBorder="1" applyAlignment="1">
      <alignment horizontal="left" vertical="center"/>
    </xf>
    <xf numFmtId="0" fontId="134" fillId="0" borderId="185" xfId="2" applyFont="1" applyBorder="1" applyAlignment="1"/>
    <xf numFmtId="0" fontId="133" fillId="0" borderId="495" xfId="0" applyFont="1" applyBorder="1"/>
    <xf numFmtId="0" fontId="133" fillId="0" borderId="387" xfId="0" applyFont="1" applyBorder="1"/>
    <xf numFmtId="0" fontId="133" fillId="0" borderId="496" xfId="0" applyFont="1" applyBorder="1"/>
    <xf numFmtId="0" fontId="83" fillId="0" borderId="394" xfId="0" applyFont="1" applyBorder="1" applyAlignment="1">
      <alignment horizontal="left" vertical="center"/>
    </xf>
    <xf numFmtId="0" fontId="83" fillId="0" borderId="317" xfId="0" applyFont="1" applyBorder="1" applyAlignment="1">
      <alignment horizontal="left" vertical="center"/>
    </xf>
    <xf numFmtId="0" fontId="83" fillId="0" borderId="233" xfId="0" applyFont="1" applyBorder="1" applyAlignment="1">
      <alignment horizontal="left" vertical="center"/>
    </xf>
    <xf numFmtId="0" fontId="83" fillId="0" borderId="318" xfId="0" applyFont="1" applyBorder="1" applyAlignment="1">
      <alignment horizontal="left" vertical="center"/>
    </xf>
    <xf numFmtId="0" fontId="134" fillId="0" borderId="67" xfId="1" applyFont="1" applyBorder="1" applyAlignment="1">
      <alignment vertical="center"/>
    </xf>
    <xf numFmtId="0" fontId="133" fillId="0" borderId="499" xfId="0" applyFont="1" applyBorder="1"/>
    <xf numFmtId="0" fontId="83" fillId="0" borderId="540" xfId="0" applyFont="1" applyBorder="1" applyAlignment="1">
      <alignment horizontal="left" vertical="top" wrapText="1"/>
    </xf>
    <xf numFmtId="0" fontId="83" fillId="0" borderId="290" xfId="0" applyFont="1" applyBorder="1" applyAlignment="1">
      <alignment horizontal="left" vertical="top" wrapText="1"/>
    </xf>
    <xf numFmtId="0" fontId="134" fillId="0" borderId="0" xfId="1" applyFont="1" applyAlignment="1">
      <alignment vertical="center"/>
    </xf>
    <xf numFmtId="0" fontId="133" fillId="0" borderId="498" xfId="0" applyFont="1" applyBorder="1"/>
    <xf numFmtId="0" fontId="134" fillId="0" borderId="315" xfId="1" applyFont="1" applyBorder="1" applyAlignment="1">
      <alignment vertical="center"/>
    </xf>
    <xf numFmtId="0" fontId="133" fillId="0" borderId="514" xfId="0" applyFont="1" applyBorder="1"/>
    <xf numFmtId="0" fontId="133" fillId="0" borderId="515" xfId="0" applyFont="1" applyBorder="1"/>
    <xf numFmtId="0" fontId="133" fillId="0" borderId="516" xfId="0" applyFont="1" applyBorder="1"/>
    <xf numFmtId="0" fontId="135" fillId="0" borderId="67" xfId="2" applyFont="1" applyBorder="1" applyAlignment="1">
      <alignment horizontal="left" vertical="center"/>
    </xf>
    <xf numFmtId="0" fontId="135" fillId="0" borderId="320" xfId="2" applyFont="1" applyBorder="1" applyAlignment="1"/>
    <xf numFmtId="0" fontId="134" fillId="0" borderId="587" xfId="1" applyFont="1" applyBorder="1" applyAlignment="1"/>
    <xf numFmtId="0" fontId="133" fillId="0" borderId="588" xfId="0" applyFont="1" applyBorder="1"/>
    <xf numFmtId="0" fontId="134" fillId="0" borderId="315" xfId="2" applyFont="1" applyBorder="1" applyAlignment="1">
      <alignment vertical="center"/>
    </xf>
    <xf numFmtId="0" fontId="134" fillId="0" borderId="514" xfId="2" applyFont="1" applyBorder="1" applyAlignment="1"/>
    <xf numFmtId="0" fontId="134" fillId="0" borderId="498" xfId="2" applyFont="1" applyBorder="1" applyAlignment="1"/>
    <xf numFmtId="0" fontId="134" fillId="0" borderId="515" xfId="2" applyFont="1" applyBorder="1" applyAlignment="1"/>
    <xf numFmtId="0" fontId="133" fillId="0" borderId="497" xfId="0" applyFont="1" applyBorder="1"/>
    <xf numFmtId="0" fontId="134" fillId="0" borderId="67" xfId="2" applyFont="1" applyBorder="1" applyAlignment="1">
      <alignment vertical="center"/>
    </xf>
    <xf numFmtId="0" fontId="134" fillId="0" borderId="499" xfId="2" applyFont="1" applyBorder="1" applyAlignment="1"/>
    <xf numFmtId="0" fontId="134" fillId="0" borderId="0" xfId="2" applyFont="1" applyAlignment="1">
      <alignment vertical="center"/>
    </xf>
    <xf numFmtId="0" fontId="83" fillId="0" borderId="392" xfId="0" applyFont="1" applyBorder="1" applyAlignment="1">
      <alignment horizontal="left" vertical="top" wrapText="1"/>
    </xf>
    <xf numFmtId="0" fontId="134" fillId="0" borderId="512" xfId="1" applyFont="1" applyBorder="1" applyAlignment="1">
      <alignment horizontal="left" vertical="center"/>
    </xf>
    <xf numFmtId="0" fontId="133" fillId="0" borderId="513" xfId="0" applyFont="1" applyBorder="1"/>
    <xf numFmtId="0" fontId="134" fillId="9" borderId="67" xfId="1" applyFont="1" applyFill="1" applyBorder="1" applyAlignment="1">
      <alignment horizontal="left" vertical="center"/>
    </xf>
    <xf numFmtId="0" fontId="133" fillId="9" borderId="320" xfId="0" applyFont="1" applyFill="1" applyBorder="1"/>
    <xf numFmtId="0" fontId="83" fillId="0" borderId="100" xfId="0" applyFont="1" applyBorder="1" applyAlignment="1">
      <alignment horizontal="left" vertical="center"/>
    </xf>
    <xf numFmtId="0" fontId="9" fillId="0" borderId="99" xfId="0" applyFont="1" applyBorder="1"/>
    <xf numFmtId="0" fontId="134" fillId="0" borderId="100" xfId="1" applyFont="1" applyBorder="1" applyAlignment="1">
      <alignment horizontal="left" vertical="center"/>
    </xf>
    <xf numFmtId="0" fontId="133" fillId="0" borderId="99" xfId="0" applyFont="1" applyBorder="1"/>
    <xf numFmtId="0" fontId="134" fillId="9" borderId="100" xfId="1" applyFont="1" applyFill="1" applyBorder="1" applyAlignment="1">
      <alignment horizontal="left" vertical="center"/>
    </xf>
    <xf numFmtId="0" fontId="133" fillId="9" borderId="99" xfId="0" applyFont="1" applyFill="1" applyBorder="1"/>
    <xf numFmtId="0" fontId="134" fillId="0" borderId="315" xfId="1" applyFont="1" applyBorder="1" applyAlignment="1">
      <alignment horizontal="left" vertical="center" wrapText="1"/>
    </xf>
    <xf numFmtId="0" fontId="84" fillId="0" borderId="315" xfId="0" applyFont="1" applyBorder="1" applyAlignment="1">
      <alignment horizontal="left" vertical="center"/>
    </xf>
    <xf numFmtId="0" fontId="84" fillId="0" borderId="392" xfId="0" applyFont="1" applyBorder="1" applyAlignment="1">
      <alignment horizontal="left" vertical="center"/>
    </xf>
    <xf numFmtId="0" fontId="84" fillId="0" borderId="394" xfId="0" applyFont="1" applyBorder="1" applyAlignment="1">
      <alignment horizontal="left" vertical="center"/>
    </xf>
    <xf numFmtId="0" fontId="84" fillId="0" borderId="317" xfId="0" applyFont="1" applyBorder="1" applyAlignment="1">
      <alignment horizontal="left" vertical="center"/>
    </xf>
    <xf numFmtId="0" fontId="84" fillId="0" borderId="233" xfId="0" applyFont="1" applyBorder="1" applyAlignment="1">
      <alignment horizontal="left" vertical="center"/>
    </xf>
    <xf numFmtId="0" fontId="84" fillId="0" borderId="318" xfId="0" applyFont="1" applyBorder="1" applyAlignment="1">
      <alignment horizontal="left" vertical="center"/>
    </xf>
    <xf numFmtId="0" fontId="135" fillId="9" borderId="67" xfId="1" applyFont="1" applyFill="1" applyBorder="1" applyAlignment="1">
      <alignment horizontal="left" vertical="center"/>
    </xf>
    <xf numFmtId="0" fontId="135" fillId="9" borderId="320" xfId="1" applyFont="1" applyFill="1" applyBorder="1" applyAlignment="1">
      <alignment horizontal="left" vertical="center"/>
    </xf>
    <xf numFmtId="0" fontId="84" fillId="0" borderId="510" xfId="0" applyFont="1" applyBorder="1" applyAlignment="1">
      <alignment horizontal="left"/>
    </xf>
    <xf numFmtId="0" fontId="9" fillId="0" borderId="510" xfId="0" applyFont="1" applyBorder="1"/>
    <xf numFmtId="0" fontId="9" fillId="0" borderId="511" xfId="0" applyFont="1" applyBorder="1"/>
    <xf numFmtId="0" fontId="134" fillId="0" borderId="507" xfId="1" applyFont="1" applyBorder="1" applyAlignment="1">
      <alignment horizontal="left" vertical="center"/>
    </xf>
    <xf numFmtId="0" fontId="133" fillId="0" borderId="508" xfId="0" applyFont="1" applyBorder="1"/>
    <xf numFmtId="0" fontId="83" fillId="0" borderId="7" xfId="0" applyFont="1" applyBorder="1" applyAlignment="1">
      <alignment horizontal="left" vertical="center"/>
    </xf>
    <xf numFmtId="0" fontId="9" fillId="0" borderId="15" xfId="0" applyFont="1" applyBorder="1"/>
    <xf numFmtId="0" fontId="134" fillId="0" borderId="376" xfId="2" applyFont="1" applyBorder="1" applyAlignment="1"/>
    <xf numFmtId="0" fontId="134" fillId="0" borderId="0" xfId="2" applyFont="1" applyAlignment="1"/>
    <xf numFmtId="0" fontId="137" fillId="0" borderId="0" xfId="0" applyFont="1"/>
    <xf numFmtId="0" fontId="84" fillId="0" borderId="352" xfId="0" applyFont="1" applyBorder="1" applyAlignment="1">
      <alignment horizontal="left"/>
    </xf>
    <xf numFmtId="0" fontId="9" fillId="0" borderId="506" xfId="0" applyFont="1" applyBorder="1"/>
    <xf numFmtId="0" fontId="134" fillId="0" borderId="507" xfId="2" applyFont="1" applyBorder="1" applyAlignment="1">
      <alignment horizontal="left" vertical="center"/>
    </xf>
    <xf numFmtId="0" fontId="134" fillId="0" borderId="508" xfId="2" applyFont="1" applyBorder="1" applyAlignment="1"/>
    <xf numFmtId="0" fontId="84" fillId="0" borderId="492" xfId="0" applyFont="1" applyBorder="1" applyAlignment="1">
      <alignment horizontal="left"/>
    </xf>
    <xf numFmtId="0" fontId="9" fillId="0" borderId="492" xfId="0" applyFont="1" applyBorder="1"/>
    <xf numFmtId="0" fontId="9" fillId="0" borderId="509" xfId="0" applyFont="1" applyBorder="1"/>
    <xf numFmtId="0" fontId="134" fillId="0" borderId="585" xfId="2" applyFont="1" applyBorder="1" applyAlignment="1">
      <alignment horizontal="left" vertical="center"/>
    </xf>
    <xf numFmtId="0" fontId="134" fillId="0" borderId="586" xfId="2" applyFont="1" applyBorder="1" applyAlignment="1"/>
    <xf numFmtId="0" fontId="134" fillId="0" borderId="583" xfId="2" applyFont="1" applyBorder="1" applyAlignment="1">
      <alignment horizontal="left" vertical="center"/>
    </xf>
    <xf numFmtId="0" fontId="134" fillId="0" borderId="584" xfId="2" applyFont="1" applyBorder="1" applyAlignment="1"/>
    <xf numFmtId="0" fontId="9" fillId="0" borderId="504" xfId="0" applyFont="1" applyBorder="1"/>
    <xf numFmtId="0" fontId="9" fillId="0" borderId="505" xfId="0" applyFont="1" applyBorder="1"/>
    <xf numFmtId="0" fontId="134" fillId="0" borderId="448" xfId="1" applyFont="1" applyBorder="1" applyAlignment="1"/>
    <xf numFmtId="0" fontId="134" fillId="0" borderId="448" xfId="2" applyFont="1" applyBorder="1" applyAlignment="1"/>
    <xf numFmtId="0" fontId="84" fillId="0" borderId="500" xfId="0" applyFont="1" applyBorder="1" applyAlignment="1">
      <alignment vertical="center"/>
    </xf>
    <xf numFmtId="0" fontId="9" fillId="0" borderId="501" xfId="0" applyFont="1" applyBorder="1"/>
    <xf numFmtId="0" fontId="9" fillId="0" borderId="502" xfId="0" applyFont="1" applyBorder="1"/>
    <xf numFmtId="0" fontId="9" fillId="0" borderId="219" xfId="0" applyFont="1" applyBorder="1"/>
    <xf numFmtId="0" fontId="9" fillId="0" borderId="503" xfId="0" applyFont="1" applyBorder="1"/>
    <xf numFmtId="0" fontId="9" fillId="0" borderId="217" xfId="0" applyFont="1" applyBorder="1"/>
    <xf numFmtId="0" fontId="45" fillId="0" borderId="0" xfId="0" applyFont="1" applyAlignment="1">
      <alignment horizontal="left" vertical="center" wrapText="1"/>
    </xf>
    <xf numFmtId="0" fontId="8" fillId="0" borderId="0" xfId="0" applyFont="1" applyAlignment="1">
      <alignment horizontal="left" wrapText="1"/>
    </xf>
    <xf numFmtId="0" fontId="87" fillId="0" borderId="0" xfId="0" applyFont="1" applyAlignment="1">
      <alignment horizontal="left" vertical="center"/>
    </xf>
    <xf numFmtId="0" fontId="8" fillId="0" borderId="47" xfId="0" applyFont="1" applyBorder="1" applyAlignment="1">
      <alignment horizontal="left" vertical="center" wrapText="1"/>
    </xf>
    <xf numFmtId="0" fontId="8" fillId="0" borderId="517" xfId="0" applyFont="1" applyBorder="1" applyAlignment="1">
      <alignment horizontal="left" vertical="center" wrapText="1"/>
    </xf>
    <xf numFmtId="0" fontId="8" fillId="0" borderId="392" xfId="0" applyFont="1" applyBorder="1" applyAlignment="1">
      <alignment vertical="center" wrapText="1"/>
    </xf>
    <xf numFmtId="0" fontId="8" fillId="0" borderId="115" xfId="0" applyFont="1" applyBorder="1" applyAlignment="1">
      <alignment horizontal="left" vertical="center" wrapText="1"/>
    </xf>
    <xf numFmtId="0" fontId="45" fillId="0" borderId="115" xfId="0" applyFont="1" applyBorder="1" applyAlignment="1">
      <alignment horizontal="left" vertical="center" wrapText="1"/>
    </xf>
    <xf numFmtId="0" fontId="8" fillId="0" borderId="517" xfId="0" applyFont="1" applyBorder="1" applyAlignment="1">
      <alignment vertical="center" wrapText="1"/>
    </xf>
    <xf numFmtId="0" fontId="20" fillId="0" borderId="113" xfId="0" applyFont="1" applyBorder="1" applyAlignment="1">
      <alignment horizontal="left" wrapText="1"/>
    </xf>
    <xf numFmtId="0" fontId="1" fillId="2" borderId="454" xfId="0" applyFont="1" applyFill="1" applyBorder="1" applyAlignment="1">
      <alignment horizontal="center" vertical="center"/>
    </xf>
    <xf numFmtId="0" fontId="8" fillId="0" borderId="115" xfId="0" applyFont="1" applyBorder="1" applyAlignment="1">
      <alignment wrapText="1"/>
    </xf>
    <xf numFmtId="0" fontId="8" fillId="0" borderId="115" xfId="0" applyFont="1" applyBorder="1" applyAlignment="1">
      <alignment vertical="center" wrapText="1"/>
    </xf>
    <xf numFmtId="0" fontId="20" fillId="0" borderId="517" xfId="0" applyFont="1" applyBorder="1" applyAlignment="1">
      <alignment vertical="center" wrapText="1"/>
    </xf>
    <xf numFmtId="0" fontId="20" fillId="0" borderId="115" xfId="0" applyFont="1" applyBorder="1" applyAlignment="1">
      <alignment vertical="center" wrapText="1"/>
    </xf>
    <xf numFmtId="0" fontId="8" fillId="4" borderId="115" xfId="0" applyFont="1" applyFill="1" applyBorder="1" applyAlignment="1">
      <alignment wrapText="1"/>
    </xf>
    <xf numFmtId="0" fontId="9" fillId="0" borderId="521" xfId="0" applyFont="1" applyBorder="1"/>
    <xf numFmtId="0" fontId="9" fillId="0" borderId="522" xfId="0" applyFont="1" applyBorder="1"/>
    <xf numFmtId="0" fontId="29" fillId="0" borderId="517" xfId="0" applyFont="1" applyBorder="1" applyAlignment="1">
      <alignment wrapText="1"/>
    </xf>
    <xf numFmtId="0" fontId="9" fillId="0" borderId="518" xfId="0" applyFont="1" applyBorder="1"/>
    <xf numFmtId="0" fontId="9" fillId="0" borderId="520" xfId="0" applyFont="1" applyBorder="1"/>
    <xf numFmtId="0" fontId="29" fillId="0" borderId="115" xfId="0" applyFont="1" applyBorder="1" applyAlignment="1">
      <alignment wrapText="1"/>
    </xf>
    <xf numFmtId="0" fontId="29" fillId="0" borderId="113" xfId="0" applyFont="1" applyBorder="1" applyAlignment="1">
      <alignment vertical="center" wrapText="1"/>
    </xf>
    <xf numFmtId="0" fontId="20" fillId="0" borderId="115" xfId="0" applyFont="1" applyBorder="1" applyAlignment="1">
      <alignment horizontal="right"/>
    </xf>
    <xf numFmtId="0" fontId="20" fillId="0" borderId="114" xfId="0" applyFont="1" applyBorder="1" applyAlignment="1">
      <alignment horizontal="right"/>
    </xf>
    <xf numFmtId="0" fontId="24" fillId="2" borderId="113" xfId="0" applyFont="1" applyFill="1" applyBorder="1" applyAlignment="1">
      <alignment horizontal="center"/>
    </xf>
  </cellXfs>
  <cellStyles count="3">
    <cellStyle name="Hiperlink"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2"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5" Type="http://schemas.openxmlformats.org/officeDocument/2006/relationships/image" Target="../media/image2.png"/><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10.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11.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12.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13.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2.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3.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4.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5.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6.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7.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8.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_rels/drawing9.xml.rels><?xml version="1.0" encoding="UTF-8" standalone="yes"?>
<Relationships xmlns="http://schemas.openxmlformats.org/package/2006/relationships"><Relationship Id="rId8" Type="http://schemas.openxmlformats.org/officeDocument/2006/relationships/hyperlink" Target="#Energy!A1"/><Relationship Id="rId13" Type="http://schemas.openxmlformats.org/officeDocument/2006/relationships/hyperlink" Target="#Ratings!A1"/><Relationship Id="rId3" Type="http://schemas.openxmlformats.org/officeDocument/2006/relationships/hyperlink" Target="#'CSN Group'!A1"/><Relationship Id="rId7" Type="http://schemas.openxmlformats.org/officeDocument/2006/relationships/hyperlink" Target="#Logistics!A1"/><Relationship Id="rId12" Type="http://schemas.openxmlformats.org/officeDocument/2006/relationships/hyperlink" Target="#TCFD_TNFD!A1"/><Relationship Id="rId2" Type="http://schemas.openxmlformats.org/officeDocument/2006/relationships/hyperlink" Target="#Home!A1"/><Relationship Id="rId1" Type="http://schemas.openxmlformats.org/officeDocument/2006/relationships/image" Target="../media/image1.png"/><Relationship Id="rId6" Type="http://schemas.openxmlformats.org/officeDocument/2006/relationships/hyperlink" Target="#Cement!A1"/><Relationship Id="rId11" Type="http://schemas.openxmlformats.org/officeDocument/2006/relationships/hyperlink" Target="#Materiality!A1"/><Relationship Id="rId5" Type="http://schemas.openxmlformats.org/officeDocument/2006/relationships/hyperlink" Target="#Mining!A1"/><Relationship Id="rId10" Type="http://schemas.openxmlformats.org/officeDocument/2006/relationships/hyperlink" Target="#'SASB Content Index'!A1"/><Relationship Id="rId4" Type="http://schemas.openxmlformats.org/officeDocument/2006/relationships/hyperlink" Target="#'Steel Industry'!A1"/><Relationship Id="rId9" Type="http://schemas.openxmlformats.org/officeDocument/2006/relationships/hyperlink" Target="#'GRI Index'!A1"/><Relationship Id="rId14" Type="http://schemas.openxmlformats.org/officeDocument/2006/relationships/hyperlink" Target="#'CSN Foundation Social Projects'!A1"/></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66675</xdr:rowOff>
    </xdr:from>
    <xdr:ext cx="666750" cy="228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9050" y="66675"/>
          <a:ext cx="666750" cy="228600"/>
        </a:xfrm>
        <a:prstGeom prst="rect">
          <a:avLst/>
        </a:prstGeom>
        <a:noFill/>
      </xdr:spPr>
    </xdr:pic>
    <xdr:clientData fLocksWithSheet="0"/>
  </xdr:oneCellAnchor>
  <xdr:twoCellAnchor>
    <xdr:from>
      <xdr:col>1</xdr:col>
      <xdr:colOff>57150</xdr:colOff>
      <xdr:row>0</xdr:row>
      <xdr:rowOff>47625</xdr:rowOff>
    </xdr:from>
    <xdr:to>
      <xdr:col>1</xdr:col>
      <xdr:colOff>619125</xdr:colOff>
      <xdr:row>1</xdr:row>
      <xdr:rowOff>152400</xdr:rowOff>
    </xdr:to>
    <xdr:sp macro="" textlink="">
      <xdr:nvSpPr>
        <xdr:cNvPr id="16" name="CaixaDeTexto 15">
          <a:hlinkClick xmlns:r="http://schemas.openxmlformats.org/officeDocument/2006/relationships" r:id="rId2"/>
          <a:extLst>
            <a:ext uri="{FF2B5EF4-FFF2-40B4-BE49-F238E27FC236}">
              <a16:creationId xmlns:a16="http://schemas.microsoft.com/office/drawing/2014/main" id="{3D18FE3F-21CA-44B6-98B9-A4EEE8DFCFF3}"/>
            </a:ext>
          </a:extLst>
        </xdr:cNvPr>
        <xdr:cNvSpPr txBox="1"/>
      </xdr:nvSpPr>
      <xdr:spPr>
        <a:xfrm>
          <a:off x="723900" y="4762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594014</xdr:colOff>
      <xdr:row>0</xdr:row>
      <xdr:rowOff>47625</xdr:rowOff>
    </xdr:from>
    <xdr:to>
      <xdr:col>2</xdr:col>
      <xdr:colOff>851189</xdr:colOff>
      <xdr:row>1</xdr:row>
      <xdr:rowOff>152400</xdr:rowOff>
    </xdr:to>
    <xdr:sp macro="" textlink="">
      <xdr:nvSpPr>
        <xdr:cNvPr id="17" name="CaixaDeTexto 16">
          <a:hlinkClick xmlns:r="http://schemas.openxmlformats.org/officeDocument/2006/relationships" r:id="rId3"/>
          <a:extLst>
            <a:ext uri="{FF2B5EF4-FFF2-40B4-BE49-F238E27FC236}">
              <a16:creationId xmlns:a16="http://schemas.microsoft.com/office/drawing/2014/main" id="{8AB922CB-2DFC-47C8-B948-1203B5065D29}"/>
            </a:ext>
          </a:extLst>
        </xdr:cNvPr>
        <xdr:cNvSpPr txBox="1"/>
      </xdr:nvSpPr>
      <xdr:spPr>
        <a:xfrm>
          <a:off x="126076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800100</xdr:colOff>
      <xdr:row>0</xdr:row>
      <xdr:rowOff>47625</xdr:rowOff>
    </xdr:from>
    <xdr:to>
      <xdr:col>3</xdr:col>
      <xdr:colOff>933450</xdr:colOff>
      <xdr:row>1</xdr:row>
      <xdr:rowOff>152400</xdr:rowOff>
    </xdr:to>
    <xdr:sp macro="" textlink="">
      <xdr:nvSpPr>
        <xdr:cNvPr id="18" name="CaixaDeTexto 17">
          <a:hlinkClick xmlns:r="http://schemas.openxmlformats.org/officeDocument/2006/relationships" r:id="rId4"/>
          <a:extLst>
            <a:ext uri="{FF2B5EF4-FFF2-40B4-BE49-F238E27FC236}">
              <a16:creationId xmlns:a16="http://schemas.microsoft.com/office/drawing/2014/main" id="{2A74197C-2184-472E-AA17-61921BAED225}"/>
            </a:ext>
          </a:extLst>
        </xdr:cNvPr>
        <xdr:cNvSpPr txBox="1"/>
      </xdr:nvSpPr>
      <xdr:spPr>
        <a:xfrm>
          <a:off x="2133600" y="47625"/>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971550</xdr:colOff>
      <xdr:row>0</xdr:row>
      <xdr:rowOff>47625</xdr:rowOff>
    </xdr:from>
    <xdr:to>
      <xdr:col>4</xdr:col>
      <xdr:colOff>781917</xdr:colOff>
      <xdr:row>1</xdr:row>
      <xdr:rowOff>152400</xdr:rowOff>
    </xdr:to>
    <xdr:sp macro="" textlink="">
      <xdr:nvSpPr>
        <xdr:cNvPr id="19" name="CaixaDeTexto 18">
          <a:hlinkClick xmlns:r="http://schemas.openxmlformats.org/officeDocument/2006/relationships" r:id="rId5"/>
          <a:extLst>
            <a:ext uri="{FF2B5EF4-FFF2-40B4-BE49-F238E27FC236}">
              <a16:creationId xmlns:a16="http://schemas.microsoft.com/office/drawing/2014/main" id="{16E1B479-2B5D-4733-99D1-F1ED900AD478}"/>
            </a:ext>
          </a:extLst>
        </xdr:cNvPr>
        <xdr:cNvSpPr txBox="1"/>
      </xdr:nvSpPr>
      <xdr:spPr>
        <a:xfrm>
          <a:off x="3295650" y="47625"/>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813956</xdr:colOff>
      <xdr:row>0</xdr:row>
      <xdr:rowOff>47625</xdr:rowOff>
    </xdr:from>
    <xdr:to>
      <xdr:col>5</xdr:col>
      <xdr:colOff>747281</xdr:colOff>
      <xdr:row>1</xdr:row>
      <xdr:rowOff>152400</xdr:rowOff>
    </xdr:to>
    <xdr:sp macro="" textlink="">
      <xdr:nvSpPr>
        <xdr:cNvPr id="20" name="CaixaDeTexto 19">
          <a:hlinkClick xmlns:r="http://schemas.openxmlformats.org/officeDocument/2006/relationships" r:id="rId6"/>
          <a:extLst>
            <a:ext uri="{FF2B5EF4-FFF2-40B4-BE49-F238E27FC236}">
              <a16:creationId xmlns:a16="http://schemas.microsoft.com/office/drawing/2014/main" id="{BE0DA3C2-6E95-4E1F-A8ED-35B2A6DF4145}"/>
            </a:ext>
          </a:extLst>
        </xdr:cNvPr>
        <xdr:cNvSpPr txBox="1"/>
      </xdr:nvSpPr>
      <xdr:spPr>
        <a:xfrm>
          <a:off x="4128656"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779320</xdr:colOff>
      <xdr:row>0</xdr:row>
      <xdr:rowOff>47625</xdr:rowOff>
    </xdr:from>
    <xdr:to>
      <xdr:col>6</xdr:col>
      <xdr:colOff>712645</xdr:colOff>
      <xdr:row>1</xdr:row>
      <xdr:rowOff>152400</xdr:rowOff>
    </xdr:to>
    <xdr:sp macro="" textlink="">
      <xdr:nvSpPr>
        <xdr:cNvPr id="21" name="CaixaDeTexto 20">
          <a:hlinkClick xmlns:r="http://schemas.openxmlformats.org/officeDocument/2006/relationships" r:id="rId7"/>
          <a:extLst>
            <a:ext uri="{FF2B5EF4-FFF2-40B4-BE49-F238E27FC236}">
              <a16:creationId xmlns:a16="http://schemas.microsoft.com/office/drawing/2014/main" id="{C6B9D0B1-14AA-4095-B576-FF8D930A0BBE}"/>
            </a:ext>
          </a:extLst>
        </xdr:cNvPr>
        <xdr:cNvSpPr txBox="1"/>
      </xdr:nvSpPr>
      <xdr:spPr>
        <a:xfrm>
          <a:off x="5084620"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744684</xdr:colOff>
      <xdr:row>0</xdr:row>
      <xdr:rowOff>47625</xdr:rowOff>
    </xdr:from>
    <xdr:to>
      <xdr:col>7</xdr:col>
      <xdr:colOff>678009</xdr:colOff>
      <xdr:row>1</xdr:row>
      <xdr:rowOff>152400</xdr:rowOff>
    </xdr:to>
    <xdr:sp macro="" textlink="">
      <xdr:nvSpPr>
        <xdr:cNvPr id="22" name="CaixaDeTexto 21">
          <a:hlinkClick xmlns:r="http://schemas.openxmlformats.org/officeDocument/2006/relationships" r:id="rId8"/>
          <a:extLst>
            <a:ext uri="{FF2B5EF4-FFF2-40B4-BE49-F238E27FC236}">
              <a16:creationId xmlns:a16="http://schemas.microsoft.com/office/drawing/2014/main" id="{BCE23006-032A-4959-A3BB-94A4E87C47A3}"/>
            </a:ext>
          </a:extLst>
        </xdr:cNvPr>
        <xdr:cNvSpPr txBox="1"/>
      </xdr:nvSpPr>
      <xdr:spPr>
        <a:xfrm>
          <a:off x="604058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710048</xdr:colOff>
      <xdr:row>0</xdr:row>
      <xdr:rowOff>47625</xdr:rowOff>
    </xdr:from>
    <xdr:to>
      <xdr:col>8</xdr:col>
      <xdr:colOff>643373</xdr:colOff>
      <xdr:row>1</xdr:row>
      <xdr:rowOff>152400</xdr:rowOff>
    </xdr:to>
    <xdr:sp macro="" textlink="">
      <xdr:nvSpPr>
        <xdr:cNvPr id="23" name="CaixaDeTexto 22">
          <a:hlinkClick xmlns:r="http://schemas.openxmlformats.org/officeDocument/2006/relationships" r:id="rId9"/>
          <a:extLst>
            <a:ext uri="{FF2B5EF4-FFF2-40B4-BE49-F238E27FC236}">
              <a16:creationId xmlns:a16="http://schemas.microsoft.com/office/drawing/2014/main" id="{EF2A85DD-333C-4DCE-BB8D-866781BC1106}"/>
            </a:ext>
          </a:extLst>
        </xdr:cNvPr>
        <xdr:cNvSpPr txBox="1"/>
      </xdr:nvSpPr>
      <xdr:spPr>
        <a:xfrm>
          <a:off x="6996548"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675412</xdr:colOff>
      <xdr:row>0</xdr:row>
      <xdr:rowOff>47625</xdr:rowOff>
    </xdr:from>
    <xdr:to>
      <xdr:col>9</xdr:col>
      <xdr:colOff>684937</xdr:colOff>
      <xdr:row>1</xdr:row>
      <xdr:rowOff>152400</xdr:rowOff>
    </xdr:to>
    <xdr:sp macro="" textlink="">
      <xdr:nvSpPr>
        <xdr:cNvPr id="24" name="CaixaDeTexto 23">
          <a:hlinkClick xmlns:r="http://schemas.openxmlformats.org/officeDocument/2006/relationships" r:id="rId10"/>
          <a:extLst>
            <a:ext uri="{FF2B5EF4-FFF2-40B4-BE49-F238E27FC236}">
              <a16:creationId xmlns:a16="http://schemas.microsoft.com/office/drawing/2014/main" id="{AEF78EAA-81C6-4689-8F18-FF863BEE873E}"/>
            </a:ext>
          </a:extLst>
        </xdr:cNvPr>
        <xdr:cNvSpPr txBox="1"/>
      </xdr:nvSpPr>
      <xdr:spPr>
        <a:xfrm>
          <a:off x="7952512" y="4762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716976</xdr:colOff>
      <xdr:row>0</xdr:row>
      <xdr:rowOff>47625</xdr:rowOff>
    </xdr:from>
    <xdr:to>
      <xdr:col>10</xdr:col>
      <xdr:colOff>859851</xdr:colOff>
      <xdr:row>1</xdr:row>
      <xdr:rowOff>152400</xdr:rowOff>
    </xdr:to>
    <xdr:sp macro="" textlink="">
      <xdr:nvSpPr>
        <xdr:cNvPr id="25" name="CaixaDeTexto 24">
          <a:hlinkClick xmlns:r="http://schemas.openxmlformats.org/officeDocument/2006/relationships" r:id="rId11"/>
          <a:extLst>
            <a:ext uri="{FF2B5EF4-FFF2-40B4-BE49-F238E27FC236}">
              <a16:creationId xmlns:a16="http://schemas.microsoft.com/office/drawing/2014/main" id="{C965B266-980F-407B-918D-FDEE66770247}"/>
            </a:ext>
          </a:extLst>
        </xdr:cNvPr>
        <xdr:cNvSpPr txBox="1"/>
      </xdr:nvSpPr>
      <xdr:spPr>
        <a:xfrm>
          <a:off x="8984676"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891890</xdr:colOff>
      <xdr:row>0</xdr:row>
      <xdr:rowOff>47625</xdr:rowOff>
    </xdr:from>
    <xdr:to>
      <xdr:col>12</xdr:col>
      <xdr:colOff>44165</xdr:colOff>
      <xdr:row>1</xdr:row>
      <xdr:rowOff>152400</xdr:rowOff>
    </xdr:to>
    <xdr:sp macro="" textlink="">
      <xdr:nvSpPr>
        <xdr:cNvPr id="26" name="CaixaDeTexto 25">
          <a:hlinkClick xmlns:r="http://schemas.openxmlformats.org/officeDocument/2006/relationships" r:id="rId12"/>
          <a:extLst>
            <a:ext uri="{FF2B5EF4-FFF2-40B4-BE49-F238E27FC236}">
              <a16:creationId xmlns:a16="http://schemas.microsoft.com/office/drawing/2014/main" id="{C9C179C4-8A9A-41EE-B5A9-FA64E17B71EC}"/>
            </a:ext>
          </a:extLst>
        </xdr:cNvPr>
        <xdr:cNvSpPr txBox="1"/>
      </xdr:nvSpPr>
      <xdr:spPr>
        <a:xfrm>
          <a:off x="10150190"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76200</xdr:colOff>
      <xdr:row>0</xdr:row>
      <xdr:rowOff>47625</xdr:rowOff>
    </xdr:from>
    <xdr:to>
      <xdr:col>12</xdr:col>
      <xdr:colOff>790575</xdr:colOff>
      <xdr:row>1</xdr:row>
      <xdr:rowOff>152400</xdr:rowOff>
    </xdr:to>
    <xdr:sp macro="" textlink="">
      <xdr:nvSpPr>
        <xdr:cNvPr id="27" name="CaixaDeTexto 26">
          <a:hlinkClick xmlns:r="http://schemas.openxmlformats.org/officeDocument/2006/relationships" r:id="rId13"/>
          <a:extLst>
            <a:ext uri="{FF2B5EF4-FFF2-40B4-BE49-F238E27FC236}">
              <a16:creationId xmlns:a16="http://schemas.microsoft.com/office/drawing/2014/main" id="{4955A284-4E47-46DC-81BD-5971D522F3EA}"/>
            </a:ext>
          </a:extLst>
        </xdr:cNvPr>
        <xdr:cNvSpPr txBox="1"/>
      </xdr:nvSpPr>
      <xdr:spPr>
        <a:xfrm>
          <a:off x="11315700" y="4762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923926</xdr:colOff>
      <xdr:row>0</xdr:row>
      <xdr:rowOff>47625</xdr:rowOff>
    </xdr:from>
    <xdr:to>
      <xdr:col>14</xdr:col>
      <xdr:colOff>285750</xdr:colOff>
      <xdr:row>1</xdr:row>
      <xdr:rowOff>152400</xdr:rowOff>
    </xdr:to>
    <xdr:sp macro="" textlink="">
      <xdr:nvSpPr>
        <xdr:cNvPr id="28" name="CaixaDeTexto 27">
          <a:hlinkClick xmlns:r="http://schemas.openxmlformats.org/officeDocument/2006/relationships" r:id="rId14"/>
          <a:extLst>
            <a:ext uri="{FF2B5EF4-FFF2-40B4-BE49-F238E27FC236}">
              <a16:creationId xmlns:a16="http://schemas.microsoft.com/office/drawing/2014/main" id="{F255BB2B-CEAF-419F-9D0C-ED2D70C4538A}"/>
            </a:ext>
          </a:extLst>
        </xdr:cNvPr>
        <xdr:cNvSpPr txBox="1"/>
      </xdr:nvSpPr>
      <xdr:spPr>
        <a:xfrm>
          <a:off x="12163426" y="47625"/>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twoCellAnchor editAs="oneCell">
    <xdr:from>
      <xdr:col>7</xdr:col>
      <xdr:colOff>266700</xdr:colOff>
      <xdr:row>4</xdr:row>
      <xdr:rowOff>0</xdr:rowOff>
    </xdr:from>
    <xdr:to>
      <xdr:col>12</xdr:col>
      <xdr:colOff>523875</xdr:colOff>
      <xdr:row>17</xdr:row>
      <xdr:rowOff>125149</xdr:rowOff>
    </xdr:to>
    <xdr:pic>
      <xdr:nvPicPr>
        <xdr:cNvPr id="3" name="Imagem 2">
          <a:extLst>
            <a:ext uri="{FF2B5EF4-FFF2-40B4-BE49-F238E27FC236}">
              <a16:creationId xmlns:a16="http://schemas.microsoft.com/office/drawing/2014/main" id="{988A9C85-673B-4079-AA66-F272E998F5EF}"/>
            </a:ext>
          </a:extLst>
        </xdr:cNvPr>
        <xdr:cNvPicPr>
          <a:picLocks noChangeAspect="1"/>
        </xdr:cNvPicPr>
      </xdr:nvPicPr>
      <xdr:blipFill>
        <a:blip xmlns:r="http://schemas.openxmlformats.org/officeDocument/2006/relationships" r:embed="rId15"/>
        <a:stretch>
          <a:fillRect/>
        </a:stretch>
      </xdr:blipFill>
      <xdr:spPr>
        <a:xfrm>
          <a:off x="6553200" y="647700"/>
          <a:ext cx="5210175" cy="292549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47625</xdr:colOff>
      <xdr:row>0</xdr:row>
      <xdr:rowOff>47625</xdr:rowOff>
    </xdr:from>
    <xdr:ext cx="666750" cy="228600"/>
    <xdr:pic>
      <xdr:nvPicPr>
        <xdr:cNvPr id="2" name="image1.png">
          <a:extLst>
            <a:ext uri="{FF2B5EF4-FFF2-40B4-BE49-F238E27FC236}">
              <a16:creationId xmlns:a16="http://schemas.microsoft.com/office/drawing/2014/main" id="{52C7C938-D420-444C-9358-EA98E5E844E8}"/>
            </a:ext>
          </a:extLst>
        </xdr:cNvPr>
        <xdr:cNvPicPr preferRelativeResize="0"/>
      </xdr:nvPicPr>
      <xdr:blipFill>
        <a:blip xmlns:r="http://schemas.openxmlformats.org/officeDocument/2006/relationships" r:embed="rId1" cstate="print"/>
        <a:stretch>
          <a:fillRect/>
        </a:stretch>
      </xdr:blipFill>
      <xdr:spPr>
        <a:xfrm>
          <a:off x="47625" y="47625"/>
          <a:ext cx="666750" cy="228600"/>
        </a:xfrm>
        <a:prstGeom prst="rect">
          <a:avLst/>
        </a:prstGeom>
        <a:noFill/>
      </xdr:spPr>
    </xdr:pic>
    <xdr:clientData fLocksWithSheet="0"/>
  </xdr:oneCellAnchor>
  <xdr:twoCellAnchor>
    <xdr:from>
      <xdr:col>1</xdr:col>
      <xdr:colOff>85725</xdr:colOff>
      <xdr:row>0</xdr:row>
      <xdr:rowOff>28575</xdr:rowOff>
    </xdr:from>
    <xdr:to>
      <xdr:col>1</xdr:col>
      <xdr:colOff>647700</xdr:colOff>
      <xdr:row>1</xdr:row>
      <xdr:rowOff>133350</xdr:rowOff>
    </xdr:to>
    <xdr:sp macro="" textlink="">
      <xdr:nvSpPr>
        <xdr:cNvPr id="3" name="CaixaDeTexto 2">
          <a:hlinkClick xmlns:r="http://schemas.openxmlformats.org/officeDocument/2006/relationships" r:id="rId2"/>
          <a:extLst>
            <a:ext uri="{FF2B5EF4-FFF2-40B4-BE49-F238E27FC236}">
              <a16:creationId xmlns:a16="http://schemas.microsoft.com/office/drawing/2014/main" id="{886DC55B-0CDA-4AB0-A201-371A3252AA30}"/>
            </a:ext>
          </a:extLst>
        </xdr:cNvPr>
        <xdr:cNvSpPr txBox="1"/>
      </xdr:nvSpPr>
      <xdr:spPr>
        <a:xfrm>
          <a:off x="752475" y="2857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622589</xdr:colOff>
      <xdr:row>0</xdr:row>
      <xdr:rowOff>28575</xdr:rowOff>
    </xdr:from>
    <xdr:to>
      <xdr:col>2</xdr:col>
      <xdr:colOff>879764</xdr:colOff>
      <xdr:row>1</xdr:row>
      <xdr:rowOff>133350</xdr:rowOff>
    </xdr:to>
    <xdr:sp macro="" textlink="">
      <xdr:nvSpPr>
        <xdr:cNvPr id="4" name="CaixaDeTexto 3">
          <a:hlinkClick xmlns:r="http://schemas.openxmlformats.org/officeDocument/2006/relationships" r:id="rId3"/>
          <a:extLst>
            <a:ext uri="{FF2B5EF4-FFF2-40B4-BE49-F238E27FC236}">
              <a16:creationId xmlns:a16="http://schemas.microsoft.com/office/drawing/2014/main" id="{A334E7E9-A2A9-4996-91DD-556DA0B0AFDB}"/>
            </a:ext>
          </a:extLst>
        </xdr:cNvPr>
        <xdr:cNvSpPr txBox="1"/>
      </xdr:nvSpPr>
      <xdr:spPr>
        <a:xfrm>
          <a:off x="128933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828675</xdr:colOff>
      <xdr:row>0</xdr:row>
      <xdr:rowOff>28575</xdr:rowOff>
    </xdr:from>
    <xdr:to>
      <xdr:col>3</xdr:col>
      <xdr:colOff>962025</xdr:colOff>
      <xdr:row>1</xdr:row>
      <xdr:rowOff>133350</xdr:rowOff>
    </xdr:to>
    <xdr:sp macro="" textlink="">
      <xdr:nvSpPr>
        <xdr:cNvPr id="5" name="CaixaDeTexto 4">
          <a:hlinkClick xmlns:r="http://schemas.openxmlformats.org/officeDocument/2006/relationships" r:id="rId4"/>
          <a:extLst>
            <a:ext uri="{FF2B5EF4-FFF2-40B4-BE49-F238E27FC236}">
              <a16:creationId xmlns:a16="http://schemas.microsoft.com/office/drawing/2014/main" id="{AA99F490-5BFA-460C-977E-097AE041EDEB}"/>
            </a:ext>
          </a:extLst>
        </xdr:cNvPr>
        <xdr:cNvSpPr txBox="1"/>
      </xdr:nvSpPr>
      <xdr:spPr>
        <a:xfrm>
          <a:off x="2162175" y="28575"/>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4</xdr:col>
      <xdr:colOff>9525</xdr:colOff>
      <xdr:row>0</xdr:row>
      <xdr:rowOff>28575</xdr:rowOff>
    </xdr:from>
    <xdr:to>
      <xdr:col>4</xdr:col>
      <xdr:colOff>810492</xdr:colOff>
      <xdr:row>1</xdr:row>
      <xdr:rowOff>133350</xdr:rowOff>
    </xdr:to>
    <xdr:sp macro="" textlink="">
      <xdr:nvSpPr>
        <xdr:cNvPr id="6" name="CaixaDeTexto 5">
          <a:hlinkClick xmlns:r="http://schemas.openxmlformats.org/officeDocument/2006/relationships" r:id="rId5"/>
          <a:extLst>
            <a:ext uri="{FF2B5EF4-FFF2-40B4-BE49-F238E27FC236}">
              <a16:creationId xmlns:a16="http://schemas.microsoft.com/office/drawing/2014/main" id="{F63EB89B-DD88-420A-9ADF-0A18FF32E7A3}"/>
            </a:ext>
          </a:extLst>
        </xdr:cNvPr>
        <xdr:cNvSpPr txBox="1"/>
      </xdr:nvSpPr>
      <xdr:spPr>
        <a:xfrm>
          <a:off x="3324225" y="28575"/>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842531</xdr:colOff>
      <xdr:row>0</xdr:row>
      <xdr:rowOff>28575</xdr:rowOff>
    </xdr:from>
    <xdr:to>
      <xdr:col>5</xdr:col>
      <xdr:colOff>775856</xdr:colOff>
      <xdr:row>1</xdr:row>
      <xdr:rowOff>133350</xdr:rowOff>
    </xdr:to>
    <xdr:sp macro="" textlink="">
      <xdr:nvSpPr>
        <xdr:cNvPr id="7" name="CaixaDeTexto 6">
          <a:hlinkClick xmlns:r="http://schemas.openxmlformats.org/officeDocument/2006/relationships" r:id="rId6"/>
          <a:extLst>
            <a:ext uri="{FF2B5EF4-FFF2-40B4-BE49-F238E27FC236}">
              <a16:creationId xmlns:a16="http://schemas.microsoft.com/office/drawing/2014/main" id="{5C74D9C8-82B1-4A33-943B-DD0E10D0F423}"/>
            </a:ext>
          </a:extLst>
        </xdr:cNvPr>
        <xdr:cNvSpPr txBox="1"/>
      </xdr:nvSpPr>
      <xdr:spPr>
        <a:xfrm>
          <a:off x="4157231"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807895</xdr:colOff>
      <xdr:row>0</xdr:row>
      <xdr:rowOff>28575</xdr:rowOff>
    </xdr:from>
    <xdr:to>
      <xdr:col>6</xdr:col>
      <xdr:colOff>741220</xdr:colOff>
      <xdr:row>1</xdr:row>
      <xdr:rowOff>133350</xdr:rowOff>
    </xdr:to>
    <xdr:sp macro="" textlink="">
      <xdr:nvSpPr>
        <xdr:cNvPr id="8" name="CaixaDeTexto 7">
          <a:hlinkClick xmlns:r="http://schemas.openxmlformats.org/officeDocument/2006/relationships" r:id="rId7"/>
          <a:extLst>
            <a:ext uri="{FF2B5EF4-FFF2-40B4-BE49-F238E27FC236}">
              <a16:creationId xmlns:a16="http://schemas.microsoft.com/office/drawing/2014/main" id="{FB517B9C-ECDD-43D7-8D76-F45DC5BA48BA}"/>
            </a:ext>
          </a:extLst>
        </xdr:cNvPr>
        <xdr:cNvSpPr txBox="1"/>
      </xdr:nvSpPr>
      <xdr:spPr>
        <a:xfrm>
          <a:off x="5113195"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773259</xdr:colOff>
      <xdr:row>0</xdr:row>
      <xdr:rowOff>28575</xdr:rowOff>
    </xdr:from>
    <xdr:to>
      <xdr:col>7</xdr:col>
      <xdr:colOff>706584</xdr:colOff>
      <xdr:row>1</xdr:row>
      <xdr:rowOff>133350</xdr:rowOff>
    </xdr:to>
    <xdr:sp macro="" textlink="">
      <xdr:nvSpPr>
        <xdr:cNvPr id="9" name="CaixaDeTexto 8">
          <a:hlinkClick xmlns:r="http://schemas.openxmlformats.org/officeDocument/2006/relationships" r:id="rId8"/>
          <a:extLst>
            <a:ext uri="{FF2B5EF4-FFF2-40B4-BE49-F238E27FC236}">
              <a16:creationId xmlns:a16="http://schemas.microsoft.com/office/drawing/2014/main" id="{AA4FD42E-F237-4502-B40D-93F3367CE55E}"/>
            </a:ext>
          </a:extLst>
        </xdr:cNvPr>
        <xdr:cNvSpPr txBox="1"/>
      </xdr:nvSpPr>
      <xdr:spPr>
        <a:xfrm>
          <a:off x="6069159"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738623</xdr:colOff>
      <xdr:row>0</xdr:row>
      <xdr:rowOff>28575</xdr:rowOff>
    </xdr:from>
    <xdr:to>
      <xdr:col>8</xdr:col>
      <xdr:colOff>671948</xdr:colOff>
      <xdr:row>1</xdr:row>
      <xdr:rowOff>133350</xdr:rowOff>
    </xdr:to>
    <xdr:sp macro="" textlink="">
      <xdr:nvSpPr>
        <xdr:cNvPr id="10" name="CaixaDeTexto 9">
          <a:hlinkClick xmlns:r="http://schemas.openxmlformats.org/officeDocument/2006/relationships" r:id="rId9"/>
          <a:extLst>
            <a:ext uri="{FF2B5EF4-FFF2-40B4-BE49-F238E27FC236}">
              <a16:creationId xmlns:a16="http://schemas.microsoft.com/office/drawing/2014/main" id="{CAED1BA3-9AD7-4229-A72F-784AC5ED5C57}"/>
            </a:ext>
          </a:extLst>
        </xdr:cNvPr>
        <xdr:cNvSpPr txBox="1"/>
      </xdr:nvSpPr>
      <xdr:spPr>
        <a:xfrm>
          <a:off x="7025123" y="2857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703987</xdr:colOff>
      <xdr:row>0</xdr:row>
      <xdr:rowOff>28575</xdr:rowOff>
    </xdr:from>
    <xdr:to>
      <xdr:col>9</xdr:col>
      <xdr:colOff>713512</xdr:colOff>
      <xdr:row>1</xdr:row>
      <xdr:rowOff>133350</xdr:rowOff>
    </xdr:to>
    <xdr:sp macro="" textlink="">
      <xdr:nvSpPr>
        <xdr:cNvPr id="11" name="CaixaDeTexto 10">
          <a:hlinkClick xmlns:r="http://schemas.openxmlformats.org/officeDocument/2006/relationships" r:id="rId10"/>
          <a:extLst>
            <a:ext uri="{FF2B5EF4-FFF2-40B4-BE49-F238E27FC236}">
              <a16:creationId xmlns:a16="http://schemas.microsoft.com/office/drawing/2014/main" id="{C1CA2A04-3585-4304-8457-0656DAA7E7B2}"/>
            </a:ext>
          </a:extLst>
        </xdr:cNvPr>
        <xdr:cNvSpPr txBox="1"/>
      </xdr:nvSpPr>
      <xdr:spPr>
        <a:xfrm>
          <a:off x="7981087" y="2857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745551</xdr:colOff>
      <xdr:row>0</xdr:row>
      <xdr:rowOff>28575</xdr:rowOff>
    </xdr:from>
    <xdr:to>
      <xdr:col>10</xdr:col>
      <xdr:colOff>888426</xdr:colOff>
      <xdr:row>1</xdr:row>
      <xdr:rowOff>133350</xdr:rowOff>
    </xdr:to>
    <xdr:sp macro="" textlink="">
      <xdr:nvSpPr>
        <xdr:cNvPr id="12" name="CaixaDeTexto 11">
          <a:hlinkClick xmlns:r="http://schemas.openxmlformats.org/officeDocument/2006/relationships" r:id="rId11"/>
          <a:extLst>
            <a:ext uri="{FF2B5EF4-FFF2-40B4-BE49-F238E27FC236}">
              <a16:creationId xmlns:a16="http://schemas.microsoft.com/office/drawing/2014/main" id="{A048143E-D1D2-4305-B781-C5CC4BD43CAF}"/>
            </a:ext>
          </a:extLst>
        </xdr:cNvPr>
        <xdr:cNvSpPr txBox="1"/>
      </xdr:nvSpPr>
      <xdr:spPr>
        <a:xfrm>
          <a:off x="9013251"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920465</xdr:colOff>
      <xdr:row>0</xdr:row>
      <xdr:rowOff>28575</xdr:rowOff>
    </xdr:from>
    <xdr:to>
      <xdr:col>12</xdr:col>
      <xdr:colOff>72740</xdr:colOff>
      <xdr:row>1</xdr:row>
      <xdr:rowOff>133350</xdr:rowOff>
    </xdr:to>
    <xdr:sp macro="" textlink="">
      <xdr:nvSpPr>
        <xdr:cNvPr id="13" name="CaixaDeTexto 12">
          <a:hlinkClick xmlns:r="http://schemas.openxmlformats.org/officeDocument/2006/relationships" r:id="rId12"/>
          <a:extLst>
            <a:ext uri="{FF2B5EF4-FFF2-40B4-BE49-F238E27FC236}">
              <a16:creationId xmlns:a16="http://schemas.microsoft.com/office/drawing/2014/main" id="{F78B5269-A34B-40EA-80F7-844EB2C6439D}"/>
            </a:ext>
          </a:extLst>
        </xdr:cNvPr>
        <xdr:cNvSpPr txBox="1"/>
      </xdr:nvSpPr>
      <xdr:spPr>
        <a:xfrm>
          <a:off x="10178765" y="2857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104775</xdr:colOff>
      <xdr:row>0</xdr:row>
      <xdr:rowOff>28575</xdr:rowOff>
    </xdr:from>
    <xdr:to>
      <xdr:col>12</xdr:col>
      <xdr:colOff>819150</xdr:colOff>
      <xdr:row>1</xdr:row>
      <xdr:rowOff>133350</xdr:rowOff>
    </xdr:to>
    <xdr:sp macro="" textlink="">
      <xdr:nvSpPr>
        <xdr:cNvPr id="14" name="CaixaDeTexto 13">
          <a:hlinkClick xmlns:r="http://schemas.openxmlformats.org/officeDocument/2006/relationships" r:id="rId13"/>
          <a:extLst>
            <a:ext uri="{FF2B5EF4-FFF2-40B4-BE49-F238E27FC236}">
              <a16:creationId xmlns:a16="http://schemas.microsoft.com/office/drawing/2014/main" id="{3DF754E0-1D2B-4BC9-9DB7-918CFFFB5C54}"/>
            </a:ext>
          </a:extLst>
        </xdr:cNvPr>
        <xdr:cNvSpPr txBox="1"/>
      </xdr:nvSpPr>
      <xdr:spPr>
        <a:xfrm>
          <a:off x="11344275" y="2857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952501</xdr:colOff>
      <xdr:row>0</xdr:row>
      <xdr:rowOff>28575</xdr:rowOff>
    </xdr:from>
    <xdr:to>
      <xdr:col>14</xdr:col>
      <xdr:colOff>152400</xdr:colOff>
      <xdr:row>1</xdr:row>
      <xdr:rowOff>133350</xdr:rowOff>
    </xdr:to>
    <xdr:sp macro="" textlink="">
      <xdr:nvSpPr>
        <xdr:cNvPr id="15" name="CaixaDeTexto 14">
          <a:hlinkClick xmlns:r="http://schemas.openxmlformats.org/officeDocument/2006/relationships" r:id="rId14"/>
          <a:extLst>
            <a:ext uri="{FF2B5EF4-FFF2-40B4-BE49-F238E27FC236}">
              <a16:creationId xmlns:a16="http://schemas.microsoft.com/office/drawing/2014/main" id="{8185C4BA-358F-475B-AC73-1248D116D485}"/>
            </a:ext>
          </a:extLst>
        </xdr:cNvPr>
        <xdr:cNvSpPr txBox="1"/>
      </xdr:nvSpPr>
      <xdr:spPr>
        <a:xfrm>
          <a:off x="12192001" y="28575"/>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0</xdr:col>
      <xdr:colOff>9525</xdr:colOff>
      <xdr:row>0</xdr:row>
      <xdr:rowOff>57150</xdr:rowOff>
    </xdr:from>
    <xdr:ext cx="666750" cy="228600"/>
    <xdr:pic>
      <xdr:nvPicPr>
        <xdr:cNvPr id="3" name="image1.png">
          <a:extLst>
            <a:ext uri="{FF2B5EF4-FFF2-40B4-BE49-F238E27FC236}">
              <a16:creationId xmlns:a16="http://schemas.microsoft.com/office/drawing/2014/main" id="{91869316-EB91-4FE2-90FE-605A4B2E9E6B}"/>
            </a:ext>
          </a:extLst>
        </xdr:cNvPr>
        <xdr:cNvPicPr preferRelativeResize="0"/>
      </xdr:nvPicPr>
      <xdr:blipFill>
        <a:blip xmlns:r="http://schemas.openxmlformats.org/officeDocument/2006/relationships" r:embed="rId1" cstate="print"/>
        <a:stretch>
          <a:fillRect/>
        </a:stretch>
      </xdr:blipFill>
      <xdr:spPr>
        <a:xfrm>
          <a:off x="9525" y="57150"/>
          <a:ext cx="666750" cy="228600"/>
        </a:xfrm>
        <a:prstGeom prst="rect">
          <a:avLst/>
        </a:prstGeom>
        <a:noFill/>
      </xdr:spPr>
    </xdr:pic>
    <xdr:clientData fLocksWithSheet="0"/>
  </xdr:oneCellAnchor>
  <xdr:twoCellAnchor>
    <xdr:from>
      <xdr:col>1</xdr:col>
      <xdr:colOff>47625</xdr:colOff>
      <xdr:row>0</xdr:row>
      <xdr:rowOff>38100</xdr:rowOff>
    </xdr:from>
    <xdr:to>
      <xdr:col>1</xdr:col>
      <xdr:colOff>609600</xdr:colOff>
      <xdr:row>1</xdr:row>
      <xdr:rowOff>142875</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38596B17-0F71-4BFC-B3AF-ED44B9B36383}"/>
            </a:ext>
          </a:extLst>
        </xdr:cNvPr>
        <xdr:cNvSpPr txBox="1"/>
      </xdr:nvSpPr>
      <xdr:spPr>
        <a:xfrm>
          <a:off x="714375"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584489</xdr:colOff>
      <xdr:row>0</xdr:row>
      <xdr:rowOff>38100</xdr:rowOff>
    </xdr:from>
    <xdr:to>
      <xdr:col>2</xdr:col>
      <xdr:colOff>841664</xdr:colOff>
      <xdr:row>1</xdr:row>
      <xdr:rowOff>142875</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A4F83C70-651B-41DA-A745-E87450B517AB}"/>
            </a:ext>
          </a:extLst>
        </xdr:cNvPr>
        <xdr:cNvSpPr txBox="1"/>
      </xdr:nvSpPr>
      <xdr:spPr>
        <a:xfrm>
          <a:off x="125123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790575</xdr:colOff>
      <xdr:row>0</xdr:row>
      <xdr:rowOff>38100</xdr:rowOff>
    </xdr:from>
    <xdr:to>
      <xdr:col>3</xdr:col>
      <xdr:colOff>923925</xdr:colOff>
      <xdr:row>1</xdr:row>
      <xdr:rowOff>142875</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78F29D17-A7DF-4FC1-83F8-4E56360AA600}"/>
            </a:ext>
          </a:extLst>
        </xdr:cNvPr>
        <xdr:cNvSpPr txBox="1"/>
      </xdr:nvSpPr>
      <xdr:spPr>
        <a:xfrm>
          <a:off x="2124075" y="38100"/>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962025</xdr:colOff>
      <xdr:row>0</xdr:row>
      <xdr:rowOff>38100</xdr:rowOff>
    </xdr:from>
    <xdr:to>
      <xdr:col>4</xdr:col>
      <xdr:colOff>772392</xdr:colOff>
      <xdr:row>1</xdr:row>
      <xdr:rowOff>142875</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387EA773-7EA7-4667-9D64-AB82B138C32B}"/>
            </a:ext>
          </a:extLst>
        </xdr:cNvPr>
        <xdr:cNvSpPr txBox="1"/>
      </xdr:nvSpPr>
      <xdr:spPr>
        <a:xfrm>
          <a:off x="3286125" y="38100"/>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804431</xdr:colOff>
      <xdr:row>0</xdr:row>
      <xdr:rowOff>38100</xdr:rowOff>
    </xdr:from>
    <xdr:to>
      <xdr:col>5</xdr:col>
      <xdr:colOff>737756</xdr:colOff>
      <xdr:row>1</xdr:row>
      <xdr:rowOff>142875</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9EDF12C0-0069-4C08-9F9D-8DBD41169A4F}"/>
            </a:ext>
          </a:extLst>
        </xdr:cNvPr>
        <xdr:cNvSpPr txBox="1"/>
      </xdr:nvSpPr>
      <xdr:spPr>
        <a:xfrm>
          <a:off x="4119131"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769795</xdr:colOff>
      <xdr:row>0</xdr:row>
      <xdr:rowOff>38100</xdr:rowOff>
    </xdr:from>
    <xdr:to>
      <xdr:col>6</xdr:col>
      <xdr:colOff>703120</xdr:colOff>
      <xdr:row>1</xdr:row>
      <xdr:rowOff>142875</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DF1B8BD4-C32B-4FB3-98DF-5B6F6ECC89DD}"/>
            </a:ext>
          </a:extLst>
        </xdr:cNvPr>
        <xdr:cNvSpPr txBox="1"/>
      </xdr:nvSpPr>
      <xdr:spPr>
        <a:xfrm>
          <a:off x="5075095"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735159</xdr:colOff>
      <xdr:row>0</xdr:row>
      <xdr:rowOff>38100</xdr:rowOff>
    </xdr:from>
    <xdr:to>
      <xdr:col>7</xdr:col>
      <xdr:colOff>668484</xdr:colOff>
      <xdr:row>1</xdr:row>
      <xdr:rowOff>142875</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DC5CA4F7-017D-48A5-869D-E98969C2400B}"/>
            </a:ext>
          </a:extLst>
        </xdr:cNvPr>
        <xdr:cNvSpPr txBox="1"/>
      </xdr:nvSpPr>
      <xdr:spPr>
        <a:xfrm>
          <a:off x="603105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700523</xdr:colOff>
      <xdr:row>0</xdr:row>
      <xdr:rowOff>38100</xdr:rowOff>
    </xdr:from>
    <xdr:to>
      <xdr:col>8</xdr:col>
      <xdr:colOff>633848</xdr:colOff>
      <xdr:row>1</xdr:row>
      <xdr:rowOff>142875</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6DF4B9EF-34BA-4856-B11A-C440FF016631}"/>
            </a:ext>
          </a:extLst>
        </xdr:cNvPr>
        <xdr:cNvSpPr txBox="1"/>
      </xdr:nvSpPr>
      <xdr:spPr>
        <a:xfrm>
          <a:off x="6987023"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665887</xdr:colOff>
      <xdr:row>0</xdr:row>
      <xdr:rowOff>38100</xdr:rowOff>
    </xdr:from>
    <xdr:to>
      <xdr:col>9</xdr:col>
      <xdr:colOff>675412</xdr:colOff>
      <xdr:row>1</xdr:row>
      <xdr:rowOff>142875</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C7AA0E3B-7736-4A56-80FE-7D9AE0BD92E4}"/>
            </a:ext>
          </a:extLst>
        </xdr:cNvPr>
        <xdr:cNvSpPr txBox="1"/>
      </xdr:nvSpPr>
      <xdr:spPr>
        <a:xfrm>
          <a:off x="7942987"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707451</xdr:colOff>
      <xdr:row>0</xdr:row>
      <xdr:rowOff>38100</xdr:rowOff>
    </xdr:from>
    <xdr:to>
      <xdr:col>10</xdr:col>
      <xdr:colOff>850326</xdr:colOff>
      <xdr:row>1</xdr:row>
      <xdr:rowOff>142875</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9470877E-BB89-4E91-B20B-D9E9F9161F7D}"/>
            </a:ext>
          </a:extLst>
        </xdr:cNvPr>
        <xdr:cNvSpPr txBox="1"/>
      </xdr:nvSpPr>
      <xdr:spPr>
        <a:xfrm>
          <a:off x="8975151"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882365</xdr:colOff>
      <xdr:row>0</xdr:row>
      <xdr:rowOff>38100</xdr:rowOff>
    </xdr:from>
    <xdr:to>
      <xdr:col>12</xdr:col>
      <xdr:colOff>34640</xdr:colOff>
      <xdr:row>1</xdr:row>
      <xdr:rowOff>142875</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C9F5AA61-8847-4C50-9D13-FCA26BAAEAB2}"/>
            </a:ext>
          </a:extLst>
        </xdr:cNvPr>
        <xdr:cNvSpPr txBox="1"/>
      </xdr:nvSpPr>
      <xdr:spPr>
        <a:xfrm>
          <a:off x="10140665"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66675</xdr:colOff>
      <xdr:row>0</xdr:row>
      <xdr:rowOff>38100</xdr:rowOff>
    </xdr:from>
    <xdr:to>
      <xdr:col>12</xdr:col>
      <xdr:colOff>781050</xdr:colOff>
      <xdr:row>1</xdr:row>
      <xdr:rowOff>142875</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CD9B44B5-8E1D-442E-92E8-560863B24A23}"/>
            </a:ext>
          </a:extLst>
        </xdr:cNvPr>
        <xdr:cNvSpPr txBox="1"/>
      </xdr:nvSpPr>
      <xdr:spPr>
        <a:xfrm>
          <a:off x="11306175"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914401</xdr:colOff>
      <xdr:row>0</xdr:row>
      <xdr:rowOff>38100</xdr:rowOff>
    </xdr:from>
    <xdr:to>
      <xdr:col>14</xdr:col>
      <xdr:colOff>114300</xdr:colOff>
      <xdr:row>1</xdr:row>
      <xdr:rowOff>142875</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488867CB-6994-490C-A190-5DDB98FAD58A}"/>
            </a:ext>
          </a:extLst>
        </xdr:cNvPr>
        <xdr:cNvSpPr txBox="1"/>
      </xdr:nvSpPr>
      <xdr:spPr>
        <a:xfrm>
          <a:off x="12153901" y="38100"/>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0</xdr:col>
      <xdr:colOff>47625</xdr:colOff>
      <xdr:row>0</xdr:row>
      <xdr:rowOff>57150</xdr:rowOff>
    </xdr:from>
    <xdr:ext cx="666750" cy="228600"/>
    <xdr:pic>
      <xdr:nvPicPr>
        <xdr:cNvPr id="3" name="image1.png">
          <a:extLst>
            <a:ext uri="{FF2B5EF4-FFF2-40B4-BE49-F238E27FC236}">
              <a16:creationId xmlns:a16="http://schemas.microsoft.com/office/drawing/2014/main" id="{AB539DC2-83C3-408A-994C-9FD67C5A771A}"/>
            </a:ext>
          </a:extLst>
        </xdr:cNvPr>
        <xdr:cNvPicPr preferRelativeResize="0"/>
      </xdr:nvPicPr>
      <xdr:blipFill>
        <a:blip xmlns:r="http://schemas.openxmlformats.org/officeDocument/2006/relationships" r:embed="rId1" cstate="print"/>
        <a:stretch>
          <a:fillRect/>
        </a:stretch>
      </xdr:blipFill>
      <xdr:spPr>
        <a:xfrm>
          <a:off x="47625" y="57150"/>
          <a:ext cx="666750" cy="228600"/>
        </a:xfrm>
        <a:prstGeom prst="rect">
          <a:avLst/>
        </a:prstGeom>
        <a:noFill/>
      </xdr:spPr>
    </xdr:pic>
    <xdr:clientData fLocksWithSheet="0"/>
  </xdr:oneCellAnchor>
  <xdr:twoCellAnchor>
    <xdr:from>
      <xdr:col>1</xdr:col>
      <xdr:colOff>85725</xdr:colOff>
      <xdr:row>0</xdr:row>
      <xdr:rowOff>38100</xdr:rowOff>
    </xdr:from>
    <xdr:to>
      <xdr:col>1</xdr:col>
      <xdr:colOff>647700</xdr:colOff>
      <xdr:row>1</xdr:row>
      <xdr:rowOff>142875</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E48B97FD-C01A-445F-BF03-0E187E36A7FD}"/>
            </a:ext>
          </a:extLst>
        </xdr:cNvPr>
        <xdr:cNvSpPr txBox="1"/>
      </xdr:nvSpPr>
      <xdr:spPr>
        <a:xfrm>
          <a:off x="752475"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622589</xdr:colOff>
      <xdr:row>0</xdr:row>
      <xdr:rowOff>38100</xdr:rowOff>
    </xdr:from>
    <xdr:to>
      <xdr:col>2</xdr:col>
      <xdr:colOff>879764</xdr:colOff>
      <xdr:row>1</xdr:row>
      <xdr:rowOff>142875</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7CDA2D79-6CDD-492F-8D43-2E70EF33D450}"/>
            </a:ext>
          </a:extLst>
        </xdr:cNvPr>
        <xdr:cNvSpPr txBox="1"/>
      </xdr:nvSpPr>
      <xdr:spPr>
        <a:xfrm>
          <a:off x="128933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828675</xdr:colOff>
      <xdr:row>0</xdr:row>
      <xdr:rowOff>38100</xdr:rowOff>
    </xdr:from>
    <xdr:to>
      <xdr:col>3</xdr:col>
      <xdr:colOff>600075</xdr:colOff>
      <xdr:row>1</xdr:row>
      <xdr:rowOff>142875</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03AF05F7-9EC1-46E3-9B3B-877697EC0E4E}"/>
            </a:ext>
          </a:extLst>
        </xdr:cNvPr>
        <xdr:cNvSpPr txBox="1"/>
      </xdr:nvSpPr>
      <xdr:spPr>
        <a:xfrm>
          <a:off x="2162175" y="38100"/>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638175</xdr:colOff>
      <xdr:row>0</xdr:row>
      <xdr:rowOff>38100</xdr:rowOff>
    </xdr:from>
    <xdr:to>
      <xdr:col>4</xdr:col>
      <xdr:colOff>448542</xdr:colOff>
      <xdr:row>1</xdr:row>
      <xdr:rowOff>142875</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DCD8C674-1D85-4EB9-9FC1-56BF136E6A73}"/>
            </a:ext>
          </a:extLst>
        </xdr:cNvPr>
        <xdr:cNvSpPr txBox="1"/>
      </xdr:nvSpPr>
      <xdr:spPr>
        <a:xfrm>
          <a:off x="3324225" y="38100"/>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480581</xdr:colOff>
      <xdr:row>0</xdr:row>
      <xdr:rowOff>38100</xdr:rowOff>
    </xdr:from>
    <xdr:to>
      <xdr:col>5</xdr:col>
      <xdr:colOff>413906</xdr:colOff>
      <xdr:row>1</xdr:row>
      <xdr:rowOff>142875</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AF263458-0507-4106-95DA-A4EAA32C2480}"/>
            </a:ext>
          </a:extLst>
        </xdr:cNvPr>
        <xdr:cNvSpPr txBox="1"/>
      </xdr:nvSpPr>
      <xdr:spPr>
        <a:xfrm>
          <a:off x="4157231"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445945</xdr:colOff>
      <xdr:row>0</xdr:row>
      <xdr:rowOff>38100</xdr:rowOff>
    </xdr:from>
    <xdr:to>
      <xdr:col>6</xdr:col>
      <xdr:colOff>379270</xdr:colOff>
      <xdr:row>1</xdr:row>
      <xdr:rowOff>142875</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C8CF71C3-D84A-40CE-90C9-C758919AB7B9}"/>
            </a:ext>
          </a:extLst>
        </xdr:cNvPr>
        <xdr:cNvSpPr txBox="1"/>
      </xdr:nvSpPr>
      <xdr:spPr>
        <a:xfrm>
          <a:off x="5113195"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411309</xdr:colOff>
      <xdr:row>0</xdr:row>
      <xdr:rowOff>38100</xdr:rowOff>
    </xdr:from>
    <xdr:to>
      <xdr:col>7</xdr:col>
      <xdr:colOff>344634</xdr:colOff>
      <xdr:row>1</xdr:row>
      <xdr:rowOff>142875</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A7B5A1D0-0E03-4F1B-A335-6D67DCCFF069}"/>
            </a:ext>
          </a:extLst>
        </xdr:cNvPr>
        <xdr:cNvSpPr txBox="1"/>
      </xdr:nvSpPr>
      <xdr:spPr>
        <a:xfrm>
          <a:off x="606915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376673</xdr:colOff>
      <xdr:row>0</xdr:row>
      <xdr:rowOff>38100</xdr:rowOff>
    </xdr:from>
    <xdr:to>
      <xdr:col>8</xdr:col>
      <xdr:colOff>309998</xdr:colOff>
      <xdr:row>1</xdr:row>
      <xdr:rowOff>142875</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AB7098A8-8CA2-49D0-8B1C-131F84016B63}"/>
            </a:ext>
          </a:extLst>
        </xdr:cNvPr>
        <xdr:cNvSpPr txBox="1"/>
      </xdr:nvSpPr>
      <xdr:spPr>
        <a:xfrm>
          <a:off x="7025123"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342037</xdr:colOff>
      <xdr:row>0</xdr:row>
      <xdr:rowOff>38100</xdr:rowOff>
    </xdr:from>
    <xdr:to>
      <xdr:col>9</xdr:col>
      <xdr:colOff>351562</xdr:colOff>
      <xdr:row>1</xdr:row>
      <xdr:rowOff>142875</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2FD7E5C7-15E7-499E-A938-59DAE7D5DD0B}"/>
            </a:ext>
          </a:extLst>
        </xdr:cNvPr>
        <xdr:cNvSpPr txBox="1"/>
      </xdr:nvSpPr>
      <xdr:spPr>
        <a:xfrm>
          <a:off x="7981087"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383601</xdr:colOff>
      <xdr:row>0</xdr:row>
      <xdr:rowOff>38100</xdr:rowOff>
    </xdr:from>
    <xdr:to>
      <xdr:col>10</xdr:col>
      <xdr:colOff>526476</xdr:colOff>
      <xdr:row>1</xdr:row>
      <xdr:rowOff>142875</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164C3826-310A-4C3E-8B67-5D765B2D152E}"/>
            </a:ext>
          </a:extLst>
        </xdr:cNvPr>
        <xdr:cNvSpPr txBox="1"/>
      </xdr:nvSpPr>
      <xdr:spPr>
        <a:xfrm>
          <a:off x="9013251"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558515</xdr:colOff>
      <xdr:row>0</xdr:row>
      <xdr:rowOff>38100</xdr:rowOff>
    </xdr:from>
    <xdr:to>
      <xdr:col>11</xdr:col>
      <xdr:colOff>701390</xdr:colOff>
      <xdr:row>1</xdr:row>
      <xdr:rowOff>142875</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D38051AD-8B08-43B6-B4FA-B39CD1348D26}"/>
            </a:ext>
          </a:extLst>
        </xdr:cNvPr>
        <xdr:cNvSpPr txBox="1"/>
      </xdr:nvSpPr>
      <xdr:spPr>
        <a:xfrm>
          <a:off x="10178765"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733425</xdr:colOff>
      <xdr:row>0</xdr:row>
      <xdr:rowOff>38100</xdr:rowOff>
    </xdr:from>
    <xdr:to>
      <xdr:col>12</xdr:col>
      <xdr:colOff>457200</xdr:colOff>
      <xdr:row>1</xdr:row>
      <xdr:rowOff>142875</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258E2796-B8FD-4D0A-B25F-75AE4B40E246}"/>
            </a:ext>
          </a:extLst>
        </xdr:cNvPr>
        <xdr:cNvSpPr txBox="1"/>
      </xdr:nvSpPr>
      <xdr:spPr>
        <a:xfrm>
          <a:off x="11344275"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590551</xdr:colOff>
      <xdr:row>0</xdr:row>
      <xdr:rowOff>38100</xdr:rowOff>
    </xdr:from>
    <xdr:to>
      <xdr:col>13</xdr:col>
      <xdr:colOff>904875</xdr:colOff>
      <xdr:row>1</xdr:row>
      <xdr:rowOff>142875</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27FFFEC2-6A7E-4EC7-8C5A-3169D3B57154}"/>
            </a:ext>
          </a:extLst>
        </xdr:cNvPr>
        <xdr:cNvSpPr txBox="1"/>
      </xdr:nvSpPr>
      <xdr:spPr>
        <a:xfrm>
          <a:off x="12192001" y="38100"/>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0</xdr:col>
      <xdr:colOff>57150</xdr:colOff>
      <xdr:row>0</xdr:row>
      <xdr:rowOff>57150</xdr:rowOff>
    </xdr:from>
    <xdr:ext cx="666750" cy="228600"/>
    <xdr:pic>
      <xdr:nvPicPr>
        <xdr:cNvPr id="3" name="image1.png">
          <a:extLst>
            <a:ext uri="{FF2B5EF4-FFF2-40B4-BE49-F238E27FC236}">
              <a16:creationId xmlns:a16="http://schemas.microsoft.com/office/drawing/2014/main" id="{22C07C73-7432-438F-A34B-C2FDD95B8729}"/>
            </a:ext>
          </a:extLst>
        </xdr:cNvPr>
        <xdr:cNvPicPr preferRelativeResize="0"/>
      </xdr:nvPicPr>
      <xdr:blipFill>
        <a:blip xmlns:r="http://schemas.openxmlformats.org/officeDocument/2006/relationships" r:embed="rId1" cstate="print"/>
        <a:stretch>
          <a:fillRect/>
        </a:stretch>
      </xdr:blipFill>
      <xdr:spPr>
        <a:xfrm>
          <a:off x="57150" y="57150"/>
          <a:ext cx="666750" cy="228600"/>
        </a:xfrm>
        <a:prstGeom prst="rect">
          <a:avLst/>
        </a:prstGeom>
        <a:noFill/>
      </xdr:spPr>
    </xdr:pic>
    <xdr:clientData fLocksWithSheet="0"/>
  </xdr:oneCellAnchor>
  <xdr:twoCellAnchor>
    <xdr:from>
      <xdr:col>0</xdr:col>
      <xdr:colOff>762000</xdr:colOff>
      <xdr:row>0</xdr:row>
      <xdr:rowOff>38100</xdr:rowOff>
    </xdr:from>
    <xdr:to>
      <xdr:col>1</xdr:col>
      <xdr:colOff>400050</xdr:colOff>
      <xdr:row>1</xdr:row>
      <xdr:rowOff>142875</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E09BC566-6A0E-4642-801A-DF524D164572}"/>
            </a:ext>
          </a:extLst>
        </xdr:cNvPr>
        <xdr:cNvSpPr txBox="1"/>
      </xdr:nvSpPr>
      <xdr:spPr>
        <a:xfrm>
          <a:off x="762000"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374939</xdr:colOff>
      <xdr:row>0</xdr:row>
      <xdr:rowOff>38100</xdr:rowOff>
    </xdr:from>
    <xdr:to>
      <xdr:col>1</xdr:col>
      <xdr:colOff>1298864</xdr:colOff>
      <xdr:row>1</xdr:row>
      <xdr:rowOff>142875</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8C765DB8-7202-4851-B569-9D03E60CEC48}"/>
            </a:ext>
          </a:extLst>
        </xdr:cNvPr>
        <xdr:cNvSpPr txBox="1"/>
      </xdr:nvSpPr>
      <xdr:spPr>
        <a:xfrm>
          <a:off x="129886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1</xdr:col>
      <xdr:colOff>1247775</xdr:colOff>
      <xdr:row>0</xdr:row>
      <xdr:rowOff>38100</xdr:rowOff>
    </xdr:from>
    <xdr:to>
      <xdr:col>1</xdr:col>
      <xdr:colOff>2371725</xdr:colOff>
      <xdr:row>1</xdr:row>
      <xdr:rowOff>142875</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8A18DC32-E6BB-49C0-BE16-3DA7A27B09EC}"/>
            </a:ext>
          </a:extLst>
        </xdr:cNvPr>
        <xdr:cNvSpPr txBox="1"/>
      </xdr:nvSpPr>
      <xdr:spPr>
        <a:xfrm>
          <a:off x="2171700" y="38100"/>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1</xdr:col>
      <xdr:colOff>2409825</xdr:colOff>
      <xdr:row>0</xdr:row>
      <xdr:rowOff>38100</xdr:rowOff>
    </xdr:from>
    <xdr:to>
      <xdr:col>1</xdr:col>
      <xdr:colOff>3210792</xdr:colOff>
      <xdr:row>1</xdr:row>
      <xdr:rowOff>142875</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70B4F505-BDC6-49F5-A643-F1E50C9A15E8}"/>
            </a:ext>
          </a:extLst>
        </xdr:cNvPr>
        <xdr:cNvSpPr txBox="1"/>
      </xdr:nvSpPr>
      <xdr:spPr>
        <a:xfrm>
          <a:off x="3333750" y="38100"/>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1</xdr:col>
      <xdr:colOff>3242831</xdr:colOff>
      <xdr:row>0</xdr:row>
      <xdr:rowOff>38100</xdr:rowOff>
    </xdr:from>
    <xdr:to>
      <xdr:col>2</xdr:col>
      <xdr:colOff>813956</xdr:colOff>
      <xdr:row>1</xdr:row>
      <xdr:rowOff>142875</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6D97B1DB-8A6E-4697-ADE5-2A806928C452}"/>
            </a:ext>
          </a:extLst>
        </xdr:cNvPr>
        <xdr:cNvSpPr txBox="1"/>
      </xdr:nvSpPr>
      <xdr:spPr>
        <a:xfrm>
          <a:off x="4166756"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2</xdr:col>
      <xdr:colOff>845995</xdr:colOff>
      <xdr:row>0</xdr:row>
      <xdr:rowOff>38100</xdr:rowOff>
    </xdr:from>
    <xdr:to>
      <xdr:col>2</xdr:col>
      <xdr:colOff>1769920</xdr:colOff>
      <xdr:row>1</xdr:row>
      <xdr:rowOff>142875</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BB84A3C2-9C21-4453-B6EC-CD436DF5FB21}"/>
            </a:ext>
          </a:extLst>
        </xdr:cNvPr>
        <xdr:cNvSpPr txBox="1"/>
      </xdr:nvSpPr>
      <xdr:spPr>
        <a:xfrm>
          <a:off x="5122720"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2</xdr:col>
      <xdr:colOff>1801959</xdr:colOff>
      <xdr:row>0</xdr:row>
      <xdr:rowOff>38100</xdr:rowOff>
    </xdr:from>
    <xdr:to>
      <xdr:col>2</xdr:col>
      <xdr:colOff>2725884</xdr:colOff>
      <xdr:row>1</xdr:row>
      <xdr:rowOff>142875</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49BB2054-5231-468D-B6E3-78704CE49132}"/>
            </a:ext>
          </a:extLst>
        </xdr:cNvPr>
        <xdr:cNvSpPr txBox="1"/>
      </xdr:nvSpPr>
      <xdr:spPr>
        <a:xfrm>
          <a:off x="607868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3</xdr:col>
      <xdr:colOff>14723</xdr:colOff>
      <xdr:row>0</xdr:row>
      <xdr:rowOff>38100</xdr:rowOff>
    </xdr:from>
    <xdr:to>
      <xdr:col>3</xdr:col>
      <xdr:colOff>938648</xdr:colOff>
      <xdr:row>1</xdr:row>
      <xdr:rowOff>142875</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B56452C8-8A55-4859-A1AC-139518E11651}"/>
            </a:ext>
          </a:extLst>
        </xdr:cNvPr>
        <xdr:cNvSpPr txBox="1"/>
      </xdr:nvSpPr>
      <xdr:spPr>
        <a:xfrm>
          <a:off x="703464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3</xdr:col>
      <xdr:colOff>970687</xdr:colOff>
      <xdr:row>0</xdr:row>
      <xdr:rowOff>38100</xdr:rowOff>
    </xdr:from>
    <xdr:to>
      <xdr:col>4</xdr:col>
      <xdr:colOff>170587</xdr:colOff>
      <xdr:row>1</xdr:row>
      <xdr:rowOff>142875</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842C9DD4-D3E3-46DE-A8DD-90D11A968C67}"/>
            </a:ext>
          </a:extLst>
        </xdr:cNvPr>
        <xdr:cNvSpPr txBox="1"/>
      </xdr:nvSpPr>
      <xdr:spPr>
        <a:xfrm>
          <a:off x="7990612"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4</xdr:col>
      <xdr:colOff>202626</xdr:colOff>
      <xdr:row>0</xdr:row>
      <xdr:rowOff>38100</xdr:rowOff>
    </xdr:from>
    <xdr:to>
      <xdr:col>4</xdr:col>
      <xdr:colOff>1336101</xdr:colOff>
      <xdr:row>1</xdr:row>
      <xdr:rowOff>142875</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5219DC7B-8AC1-4D43-8077-F80A2217AECA}"/>
            </a:ext>
          </a:extLst>
        </xdr:cNvPr>
        <xdr:cNvSpPr txBox="1"/>
      </xdr:nvSpPr>
      <xdr:spPr>
        <a:xfrm>
          <a:off x="9022776"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4</xdr:col>
      <xdr:colOff>1368140</xdr:colOff>
      <xdr:row>0</xdr:row>
      <xdr:rowOff>38100</xdr:rowOff>
    </xdr:from>
    <xdr:to>
      <xdr:col>5</xdr:col>
      <xdr:colOff>815690</xdr:colOff>
      <xdr:row>1</xdr:row>
      <xdr:rowOff>142875</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C46E4CF6-890D-427C-8878-F0AA603DC741}"/>
            </a:ext>
          </a:extLst>
        </xdr:cNvPr>
        <xdr:cNvSpPr txBox="1"/>
      </xdr:nvSpPr>
      <xdr:spPr>
        <a:xfrm>
          <a:off x="10188290"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5</xdr:col>
      <xdr:colOff>847725</xdr:colOff>
      <xdr:row>0</xdr:row>
      <xdr:rowOff>38100</xdr:rowOff>
    </xdr:from>
    <xdr:to>
      <xdr:col>5</xdr:col>
      <xdr:colOff>1562100</xdr:colOff>
      <xdr:row>1</xdr:row>
      <xdr:rowOff>142875</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AB13EFF5-0184-414F-BF60-50556E501A29}"/>
            </a:ext>
          </a:extLst>
        </xdr:cNvPr>
        <xdr:cNvSpPr txBox="1"/>
      </xdr:nvSpPr>
      <xdr:spPr>
        <a:xfrm>
          <a:off x="11353800"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5</xdr:col>
      <xdr:colOff>1695451</xdr:colOff>
      <xdr:row>0</xdr:row>
      <xdr:rowOff>38100</xdr:rowOff>
    </xdr:from>
    <xdr:to>
      <xdr:col>6</xdr:col>
      <xdr:colOff>1085850</xdr:colOff>
      <xdr:row>1</xdr:row>
      <xdr:rowOff>142875</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5144C617-3B9E-4613-9274-C8562FBD47CF}"/>
            </a:ext>
          </a:extLst>
        </xdr:cNvPr>
        <xdr:cNvSpPr txBox="1"/>
      </xdr:nvSpPr>
      <xdr:spPr>
        <a:xfrm>
          <a:off x="12201526" y="38100"/>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66675</xdr:rowOff>
    </xdr:from>
    <xdr:ext cx="666750" cy="228600"/>
    <xdr:pic>
      <xdr:nvPicPr>
        <xdr:cNvPr id="3" name="image1.png">
          <a:extLst>
            <a:ext uri="{FF2B5EF4-FFF2-40B4-BE49-F238E27FC236}">
              <a16:creationId xmlns:a16="http://schemas.microsoft.com/office/drawing/2014/main" id="{C12A0DD1-03FA-46CE-9AD3-4213403B5CEF}"/>
            </a:ext>
          </a:extLst>
        </xdr:cNvPr>
        <xdr:cNvPicPr preferRelativeResize="0"/>
      </xdr:nvPicPr>
      <xdr:blipFill>
        <a:blip xmlns:r="http://schemas.openxmlformats.org/officeDocument/2006/relationships" r:embed="rId1" cstate="print"/>
        <a:stretch>
          <a:fillRect/>
        </a:stretch>
      </xdr:blipFill>
      <xdr:spPr>
        <a:xfrm>
          <a:off x="0" y="66675"/>
          <a:ext cx="666750" cy="228600"/>
        </a:xfrm>
        <a:prstGeom prst="rect">
          <a:avLst/>
        </a:prstGeom>
        <a:noFill/>
      </xdr:spPr>
    </xdr:pic>
    <xdr:clientData fLocksWithSheet="0"/>
  </xdr:oneCellAnchor>
  <xdr:twoCellAnchor>
    <xdr:from>
      <xdr:col>1</xdr:col>
      <xdr:colOff>38100</xdr:colOff>
      <xdr:row>0</xdr:row>
      <xdr:rowOff>47625</xdr:rowOff>
    </xdr:from>
    <xdr:to>
      <xdr:col>1</xdr:col>
      <xdr:colOff>600075</xdr:colOff>
      <xdr:row>1</xdr:row>
      <xdr:rowOff>152400</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75512C91-EC25-42EC-8BBB-4770D6AF9A25}"/>
            </a:ext>
          </a:extLst>
        </xdr:cNvPr>
        <xdr:cNvSpPr txBox="1"/>
      </xdr:nvSpPr>
      <xdr:spPr>
        <a:xfrm>
          <a:off x="704850" y="4762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574964</xdr:colOff>
      <xdr:row>0</xdr:row>
      <xdr:rowOff>47625</xdr:rowOff>
    </xdr:from>
    <xdr:to>
      <xdr:col>2</xdr:col>
      <xdr:colOff>832139</xdr:colOff>
      <xdr:row>1</xdr:row>
      <xdr:rowOff>152400</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46B1B898-A35A-4DA5-91CC-3562325973BF}"/>
            </a:ext>
          </a:extLst>
        </xdr:cNvPr>
        <xdr:cNvSpPr txBox="1"/>
      </xdr:nvSpPr>
      <xdr:spPr>
        <a:xfrm>
          <a:off x="124171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781050</xdr:colOff>
      <xdr:row>0</xdr:row>
      <xdr:rowOff>47625</xdr:rowOff>
    </xdr:from>
    <xdr:to>
      <xdr:col>3</xdr:col>
      <xdr:colOff>914400</xdr:colOff>
      <xdr:row>1</xdr:row>
      <xdr:rowOff>152400</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FE5CAC3F-FE73-4918-A0E1-DB1E843286F3}"/>
            </a:ext>
          </a:extLst>
        </xdr:cNvPr>
        <xdr:cNvSpPr txBox="1"/>
      </xdr:nvSpPr>
      <xdr:spPr>
        <a:xfrm>
          <a:off x="2114550" y="47625"/>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952500</xdr:colOff>
      <xdr:row>0</xdr:row>
      <xdr:rowOff>47625</xdr:rowOff>
    </xdr:from>
    <xdr:to>
      <xdr:col>4</xdr:col>
      <xdr:colOff>543792</xdr:colOff>
      <xdr:row>1</xdr:row>
      <xdr:rowOff>152400</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1B3AD9DB-9B0F-4692-9C65-92EC0F8052EC}"/>
            </a:ext>
          </a:extLst>
        </xdr:cNvPr>
        <xdr:cNvSpPr txBox="1"/>
      </xdr:nvSpPr>
      <xdr:spPr>
        <a:xfrm>
          <a:off x="3276600" y="47625"/>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575831</xdr:colOff>
      <xdr:row>0</xdr:row>
      <xdr:rowOff>47625</xdr:rowOff>
    </xdr:from>
    <xdr:to>
      <xdr:col>5</xdr:col>
      <xdr:colOff>509156</xdr:colOff>
      <xdr:row>1</xdr:row>
      <xdr:rowOff>152400</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D973AB8A-B713-48E1-9B64-398A546E08D0}"/>
            </a:ext>
          </a:extLst>
        </xdr:cNvPr>
        <xdr:cNvSpPr txBox="1"/>
      </xdr:nvSpPr>
      <xdr:spPr>
        <a:xfrm>
          <a:off x="4109606"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541195</xdr:colOff>
      <xdr:row>0</xdr:row>
      <xdr:rowOff>47625</xdr:rowOff>
    </xdr:from>
    <xdr:to>
      <xdr:col>6</xdr:col>
      <xdr:colOff>303070</xdr:colOff>
      <xdr:row>1</xdr:row>
      <xdr:rowOff>152400</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0A3248F7-3231-4732-91D6-86319E41B689}"/>
            </a:ext>
          </a:extLst>
        </xdr:cNvPr>
        <xdr:cNvSpPr txBox="1"/>
      </xdr:nvSpPr>
      <xdr:spPr>
        <a:xfrm>
          <a:off x="5065570"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335109</xdr:colOff>
      <xdr:row>0</xdr:row>
      <xdr:rowOff>47625</xdr:rowOff>
    </xdr:from>
    <xdr:to>
      <xdr:col>7</xdr:col>
      <xdr:colOff>135084</xdr:colOff>
      <xdr:row>1</xdr:row>
      <xdr:rowOff>152400</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0CA7392F-D2A9-424A-B0F5-657E9CE8C19C}"/>
            </a:ext>
          </a:extLst>
        </xdr:cNvPr>
        <xdr:cNvSpPr txBox="1"/>
      </xdr:nvSpPr>
      <xdr:spPr>
        <a:xfrm>
          <a:off x="602153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167123</xdr:colOff>
      <xdr:row>0</xdr:row>
      <xdr:rowOff>47625</xdr:rowOff>
    </xdr:from>
    <xdr:to>
      <xdr:col>7</xdr:col>
      <xdr:colOff>1091048</xdr:colOff>
      <xdr:row>1</xdr:row>
      <xdr:rowOff>152400</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852D9DC0-3155-4753-99CF-1C541D6645F1}"/>
            </a:ext>
          </a:extLst>
        </xdr:cNvPr>
        <xdr:cNvSpPr txBox="1"/>
      </xdr:nvSpPr>
      <xdr:spPr>
        <a:xfrm>
          <a:off x="6977498"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7</xdr:col>
      <xdr:colOff>1123087</xdr:colOff>
      <xdr:row>0</xdr:row>
      <xdr:rowOff>47625</xdr:rowOff>
    </xdr:from>
    <xdr:to>
      <xdr:col>8</xdr:col>
      <xdr:colOff>942112</xdr:colOff>
      <xdr:row>1</xdr:row>
      <xdr:rowOff>152400</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4CDEF83C-9B36-4EB2-AD14-78D9DFF209B1}"/>
            </a:ext>
          </a:extLst>
        </xdr:cNvPr>
        <xdr:cNvSpPr txBox="1"/>
      </xdr:nvSpPr>
      <xdr:spPr>
        <a:xfrm>
          <a:off x="7933462" y="4762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8</xdr:col>
      <xdr:colOff>974151</xdr:colOff>
      <xdr:row>0</xdr:row>
      <xdr:rowOff>47625</xdr:rowOff>
    </xdr:from>
    <xdr:to>
      <xdr:col>9</xdr:col>
      <xdr:colOff>955101</xdr:colOff>
      <xdr:row>1</xdr:row>
      <xdr:rowOff>152400</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1B317A6C-E96C-474E-A005-DE5E38B1A2B3}"/>
            </a:ext>
          </a:extLst>
        </xdr:cNvPr>
        <xdr:cNvSpPr txBox="1"/>
      </xdr:nvSpPr>
      <xdr:spPr>
        <a:xfrm>
          <a:off x="8965626"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9</xdr:col>
      <xdr:colOff>987140</xdr:colOff>
      <xdr:row>0</xdr:row>
      <xdr:rowOff>47625</xdr:rowOff>
    </xdr:from>
    <xdr:to>
      <xdr:col>10</xdr:col>
      <xdr:colOff>996665</xdr:colOff>
      <xdr:row>1</xdr:row>
      <xdr:rowOff>152400</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AB4B8E4D-65D0-4A8C-B878-4E10333B353E}"/>
            </a:ext>
          </a:extLst>
        </xdr:cNvPr>
        <xdr:cNvSpPr txBox="1"/>
      </xdr:nvSpPr>
      <xdr:spPr>
        <a:xfrm>
          <a:off x="10131140"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10</xdr:col>
      <xdr:colOff>1028700</xdr:colOff>
      <xdr:row>0</xdr:row>
      <xdr:rowOff>47625</xdr:rowOff>
    </xdr:from>
    <xdr:to>
      <xdr:col>11</xdr:col>
      <xdr:colOff>619125</xdr:colOff>
      <xdr:row>1</xdr:row>
      <xdr:rowOff>152400</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02D3D451-F942-41A9-90E1-372EBF323855}"/>
            </a:ext>
          </a:extLst>
        </xdr:cNvPr>
        <xdr:cNvSpPr txBox="1"/>
      </xdr:nvSpPr>
      <xdr:spPr>
        <a:xfrm>
          <a:off x="11296650" y="4762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11</xdr:col>
      <xdr:colOff>752476</xdr:colOff>
      <xdr:row>0</xdr:row>
      <xdr:rowOff>47625</xdr:rowOff>
    </xdr:from>
    <xdr:to>
      <xdr:col>12</xdr:col>
      <xdr:colOff>1000125</xdr:colOff>
      <xdr:row>1</xdr:row>
      <xdr:rowOff>152400</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BDD77506-E782-4A0B-A695-382760B1DD5F}"/>
            </a:ext>
          </a:extLst>
        </xdr:cNvPr>
        <xdr:cNvSpPr txBox="1"/>
      </xdr:nvSpPr>
      <xdr:spPr>
        <a:xfrm>
          <a:off x="12144376" y="47625"/>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66675</xdr:rowOff>
    </xdr:from>
    <xdr:ext cx="666750" cy="228600"/>
    <xdr:pic>
      <xdr:nvPicPr>
        <xdr:cNvPr id="3" name="image1.png">
          <a:extLst>
            <a:ext uri="{FF2B5EF4-FFF2-40B4-BE49-F238E27FC236}">
              <a16:creationId xmlns:a16="http://schemas.microsoft.com/office/drawing/2014/main" id="{03BBD6D0-8850-4F3E-8CBD-D6F03CD8C285}"/>
            </a:ext>
          </a:extLst>
        </xdr:cNvPr>
        <xdr:cNvPicPr preferRelativeResize="0"/>
      </xdr:nvPicPr>
      <xdr:blipFill>
        <a:blip xmlns:r="http://schemas.openxmlformats.org/officeDocument/2006/relationships" r:embed="rId1" cstate="print"/>
        <a:stretch>
          <a:fillRect/>
        </a:stretch>
      </xdr:blipFill>
      <xdr:spPr>
        <a:xfrm>
          <a:off x="0" y="66675"/>
          <a:ext cx="666750" cy="228600"/>
        </a:xfrm>
        <a:prstGeom prst="rect">
          <a:avLst/>
        </a:prstGeom>
        <a:noFill/>
      </xdr:spPr>
    </xdr:pic>
    <xdr:clientData fLocksWithSheet="0"/>
  </xdr:oneCellAnchor>
  <xdr:twoCellAnchor>
    <xdr:from>
      <xdr:col>1</xdr:col>
      <xdr:colOff>38100</xdr:colOff>
      <xdr:row>0</xdr:row>
      <xdr:rowOff>47625</xdr:rowOff>
    </xdr:from>
    <xdr:to>
      <xdr:col>1</xdr:col>
      <xdr:colOff>600075</xdr:colOff>
      <xdr:row>1</xdr:row>
      <xdr:rowOff>152400</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E0B00E9F-7D5B-45D2-9AC8-5EDB7391A3D3}"/>
            </a:ext>
          </a:extLst>
        </xdr:cNvPr>
        <xdr:cNvSpPr txBox="1"/>
      </xdr:nvSpPr>
      <xdr:spPr>
        <a:xfrm>
          <a:off x="704850" y="4762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574964</xdr:colOff>
      <xdr:row>0</xdr:row>
      <xdr:rowOff>47625</xdr:rowOff>
    </xdr:from>
    <xdr:to>
      <xdr:col>2</xdr:col>
      <xdr:colOff>832139</xdr:colOff>
      <xdr:row>1</xdr:row>
      <xdr:rowOff>152400</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2455D708-B678-4703-AE94-18059FE90DA1}"/>
            </a:ext>
          </a:extLst>
        </xdr:cNvPr>
        <xdr:cNvSpPr txBox="1"/>
      </xdr:nvSpPr>
      <xdr:spPr>
        <a:xfrm>
          <a:off x="124171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781050</xdr:colOff>
      <xdr:row>0</xdr:row>
      <xdr:rowOff>47625</xdr:rowOff>
    </xdr:from>
    <xdr:to>
      <xdr:col>3</xdr:col>
      <xdr:colOff>914400</xdr:colOff>
      <xdr:row>1</xdr:row>
      <xdr:rowOff>152400</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D327D887-9794-4891-A105-6B9280E6BDF9}"/>
            </a:ext>
          </a:extLst>
        </xdr:cNvPr>
        <xdr:cNvSpPr txBox="1"/>
      </xdr:nvSpPr>
      <xdr:spPr>
        <a:xfrm>
          <a:off x="2114550" y="47625"/>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952500</xdr:colOff>
      <xdr:row>0</xdr:row>
      <xdr:rowOff>47625</xdr:rowOff>
    </xdr:from>
    <xdr:to>
      <xdr:col>4</xdr:col>
      <xdr:colOff>762867</xdr:colOff>
      <xdr:row>1</xdr:row>
      <xdr:rowOff>152400</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2FC7F6DC-CACC-4B04-A755-8A839B0D2A72}"/>
            </a:ext>
          </a:extLst>
        </xdr:cNvPr>
        <xdr:cNvSpPr txBox="1"/>
      </xdr:nvSpPr>
      <xdr:spPr>
        <a:xfrm>
          <a:off x="3276600" y="47625"/>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794906</xdr:colOff>
      <xdr:row>0</xdr:row>
      <xdr:rowOff>47625</xdr:rowOff>
    </xdr:from>
    <xdr:to>
      <xdr:col>5</xdr:col>
      <xdr:colOff>728231</xdr:colOff>
      <xdr:row>1</xdr:row>
      <xdr:rowOff>152400</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A5AE8E17-8A49-4AFB-808E-7F6278248A27}"/>
            </a:ext>
          </a:extLst>
        </xdr:cNvPr>
        <xdr:cNvSpPr txBox="1"/>
      </xdr:nvSpPr>
      <xdr:spPr>
        <a:xfrm>
          <a:off x="4109606"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760270</xdr:colOff>
      <xdr:row>0</xdr:row>
      <xdr:rowOff>47625</xdr:rowOff>
    </xdr:from>
    <xdr:to>
      <xdr:col>6</xdr:col>
      <xdr:colOff>693595</xdr:colOff>
      <xdr:row>1</xdr:row>
      <xdr:rowOff>152400</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69733AF0-9AA2-4D99-8D94-66CB4CF43C4F}"/>
            </a:ext>
          </a:extLst>
        </xdr:cNvPr>
        <xdr:cNvSpPr txBox="1"/>
      </xdr:nvSpPr>
      <xdr:spPr>
        <a:xfrm>
          <a:off x="5065570"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725634</xdr:colOff>
      <xdr:row>0</xdr:row>
      <xdr:rowOff>47625</xdr:rowOff>
    </xdr:from>
    <xdr:to>
      <xdr:col>7</xdr:col>
      <xdr:colOff>535134</xdr:colOff>
      <xdr:row>1</xdr:row>
      <xdr:rowOff>152400</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3074CFA9-09E0-4192-9472-5576F67B9E41}"/>
            </a:ext>
          </a:extLst>
        </xdr:cNvPr>
        <xdr:cNvSpPr txBox="1"/>
      </xdr:nvSpPr>
      <xdr:spPr>
        <a:xfrm>
          <a:off x="602153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567173</xdr:colOff>
      <xdr:row>0</xdr:row>
      <xdr:rowOff>47625</xdr:rowOff>
    </xdr:from>
    <xdr:to>
      <xdr:col>8</xdr:col>
      <xdr:colOff>424298</xdr:colOff>
      <xdr:row>1</xdr:row>
      <xdr:rowOff>152400</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B7A5772A-787D-4275-A62C-C89E8979E0F9}"/>
            </a:ext>
          </a:extLst>
        </xdr:cNvPr>
        <xdr:cNvSpPr txBox="1"/>
      </xdr:nvSpPr>
      <xdr:spPr>
        <a:xfrm>
          <a:off x="6977498"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456337</xdr:colOff>
      <xdr:row>0</xdr:row>
      <xdr:rowOff>47625</xdr:rowOff>
    </xdr:from>
    <xdr:to>
      <xdr:col>9</xdr:col>
      <xdr:colOff>199162</xdr:colOff>
      <xdr:row>1</xdr:row>
      <xdr:rowOff>152400</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AB89464C-5034-492F-BDDA-6EB37C4E2884}"/>
            </a:ext>
          </a:extLst>
        </xdr:cNvPr>
        <xdr:cNvSpPr txBox="1"/>
      </xdr:nvSpPr>
      <xdr:spPr>
        <a:xfrm>
          <a:off x="7933462" y="4762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231201</xdr:colOff>
      <xdr:row>0</xdr:row>
      <xdr:rowOff>47625</xdr:rowOff>
    </xdr:from>
    <xdr:to>
      <xdr:col>10</xdr:col>
      <xdr:colOff>374076</xdr:colOff>
      <xdr:row>1</xdr:row>
      <xdr:rowOff>152400</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F3EBC94F-4DFC-471C-B4B0-C617552BD18C}"/>
            </a:ext>
          </a:extLst>
        </xdr:cNvPr>
        <xdr:cNvSpPr txBox="1"/>
      </xdr:nvSpPr>
      <xdr:spPr>
        <a:xfrm>
          <a:off x="8965626"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406115</xdr:colOff>
      <xdr:row>0</xdr:row>
      <xdr:rowOff>47625</xdr:rowOff>
    </xdr:from>
    <xdr:to>
      <xdr:col>11</xdr:col>
      <xdr:colOff>548990</xdr:colOff>
      <xdr:row>1</xdr:row>
      <xdr:rowOff>152400</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2A336177-8A3D-4533-B7D1-F6C7D01EA024}"/>
            </a:ext>
          </a:extLst>
        </xdr:cNvPr>
        <xdr:cNvSpPr txBox="1"/>
      </xdr:nvSpPr>
      <xdr:spPr>
        <a:xfrm>
          <a:off x="10131140"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581025</xdr:colOff>
      <xdr:row>0</xdr:row>
      <xdr:rowOff>47625</xdr:rowOff>
    </xdr:from>
    <xdr:to>
      <xdr:col>12</xdr:col>
      <xdr:colOff>228600</xdr:colOff>
      <xdr:row>1</xdr:row>
      <xdr:rowOff>152400</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16E05FF0-3178-46A4-9CC1-4884FD49C07E}"/>
            </a:ext>
          </a:extLst>
        </xdr:cNvPr>
        <xdr:cNvSpPr txBox="1"/>
      </xdr:nvSpPr>
      <xdr:spPr>
        <a:xfrm>
          <a:off x="11296650" y="4762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361951</xdr:colOff>
      <xdr:row>0</xdr:row>
      <xdr:rowOff>47625</xdr:rowOff>
    </xdr:from>
    <xdr:to>
      <xdr:col>13</xdr:col>
      <xdr:colOff>590550</xdr:colOff>
      <xdr:row>1</xdr:row>
      <xdr:rowOff>152400</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6BFD8B01-1D6C-4695-8BB1-D9D51EAA0357}"/>
            </a:ext>
          </a:extLst>
        </xdr:cNvPr>
        <xdr:cNvSpPr txBox="1"/>
      </xdr:nvSpPr>
      <xdr:spPr>
        <a:xfrm>
          <a:off x="12144376" y="47625"/>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19050</xdr:colOff>
      <xdr:row>0</xdr:row>
      <xdr:rowOff>66675</xdr:rowOff>
    </xdr:from>
    <xdr:ext cx="666750" cy="228600"/>
    <xdr:pic>
      <xdr:nvPicPr>
        <xdr:cNvPr id="3" name="image1.png">
          <a:extLst>
            <a:ext uri="{FF2B5EF4-FFF2-40B4-BE49-F238E27FC236}">
              <a16:creationId xmlns:a16="http://schemas.microsoft.com/office/drawing/2014/main" id="{B3C39C07-AE19-45A2-9444-8D8F3AA0F5BE}"/>
            </a:ext>
          </a:extLst>
        </xdr:cNvPr>
        <xdr:cNvPicPr preferRelativeResize="0"/>
      </xdr:nvPicPr>
      <xdr:blipFill>
        <a:blip xmlns:r="http://schemas.openxmlformats.org/officeDocument/2006/relationships" r:embed="rId1" cstate="print"/>
        <a:stretch>
          <a:fillRect/>
        </a:stretch>
      </xdr:blipFill>
      <xdr:spPr>
        <a:xfrm>
          <a:off x="19050" y="66675"/>
          <a:ext cx="666750" cy="228600"/>
        </a:xfrm>
        <a:prstGeom prst="rect">
          <a:avLst/>
        </a:prstGeom>
        <a:noFill/>
      </xdr:spPr>
    </xdr:pic>
    <xdr:clientData fLocksWithSheet="0"/>
  </xdr:oneCellAnchor>
  <xdr:twoCellAnchor>
    <xdr:from>
      <xdr:col>1</xdr:col>
      <xdr:colOff>57150</xdr:colOff>
      <xdr:row>0</xdr:row>
      <xdr:rowOff>47625</xdr:rowOff>
    </xdr:from>
    <xdr:to>
      <xdr:col>1</xdr:col>
      <xdr:colOff>619125</xdr:colOff>
      <xdr:row>1</xdr:row>
      <xdr:rowOff>152400</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5665C27F-A785-4AE0-BA7D-6AB1EF1430E3}"/>
            </a:ext>
          </a:extLst>
        </xdr:cNvPr>
        <xdr:cNvSpPr txBox="1"/>
      </xdr:nvSpPr>
      <xdr:spPr>
        <a:xfrm>
          <a:off x="723900" y="4762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594014</xdr:colOff>
      <xdr:row>0</xdr:row>
      <xdr:rowOff>47625</xdr:rowOff>
    </xdr:from>
    <xdr:to>
      <xdr:col>2</xdr:col>
      <xdr:colOff>679739</xdr:colOff>
      <xdr:row>1</xdr:row>
      <xdr:rowOff>152400</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2E4BB15C-77C9-4059-A7B1-641DCB5341C1}"/>
            </a:ext>
          </a:extLst>
        </xdr:cNvPr>
        <xdr:cNvSpPr txBox="1"/>
      </xdr:nvSpPr>
      <xdr:spPr>
        <a:xfrm>
          <a:off x="126076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628650</xdr:colOff>
      <xdr:row>0</xdr:row>
      <xdr:rowOff>47625</xdr:rowOff>
    </xdr:from>
    <xdr:to>
      <xdr:col>3</xdr:col>
      <xdr:colOff>762000</xdr:colOff>
      <xdr:row>1</xdr:row>
      <xdr:rowOff>152400</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409EE88B-A9B0-4F66-871D-ABFFEBB04A1E}"/>
            </a:ext>
          </a:extLst>
        </xdr:cNvPr>
        <xdr:cNvSpPr txBox="1"/>
      </xdr:nvSpPr>
      <xdr:spPr>
        <a:xfrm>
          <a:off x="2133600" y="47625"/>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800100</xdr:colOff>
      <xdr:row>0</xdr:row>
      <xdr:rowOff>47625</xdr:rowOff>
    </xdr:from>
    <xdr:to>
      <xdr:col>4</xdr:col>
      <xdr:colOff>610467</xdr:colOff>
      <xdr:row>1</xdr:row>
      <xdr:rowOff>152400</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CEBB8B5B-257C-43C4-BA2E-3498EBBE21EB}"/>
            </a:ext>
          </a:extLst>
        </xdr:cNvPr>
        <xdr:cNvSpPr txBox="1"/>
      </xdr:nvSpPr>
      <xdr:spPr>
        <a:xfrm>
          <a:off x="3295650" y="47625"/>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642506</xdr:colOff>
      <xdr:row>0</xdr:row>
      <xdr:rowOff>47625</xdr:rowOff>
    </xdr:from>
    <xdr:to>
      <xdr:col>5</xdr:col>
      <xdr:colOff>575831</xdr:colOff>
      <xdr:row>1</xdr:row>
      <xdr:rowOff>152400</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53F1AD7F-1AE8-4C10-B511-A0554EAC432C}"/>
            </a:ext>
          </a:extLst>
        </xdr:cNvPr>
        <xdr:cNvSpPr txBox="1"/>
      </xdr:nvSpPr>
      <xdr:spPr>
        <a:xfrm>
          <a:off x="4128656"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607870</xdr:colOff>
      <xdr:row>0</xdr:row>
      <xdr:rowOff>47625</xdr:rowOff>
    </xdr:from>
    <xdr:to>
      <xdr:col>6</xdr:col>
      <xdr:colOff>474520</xdr:colOff>
      <xdr:row>1</xdr:row>
      <xdr:rowOff>152400</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FB36FE7C-17E4-435B-BCA2-1EACBCA5F3EA}"/>
            </a:ext>
          </a:extLst>
        </xdr:cNvPr>
        <xdr:cNvSpPr txBox="1"/>
      </xdr:nvSpPr>
      <xdr:spPr>
        <a:xfrm>
          <a:off x="5084620"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506559</xdr:colOff>
      <xdr:row>0</xdr:row>
      <xdr:rowOff>47625</xdr:rowOff>
    </xdr:from>
    <xdr:to>
      <xdr:col>7</xdr:col>
      <xdr:colOff>382734</xdr:colOff>
      <xdr:row>1</xdr:row>
      <xdr:rowOff>152400</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99618DFA-690B-4556-95A9-E40E6A9F4526}"/>
            </a:ext>
          </a:extLst>
        </xdr:cNvPr>
        <xdr:cNvSpPr txBox="1"/>
      </xdr:nvSpPr>
      <xdr:spPr>
        <a:xfrm>
          <a:off x="604058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414773</xdr:colOff>
      <xdr:row>0</xdr:row>
      <xdr:rowOff>47625</xdr:rowOff>
    </xdr:from>
    <xdr:to>
      <xdr:col>8</xdr:col>
      <xdr:colOff>348098</xdr:colOff>
      <xdr:row>1</xdr:row>
      <xdr:rowOff>152400</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7AC28939-79EE-4F47-8EB3-6759A8E61016}"/>
            </a:ext>
          </a:extLst>
        </xdr:cNvPr>
        <xdr:cNvSpPr txBox="1"/>
      </xdr:nvSpPr>
      <xdr:spPr>
        <a:xfrm>
          <a:off x="6996548"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380137</xdr:colOff>
      <xdr:row>0</xdr:row>
      <xdr:rowOff>47625</xdr:rowOff>
    </xdr:from>
    <xdr:to>
      <xdr:col>9</xdr:col>
      <xdr:colOff>332512</xdr:colOff>
      <xdr:row>1</xdr:row>
      <xdr:rowOff>152400</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8FF53F96-ED1C-4059-A3E0-C276A0D05D87}"/>
            </a:ext>
          </a:extLst>
        </xdr:cNvPr>
        <xdr:cNvSpPr txBox="1"/>
      </xdr:nvSpPr>
      <xdr:spPr>
        <a:xfrm>
          <a:off x="7952512" y="4762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364551</xdr:colOff>
      <xdr:row>0</xdr:row>
      <xdr:rowOff>47625</xdr:rowOff>
    </xdr:from>
    <xdr:to>
      <xdr:col>10</xdr:col>
      <xdr:colOff>383601</xdr:colOff>
      <xdr:row>1</xdr:row>
      <xdr:rowOff>152400</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66E9F49F-A71D-43FC-87BF-D9A5A55C0B3B}"/>
            </a:ext>
          </a:extLst>
        </xdr:cNvPr>
        <xdr:cNvSpPr txBox="1"/>
      </xdr:nvSpPr>
      <xdr:spPr>
        <a:xfrm>
          <a:off x="8984676"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415640</xdr:colOff>
      <xdr:row>0</xdr:row>
      <xdr:rowOff>47625</xdr:rowOff>
    </xdr:from>
    <xdr:to>
      <xdr:col>11</xdr:col>
      <xdr:colOff>558515</xdr:colOff>
      <xdr:row>1</xdr:row>
      <xdr:rowOff>152400</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46E9A36E-2254-4E97-842B-23BB37B2D50E}"/>
            </a:ext>
          </a:extLst>
        </xdr:cNvPr>
        <xdr:cNvSpPr txBox="1"/>
      </xdr:nvSpPr>
      <xdr:spPr>
        <a:xfrm>
          <a:off x="10150190"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590550</xdr:colOff>
      <xdr:row>0</xdr:row>
      <xdr:rowOff>47625</xdr:rowOff>
    </xdr:from>
    <xdr:to>
      <xdr:col>12</xdr:col>
      <xdr:colOff>314325</xdr:colOff>
      <xdr:row>1</xdr:row>
      <xdr:rowOff>152400</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0B464840-C26D-415C-9F9B-11E9E369364F}"/>
            </a:ext>
          </a:extLst>
        </xdr:cNvPr>
        <xdr:cNvSpPr txBox="1"/>
      </xdr:nvSpPr>
      <xdr:spPr>
        <a:xfrm>
          <a:off x="11315700" y="4762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447676</xdr:colOff>
      <xdr:row>0</xdr:row>
      <xdr:rowOff>47625</xdr:rowOff>
    </xdr:from>
    <xdr:to>
      <xdr:col>13</xdr:col>
      <xdr:colOff>638175</xdr:colOff>
      <xdr:row>1</xdr:row>
      <xdr:rowOff>152400</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A89984BB-940B-4FED-B01C-383DAD61F2ED}"/>
            </a:ext>
          </a:extLst>
        </xdr:cNvPr>
        <xdr:cNvSpPr txBox="1"/>
      </xdr:nvSpPr>
      <xdr:spPr>
        <a:xfrm>
          <a:off x="12163426" y="47625"/>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66675</xdr:rowOff>
    </xdr:from>
    <xdr:ext cx="666750" cy="228600"/>
    <xdr:pic>
      <xdr:nvPicPr>
        <xdr:cNvPr id="3" name="image1.png">
          <a:extLst>
            <a:ext uri="{FF2B5EF4-FFF2-40B4-BE49-F238E27FC236}">
              <a16:creationId xmlns:a16="http://schemas.microsoft.com/office/drawing/2014/main" id="{2C907CFB-1482-4186-B2C3-58CA4D550E2E}"/>
            </a:ext>
          </a:extLst>
        </xdr:cNvPr>
        <xdr:cNvPicPr preferRelativeResize="0"/>
      </xdr:nvPicPr>
      <xdr:blipFill>
        <a:blip xmlns:r="http://schemas.openxmlformats.org/officeDocument/2006/relationships" r:embed="rId1" cstate="print"/>
        <a:stretch>
          <a:fillRect/>
        </a:stretch>
      </xdr:blipFill>
      <xdr:spPr>
        <a:xfrm>
          <a:off x="0" y="66675"/>
          <a:ext cx="666750" cy="228600"/>
        </a:xfrm>
        <a:prstGeom prst="rect">
          <a:avLst/>
        </a:prstGeom>
        <a:noFill/>
      </xdr:spPr>
    </xdr:pic>
    <xdr:clientData fLocksWithSheet="0"/>
  </xdr:oneCellAnchor>
  <xdr:twoCellAnchor>
    <xdr:from>
      <xdr:col>1</xdr:col>
      <xdr:colOff>38100</xdr:colOff>
      <xdr:row>0</xdr:row>
      <xdr:rowOff>47625</xdr:rowOff>
    </xdr:from>
    <xdr:to>
      <xdr:col>1</xdr:col>
      <xdr:colOff>600075</xdr:colOff>
      <xdr:row>1</xdr:row>
      <xdr:rowOff>152400</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5D328FD9-C74D-4ECD-8796-EBF48DCC3776}"/>
            </a:ext>
          </a:extLst>
        </xdr:cNvPr>
        <xdr:cNvSpPr txBox="1"/>
      </xdr:nvSpPr>
      <xdr:spPr>
        <a:xfrm>
          <a:off x="704850" y="4762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574964</xdr:colOff>
      <xdr:row>0</xdr:row>
      <xdr:rowOff>47625</xdr:rowOff>
    </xdr:from>
    <xdr:to>
      <xdr:col>2</xdr:col>
      <xdr:colOff>832139</xdr:colOff>
      <xdr:row>1</xdr:row>
      <xdr:rowOff>152400</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CA22C61C-C8F2-4FE0-940D-37D77544C113}"/>
            </a:ext>
          </a:extLst>
        </xdr:cNvPr>
        <xdr:cNvSpPr txBox="1"/>
      </xdr:nvSpPr>
      <xdr:spPr>
        <a:xfrm>
          <a:off x="124171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781050</xdr:colOff>
      <xdr:row>0</xdr:row>
      <xdr:rowOff>47625</xdr:rowOff>
    </xdr:from>
    <xdr:to>
      <xdr:col>3</xdr:col>
      <xdr:colOff>914400</xdr:colOff>
      <xdr:row>1</xdr:row>
      <xdr:rowOff>152400</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8F4F29D0-9728-480B-8755-D715FC3649C4}"/>
            </a:ext>
          </a:extLst>
        </xdr:cNvPr>
        <xdr:cNvSpPr txBox="1"/>
      </xdr:nvSpPr>
      <xdr:spPr>
        <a:xfrm>
          <a:off x="2114550" y="47625"/>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952500</xdr:colOff>
      <xdr:row>0</xdr:row>
      <xdr:rowOff>47625</xdr:rowOff>
    </xdr:from>
    <xdr:to>
      <xdr:col>4</xdr:col>
      <xdr:colOff>600942</xdr:colOff>
      <xdr:row>1</xdr:row>
      <xdr:rowOff>152400</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E5E55443-3481-496A-9A6A-51A08B3852FB}"/>
            </a:ext>
          </a:extLst>
        </xdr:cNvPr>
        <xdr:cNvSpPr txBox="1"/>
      </xdr:nvSpPr>
      <xdr:spPr>
        <a:xfrm>
          <a:off x="3276600" y="47625"/>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632981</xdr:colOff>
      <xdr:row>0</xdr:row>
      <xdr:rowOff>47625</xdr:rowOff>
    </xdr:from>
    <xdr:to>
      <xdr:col>5</xdr:col>
      <xdr:colOff>566306</xdr:colOff>
      <xdr:row>1</xdr:row>
      <xdr:rowOff>152400</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957A6018-814C-4862-BB3B-3DAB74D9EC7C}"/>
            </a:ext>
          </a:extLst>
        </xdr:cNvPr>
        <xdr:cNvSpPr txBox="1"/>
      </xdr:nvSpPr>
      <xdr:spPr>
        <a:xfrm>
          <a:off x="4109606"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598345</xdr:colOff>
      <xdr:row>0</xdr:row>
      <xdr:rowOff>47625</xdr:rowOff>
    </xdr:from>
    <xdr:to>
      <xdr:col>6</xdr:col>
      <xdr:colOff>531670</xdr:colOff>
      <xdr:row>1</xdr:row>
      <xdr:rowOff>152400</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939F943D-A5EC-4F80-B88E-CA53FAE3C224}"/>
            </a:ext>
          </a:extLst>
        </xdr:cNvPr>
        <xdr:cNvSpPr txBox="1"/>
      </xdr:nvSpPr>
      <xdr:spPr>
        <a:xfrm>
          <a:off x="5065570"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563709</xdr:colOff>
      <xdr:row>0</xdr:row>
      <xdr:rowOff>47625</xdr:rowOff>
    </xdr:from>
    <xdr:to>
      <xdr:col>7</xdr:col>
      <xdr:colOff>497034</xdr:colOff>
      <xdr:row>1</xdr:row>
      <xdr:rowOff>152400</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47C6A15B-6DFA-4757-B349-9B7A82292A31}"/>
            </a:ext>
          </a:extLst>
        </xdr:cNvPr>
        <xdr:cNvSpPr txBox="1"/>
      </xdr:nvSpPr>
      <xdr:spPr>
        <a:xfrm>
          <a:off x="6021534"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529073</xdr:colOff>
      <xdr:row>0</xdr:row>
      <xdr:rowOff>47625</xdr:rowOff>
    </xdr:from>
    <xdr:to>
      <xdr:col>8</xdr:col>
      <xdr:colOff>386198</xdr:colOff>
      <xdr:row>1</xdr:row>
      <xdr:rowOff>152400</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1E511448-A3DC-4321-8545-3E1768D338A5}"/>
            </a:ext>
          </a:extLst>
        </xdr:cNvPr>
        <xdr:cNvSpPr txBox="1"/>
      </xdr:nvSpPr>
      <xdr:spPr>
        <a:xfrm>
          <a:off x="6977498"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418237</xdr:colOff>
      <xdr:row>0</xdr:row>
      <xdr:rowOff>47625</xdr:rowOff>
    </xdr:from>
    <xdr:to>
      <xdr:col>9</xdr:col>
      <xdr:colOff>113437</xdr:colOff>
      <xdr:row>1</xdr:row>
      <xdr:rowOff>152400</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4909E73E-EBEF-467B-A7FC-CBBA731985F4}"/>
            </a:ext>
          </a:extLst>
        </xdr:cNvPr>
        <xdr:cNvSpPr txBox="1"/>
      </xdr:nvSpPr>
      <xdr:spPr>
        <a:xfrm>
          <a:off x="7933462" y="4762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145476</xdr:colOff>
      <xdr:row>0</xdr:row>
      <xdr:rowOff>47625</xdr:rowOff>
    </xdr:from>
    <xdr:to>
      <xdr:col>10</xdr:col>
      <xdr:colOff>202626</xdr:colOff>
      <xdr:row>1</xdr:row>
      <xdr:rowOff>152400</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484F5F0E-4CED-445D-AD66-A168FE8FCB9E}"/>
            </a:ext>
          </a:extLst>
        </xdr:cNvPr>
        <xdr:cNvSpPr txBox="1"/>
      </xdr:nvSpPr>
      <xdr:spPr>
        <a:xfrm>
          <a:off x="8965626"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234665</xdr:colOff>
      <xdr:row>0</xdr:row>
      <xdr:rowOff>47625</xdr:rowOff>
    </xdr:from>
    <xdr:to>
      <xdr:col>11</xdr:col>
      <xdr:colOff>63215</xdr:colOff>
      <xdr:row>1</xdr:row>
      <xdr:rowOff>152400</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2631420B-87C9-46A9-9D9D-BCFA1747454B}"/>
            </a:ext>
          </a:extLst>
        </xdr:cNvPr>
        <xdr:cNvSpPr txBox="1"/>
      </xdr:nvSpPr>
      <xdr:spPr>
        <a:xfrm>
          <a:off x="10131140"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95250</xdr:colOff>
      <xdr:row>0</xdr:row>
      <xdr:rowOff>47625</xdr:rowOff>
    </xdr:from>
    <xdr:to>
      <xdr:col>11</xdr:col>
      <xdr:colOff>809625</xdr:colOff>
      <xdr:row>1</xdr:row>
      <xdr:rowOff>152400</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00651514-642B-4329-8465-2366C2FA4E80}"/>
            </a:ext>
          </a:extLst>
        </xdr:cNvPr>
        <xdr:cNvSpPr txBox="1"/>
      </xdr:nvSpPr>
      <xdr:spPr>
        <a:xfrm>
          <a:off x="11296650" y="4762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11</xdr:col>
      <xdr:colOff>942976</xdr:colOff>
      <xdr:row>0</xdr:row>
      <xdr:rowOff>47625</xdr:rowOff>
    </xdr:from>
    <xdr:to>
      <xdr:col>12</xdr:col>
      <xdr:colOff>1181100</xdr:colOff>
      <xdr:row>1</xdr:row>
      <xdr:rowOff>152400</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5E34993E-8D34-47CA-A5CD-C2B5B3844F81}"/>
            </a:ext>
          </a:extLst>
        </xdr:cNvPr>
        <xdr:cNvSpPr txBox="1"/>
      </xdr:nvSpPr>
      <xdr:spPr>
        <a:xfrm>
          <a:off x="12144376" y="47625"/>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28575</xdr:colOff>
      <xdr:row>0</xdr:row>
      <xdr:rowOff>66675</xdr:rowOff>
    </xdr:from>
    <xdr:ext cx="666750" cy="228600"/>
    <xdr:pic>
      <xdr:nvPicPr>
        <xdr:cNvPr id="3" name="image1.png">
          <a:extLst>
            <a:ext uri="{FF2B5EF4-FFF2-40B4-BE49-F238E27FC236}">
              <a16:creationId xmlns:a16="http://schemas.microsoft.com/office/drawing/2014/main" id="{7CA827BE-685A-47A2-81E0-DDCB52EF62BC}"/>
            </a:ext>
          </a:extLst>
        </xdr:cNvPr>
        <xdr:cNvPicPr preferRelativeResize="0"/>
      </xdr:nvPicPr>
      <xdr:blipFill>
        <a:blip xmlns:r="http://schemas.openxmlformats.org/officeDocument/2006/relationships" r:embed="rId1" cstate="print"/>
        <a:stretch>
          <a:fillRect/>
        </a:stretch>
      </xdr:blipFill>
      <xdr:spPr>
        <a:xfrm>
          <a:off x="28575" y="66675"/>
          <a:ext cx="666750" cy="228600"/>
        </a:xfrm>
        <a:prstGeom prst="rect">
          <a:avLst/>
        </a:prstGeom>
        <a:noFill/>
      </xdr:spPr>
    </xdr:pic>
    <xdr:clientData fLocksWithSheet="0"/>
  </xdr:oneCellAnchor>
  <xdr:twoCellAnchor>
    <xdr:from>
      <xdr:col>1</xdr:col>
      <xdr:colOff>66675</xdr:colOff>
      <xdr:row>0</xdr:row>
      <xdr:rowOff>47625</xdr:rowOff>
    </xdr:from>
    <xdr:to>
      <xdr:col>1</xdr:col>
      <xdr:colOff>628650</xdr:colOff>
      <xdr:row>1</xdr:row>
      <xdr:rowOff>152400</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E333564A-12A0-433D-945C-21123DA478A3}"/>
            </a:ext>
          </a:extLst>
        </xdr:cNvPr>
        <xdr:cNvSpPr txBox="1"/>
      </xdr:nvSpPr>
      <xdr:spPr>
        <a:xfrm>
          <a:off x="733425" y="47625"/>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603539</xdr:colOff>
      <xdr:row>0</xdr:row>
      <xdr:rowOff>47625</xdr:rowOff>
    </xdr:from>
    <xdr:to>
      <xdr:col>2</xdr:col>
      <xdr:colOff>860714</xdr:colOff>
      <xdr:row>1</xdr:row>
      <xdr:rowOff>152400</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820E9348-B308-407F-A1C0-59099A7108E4}"/>
            </a:ext>
          </a:extLst>
        </xdr:cNvPr>
        <xdr:cNvSpPr txBox="1"/>
      </xdr:nvSpPr>
      <xdr:spPr>
        <a:xfrm>
          <a:off x="1270289"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809625</xdr:colOff>
      <xdr:row>0</xdr:row>
      <xdr:rowOff>47625</xdr:rowOff>
    </xdr:from>
    <xdr:to>
      <xdr:col>3</xdr:col>
      <xdr:colOff>942975</xdr:colOff>
      <xdr:row>1</xdr:row>
      <xdr:rowOff>152400</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FE1BBB42-A904-4733-9BB5-7CF426974A28}"/>
            </a:ext>
          </a:extLst>
        </xdr:cNvPr>
        <xdr:cNvSpPr txBox="1"/>
      </xdr:nvSpPr>
      <xdr:spPr>
        <a:xfrm>
          <a:off x="2143125" y="47625"/>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981075</xdr:colOff>
      <xdr:row>0</xdr:row>
      <xdr:rowOff>47625</xdr:rowOff>
    </xdr:from>
    <xdr:to>
      <xdr:col>4</xdr:col>
      <xdr:colOff>791442</xdr:colOff>
      <xdr:row>1</xdr:row>
      <xdr:rowOff>152400</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A29AFF0C-A691-46FD-AA4B-E585B9247B1B}"/>
            </a:ext>
          </a:extLst>
        </xdr:cNvPr>
        <xdr:cNvSpPr txBox="1"/>
      </xdr:nvSpPr>
      <xdr:spPr>
        <a:xfrm>
          <a:off x="3305175" y="47625"/>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823481</xdr:colOff>
      <xdr:row>0</xdr:row>
      <xdr:rowOff>47625</xdr:rowOff>
    </xdr:from>
    <xdr:to>
      <xdr:col>5</xdr:col>
      <xdr:colOff>756806</xdr:colOff>
      <xdr:row>1</xdr:row>
      <xdr:rowOff>152400</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B3BB44F8-F766-41AB-81FF-B63627956973}"/>
            </a:ext>
          </a:extLst>
        </xdr:cNvPr>
        <xdr:cNvSpPr txBox="1"/>
      </xdr:nvSpPr>
      <xdr:spPr>
        <a:xfrm>
          <a:off x="4138181"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788845</xdr:colOff>
      <xdr:row>0</xdr:row>
      <xdr:rowOff>47625</xdr:rowOff>
    </xdr:from>
    <xdr:to>
      <xdr:col>6</xdr:col>
      <xdr:colOff>541195</xdr:colOff>
      <xdr:row>1</xdr:row>
      <xdr:rowOff>152400</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13763924-CD30-4E22-AB34-19858721991B}"/>
            </a:ext>
          </a:extLst>
        </xdr:cNvPr>
        <xdr:cNvSpPr txBox="1"/>
      </xdr:nvSpPr>
      <xdr:spPr>
        <a:xfrm>
          <a:off x="5094145"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573234</xdr:colOff>
      <xdr:row>0</xdr:row>
      <xdr:rowOff>47625</xdr:rowOff>
    </xdr:from>
    <xdr:to>
      <xdr:col>7</xdr:col>
      <xdr:colOff>268434</xdr:colOff>
      <xdr:row>1</xdr:row>
      <xdr:rowOff>152400</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F61FAC0D-238C-4008-B9BA-75049CE62DB4}"/>
            </a:ext>
          </a:extLst>
        </xdr:cNvPr>
        <xdr:cNvSpPr txBox="1"/>
      </xdr:nvSpPr>
      <xdr:spPr>
        <a:xfrm>
          <a:off x="6050109"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300473</xdr:colOff>
      <xdr:row>0</xdr:row>
      <xdr:rowOff>47625</xdr:rowOff>
    </xdr:from>
    <xdr:to>
      <xdr:col>8</xdr:col>
      <xdr:colOff>233798</xdr:colOff>
      <xdr:row>1</xdr:row>
      <xdr:rowOff>152400</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0A717691-69D9-4EC5-98A1-F0BEE87FB615}"/>
            </a:ext>
          </a:extLst>
        </xdr:cNvPr>
        <xdr:cNvSpPr txBox="1"/>
      </xdr:nvSpPr>
      <xdr:spPr>
        <a:xfrm>
          <a:off x="7006073" y="47625"/>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265837</xdr:colOff>
      <xdr:row>0</xdr:row>
      <xdr:rowOff>47625</xdr:rowOff>
    </xdr:from>
    <xdr:to>
      <xdr:col>9</xdr:col>
      <xdr:colOff>132487</xdr:colOff>
      <xdr:row>1</xdr:row>
      <xdr:rowOff>152400</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0CC6738C-A33F-4400-B925-46FE9005CA2B}"/>
            </a:ext>
          </a:extLst>
        </xdr:cNvPr>
        <xdr:cNvSpPr txBox="1"/>
      </xdr:nvSpPr>
      <xdr:spPr>
        <a:xfrm>
          <a:off x="7962037" y="47625"/>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164526</xdr:colOff>
      <xdr:row>0</xdr:row>
      <xdr:rowOff>47625</xdr:rowOff>
    </xdr:from>
    <xdr:to>
      <xdr:col>10</xdr:col>
      <xdr:colOff>164526</xdr:colOff>
      <xdr:row>1</xdr:row>
      <xdr:rowOff>152400</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588446B3-E6D8-4C62-B255-A8A2DF6D4B60}"/>
            </a:ext>
          </a:extLst>
        </xdr:cNvPr>
        <xdr:cNvSpPr txBox="1"/>
      </xdr:nvSpPr>
      <xdr:spPr>
        <a:xfrm>
          <a:off x="8994201"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196565</xdr:colOff>
      <xdr:row>0</xdr:row>
      <xdr:rowOff>47625</xdr:rowOff>
    </xdr:from>
    <xdr:to>
      <xdr:col>11</xdr:col>
      <xdr:colOff>339440</xdr:colOff>
      <xdr:row>1</xdr:row>
      <xdr:rowOff>152400</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DDDAA10E-9F54-4055-80C5-3FA25B9D1C4D}"/>
            </a:ext>
          </a:extLst>
        </xdr:cNvPr>
        <xdr:cNvSpPr txBox="1"/>
      </xdr:nvSpPr>
      <xdr:spPr>
        <a:xfrm>
          <a:off x="10159715" y="47625"/>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371475</xdr:colOff>
      <xdr:row>0</xdr:row>
      <xdr:rowOff>47625</xdr:rowOff>
    </xdr:from>
    <xdr:to>
      <xdr:col>12</xdr:col>
      <xdr:colOff>95250</xdr:colOff>
      <xdr:row>1</xdr:row>
      <xdr:rowOff>152400</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CA905AD7-9190-4172-9C8C-52395E9FC61A}"/>
            </a:ext>
          </a:extLst>
        </xdr:cNvPr>
        <xdr:cNvSpPr txBox="1"/>
      </xdr:nvSpPr>
      <xdr:spPr>
        <a:xfrm>
          <a:off x="11325225" y="47625"/>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228601</xdr:colOff>
      <xdr:row>0</xdr:row>
      <xdr:rowOff>47625</xdr:rowOff>
    </xdr:from>
    <xdr:to>
      <xdr:col>13</xdr:col>
      <xdr:colOff>361950</xdr:colOff>
      <xdr:row>1</xdr:row>
      <xdr:rowOff>152400</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91AE579E-8258-4957-A15F-108F2D99BF6C}"/>
            </a:ext>
          </a:extLst>
        </xdr:cNvPr>
        <xdr:cNvSpPr txBox="1"/>
      </xdr:nvSpPr>
      <xdr:spPr>
        <a:xfrm>
          <a:off x="12172951" y="47625"/>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9525</xdr:colOff>
      <xdr:row>0</xdr:row>
      <xdr:rowOff>57150</xdr:rowOff>
    </xdr:from>
    <xdr:ext cx="666750" cy="228600"/>
    <xdr:pic>
      <xdr:nvPicPr>
        <xdr:cNvPr id="3" name="image1.png">
          <a:extLst>
            <a:ext uri="{FF2B5EF4-FFF2-40B4-BE49-F238E27FC236}">
              <a16:creationId xmlns:a16="http://schemas.microsoft.com/office/drawing/2014/main" id="{4BA72E92-F011-4A6F-863A-AD45B8F5E6D9}"/>
            </a:ext>
          </a:extLst>
        </xdr:cNvPr>
        <xdr:cNvPicPr preferRelativeResize="0"/>
      </xdr:nvPicPr>
      <xdr:blipFill>
        <a:blip xmlns:r="http://schemas.openxmlformats.org/officeDocument/2006/relationships" r:embed="rId1" cstate="print"/>
        <a:stretch>
          <a:fillRect/>
        </a:stretch>
      </xdr:blipFill>
      <xdr:spPr>
        <a:xfrm>
          <a:off x="9525" y="57150"/>
          <a:ext cx="666750" cy="228600"/>
        </a:xfrm>
        <a:prstGeom prst="rect">
          <a:avLst/>
        </a:prstGeom>
        <a:noFill/>
      </xdr:spPr>
    </xdr:pic>
    <xdr:clientData fLocksWithSheet="0"/>
  </xdr:oneCellAnchor>
  <xdr:twoCellAnchor>
    <xdr:from>
      <xdr:col>1</xdr:col>
      <xdr:colOff>47625</xdr:colOff>
      <xdr:row>0</xdr:row>
      <xdr:rowOff>38100</xdr:rowOff>
    </xdr:from>
    <xdr:to>
      <xdr:col>1</xdr:col>
      <xdr:colOff>609600</xdr:colOff>
      <xdr:row>1</xdr:row>
      <xdr:rowOff>142875</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938EA5EE-A6FB-4074-A80A-1FB94397B751}"/>
            </a:ext>
          </a:extLst>
        </xdr:cNvPr>
        <xdr:cNvSpPr txBox="1"/>
      </xdr:nvSpPr>
      <xdr:spPr>
        <a:xfrm>
          <a:off x="714375"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584489</xdr:colOff>
      <xdr:row>0</xdr:row>
      <xdr:rowOff>38100</xdr:rowOff>
    </xdr:from>
    <xdr:to>
      <xdr:col>2</xdr:col>
      <xdr:colOff>841664</xdr:colOff>
      <xdr:row>1</xdr:row>
      <xdr:rowOff>142875</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F1AACF18-EB68-41A0-BAD8-30114C3720AD}"/>
            </a:ext>
          </a:extLst>
        </xdr:cNvPr>
        <xdr:cNvSpPr txBox="1"/>
      </xdr:nvSpPr>
      <xdr:spPr>
        <a:xfrm>
          <a:off x="125123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790575</xdr:colOff>
      <xdr:row>0</xdr:row>
      <xdr:rowOff>38100</xdr:rowOff>
    </xdr:from>
    <xdr:to>
      <xdr:col>3</xdr:col>
      <xdr:colOff>923925</xdr:colOff>
      <xdr:row>1</xdr:row>
      <xdr:rowOff>142875</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C52B6FD4-C3AE-4FFA-9478-A231E549A3CB}"/>
            </a:ext>
          </a:extLst>
        </xdr:cNvPr>
        <xdr:cNvSpPr txBox="1"/>
      </xdr:nvSpPr>
      <xdr:spPr>
        <a:xfrm>
          <a:off x="2124075" y="38100"/>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962025</xdr:colOff>
      <xdr:row>0</xdr:row>
      <xdr:rowOff>38100</xdr:rowOff>
    </xdr:from>
    <xdr:to>
      <xdr:col>4</xdr:col>
      <xdr:colOff>772392</xdr:colOff>
      <xdr:row>1</xdr:row>
      <xdr:rowOff>142875</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FB1DF513-808B-4849-8A87-1F3534397C55}"/>
            </a:ext>
          </a:extLst>
        </xdr:cNvPr>
        <xdr:cNvSpPr txBox="1"/>
      </xdr:nvSpPr>
      <xdr:spPr>
        <a:xfrm>
          <a:off x="3286125" y="38100"/>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804431</xdr:colOff>
      <xdr:row>0</xdr:row>
      <xdr:rowOff>38100</xdr:rowOff>
    </xdr:from>
    <xdr:to>
      <xdr:col>5</xdr:col>
      <xdr:colOff>737756</xdr:colOff>
      <xdr:row>1</xdr:row>
      <xdr:rowOff>142875</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D1088E7B-61A5-4EDD-83A4-0AACD5096EF9}"/>
            </a:ext>
          </a:extLst>
        </xdr:cNvPr>
        <xdr:cNvSpPr txBox="1"/>
      </xdr:nvSpPr>
      <xdr:spPr>
        <a:xfrm>
          <a:off x="4119131"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769795</xdr:colOff>
      <xdr:row>0</xdr:row>
      <xdr:rowOff>38100</xdr:rowOff>
    </xdr:from>
    <xdr:to>
      <xdr:col>6</xdr:col>
      <xdr:colOff>398320</xdr:colOff>
      <xdr:row>1</xdr:row>
      <xdr:rowOff>142875</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E73BEC68-FA7D-46C0-A3F4-D7150871F571}"/>
            </a:ext>
          </a:extLst>
        </xdr:cNvPr>
        <xdr:cNvSpPr txBox="1"/>
      </xdr:nvSpPr>
      <xdr:spPr>
        <a:xfrm>
          <a:off x="5075095"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430359</xdr:colOff>
      <xdr:row>0</xdr:row>
      <xdr:rowOff>38100</xdr:rowOff>
    </xdr:from>
    <xdr:to>
      <xdr:col>7</xdr:col>
      <xdr:colOff>239859</xdr:colOff>
      <xdr:row>1</xdr:row>
      <xdr:rowOff>142875</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D8CD19F8-702A-4821-8037-BC5EFD76C012}"/>
            </a:ext>
          </a:extLst>
        </xdr:cNvPr>
        <xdr:cNvSpPr txBox="1"/>
      </xdr:nvSpPr>
      <xdr:spPr>
        <a:xfrm>
          <a:off x="6031059"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271898</xdr:colOff>
      <xdr:row>0</xdr:row>
      <xdr:rowOff>38100</xdr:rowOff>
    </xdr:from>
    <xdr:to>
      <xdr:col>8</xdr:col>
      <xdr:colOff>205223</xdr:colOff>
      <xdr:row>1</xdr:row>
      <xdr:rowOff>142875</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57C98C3B-5D21-4027-917A-52D066DA9CE0}"/>
            </a:ext>
          </a:extLst>
        </xdr:cNvPr>
        <xdr:cNvSpPr txBox="1"/>
      </xdr:nvSpPr>
      <xdr:spPr>
        <a:xfrm>
          <a:off x="6987023"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237262</xdr:colOff>
      <xdr:row>0</xdr:row>
      <xdr:rowOff>38100</xdr:rowOff>
    </xdr:from>
    <xdr:to>
      <xdr:col>9</xdr:col>
      <xdr:colOff>94387</xdr:colOff>
      <xdr:row>1</xdr:row>
      <xdr:rowOff>142875</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8F02403D-7696-410D-83BC-4AFA0216949F}"/>
            </a:ext>
          </a:extLst>
        </xdr:cNvPr>
        <xdr:cNvSpPr txBox="1"/>
      </xdr:nvSpPr>
      <xdr:spPr>
        <a:xfrm>
          <a:off x="7942987"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126426</xdr:colOff>
      <xdr:row>0</xdr:row>
      <xdr:rowOff>38100</xdr:rowOff>
    </xdr:from>
    <xdr:to>
      <xdr:col>10</xdr:col>
      <xdr:colOff>269301</xdr:colOff>
      <xdr:row>1</xdr:row>
      <xdr:rowOff>142875</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B4C1797C-2F32-4960-9BF7-1F63CF98FA45}"/>
            </a:ext>
          </a:extLst>
        </xdr:cNvPr>
        <xdr:cNvSpPr txBox="1"/>
      </xdr:nvSpPr>
      <xdr:spPr>
        <a:xfrm>
          <a:off x="8975151"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301340</xdr:colOff>
      <xdr:row>0</xdr:row>
      <xdr:rowOff>38100</xdr:rowOff>
    </xdr:from>
    <xdr:to>
      <xdr:col>11</xdr:col>
      <xdr:colOff>377540</xdr:colOff>
      <xdr:row>1</xdr:row>
      <xdr:rowOff>142875</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55A0EA81-7F51-44F4-84B8-FBD8F6C9C8A3}"/>
            </a:ext>
          </a:extLst>
        </xdr:cNvPr>
        <xdr:cNvSpPr txBox="1"/>
      </xdr:nvSpPr>
      <xdr:spPr>
        <a:xfrm>
          <a:off x="10140665"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11</xdr:col>
      <xdr:colOff>409575</xdr:colOff>
      <xdr:row>0</xdr:row>
      <xdr:rowOff>38100</xdr:rowOff>
    </xdr:from>
    <xdr:to>
      <xdr:col>11</xdr:col>
      <xdr:colOff>1123950</xdr:colOff>
      <xdr:row>1</xdr:row>
      <xdr:rowOff>142875</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EBEB5DF5-4A04-4C44-BF4F-54A4ADCBDA40}"/>
            </a:ext>
          </a:extLst>
        </xdr:cNvPr>
        <xdr:cNvSpPr txBox="1"/>
      </xdr:nvSpPr>
      <xdr:spPr>
        <a:xfrm>
          <a:off x="11306175"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123826</xdr:colOff>
      <xdr:row>0</xdr:row>
      <xdr:rowOff>38100</xdr:rowOff>
    </xdr:from>
    <xdr:to>
      <xdr:col>13</xdr:col>
      <xdr:colOff>438150</xdr:colOff>
      <xdr:row>1</xdr:row>
      <xdr:rowOff>142875</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183B8703-1D72-465C-9C98-A4625B901A41}"/>
            </a:ext>
          </a:extLst>
        </xdr:cNvPr>
        <xdr:cNvSpPr txBox="1"/>
      </xdr:nvSpPr>
      <xdr:spPr>
        <a:xfrm>
          <a:off x="12153901" y="38100"/>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19050</xdr:colOff>
      <xdr:row>0</xdr:row>
      <xdr:rowOff>57150</xdr:rowOff>
    </xdr:from>
    <xdr:ext cx="666750" cy="228600"/>
    <xdr:pic>
      <xdr:nvPicPr>
        <xdr:cNvPr id="3" name="image1.png">
          <a:extLst>
            <a:ext uri="{FF2B5EF4-FFF2-40B4-BE49-F238E27FC236}">
              <a16:creationId xmlns:a16="http://schemas.microsoft.com/office/drawing/2014/main" id="{85441BAA-A9AC-4C35-9714-C04A86734D4A}"/>
            </a:ext>
          </a:extLst>
        </xdr:cNvPr>
        <xdr:cNvPicPr preferRelativeResize="0"/>
      </xdr:nvPicPr>
      <xdr:blipFill>
        <a:blip xmlns:r="http://schemas.openxmlformats.org/officeDocument/2006/relationships" r:embed="rId1" cstate="print"/>
        <a:stretch>
          <a:fillRect/>
        </a:stretch>
      </xdr:blipFill>
      <xdr:spPr>
        <a:xfrm>
          <a:off x="19050" y="57150"/>
          <a:ext cx="666750" cy="228600"/>
        </a:xfrm>
        <a:prstGeom prst="rect">
          <a:avLst/>
        </a:prstGeom>
        <a:noFill/>
      </xdr:spPr>
    </xdr:pic>
    <xdr:clientData fLocksWithSheet="0"/>
  </xdr:oneCellAnchor>
  <xdr:twoCellAnchor>
    <xdr:from>
      <xdr:col>1</xdr:col>
      <xdr:colOff>57150</xdr:colOff>
      <xdr:row>0</xdr:row>
      <xdr:rowOff>38100</xdr:rowOff>
    </xdr:from>
    <xdr:to>
      <xdr:col>1</xdr:col>
      <xdr:colOff>619125</xdr:colOff>
      <xdr:row>1</xdr:row>
      <xdr:rowOff>142875</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FEB5CD77-9C4E-49D9-AA4B-936DB5EC9822}"/>
            </a:ext>
          </a:extLst>
        </xdr:cNvPr>
        <xdr:cNvSpPr txBox="1"/>
      </xdr:nvSpPr>
      <xdr:spPr>
        <a:xfrm>
          <a:off x="723900"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594014</xdr:colOff>
      <xdr:row>0</xdr:row>
      <xdr:rowOff>38100</xdr:rowOff>
    </xdr:from>
    <xdr:to>
      <xdr:col>2</xdr:col>
      <xdr:colOff>851189</xdr:colOff>
      <xdr:row>1</xdr:row>
      <xdr:rowOff>142875</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AD4A4584-93A8-43CF-82DA-CF9D3C0D81C4}"/>
            </a:ext>
          </a:extLst>
        </xdr:cNvPr>
        <xdr:cNvSpPr txBox="1"/>
      </xdr:nvSpPr>
      <xdr:spPr>
        <a:xfrm>
          <a:off x="126076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800100</xdr:colOff>
      <xdr:row>0</xdr:row>
      <xdr:rowOff>38100</xdr:rowOff>
    </xdr:from>
    <xdr:to>
      <xdr:col>3</xdr:col>
      <xdr:colOff>933450</xdr:colOff>
      <xdr:row>1</xdr:row>
      <xdr:rowOff>142875</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EF2356C6-15D1-4349-8B94-4287E2DD60C5}"/>
            </a:ext>
          </a:extLst>
        </xdr:cNvPr>
        <xdr:cNvSpPr txBox="1"/>
      </xdr:nvSpPr>
      <xdr:spPr>
        <a:xfrm>
          <a:off x="2133600" y="38100"/>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971550</xdr:colOff>
      <xdr:row>0</xdr:row>
      <xdr:rowOff>38100</xdr:rowOff>
    </xdr:from>
    <xdr:to>
      <xdr:col>4</xdr:col>
      <xdr:colOff>781917</xdr:colOff>
      <xdr:row>1</xdr:row>
      <xdr:rowOff>142875</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0EC91D55-5763-4A43-BAA4-81CBE79B9105}"/>
            </a:ext>
          </a:extLst>
        </xdr:cNvPr>
        <xdr:cNvSpPr txBox="1"/>
      </xdr:nvSpPr>
      <xdr:spPr>
        <a:xfrm>
          <a:off x="3295650" y="38100"/>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813956</xdr:colOff>
      <xdr:row>0</xdr:row>
      <xdr:rowOff>38100</xdr:rowOff>
    </xdr:from>
    <xdr:to>
      <xdr:col>5</xdr:col>
      <xdr:colOff>747281</xdr:colOff>
      <xdr:row>1</xdr:row>
      <xdr:rowOff>142875</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AB6C5FD1-A4D5-460D-85A3-424732FAE17B}"/>
            </a:ext>
          </a:extLst>
        </xdr:cNvPr>
        <xdr:cNvSpPr txBox="1"/>
      </xdr:nvSpPr>
      <xdr:spPr>
        <a:xfrm>
          <a:off x="4128656"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779320</xdr:colOff>
      <xdr:row>0</xdr:row>
      <xdr:rowOff>38100</xdr:rowOff>
    </xdr:from>
    <xdr:to>
      <xdr:col>6</xdr:col>
      <xdr:colOff>712645</xdr:colOff>
      <xdr:row>1</xdr:row>
      <xdr:rowOff>142875</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127FB23B-DDD0-44CD-AE19-3BF77EA78FBA}"/>
            </a:ext>
          </a:extLst>
        </xdr:cNvPr>
        <xdr:cNvSpPr txBox="1"/>
      </xdr:nvSpPr>
      <xdr:spPr>
        <a:xfrm>
          <a:off x="5084620"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744684</xdr:colOff>
      <xdr:row>0</xdr:row>
      <xdr:rowOff>38100</xdr:rowOff>
    </xdr:from>
    <xdr:to>
      <xdr:col>7</xdr:col>
      <xdr:colOff>678009</xdr:colOff>
      <xdr:row>1</xdr:row>
      <xdr:rowOff>142875</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AE4C437B-65B5-4D7E-847A-7A24D93245B6}"/>
            </a:ext>
          </a:extLst>
        </xdr:cNvPr>
        <xdr:cNvSpPr txBox="1"/>
      </xdr:nvSpPr>
      <xdr:spPr>
        <a:xfrm>
          <a:off x="604058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710048</xdr:colOff>
      <xdr:row>0</xdr:row>
      <xdr:rowOff>38100</xdr:rowOff>
    </xdr:from>
    <xdr:to>
      <xdr:col>8</xdr:col>
      <xdr:colOff>643373</xdr:colOff>
      <xdr:row>1</xdr:row>
      <xdr:rowOff>142875</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81E88A12-B288-4143-A263-148240912295}"/>
            </a:ext>
          </a:extLst>
        </xdr:cNvPr>
        <xdr:cNvSpPr txBox="1"/>
      </xdr:nvSpPr>
      <xdr:spPr>
        <a:xfrm>
          <a:off x="699654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675412</xdr:colOff>
      <xdr:row>0</xdr:row>
      <xdr:rowOff>38100</xdr:rowOff>
    </xdr:from>
    <xdr:to>
      <xdr:col>9</xdr:col>
      <xdr:colOff>684937</xdr:colOff>
      <xdr:row>1</xdr:row>
      <xdr:rowOff>142875</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4B0B74D4-603D-45D1-9FFD-F2A2EEEFF5D1}"/>
            </a:ext>
          </a:extLst>
        </xdr:cNvPr>
        <xdr:cNvSpPr txBox="1"/>
      </xdr:nvSpPr>
      <xdr:spPr>
        <a:xfrm>
          <a:off x="7952512"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716976</xdr:colOff>
      <xdr:row>0</xdr:row>
      <xdr:rowOff>38100</xdr:rowOff>
    </xdr:from>
    <xdr:to>
      <xdr:col>10</xdr:col>
      <xdr:colOff>859851</xdr:colOff>
      <xdr:row>1</xdr:row>
      <xdr:rowOff>142875</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B3823C3A-8EBF-41D0-AF06-D93A87D35F00}"/>
            </a:ext>
          </a:extLst>
        </xdr:cNvPr>
        <xdr:cNvSpPr txBox="1"/>
      </xdr:nvSpPr>
      <xdr:spPr>
        <a:xfrm>
          <a:off x="8984676"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891890</xdr:colOff>
      <xdr:row>0</xdr:row>
      <xdr:rowOff>38100</xdr:rowOff>
    </xdr:from>
    <xdr:to>
      <xdr:col>12</xdr:col>
      <xdr:colOff>44165</xdr:colOff>
      <xdr:row>1</xdr:row>
      <xdr:rowOff>142875</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7D607E4A-2574-4411-AC2B-B0A759A26667}"/>
            </a:ext>
          </a:extLst>
        </xdr:cNvPr>
        <xdr:cNvSpPr txBox="1"/>
      </xdr:nvSpPr>
      <xdr:spPr>
        <a:xfrm>
          <a:off x="10150190"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76200</xdr:colOff>
      <xdr:row>0</xdr:row>
      <xdr:rowOff>38100</xdr:rowOff>
    </xdr:from>
    <xdr:to>
      <xdr:col>12</xdr:col>
      <xdr:colOff>790575</xdr:colOff>
      <xdr:row>1</xdr:row>
      <xdr:rowOff>142875</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DE07A506-A9A7-4E4E-9BE6-380B5F4F3AB3}"/>
            </a:ext>
          </a:extLst>
        </xdr:cNvPr>
        <xdr:cNvSpPr txBox="1"/>
      </xdr:nvSpPr>
      <xdr:spPr>
        <a:xfrm>
          <a:off x="11315700"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923926</xdr:colOff>
      <xdr:row>0</xdr:row>
      <xdr:rowOff>38100</xdr:rowOff>
    </xdr:from>
    <xdr:to>
      <xdr:col>14</xdr:col>
      <xdr:colOff>152400</xdr:colOff>
      <xdr:row>1</xdr:row>
      <xdr:rowOff>142875</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3EDD430D-C358-426D-A8A9-1BFF1B2451EE}"/>
            </a:ext>
          </a:extLst>
        </xdr:cNvPr>
        <xdr:cNvSpPr txBox="1"/>
      </xdr:nvSpPr>
      <xdr:spPr>
        <a:xfrm>
          <a:off x="12163426" y="38100"/>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19050</xdr:colOff>
      <xdr:row>0</xdr:row>
      <xdr:rowOff>57150</xdr:rowOff>
    </xdr:from>
    <xdr:ext cx="666750" cy="228600"/>
    <xdr:pic>
      <xdr:nvPicPr>
        <xdr:cNvPr id="3" name="image1.png">
          <a:extLst>
            <a:ext uri="{FF2B5EF4-FFF2-40B4-BE49-F238E27FC236}">
              <a16:creationId xmlns:a16="http://schemas.microsoft.com/office/drawing/2014/main" id="{E075811A-5C6E-47D7-9119-36D6F5E993AC}"/>
            </a:ext>
          </a:extLst>
        </xdr:cNvPr>
        <xdr:cNvPicPr preferRelativeResize="0"/>
      </xdr:nvPicPr>
      <xdr:blipFill>
        <a:blip xmlns:r="http://schemas.openxmlformats.org/officeDocument/2006/relationships" r:embed="rId1" cstate="print"/>
        <a:stretch>
          <a:fillRect/>
        </a:stretch>
      </xdr:blipFill>
      <xdr:spPr>
        <a:xfrm>
          <a:off x="19050" y="57150"/>
          <a:ext cx="666750" cy="228600"/>
        </a:xfrm>
        <a:prstGeom prst="rect">
          <a:avLst/>
        </a:prstGeom>
        <a:noFill/>
      </xdr:spPr>
    </xdr:pic>
    <xdr:clientData fLocksWithSheet="0"/>
  </xdr:oneCellAnchor>
  <xdr:twoCellAnchor>
    <xdr:from>
      <xdr:col>1</xdr:col>
      <xdr:colOff>57150</xdr:colOff>
      <xdr:row>0</xdr:row>
      <xdr:rowOff>38100</xdr:rowOff>
    </xdr:from>
    <xdr:to>
      <xdr:col>1</xdr:col>
      <xdr:colOff>619125</xdr:colOff>
      <xdr:row>1</xdr:row>
      <xdr:rowOff>142875</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B74C47D1-BFB4-41BF-994A-4BB2C5FB24CB}"/>
            </a:ext>
          </a:extLst>
        </xdr:cNvPr>
        <xdr:cNvSpPr txBox="1"/>
      </xdr:nvSpPr>
      <xdr:spPr>
        <a:xfrm>
          <a:off x="723900" y="38100"/>
          <a:ext cx="5619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Home</a:t>
          </a:r>
        </a:p>
      </xdr:txBody>
    </xdr:sp>
    <xdr:clientData/>
  </xdr:twoCellAnchor>
  <xdr:twoCellAnchor>
    <xdr:from>
      <xdr:col>1</xdr:col>
      <xdr:colOff>594014</xdr:colOff>
      <xdr:row>0</xdr:row>
      <xdr:rowOff>38100</xdr:rowOff>
    </xdr:from>
    <xdr:to>
      <xdr:col>2</xdr:col>
      <xdr:colOff>851189</xdr:colOff>
      <xdr:row>1</xdr:row>
      <xdr:rowOff>142875</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6C8F1F35-8E04-487E-AF0A-B63A1733E0E9}"/>
            </a:ext>
          </a:extLst>
        </xdr:cNvPr>
        <xdr:cNvSpPr txBox="1"/>
      </xdr:nvSpPr>
      <xdr:spPr>
        <a:xfrm>
          <a:off x="126076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CSN Group</a:t>
          </a:r>
        </a:p>
      </xdr:txBody>
    </xdr:sp>
    <xdr:clientData/>
  </xdr:twoCellAnchor>
  <xdr:twoCellAnchor>
    <xdr:from>
      <xdr:col>2</xdr:col>
      <xdr:colOff>800100</xdr:colOff>
      <xdr:row>0</xdr:row>
      <xdr:rowOff>38100</xdr:rowOff>
    </xdr:from>
    <xdr:to>
      <xdr:col>3</xdr:col>
      <xdr:colOff>933450</xdr:colOff>
      <xdr:row>1</xdr:row>
      <xdr:rowOff>142875</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26F9F9B8-C675-4440-96E2-45D226940D7B}"/>
            </a:ext>
          </a:extLst>
        </xdr:cNvPr>
        <xdr:cNvSpPr txBox="1"/>
      </xdr:nvSpPr>
      <xdr:spPr>
        <a:xfrm>
          <a:off x="2133600" y="38100"/>
          <a:ext cx="11239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1"/>
              </a:solidFill>
            </a:rPr>
            <a:t>Steel Industry</a:t>
          </a:r>
        </a:p>
      </xdr:txBody>
    </xdr:sp>
    <xdr:clientData/>
  </xdr:twoCellAnchor>
  <xdr:twoCellAnchor>
    <xdr:from>
      <xdr:col>3</xdr:col>
      <xdr:colOff>971550</xdr:colOff>
      <xdr:row>0</xdr:row>
      <xdr:rowOff>38100</xdr:rowOff>
    </xdr:from>
    <xdr:to>
      <xdr:col>4</xdr:col>
      <xdr:colOff>781917</xdr:colOff>
      <xdr:row>1</xdr:row>
      <xdr:rowOff>142875</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6C7B9FBA-A568-476C-912B-07BE8C752AF6}"/>
            </a:ext>
          </a:extLst>
        </xdr:cNvPr>
        <xdr:cNvSpPr txBox="1"/>
      </xdr:nvSpPr>
      <xdr:spPr>
        <a:xfrm>
          <a:off x="3295650" y="38100"/>
          <a:ext cx="800967"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4"/>
              </a:solidFill>
            </a:rPr>
            <a:t>Mining</a:t>
          </a:r>
        </a:p>
      </xdr:txBody>
    </xdr:sp>
    <xdr:clientData/>
  </xdr:twoCellAnchor>
  <xdr:twoCellAnchor>
    <xdr:from>
      <xdr:col>4</xdr:col>
      <xdr:colOff>813956</xdr:colOff>
      <xdr:row>0</xdr:row>
      <xdr:rowOff>38100</xdr:rowOff>
    </xdr:from>
    <xdr:to>
      <xdr:col>5</xdr:col>
      <xdr:colOff>747281</xdr:colOff>
      <xdr:row>1</xdr:row>
      <xdr:rowOff>142875</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2FC5F25E-51D8-4E59-A6E8-2CD0ACFF66EA}"/>
            </a:ext>
          </a:extLst>
        </xdr:cNvPr>
        <xdr:cNvSpPr txBox="1"/>
      </xdr:nvSpPr>
      <xdr:spPr>
        <a:xfrm>
          <a:off x="4128656"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2"/>
              </a:solidFill>
            </a:rPr>
            <a:t>Cement</a:t>
          </a:r>
        </a:p>
      </xdr:txBody>
    </xdr:sp>
    <xdr:clientData/>
  </xdr:twoCellAnchor>
  <xdr:twoCellAnchor>
    <xdr:from>
      <xdr:col>5</xdr:col>
      <xdr:colOff>779320</xdr:colOff>
      <xdr:row>0</xdr:row>
      <xdr:rowOff>38100</xdr:rowOff>
    </xdr:from>
    <xdr:to>
      <xdr:col>6</xdr:col>
      <xdr:colOff>712645</xdr:colOff>
      <xdr:row>1</xdr:row>
      <xdr:rowOff>142875</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78F537C0-55E3-46DB-B066-6905140A83A6}"/>
            </a:ext>
          </a:extLst>
        </xdr:cNvPr>
        <xdr:cNvSpPr txBox="1"/>
      </xdr:nvSpPr>
      <xdr:spPr>
        <a:xfrm>
          <a:off x="5084620"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5"/>
              </a:solidFill>
            </a:rPr>
            <a:t>Logistics</a:t>
          </a:r>
        </a:p>
      </xdr:txBody>
    </xdr:sp>
    <xdr:clientData/>
  </xdr:twoCellAnchor>
  <xdr:twoCellAnchor>
    <xdr:from>
      <xdr:col>6</xdr:col>
      <xdr:colOff>744684</xdr:colOff>
      <xdr:row>0</xdr:row>
      <xdr:rowOff>38100</xdr:rowOff>
    </xdr:from>
    <xdr:to>
      <xdr:col>7</xdr:col>
      <xdr:colOff>678009</xdr:colOff>
      <xdr:row>1</xdr:row>
      <xdr:rowOff>142875</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BED81036-D0B2-4C39-A1A0-3621E67E567C}"/>
            </a:ext>
          </a:extLst>
        </xdr:cNvPr>
        <xdr:cNvSpPr txBox="1"/>
      </xdr:nvSpPr>
      <xdr:spPr>
        <a:xfrm>
          <a:off x="6040584"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chemeClr val="accent3"/>
              </a:solidFill>
            </a:rPr>
            <a:t>Energy</a:t>
          </a:r>
        </a:p>
      </xdr:txBody>
    </xdr:sp>
    <xdr:clientData/>
  </xdr:twoCellAnchor>
  <xdr:twoCellAnchor>
    <xdr:from>
      <xdr:col>7</xdr:col>
      <xdr:colOff>710048</xdr:colOff>
      <xdr:row>0</xdr:row>
      <xdr:rowOff>38100</xdr:rowOff>
    </xdr:from>
    <xdr:to>
      <xdr:col>8</xdr:col>
      <xdr:colOff>643373</xdr:colOff>
      <xdr:row>1</xdr:row>
      <xdr:rowOff>142875</xdr:rowOff>
    </xdr:to>
    <xdr:sp macro="" textlink="">
      <xdr:nvSpPr>
        <xdr:cNvPr id="11" name="CaixaDeTexto 10">
          <a:hlinkClick xmlns:r="http://schemas.openxmlformats.org/officeDocument/2006/relationships" r:id="rId9"/>
          <a:extLst>
            <a:ext uri="{FF2B5EF4-FFF2-40B4-BE49-F238E27FC236}">
              <a16:creationId xmlns:a16="http://schemas.microsoft.com/office/drawing/2014/main" id="{17F65BA9-177F-420C-8980-4ACFC9CDD54F}"/>
            </a:ext>
          </a:extLst>
        </xdr:cNvPr>
        <xdr:cNvSpPr txBox="1"/>
      </xdr:nvSpPr>
      <xdr:spPr>
        <a:xfrm>
          <a:off x="6996548" y="38100"/>
          <a:ext cx="9239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GRI Index</a:t>
          </a:r>
        </a:p>
      </xdr:txBody>
    </xdr:sp>
    <xdr:clientData/>
  </xdr:twoCellAnchor>
  <xdr:twoCellAnchor>
    <xdr:from>
      <xdr:col>8</xdr:col>
      <xdr:colOff>675412</xdr:colOff>
      <xdr:row>0</xdr:row>
      <xdr:rowOff>38100</xdr:rowOff>
    </xdr:from>
    <xdr:to>
      <xdr:col>9</xdr:col>
      <xdr:colOff>684937</xdr:colOff>
      <xdr:row>1</xdr:row>
      <xdr:rowOff>142875</xdr:rowOff>
    </xdr:to>
    <xdr:sp macro="" textlink="">
      <xdr:nvSpPr>
        <xdr:cNvPr id="12" name="CaixaDeTexto 11">
          <a:hlinkClick xmlns:r="http://schemas.openxmlformats.org/officeDocument/2006/relationships" r:id="rId10"/>
          <a:extLst>
            <a:ext uri="{FF2B5EF4-FFF2-40B4-BE49-F238E27FC236}">
              <a16:creationId xmlns:a16="http://schemas.microsoft.com/office/drawing/2014/main" id="{93FF0181-0E82-4448-B7EE-AC1080F5B246}"/>
            </a:ext>
          </a:extLst>
        </xdr:cNvPr>
        <xdr:cNvSpPr txBox="1"/>
      </xdr:nvSpPr>
      <xdr:spPr>
        <a:xfrm>
          <a:off x="7952512" y="38100"/>
          <a:ext cx="10001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SASB Index</a:t>
          </a:r>
        </a:p>
      </xdr:txBody>
    </xdr:sp>
    <xdr:clientData/>
  </xdr:twoCellAnchor>
  <xdr:twoCellAnchor>
    <xdr:from>
      <xdr:col>9</xdr:col>
      <xdr:colOff>716976</xdr:colOff>
      <xdr:row>0</xdr:row>
      <xdr:rowOff>38100</xdr:rowOff>
    </xdr:from>
    <xdr:to>
      <xdr:col>10</xdr:col>
      <xdr:colOff>859851</xdr:colOff>
      <xdr:row>1</xdr:row>
      <xdr:rowOff>142875</xdr:rowOff>
    </xdr:to>
    <xdr:sp macro="" textlink="">
      <xdr:nvSpPr>
        <xdr:cNvPr id="13" name="CaixaDeTexto 12">
          <a:hlinkClick xmlns:r="http://schemas.openxmlformats.org/officeDocument/2006/relationships" r:id="rId11"/>
          <a:extLst>
            <a:ext uri="{FF2B5EF4-FFF2-40B4-BE49-F238E27FC236}">
              <a16:creationId xmlns:a16="http://schemas.microsoft.com/office/drawing/2014/main" id="{CE8AC167-E9A8-4F0B-A060-A08CD9F86E5C}"/>
            </a:ext>
          </a:extLst>
        </xdr:cNvPr>
        <xdr:cNvSpPr txBox="1"/>
      </xdr:nvSpPr>
      <xdr:spPr>
        <a:xfrm>
          <a:off x="8984676"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Materiality</a:t>
          </a:r>
        </a:p>
      </xdr:txBody>
    </xdr:sp>
    <xdr:clientData/>
  </xdr:twoCellAnchor>
  <xdr:twoCellAnchor>
    <xdr:from>
      <xdr:col>10</xdr:col>
      <xdr:colOff>891890</xdr:colOff>
      <xdr:row>0</xdr:row>
      <xdr:rowOff>38100</xdr:rowOff>
    </xdr:from>
    <xdr:to>
      <xdr:col>12</xdr:col>
      <xdr:colOff>44165</xdr:colOff>
      <xdr:row>1</xdr:row>
      <xdr:rowOff>142875</xdr:rowOff>
    </xdr:to>
    <xdr:sp macro="" textlink="">
      <xdr:nvSpPr>
        <xdr:cNvPr id="14" name="CaixaDeTexto 13">
          <a:hlinkClick xmlns:r="http://schemas.openxmlformats.org/officeDocument/2006/relationships" r:id="rId12"/>
          <a:extLst>
            <a:ext uri="{FF2B5EF4-FFF2-40B4-BE49-F238E27FC236}">
              <a16:creationId xmlns:a16="http://schemas.microsoft.com/office/drawing/2014/main" id="{CE966757-8116-48CD-B63E-642DA83BC414}"/>
            </a:ext>
          </a:extLst>
        </xdr:cNvPr>
        <xdr:cNvSpPr txBox="1"/>
      </xdr:nvSpPr>
      <xdr:spPr>
        <a:xfrm>
          <a:off x="10150190" y="38100"/>
          <a:ext cx="11334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a:solidFill>
                <a:srgbClr val="002A7E"/>
              </a:solidFill>
            </a:rPr>
            <a:t>TCFD e TNFD</a:t>
          </a:r>
        </a:p>
      </xdr:txBody>
    </xdr:sp>
    <xdr:clientData/>
  </xdr:twoCellAnchor>
  <xdr:twoCellAnchor>
    <xdr:from>
      <xdr:col>12</xdr:col>
      <xdr:colOff>76200</xdr:colOff>
      <xdr:row>0</xdr:row>
      <xdr:rowOff>38100</xdr:rowOff>
    </xdr:from>
    <xdr:to>
      <xdr:col>12</xdr:col>
      <xdr:colOff>790575</xdr:colOff>
      <xdr:row>1</xdr:row>
      <xdr:rowOff>142875</xdr:rowOff>
    </xdr:to>
    <xdr:sp macro="" textlink="">
      <xdr:nvSpPr>
        <xdr:cNvPr id="15" name="CaixaDeTexto 14">
          <a:hlinkClick xmlns:r="http://schemas.openxmlformats.org/officeDocument/2006/relationships" r:id="rId13"/>
          <a:extLst>
            <a:ext uri="{FF2B5EF4-FFF2-40B4-BE49-F238E27FC236}">
              <a16:creationId xmlns:a16="http://schemas.microsoft.com/office/drawing/2014/main" id="{A970CF08-7D31-4E01-8EED-CE06191AA962}"/>
            </a:ext>
          </a:extLst>
        </xdr:cNvPr>
        <xdr:cNvSpPr txBox="1"/>
      </xdr:nvSpPr>
      <xdr:spPr>
        <a:xfrm>
          <a:off x="11315700" y="38100"/>
          <a:ext cx="7143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1">
              <a:solidFill>
                <a:srgbClr val="002A7E"/>
              </a:solidFill>
            </a:rPr>
            <a:t>Ratings</a:t>
          </a:r>
        </a:p>
      </xdr:txBody>
    </xdr:sp>
    <xdr:clientData/>
  </xdr:twoCellAnchor>
  <xdr:twoCellAnchor>
    <xdr:from>
      <xdr:col>12</xdr:col>
      <xdr:colOff>923926</xdr:colOff>
      <xdr:row>0</xdr:row>
      <xdr:rowOff>38100</xdr:rowOff>
    </xdr:from>
    <xdr:to>
      <xdr:col>14</xdr:col>
      <xdr:colOff>95250</xdr:colOff>
      <xdr:row>1</xdr:row>
      <xdr:rowOff>142875</xdr:rowOff>
    </xdr:to>
    <xdr:sp macro="" textlink="">
      <xdr:nvSpPr>
        <xdr:cNvPr id="16" name="CaixaDeTexto 15">
          <a:hlinkClick xmlns:r="http://schemas.openxmlformats.org/officeDocument/2006/relationships" r:id="rId14"/>
          <a:extLst>
            <a:ext uri="{FF2B5EF4-FFF2-40B4-BE49-F238E27FC236}">
              <a16:creationId xmlns:a16="http://schemas.microsoft.com/office/drawing/2014/main" id="{345ABD46-C8FD-443F-99DD-03ACBD127CFC}"/>
            </a:ext>
          </a:extLst>
        </xdr:cNvPr>
        <xdr:cNvSpPr txBox="1"/>
      </xdr:nvSpPr>
      <xdr:spPr>
        <a:xfrm>
          <a:off x="12163426" y="38100"/>
          <a:ext cx="130492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pt-BR" sz="900" b="1" i="0">
              <a:solidFill>
                <a:srgbClr val="002A7E"/>
              </a:solidFill>
            </a:rPr>
            <a:t>CSN Foundation</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AB31"/>
      </a:accent1>
      <a:accent2>
        <a:srgbClr val="82358B"/>
      </a:accent2>
      <a:accent3>
        <a:srgbClr val="36A9E0"/>
      </a:accent3>
      <a:accent4>
        <a:srgbClr val="3AA935"/>
      </a:accent4>
      <a:accent5>
        <a:srgbClr val="8AB31D"/>
      </a:accent5>
      <a:accent6>
        <a:srgbClr val="000000"/>
      </a:accent6>
      <a:hlink>
        <a:srgbClr val="12448A"/>
      </a:hlink>
      <a:folHlink>
        <a:srgbClr val="12448A"/>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sg.csn.com.br/en/our-company/integrated-reporting/" TargetMode="External"/><Relationship Id="rId2" Type="http://schemas.openxmlformats.org/officeDocument/2006/relationships/hyperlink" Target="https://esg.csn.com.br/en/our-company/integrated-reporting/" TargetMode="External"/><Relationship Id="rId1" Type="http://schemas.openxmlformats.org/officeDocument/2006/relationships/hyperlink" Target="https://esg.csn.com.br/en/our-company/integrated-reportin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hyperlink" Target="https://prd-admin-esg.csn.com.br/uploads/2023/8/Relatorio-integrado-PDF-13-35-2cfae357-dd7d-4ceb-b176-7f79e948fd48.pdf" TargetMode="External"/><Relationship Id="rId2" Type="http://schemas.openxmlformats.org/officeDocument/2006/relationships/hyperlink" Target="https://esg.csn.com.br/nossa-empresa/relatorio-integrado-gri" TargetMode="External"/><Relationship Id="rId1" Type="http://schemas.openxmlformats.org/officeDocument/2006/relationships/hyperlink" Target="https://prd-admin-esg.csn.com.br/uploads/2023/8/Relatorio-integrado-PDF-13-35-2cfae357-dd7d-4ceb-b176-7f79e948fd48.pdf" TargetMode="External"/><Relationship Id="rId6" Type="http://schemas.openxmlformats.org/officeDocument/2006/relationships/drawing" Target="../drawings/drawing11.xml"/><Relationship Id="rId5" Type="http://schemas.openxmlformats.org/officeDocument/2006/relationships/hyperlink" Target="https://esg.csn.com.br/nossa-empresa/relatorio-integrado-gri" TargetMode="External"/><Relationship Id="rId4" Type="http://schemas.openxmlformats.org/officeDocument/2006/relationships/hyperlink" Target="https://www.cdp.net/pt/formatted_responses/responses?campaign_id=83630982&amp;discloser_id=1027667&amp;locale=pt&amp;organization_name=Companhia+Sider%C3%BArgica+Nacional+-+CSN&amp;organization_number=3287&amp;program=Investor&amp;project_year=2023&amp;redirect=https%3A%2F%2Fcdp.credit360.com%2Fsurveys%2F2023%2Fjwbhd7d6%2F300999&amp;survey_id=82591262"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Z1000"/>
  <sheetViews>
    <sheetView showGridLines="0" tabSelected="1" workbookViewId="0">
      <pane ySplit="2" topLeftCell="A3" activePane="bottomLeft" state="frozen"/>
      <selection pane="bottomLeft" activeCell="G5" sqref="G5"/>
    </sheetView>
  </sheetViews>
  <sheetFormatPr defaultColWidth="11.19921875" defaultRowHeight="15" customHeight="1" x14ac:dyDescent="0.2"/>
  <cols>
    <col min="1" max="2" width="7" customWidth="1"/>
    <col min="3" max="13" width="10.3984375" customWidth="1"/>
    <col min="14" max="14" width="10" customWidth="1"/>
    <col min="15" max="26" width="8.59765625" customWidth="1"/>
  </cols>
  <sheetData>
    <row r="1" spans="1:26" ht="12.75" customHeight="1" x14ac:dyDescent="0.2">
      <c r="A1" s="1619"/>
      <c r="B1" s="1620"/>
      <c r="C1" s="1617"/>
      <c r="D1" s="1621"/>
      <c r="E1" s="1622"/>
      <c r="F1" s="1614"/>
      <c r="G1" s="1616"/>
      <c r="H1" s="1618"/>
      <c r="I1" s="1617"/>
      <c r="J1" s="1617"/>
      <c r="K1" s="1617"/>
      <c r="L1" s="1617"/>
      <c r="M1" s="1617"/>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54.75" customHeight="1" x14ac:dyDescent="0.2">
      <c r="A5" s="3"/>
      <c r="B5" s="4" t="s">
        <v>0</v>
      </c>
      <c r="C5" s="3"/>
      <c r="D5" s="3"/>
      <c r="E5" s="3"/>
      <c r="F5" s="3"/>
      <c r="G5" s="3"/>
      <c r="H5" s="1609"/>
      <c r="I5" s="1610"/>
      <c r="J5" s="1610"/>
      <c r="K5" s="1610"/>
      <c r="L5" s="1610"/>
      <c r="M5" s="1610"/>
      <c r="N5" s="3"/>
      <c r="O5" s="3"/>
      <c r="P5" s="3"/>
      <c r="Q5" s="3"/>
      <c r="R5" s="3"/>
      <c r="S5" s="3"/>
      <c r="T5" s="3"/>
      <c r="U5" s="3"/>
      <c r="V5" s="3"/>
      <c r="W5" s="3"/>
      <c r="X5" s="3"/>
      <c r="Y5" s="3"/>
      <c r="Z5" s="3"/>
    </row>
    <row r="6" spans="1:26" ht="12.75" customHeight="1" x14ac:dyDescent="0.2">
      <c r="A6" s="2"/>
      <c r="B6" s="2"/>
      <c r="C6" s="2"/>
      <c r="D6" s="2"/>
      <c r="E6" s="2"/>
      <c r="F6" s="2"/>
      <c r="G6" s="2"/>
      <c r="H6" s="1610"/>
      <c r="I6" s="1610"/>
      <c r="J6" s="1610"/>
      <c r="K6" s="1610"/>
      <c r="L6" s="1610"/>
      <c r="M6" s="1610"/>
      <c r="N6" s="2"/>
      <c r="O6" s="2"/>
      <c r="P6" s="2"/>
      <c r="Q6" s="2"/>
      <c r="R6" s="2"/>
      <c r="S6" s="2"/>
      <c r="T6" s="2"/>
      <c r="U6" s="2"/>
      <c r="V6" s="2"/>
      <c r="W6" s="2"/>
      <c r="X6" s="2"/>
      <c r="Y6" s="2"/>
      <c r="Z6" s="2"/>
    </row>
    <row r="7" spans="1:26" ht="15" customHeight="1" x14ac:dyDescent="0.2">
      <c r="A7" s="2"/>
      <c r="B7" s="1612" t="s">
        <v>1</v>
      </c>
      <c r="C7" s="1610"/>
      <c r="D7" s="1610"/>
      <c r="E7" s="1610"/>
      <c r="F7" s="1610"/>
      <c r="G7" s="1610"/>
      <c r="H7" s="1610"/>
      <c r="I7" s="1610"/>
      <c r="J7" s="1610"/>
      <c r="K7" s="1610"/>
      <c r="L7" s="1610"/>
      <c r="M7" s="1610"/>
      <c r="N7" s="2"/>
      <c r="O7" s="2"/>
      <c r="P7" s="2"/>
      <c r="Q7" s="2"/>
      <c r="R7" s="2"/>
      <c r="S7" s="2"/>
      <c r="T7" s="2"/>
      <c r="U7" s="2"/>
      <c r="V7" s="2"/>
      <c r="W7" s="2"/>
      <c r="X7" s="2"/>
      <c r="Y7" s="2"/>
      <c r="Z7" s="2"/>
    </row>
    <row r="8" spans="1:26" ht="12.75" customHeight="1" x14ac:dyDescent="0.2">
      <c r="A8" s="2"/>
      <c r="B8" s="1610"/>
      <c r="C8" s="1610"/>
      <c r="D8" s="1610"/>
      <c r="E8" s="1610"/>
      <c r="F8" s="1610"/>
      <c r="G8" s="1610"/>
      <c r="H8" s="1610"/>
      <c r="I8" s="1610"/>
      <c r="J8" s="1610"/>
      <c r="K8" s="1610"/>
      <c r="L8" s="1610"/>
      <c r="M8" s="1610"/>
      <c r="N8" s="2"/>
      <c r="O8" s="2"/>
      <c r="P8" s="2"/>
      <c r="Q8" s="2"/>
      <c r="R8" s="2"/>
      <c r="S8" s="2"/>
      <c r="T8" s="2"/>
      <c r="U8" s="2"/>
      <c r="V8" s="2"/>
      <c r="W8" s="2"/>
      <c r="X8" s="2"/>
      <c r="Y8" s="2"/>
      <c r="Z8" s="2"/>
    </row>
    <row r="9" spans="1:26" ht="12.75" customHeight="1" x14ac:dyDescent="0.2">
      <c r="A9" s="2"/>
      <c r="B9" s="1610"/>
      <c r="C9" s="1610"/>
      <c r="D9" s="1610"/>
      <c r="E9" s="1610"/>
      <c r="F9" s="1610"/>
      <c r="G9" s="1610"/>
      <c r="H9" s="1610"/>
      <c r="I9" s="1610"/>
      <c r="J9" s="1610"/>
      <c r="K9" s="1610"/>
      <c r="L9" s="1610"/>
      <c r="M9" s="1610"/>
      <c r="N9" s="2"/>
      <c r="O9" s="2"/>
      <c r="P9" s="2"/>
      <c r="Q9" s="2"/>
      <c r="R9" s="2"/>
      <c r="S9" s="2"/>
      <c r="T9" s="2"/>
      <c r="U9" s="2"/>
      <c r="V9" s="2"/>
      <c r="W9" s="2"/>
      <c r="X9" s="2"/>
      <c r="Y9" s="2"/>
      <c r="Z9" s="2"/>
    </row>
    <row r="10" spans="1:26" ht="12.75" customHeight="1" x14ac:dyDescent="0.2">
      <c r="A10" s="2"/>
      <c r="B10" s="1610"/>
      <c r="C10" s="1610"/>
      <c r="D10" s="1610"/>
      <c r="E10" s="1610"/>
      <c r="F10" s="1610"/>
      <c r="G10" s="1610"/>
      <c r="H10" s="1610"/>
      <c r="I10" s="1610"/>
      <c r="J10" s="1610"/>
      <c r="K10" s="1610"/>
      <c r="L10" s="1610"/>
      <c r="M10" s="1610"/>
      <c r="N10" s="2"/>
      <c r="O10" s="2"/>
      <c r="P10" s="2"/>
      <c r="Q10" s="2"/>
      <c r="R10" s="2"/>
      <c r="S10" s="2"/>
      <c r="T10" s="2"/>
      <c r="U10" s="2"/>
      <c r="V10" s="2"/>
      <c r="W10" s="2"/>
      <c r="X10" s="2"/>
      <c r="Y10" s="2"/>
      <c r="Z10" s="2"/>
    </row>
    <row r="11" spans="1:26" ht="12.75" customHeight="1" x14ac:dyDescent="0.2">
      <c r="A11" s="2"/>
      <c r="B11" s="1610"/>
      <c r="C11" s="1610"/>
      <c r="D11" s="1610"/>
      <c r="E11" s="1610"/>
      <c r="F11" s="1610"/>
      <c r="G11" s="1610"/>
      <c r="H11" s="1610"/>
      <c r="I11" s="1610"/>
      <c r="J11" s="1610"/>
      <c r="K11" s="1610"/>
      <c r="L11" s="1610"/>
      <c r="M11" s="1610"/>
      <c r="N11" s="2"/>
      <c r="O11" s="2"/>
      <c r="P11" s="2"/>
      <c r="Q11" s="2"/>
      <c r="R11" s="2"/>
      <c r="S11" s="2"/>
      <c r="T11" s="2"/>
      <c r="U11" s="2"/>
      <c r="V11" s="2"/>
      <c r="W11" s="2"/>
      <c r="X11" s="2"/>
      <c r="Y11" s="2"/>
      <c r="Z11" s="2"/>
    </row>
    <row r="12" spans="1:26" ht="12.75" customHeight="1" x14ac:dyDescent="0.2">
      <c r="A12" s="2"/>
      <c r="B12" s="1610"/>
      <c r="C12" s="1610"/>
      <c r="D12" s="1610"/>
      <c r="E12" s="1610"/>
      <c r="F12" s="1610"/>
      <c r="G12" s="1610"/>
      <c r="H12" s="1610"/>
      <c r="I12" s="1610"/>
      <c r="J12" s="1610"/>
      <c r="K12" s="1610"/>
      <c r="L12" s="1610"/>
      <c r="M12" s="1610"/>
      <c r="N12" s="2"/>
      <c r="O12" s="2"/>
      <c r="P12" s="2"/>
      <c r="Q12" s="2"/>
      <c r="R12" s="2"/>
      <c r="S12" s="2"/>
      <c r="T12" s="2"/>
      <c r="U12" s="2"/>
      <c r="V12" s="2"/>
      <c r="W12" s="2"/>
      <c r="X12" s="2"/>
      <c r="Y12" s="2"/>
      <c r="Z12" s="2"/>
    </row>
    <row r="13" spans="1:26" ht="12.75" customHeight="1" x14ac:dyDescent="0.2">
      <c r="A13" s="2"/>
      <c r="B13" s="1610"/>
      <c r="C13" s="1610"/>
      <c r="D13" s="1610"/>
      <c r="E13" s="1610"/>
      <c r="F13" s="1610"/>
      <c r="G13" s="1610"/>
      <c r="H13" s="1610"/>
      <c r="I13" s="1610"/>
      <c r="J13" s="1610"/>
      <c r="K13" s="1610"/>
      <c r="L13" s="1610"/>
      <c r="M13" s="1610"/>
      <c r="N13" s="2"/>
      <c r="O13" s="2"/>
      <c r="P13" s="2"/>
      <c r="Q13" s="2"/>
      <c r="R13" s="2"/>
      <c r="S13" s="2"/>
      <c r="T13" s="2"/>
      <c r="U13" s="2"/>
      <c r="V13" s="2"/>
      <c r="W13" s="2"/>
      <c r="X13" s="2"/>
      <c r="Y13" s="2"/>
      <c r="Z13" s="2"/>
    </row>
    <row r="14" spans="1:26" ht="12.75" customHeight="1" x14ac:dyDescent="0.2">
      <c r="A14" s="2"/>
      <c r="B14" s="1610"/>
      <c r="C14" s="1610"/>
      <c r="D14" s="1610"/>
      <c r="E14" s="1610"/>
      <c r="F14" s="1610"/>
      <c r="G14" s="1610"/>
      <c r="H14" s="1610"/>
      <c r="I14" s="1610"/>
      <c r="J14" s="1610"/>
      <c r="K14" s="1610"/>
      <c r="L14" s="1610"/>
      <c r="M14" s="1610"/>
      <c r="N14" s="2"/>
      <c r="O14" s="2"/>
      <c r="P14" s="2"/>
      <c r="Q14" s="2"/>
      <c r="R14" s="2"/>
      <c r="S14" s="2"/>
      <c r="T14" s="2"/>
      <c r="U14" s="2"/>
      <c r="V14" s="2"/>
      <c r="W14" s="2"/>
      <c r="X14" s="2"/>
      <c r="Y14" s="2"/>
      <c r="Z14" s="2"/>
    </row>
    <row r="15" spans="1:26" ht="23.25" customHeight="1" x14ac:dyDescent="0.2">
      <c r="A15" s="2"/>
      <c r="B15" s="1610"/>
      <c r="C15" s="1610"/>
      <c r="D15" s="1610"/>
      <c r="E15" s="1610"/>
      <c r="F15" s="1610"/>
      <c r="G15" s="1610"/>
      <c r="H15" s="1610"/>
      <c r="I15" s="1610"/>
      <c r="J15" s="1610"/>
      <c r="K15" s="1610"/>
      <c r="L15" s="1610"/>
      <c r="M15" s="1610"/>
      <c r="N15" s="2"/>
      <c r="O15" s="2"/>
      <c r="P15" s="2"/>
      <c r="Q15" s="2"/>
      <c r="R15" s="2"/>
      <c r="S15" s="2"/>
      <c r="T15" s="2"/>
      <c r="U15" s="2"/>
      <c r="V15" s="2"/>
      <c r="W15" s="2"/>
      <c r="X15" s="2"/>
      <c r="Y15" s="2"/>
      <c r="Z15" s="2"/>
    </row>
    <row r="16" spans="1:26" ht="12.75" customHeight="1" x14ac:dyDescent="0.2">
      <c r="A16" s="2"/>
      <c r="B16" s="1610"/>
      <c r="C16" s="1610"/>
      <c r="D16" s="1610"/>
      <c r="E16" s="1610"/>
      <c r="F16" s="1610"/>
      <c r="G16" s="1610"/>
      <c r="H16" s="1610"/>
      <c r="I16" s="1610"/>
      <c r="J16" s="1610"/>
      <c r="K16" s="1610"/>
      <c r="L16" s="1610"/>
      <c r="M16" s="1610"/>
      <c r="N16" s="2"/>
      <c r="O16" s="2"/>
      <c r="P16" s="2"/>
      <c r="Q16" s="2"/>
      <c r="R16" s="2"/>
      <c r="S16" s="2"/>
      <c r="T16" s="2"/>
      <c r="U16" s="2"/>
      <c r="V16" s="2"/>
      <c r="W16" s="2"/>
      <c r="X16" s="2"/>
      <c r="Y16" s="2"/>
      <c r="Z16" s="2"/>
    </row>
    <row r="17" spans="1:26" ht="12.7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20.25" customHeight="1" x14ac:dyDescent="0.2">
      <c r="A18" s="6"/>
      <c r="B18" s="7" t="s">
        <v>2</v>
      </c>
      <c r="C18" s="6"/>
      <c r="D18" s="6"/>
      <c r="E18" s="6"/>
      <c r="F18" s="6"/>
      <c r="G18" s="6"/>
      <c r="H18" s="6"/>
      <c r="I18" s="6"/>
      <c r="J18" s="6"/>
      <c r="K18" s="6"/>
      <c r="L18" s="6"/>
      <c r="M18" s="6"/>
      <c r="N18" s="6"/>
      <c r="O18" s="6"/>
      <c r="P18" s="6"/>
      <c r="Q18" s="6"/>
      <c r="R18" s="6"/>
      <c r="S18" s="6"/>
      <c r="T18" s="6"/>
      <c r="U18" s="6"/>
      <c r="V18" s="6"/>
      <c r="W18" s="6"/>
      <c r="X18" s="6"/>
      <c r="Y18" s="6"/>
      <c r="Z18" s="6"/>
    </row>
    <row r="19" spans="1:26" ht="12.75" customHeight="1" x14ac:dyDescent="0.2">
      <c r="A19" s="2"/>
      <c r="B19" s="1612" t="s">
        <v>3</v>
      </c>
      <c r="C19" s="1610"/>
      <c r="D19" s="1610"/>
      <c r="E19" s="1610"/>
      <c r="F19" s="1610"/>
      <c r="G19" s="1610"/>
      <c r="H19" s="1610"/>
      <c r="I19" s="1610"/>
      <c r="J19" s="1610"/>
      <c r="K19" s="1610"/>
      <c r="L19" s="1610"/>
      <c r="M19" s="1610"/>
      <c r="N19" s="2"/>
      <c r="O19" s="2"/>
      <c r="P19" s="2"/>
      <c r="Q19" s="2"/>
      <c r="R19" s="2"/>
      <c r="S19" s="2"/>
      <c r="T19" s="2"/>
      <c r="U19" s="2"/>
      <c r="V19" s="2"/>
      <c r="W19" s="2"/>
      <c r="X19" s="2"/>
      <c r="Y19" s="2"/>
      <c r="Z19" s="2"/>
    </row>
    <row r="20" spans="1:26" ht="29.25" customHeight="1" x14ac:dyDescent="0.2">
      <c r="A20" s="2"/>
      <c r="B20" s="1610"/>
      <c r="C20" s="1610"/>
      <c r="D20" s="1610"/>
      <c r="E20" s="1610"/>
      <c r="F20" s="1610"/>
      <c r="G20" s="1610"/>
      <c r="H20" s="1610"/>
      <c r="I20" s="1610"/>
      <c r="J20" s="1610"/>
      <c r="K20" s="1610"/>
      <c r="L20" s="1610"/>
      <c r="M20" s="1610"/>
      <c r="N20" s="2"/>
      <c r="O20" s="2"/>
      <c r="P20" s="2"/>
      <c r="Q20" s="2"/>
      <c r="R20" s="2"/>
      <c r="S20" s="2"/>
      <c r="T20" s="2"/>
      <c r="U20" s="2"/>
      <c r="V20" s="2"/>
      <c r="W20" s="2"/>
      <c r="X20" s="2"/>
      <c r="Y20" s="2"/>
      <c r="Z20" s="2"/>
    </row>
    <row r="21" spans="1:26" ht="12.75" customHeight="1" x14ac:dyDescent="0.2">
      <c r="A21" s="2"/>
      <c r="B21" s="1610"/>
      <c r="C21" s="1610"/>
      <c r="D21" s="1610"/>
      <c r="E21" s="1610"/>
      <c r="F21" s="1610"/>
      <c r="G21" s="1610"/>
      <c r="H21" s="1610"/>
      <c r="I21" s="1610"/>
      <c r="J21" s="1610"/>
      <c r="K21" s="1610"/>
      <c r="L21" s="1610"/>
      <c r="M21" s="1610"/>
      <c r="N21" s="2"/>
      <c r="O21" s="2"/>
      <c r="P21" s="2"/>
      <c r="Q21" s="2"/>
      <c r="R21" s="2"/>
      <c r="S21" s="2"/>
      <c r="T21" s="2"/>
      <c r="U21" s="2"/>
      <c r="V21" s="2"/>
      <c r="W21" s="2"/>
      <c r="X21" s="2"/>
      <c r="Y21" s="2"/>
      <c r="Z21" s="2"/>
    </row>
    <row r="22" spans="1:26" ht="12.75" customHeight="1" x14ac:dyDescent="0.2">
      <c r="A22" s="2"/>
      <c r="B22" s="1610"/>
      <c r="C22" s="1610"/>
      <c r="D22" s="1610"/>
      <c r="E22" s="1610"/>
      <c r="F22" s="1610"/>
      <c r="G22" s="1610"/>
      <c r="H22" s="1610"/>
      <c r="I22" s="1610"/>
      <c r="J22" s="1610"/>
      <c r="K22" s="1610"/>
      <c r="L22" s="1610"/>
      <c r="M22" s="1610"/>
      <c r="N22" s="2"/>
      <c r="O22" s="2"/>
      <c r="P22" s="2"/>
      <c r="Q22" s="2"/>
      <c r="R22" s="2"/>
      <c r="S22" s="2"/>
      <c r="T22" s="2"/>
      <c r="U22" s="2"/>
      <c r="V22" s="2"/>
      <c r="W22" s="2"/>
      <c r="X22" s="2"/>
      <c r="Y22" s="2"/>
      <c r="Z22" s="2"/>
    </row>
    <row r="23" spans="1:26" ht="12.75" customHeight="1" x14ac:dyDescent="0.2">
      <c r="A23" s="2"/>
      <c r="B23" s="1610"/>
      <c r="C23" s="1610"/>
      <c r="D23" s="1610"/>
      <c r="E23" s="1610"/>
      <c r="F23" s="1610"/>
      <c r="G23" s="1610"/>
      <c r="H23" s="1610"/>
      <c r="I23" s="1610"/>
      <c r="J23" s="1610"/>
      <c r="K23" s="1610"/>
      <c r="L23" s="1610"/>
      <c r="M23" s="1610"/>
      <c r="N23" s="2"/>
      <c r="O23" s="2"/>
      <c r="P23" s="2"/>
      <c r="Q23" s="2"/>
      <c r="R23" s="2"/>
      <c r="S23" s="2"/>
      <c r="T23" s="2"/>
      <c r="U23" s="2"/>
      <c r="V23" s="2"/>
      <c r="W23" s="2"/>
      <c r="X23" s="2"/>
      <c r="Y23" s="2"/>
      <c r="Z23" s="2"/>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31.5" customHeight="1" x14ac:dyDescent="0.2">
      <c r="A25" s="2"/>
      <c r="B25" s="7" t="s">
        <v>4</v>
      </c>
      <c r="C25" s="6"/>
      <c r="D25" s="6"/>
      <c r="E25" s="6"/>
      <c r="F25" s="6"/>
      <c r="G25" s="6"/>
      <c r="H25" s="6"/>
      <c r="I25" s="6"/>
      <c r="J25" s="6"/>
      <c r="K25" s="6"/>
      <c r="L25" s="6"/>
      <c r="M25" s="6"/>
      <c r="N25" s="2"/>
      <c r="O25" s="2"/>
      <c r="P25" s="2"/>
      <c r="Q25" s="2"/>
      <c r="R25" s="2"/>
      <c r="S25" s="2"/>
      <c r="T25" s="2"/>
      <c r="U25" s="2"/>
      <c r="V25" s="2"/>
      <c r="W25" s="2"/>
      <c r="X25" s="2"/>
      <c r="Y25" s="2"/>
      <c r="Z25" s="2"/>
    </row>
    <row r="26" spans="1:26" ht="12.75" customHeight="1" x14ac:dyDescent="0.2">
      <c r="A26" s="2"/>
      <c r="B26" s="1611" t="s">
        <v>5</v>
      </c>
      <c r="C26" s="1610"/>
      <c r="D26" s="1610"/>
      <c r="E26" s="1610"/>
      <c r="F26" s="1612" t="s">
        <v>6</v>
      </c>
      <c r="G26" s="1610"/>
      <c r="H26" s="1610"/>
      <c r="I26" s="1610"/>
      <c r="J26" s="1610"/>
      <c r="K26" s="1610"/>
      <c r="L26" s="1610"/>
      <c r="M26" s="1610"/>
      <c r="N26" s="2"/>
      <c r="O26" s="2"/>
      <c r="P26" s="2"/>
      <c r="Q26" s="2"/>
      <c r="R26" s="2"/>
      <c r="S26" s="2"/>
      <c r="T26" s="2"/>
      <c r="U26" s="2"/>
      <c r="V26" s="2"/>
      <c r="W26" s="2"/>
      <c r="X26" s="2"/>
      <c r="Y26" s="2"/>
      <c r="Z26" s="2"/>
    </row>
    <row r="27" spans="1:26" ht="12.75" customHeight="1" x14ac:dyDescent="0.2">
      <c r="A27" s="2"/>
      <c r="B27" s="1610"/>
      <c r="C27" s="1610"/>
      <c r="D27" s="1610"/>
      <c r="E27" s="1610"/>
      <c r="F27" s="1610"/>
      <c r="G27" s="1610"/>
      <c r="H27" s="1610"/>
      <c r="I27" s="1610"/>
      <c r="J27" s="1610"/>
      <c r="K27" s="1610"/>
      <c r="L27" s="1610"/>
      <c r="M27" s="1610"/>
      <c r="N27" s="2"/>
      <c r="O27" s="2"/>
      <c r="P27" s="2"/>
      <c r="Q27" s="2"/>
      <c r="R27" s="2"/>
      <c r="S27" s="2"/>
      <c r="T27" s="2"/>
      <c r="U27" s="2"/>
      <c r="V27" s="2"/>
      <c r="W27" s="2"/>
      <c r="X27" s="2"/>
      <c r="Y27" s="2"/>
      <c r="Z27" s="2"/>
    </row>
    <row r="28" spans="1:26" ht="15" customHeight="1" x14ac:dyDescent="0.2">
      <c r="A28" s="2"/>
      <c r="B28" s="1611" t="s">
        <v>7</v>
      </c>
      <c r="C28" s="1610"/>
      <c r="D28" s="1610"/>
      <c r="E28" s="1610"/>
      <c r="F28" s="1612" t="s">
        <v>8</v>
      </c>
      <c r="G28" s="1610"/>
      <c r="H28" s="1610"/>
      <c r="I28" s="1610"/>
      <c r="J28" s="1610"/>
      <c r="K28" s="1610"/>
      <c r="L28" s="1610"/>
      <c r="M28" s="1610"/>
      <c r="N28" s="2"/>
      <c r="O28" s="2"/>
      <c r="P28" s="2"/>
      <c r="Q28" s="2"/>
      <c r="R28" s="2"/>
      <c r="S28" s="2"/>
      <c r="T28" s="2"/>
      <c r="U28" s="2"/>
      <c r="V28" s="2"/>
      <c r="W28" s="2"/>
      <c r="X28" s="2"/>
      <c r="Y28" s="2"/>
      <c r="Z28" s="2"/>
    </row>
    <row r="29" spans="1:26" ht="12.75" customHeight="1" x14ac:dyDescent="0.2">
      <c r="A29" s="2"/>
      <c r="B29" s="1610"/>
      <c r="C29" s="1610"/>
      <c r="D29" s="1610"/>
      <c r="E29" s="1610"/>
      <c r="F29" s="1610"/>
      <c r="G29" s="1610"/>
      <c r="H29" s="1610"/>
      <c r="I29" s="1610"/>
      <c r="J29" s="1610"/>
      <c r="K29" s="1610"/>
      <c r="L29" s="1610"/>
      <c r="M29" s="1610"/>
      <c r="N29" s="2"/>
      <c r="O29" s="2"/>
      <c r="P29" s="2"/>
      <c r="Q29" s="2"/>
      <c r="R29" s="2"/>
      <c r="S29" s="2"/>
      <c r="T29" s="2"/>
      <c r="U29" s="2"/>
      <c r="V29" s="2"/>
      <c r="W29" s="2"/>
      <c r="X29" s="2"/>
      <c r="Y29" s="2"/>
      <c r="Z29" s="2"/>
    </row>
    <row r="30" spans="1:26" ht="12.75" customHeight="1" x14ac:dyDescent="0.2">
      <c r="A30" s="2"/>
      <c r="B30" s="1611" t="s">
        <v>9</v>
      </c>
      <c r="C30" s="1610"/>
      <c r="D30" s="1610"/>
      <c r="E30" s="1610"/>
      <c r="F30" s="1613" t="s">
        <v>10</v>
      </c>
      <c r="G30" s="1610"/>
      <c r="H30" s="1610"/>
      <c r="I30" s="1610"/>
      <c r="J30" s="1610"/>
      <c r="K30" s="1610"/>
      <c r="L30" s="1610"/>
      <c r="M30" s="1610"/>
      <c r="N30" s="2"/>
      <c r="O30" s="2"/>
      <c r="P30" s="2"/>
      <c r="Q30" s="2"/>
      <c r="R30" s="2"/>
      <c r="S30" s="2"/>
      <c r="T30" s="2"/>
      <c r="U30" s="2"/>
      <c r="V30" s="2"/>
      <c r="W30" s="2"/>
      <c r="X30" s="2"/>
      <c r="Y30" s="2"/>
      <c r="Z30" s="2"/>
    </row>
    <row r="31" spans="1:26" ht="12.75" customHeight="1" x14ac:dyDescent="0.2">
      <c r="A31" s="2"/>
      <c r="B31" s="1610"/>
      <c r="C31" s="1610"/>
      <c r="D31" s="1610"/>
      <c r="E31" s="1610"/>
      <c r="F31" s="1610"/>
      <c r="G31" s="1610"/>
      <c r="H31" s="1610"/>
      <c r="I31" s="1610"/>
      <c r="J31" s="1610"/>
      <c r="K31" s="1610"/>
      <c r="L31" s="1610"/>
      <c r="M31" s="1610"/>
      <c r="N31" s="2"/>
      <c r="O31" s="2"/>
      <c r="P31" s="2"/>
      <c r="Q31" s="2"/>
      <c r="R31" s="2"/>
      <c r="S31" s="2"/>
      <c r="T31" s="2"/>
      <c r="U31" s="2"/>
      <c r="V31" s="2"/>
      <c r="W31" s="2"/>
      <c r="X31" s="2"/>
      <c r="Y31" s="2"/>
      <c r="Z31" s="2"/>
    </row>
    <row r="32" spans="1:26" ht="12.75" customHeight="1" x14ac:dyDescent="0.2">
      <c r="A32" s="2"/>
      <c r="B32" s="1611" t="s">
        <v>11</v>
      </c>
      <c r="C32" s="1610"/>
      <c r="D32" s="1610"/>
      <c r="E32" s="1610"/>
      <c r="F32" s="1612" t="s">
        <v>12</v>
      </c>
      <c r="G32" s="1610"/>
      <c r="H32" s="1610"/>
      <c r="I32" s="1610"/>
      <c r="J32" s="1610"/>
      <c r="K32" s="1610"/>
      <c r="L32" s="1610"/>
      <c r="M32" s="1610"/>
      <c r="N32" s="2"/>
      <c r="O32" s="2"/>
      <c r="P32" s="2"/>
      <c r="Q32" s="2"/>
      <c r="R32" s="2"/>
      <c r="S32" s="2"/>
      <c r="T32" s="2"/>
      <c r="U32" s="2"/>
      <c r="V32" s="2"/>
      <c r="W32" s="2"/>
      <c r="X32" s="2"/>
      <c r="Y32" s="2"/>
      <c r="Z32" s="2"/>
    </row>
    <row r="33" spans="1:26" ht="12.75" customHeight="1" x14ac:dyDescent="0.2">
      <c r="A33" s="2"/>
      <c r="B33" s="1610"/>
      <c r="C33" s="1610"/>
      <c r="D33" s="1610"/>
      <c r="E33" s="1610"/>
      <c r="F33" s="1610"/>
      <c r="G33" s="1610"/>
      <c r="H33" s="1610"/>
      <c r="I33" s="1610"/>
      <c r="J33" s="1610"/>
      <c r="K33" s="1610"/>
      <c r="L33" s="1610"/>
      <c r="M33" s="1610"/>
      <c r="N33" s="2"/>
      <c r="O33" s="2"/>
      <c r="P33" s="2"/>
      <c r="Q33" s="2"/>
      <c r="R33" s="2"/>
      <c r="S33" s="2"/>
      <c r="T33" s="2"/>
      <c r="U33" s="2"/>
      <c r="V33" s="2"/>
      <c r="W33" s="2"/>
      <c r="X33" s="2"/>
      <c r="Y33" s="2"/>
      <c r="Z33" s="2"/>
    </row>
    <row r="34" spans="1:26" ht="12.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4k1YNX6QoxSwie46PuIrJ5PeqiqCGV4w9iAfpupoK8J7hHySc3S2M5M3FOH9jBFEYCThdKlVqI2dstbh/Py8Yw==" saltValue="13aqbJgCauDG0h7jlAkLrQ==" spinCount="100000" sheet="1" objects="1" scenarios="1"/>
  <mergeCells count="25">
    <mergeCell ref="A1:A2"/>
    <mergeCell ref="B1:B2"/>
    <mergeCell ref="C1:C2"/>
    <mergeCell ref="D1:D2"/>
    <mergeCell ref="E1:E2"/>
    <mergeCell ref="F1:F2"/>
    <mergeCell ref="G1:G2"/>
    <mergeCell ref="N1:N2"/>
    <mergeCell ref="H1:H2"/>
    <mergeCell ref="I1:I2"/>
    <mergeCell ref="J1:J2"/>
    <mergeCell ref="K1:K2"/>
    <mergeCell ref="L1:L2"/>
    <mergeCell ref="M1:M2"/>
    <mergeCell ref="H5:M16"/>
    <mergeCell ref="B30:E31"/>
    <mergeCell ref="B32:E33"/>
    <mergeCell ref="B7:G16"/>
    <mergeCell ref="B19:M23"/>
    <mergeCell ref="B26:E27"/>
    <mergeCell ref="F26:M27"/>
    <mergeCell ref="B28:E29"/>
    <mergeCell ref="F28:M29"/>
    <mergeCell ref="F30:M31"/>
    <mergeCell ref="F32:M33"/>
  </mergeCells>
  <hyperlinks>
    <hyperlink ref="B28:E29" r:id="rId1" display="2024 Integrated Report of CSN Mineração" xr:uid="{B08EBCF9-E0E4-44E5-ADDD-C01E267D943F}"/>
    <hyperlink ref="B26:E27" r:id="rId2" display="2024 Integrated Report of CSN Group" xr:uid="{E2B2D891-DA34-4E86-A4B6-E12AAC641CD4}"/>
    <hyperlink ref="B30:E31" r:id="rId3" display="CSN Group's ESG Portal" xr:uid="{F81BAD07-812E-4EC1-AF7F-6DF332129003}"/>
  </hyperlinks>
  <pageMargins left="0.25" right="0.25" top="0.75" bottom="0.75" header="0" footer="0"/>
  <pageSetup paperSize="9" fitToHeight="0" orientation="landscape"/>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0"/>
  <dimension ref="A1:Z997"/>
  <sheetViews>
    <sheetView showGridLines="0" workbookViewId="0">
      <pane ySplit="2" topLeftCell="A156" activePane="bottomLeft" state="frozen"/>
      <selection pane="bottomLeft" activeCell="L172" sqref="L172:M174"/>
    </sheetView>
  </sheetViews>
  <sheetFormatPr defaultColWidth="11.19921875" defaultRowHeight="15" customHeight="1" x14ac:dyDescent="0.2"/>
  <cols>
    <col min="1" max="2" width="7" customWidth="1"/>
    <col min="3" max="13" width="10.3984375" customWidth="1"/>
    <col min="14" max="14" width="11.69921875" customWidth="1"/>
    <col min="15" max="26" width="8.59765625" customWidth="1"/>
  </cols>
  <sheetData>
    <row r="1" spans="1:26" ht="12.75" customHeight="1" x14ac:dyDescent="0.2">
      <c r="A1" s="1619"/>
      <c r="B1" s="2288"/>
      <c r="C1" s="1800"/>
      <c r="D1" s="1858"/>
      <c r="E1" s="1859"/>
      <c r="F1" s="1860"/>
      <c r="G1" s="1861"/>
      <c r="H1" s="1801"/>
      <c r="I1" s="1800"/>
      <c r="J1" s="1800"/>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30" customHeight="1" x14ac:dyDescent="0.2">
      <c r="A5" s="9"/>
      <c r="B5" s="7" t="s">
        <v>1291</v>
      </c>
      <c r="C5" s="6"/>
      <c r="D5" s="6"/>
      <c r="E5" s="6"/>
      <c r="F5" s="6"/>
      <c r="G5" s="6"/>
      <c r="H5" s="6"/>
      <c r="I5" s="6"/>
      <c r="J5" s="6"/>
      <c r="K5" s="6"/>
      <c r="L5" s="6"/>
      <c r="M5" s="6"/>
      <c r="N5" s="6"/>
      <c r="O5" s="6"/>
      <c r="P5" s="6"/>
      <c r="Q5" s="6"/>
      <c r="R5" s="6"/>
      <c r="S5" s="6"/>
      <c r="T5" s="6"/>
      <c r="U5" s="6"/>
      <c r="V5" s="6"/>
      <c r="W5" s="6"/>
      <c r="X5" s="6"/>
      <c r="Y5" s="6"/>
      <c r="Z5" s="6"/>
    </row>
    <row r="6" spans="1:26" ht="15" customHeight="1" x14ac:dyDescent="0.2">
      <c r="A6" s="2"/>
      <c r="B6" s="1612" t="s">
        <v>1292</v>
      </c>
      <c r="C6" s="1610"/>
      <c r="D6" s="1610"/>
      <c r="E6" s="1610"/>
      <c r="F6" s="1610"/>
      <c r="G6" s="1610"/>
      <c r="H6" s="1610"/>
      <c r="I6" s="1610"/>
      <c r="J6" s="1610"/>
      <c r="K6" s="1610"/>
      <c r="L6" s="1610"/>
      <c r="M6" s="1610"/>
      <c r="N6" s="2"/>
      <c r="O6" s="2"/>
      <c r="P6" s="2"/>
      <c r="Q6" s="2"/>
      <c r="R6" s="2"/>
      <c r="S6" s="2"/>
      <c r="T6" s="2"/>
      <c r="U6" s="2"/>
      <c r="V6" s="2"/>
      <c r="W6" s="2"/>
      <c r="X6" s="2"/>
      <c r="Y6" s="2"/>
      <c r="Z6" s="2"/>
    </row>
    <row r="7" spans="1:26" ht="12.75" customHeight="1" x14ac:dyDescent="0.2">
      <c r="A7" s="2"/>
      <c r="B7" s="1610"/>
      <c r="C7" s="1610"/>
      <c r="D7" s="1610"/>
      <c r="E7" s="1610"/>
      <c r="F7" s="1610"/>
      <c r="G7" s="1610"/>
      <c r="H7" s="1610"/>
      <c r="I7" s="1610"/>
      <c r="J7" s="1610"/>
      <c r="K7" s="1610"/>
      <c r="L7" s="1610"/>
      <c r="M7" s="1610"/>
      <c r="N7" s="2"/>
      <c r="O7" s="2"/>
      <c r="P7" s="2"/>
      <c r="Q7" s="2"/>
      <c r="R7" s="2"/>
      <c r="S7" s="2"/>
      <c r="T7" s="2"/>
      <c r="U7" s="2"/>
      <c r="V7" s="2"/>
      <c r="W7" s="2"/>
      <c r="X7" s="2"/>
      <c r="Y7" s="2"/>
      <c r="Z7" s="2"/>
    </row>
    <row r="8" spans="1:26" ht="12.75" customHeight="1" x14ac:dyDescent="0.2">
      <c r="A8" s="2"/>
      <c r="B8" s="1610"/>
      <c r="C8" s="1610"/>
      <c r="D8" s="1610"/>
      <c r="E8" s="1610"/>
      <c r="F8" s="1610"/>
      <c r="G8" s="1610"/>
      <c r="H8" s="1610"/>
      <c r="I8" s="1610"/>
      <c r="J8" s="1610"/>
      <c r="K8" s="1610"/>
      <c r="L8" s="1610"/>
      <c r="M8" s="1610"/>
      <c r="N8" s="2"/>
      <c r="O8" s="2"/>
      <c r="P8" s="2"/>
      <c r="Q8" s="2"/>
      <c r="R8" s="2"/>
      <c r="S8" s="2"/>
      <c r="T8" s="2"/>
      <c r="U8" s="2"/>
      <c r="V8" s="2"/>
      <c r="W8" s="2"/>
      <c r="X8" s="2"/>
      <c r="Y8" s="2"/>
      <c r="Z8" s="2"/>
    </row>
    <row r="9" spans="1:26" ht="12.7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2.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x14ac:dyDescent="0.2">
      <c r="A11" s="2"/>
      <c r="B11" s="2450" t="s">
        <v>1293</v>
      </c>
      <c r="C11" s="1638"/>
      <c r="D11" s="2450" t="s">
        <v>1294</v>
      </c>
      <c r="E11" s="1638"/>
      <c r="F11" s="1638"/>
      <c r="G11" s="1638"/>
      <c r="H11" s="1638"/>
      <c r="I11" s="1638"/>
      <c r="J11" s="1638"/>
      <c r="K11" s="1555"/>
      <c r="L11" s="2451" t="s">
        <v>1235</v>
      </c>
      <c r="M11" s="1638"/>
      <c r="N11" s="2"/>
      <c r="O11" s="2"/>
      <c r="P11" s="2"/>
      <c r="Q11" s="2"/>
      <c r="R11" s="2"/>
      <c r="S11" s="2"/>
      <c r="T11" s="2"/>
      <c r="U11" s="2"/>
      <c r="V11" s="2"/>
      <c r="W11" s="2"/>
      <c r="X11" s="2"/>
      <c r="Y11" s="2"/>
      <c r="Z11" s="2"/>
    </row>
    <row r="12" spans="1:26" ht="12.75" customHeight="1" x14ac:dyDescent="0.2">
      <c r="A12" s="2"/>
      <c r="B12" s="2484" t="s">
        <v>1295</v>
      </c>
      <c r="C12" s="2482"/>
      <c r="D12" s="2525" t="s">
        <v>17</v>
      </c>
      <c r="E12" s="1671"/>
      <c r="F12" s="1671"/>
      <c r="G12" s="1671"/>
      <c r="H12" s="1671"/>
      <c r="I12" s="1671"/>
      <c r="J12" s="1671"/>
      <c r="K12" s="2526"/>
      <c r="L12" s="2527" t="s">
        <v>49</v>
      </c>
      <c r="M12" s="2528"/>
      <c r="N12" s="2"/>
      <c r="O12" s="2"/>
      <c r="P12" s="2"/>
      <c r="Q12" s="2"/>
      <c r="R12" s="2"/>
      <c r="S12" s="2"/>
      <c r="T12" s="2"/>
      <c r="U12" s="2"/>
      <c r="V12" s="2"/>
      <c r="W12" s="2"/>
      <c r="X12" s="2"/>
      <c r="Y12" s="2"/>
      <c r="Z12" s="2"/>
    </row>
    <row r="13" spans="1:26" ht="12.75" customHeight="1" x14ac:dyDescent="0.2">
      <c r="A13" s="2"/>
      <c r="B13" s="1610"/>
      <c r="C13" s="1976"/>
      <c r="D13" s="2532" t="s">
        <v>15</v>
      </c>
      <c r="E13" s="2533"/>
      <c r="F13" s="2533"/>
      <c r="G13" s="2533"/>
      <c r="H13" s="2533"/>
      <c r="I13" s="2533"/>
      <c r="J13" s="2533"/>
      <c r="K13" s="2534"/>
      <c r="L13" s="2529" t="s">
        <v>49</v>
      </c>
      <c r="M13" s="2530"/>
      <c r="N13" s="1606"/>
      <c r="O13" s="2"/>
      <c r="P13" s="2"/>
      <c r="Q13" s="2"/>
      <c r="R13" s="2"/>
      <c r="S13" s="2"/>
      <c r="T13" s="2"/>
      <c r="U13" s="2"/>
      <c r="V13" s="2"/>
      <c r="W13" s="2"/>
      <c r="X13" s="2"/>
      <c r="Y13" s="2"/>
      <c r="Z13" s="2"/>
    </row>
    <row r="14" spans="1:26" ht="12.75" customHeight="1" x14ac:dyDescent="0.2">
      <c r="A14" s="2"/>
      <c r="B14" s="1610"/>
      <c r="C14" s="1976"/>
      <c r="D14" s="2535"/>
      <c r="E14" s="2536"/>
      <c r="F14" s="2536"/>
      <c r="G14" s="2536"/>
      <c r="H14" s="2536"/>
      <c r="I14" s="2536"/>
      <c r="J14" s="2536"/>
      <c r="K14" s="2537"/>
      <c r="L14" s="2538" t="s">
        <v>1238</v>
      </c>
      <c r="M14" s="2539"/>
      <c r="N14" s="1606"/>
      <c r="O14" s="2"/>
      <c r="P14" s="2"/>
      <c r="Q14" s="2"/>
      <c r="R14" s="2"/>
      <c r="S14" s="2"/>
      <c r="T14" s="2"/>
      <c r="U14" s="2"/>
      <c r="V14" s="2"/>
      <c r="W14" s="2"/>
      <c r="X14" s="2"/>
      <c r="Y14" s="2"/>
      <c r="Z14" s="2"/>
    </row>
    <row r="15" spans="1:26" ht="12.75" customHeight="1" x14ac:dyDescent="0.2">
      <c r="A15" s="2"/>
      <c r="B15" s="1610"/>
      <c r="C15" s="1976"/>
      <c r="D15" s="2420" t="s">
        <v>47</v>
      </c>
      <c r="E15" s="2473"/>
      <c r="F15" s="2473"/>
      <c r="G15" s="2473"/>
      <c r="H15" s="2473"/>
      <c r="I15" s="2473"/>
      <c r="J15" s="2473"/>
      <c r="K15" s="2494"/>
      <c r="L15" s="2523" t="s">
        <v>49</v>
      </c>
      <c r="M15" s="2524"/>
      <c r="N15" s="1606"/>
      <c r="O15" s="2"/>
      <c r="P15" s="2"/>
      <c r="Q15" s="2"/>
      <c r="R15" s="2"/>
      <c r="S15" s="2"/>
      <c r="T15" s="2"/>
      <c r="U15" s="2"/>
      <c r="V15" s="2"/>
      <c r="W15" s="2"/>
      <c r="X15" s="2"/>
      <c r="Y15" s="2"/>
      <c r="Z15" s="2"/>
    </row>
    <row r="16" spans="1:26" ht="12.75" customHeight="1" x14ac:dyDescent="0.2">
      <c r="A16" s="2"/>
      <c r="B16" s="1610"/>
      <c r="C16" s="1976"/>
      <c r="D16" s="2495"/>
      <c r="E16" s="2496"/>
      <c r="F16" s="2496"/>
      <c r="G16" s="2496"/>
      <c r="H16" s="2496"/>
      <c r="I16" s="2496"/>
      <c r="J16" s="2496"/>
      <c r="K16" s="2497"/>
      <c r="L16" s="1607" t="s">
        <v>1238</v>
      </c>
      <c r="M16" s="1608"/>
      <c r="N16" s="1606"/>
      <c r="O16" s="2"/>
      <c r="P16" s="2"/>
      <c r="Q16" s="2"/>
      <c r="R16" s="2"/>
      <c r="S16" s="2"/>
      <c r="T16" s="2"/>
      <c r="U16" s="2"/>
      <c r="V16" s="2"/>
      <c r="W16" s="2"/>
      <c r="X16" s="2"/>
      <c r="Y16" s="2"/>
      <c r="Z16" s="2"/>
    </row>
    <row r="17" spans="1:26" ht="12.75" customHeight="1" x14ac:dyDescent="0.2">
      <c r="A17" s="2"/>
      <c r="B17" s="1610"/>
      <c r="C17" s="1976"/>
      <c r="D17" s="2474" t="s">
        <v>461</v>
      </c>
      <c r="E17" s="1624"/>
      <c r="F17" s="1624"/>
      <c r="G17" s="1624"/>
      <c r="H17" s="1624"/>
      <c r="I17" s="1624"/>
      <c r="J17" s="1624"/>
      <c r="K17" s="2086"/>
      <c r="L17" s="2402" t="s">
        <v>1238</v>
      </c>
      <c r="M17" s="2403"/>
      <c r="N17" s="2"/>
      <c r="O17" s="2"/>
      <c r="P17" s="2"/>
      <c r="Q17" s="2"/>
      <c r="R17" s="2"/>
      <c r="S17" s="2"/>
      <c r="T17" s="2"/>
      <c r="U17" s="2"/>
      <c r="V17" s="2"/>
      <c r="W17" s="2"/>
      <c r="X17" s="2"/>
      <c r="Y17" s="2"/>
      <c r="Z17" s="2"/>
    </row>
    <row r="18" spans="1:26" ht="12.75" customHeight="1" x14ac:dyDescent="0.2">
      <c r="A18" s="2"/>
      <c r="B18" s="1610"/>
      <c r="C18" s="1976"/>
      <c r="D18" s="2391" t="s">
        <v>463</v>
      </c>
      <c r="E18" s="1698"/>
      <c r="F18" s="1698"/>
      <c r="G18" s="1698"/>
      <c r="H18" s="1698"/>
      <c r="I18" s="1698"/>
      <c r="J18" s="1698"/>
      <c r="K18" s="1980"/>
      <c r="L18" s="2423" t="s">
        <v>1238</v>
      </c>
      <c r="M18" s="2424"/>
      <c r="N18" s="2"/>
      <c r="O18" s="2"/>
      <c r="P18" s="2"/>
      <c r="Q18" s="2"/>
      <c r="R18" s="2"/>
      <c r="S18" s="2"/>
      <c r="T18" s="2"/>
      <c r="U18" s="2"/>
      <c r="V18" s="2"/>
      <c r="W18" s="2"/>
      <c r="X18" s="2"/>
      <c r="Y18" s="2"/>
      <c r="Z18" s="2"/>
    </row>
    <row r="19" spans="1:26" ht="12.75" customHeight="1" x14ac:dyDescent="0.2">
      <c r="A19" s="2"/>
      <c r="B19" s="1610"/>
      <c r="C19" s="1976"/>
      <c r="D19" s="1867"/>
      <c r="E19" s="1650"/>
      <c r="F19" s="1650"/>
      <c r="G19" s="1650"/>
      <c r="H19" s="1650"/>
      <c r="I19" s="1650"/>
      <c r="J19" s="1650"/>
      <c r="K19" s="1863"/>
      <c r="L19" s="2437"/>
      <c r="M19" s="2465"/>
      <c r="N19" s="2"/>
      <c r="O19" s="2"/>
      <c r="P19" s="2"/>
      <c r="Q19" s="2"/>
      <c r="R19" s="2"/>
      <c r="S19" s="2"/>
      <c r="T19" s="2"/>
      <c r="U19" s="2"/>
      <c r="V19" s="2"/>
      <c r="W19" s="2"/>
      <c r="X19" s="2"/>
      <c r="Y19" s="2"/>
      <c r="Z19" s="2"/>
    </row>
    <row r="20" spans="1:26" ht="12.75" customHeight="1" x14ac:dyDescent="0.2">
      <c r="A20" s="2"/>
      <c r="B20" s="1610"/>
      <c r="C20" s="1976"/>
      <c r="D20" s="2391" t="s">
        <v>823</v>
      </c>
      <c r="E20" s="1698"/>
      <c r="F20" s="1698"/>
      <c r="G20" s="1698"/>
      <c r="H20" s="1698"/>
      <c r="I20" s="1698"/>
      <c r="J20" s="1698"/>
      <c r="K20" s="1980"/>
      <c r="L20" s="2531" t="s">
        <v>1239</v>
      </c>
      <c r="M20" s="2424"/>
      <c r="N20" s="2"/>
      <c r="O20" s="2"/>
      <c r="P20" s="2"/>
      <c r="Q20" s="2"/>
      <c r="R20" s="2"/>
      <c r="S20" s="2"/>
      <c r="T20" s="2"/>
      <c r="U20" s="2"/>
      <c r="V20" s="2"/>
      <c r="W20" s="2"/>
      <c r="X20" s="2"/>
      <c r="Y20" s="2"/>
      <c r="Z20" s="2"/>
    </row>
    <row r="21" spans="1:26" ht="12.75" customHeight="1" x14ac:dyDescent="0.2">
      <c r="A21" s="2"/>
      <c r="B21" s="1635"/>
      <c r="C21" s="1982"/>
      <c r="D21" s="1981"/>
      <c r="E21" s="1635"/>
      <c r="F21" s="1635"/>
      <c r="G21" s="1635"/>
      <c r="H21" s="1635"/>
      <c r="I21" s="1635"/>
      <c r="J21" s="1635"/>
      <c r="K21" s="1982"/>
      <c r="L21" s="2410"/>
      <c r="M21" s="2411"/>
      <c r="N21" s="2"/>
      <c r="O21" s="2"/>
      <c r="P21" s="2"/>
      <c r="Q21" s="2"/>
      <c r="R21" s="2"/>
      <c r="S21" s="2"/>
      <c r="T21" s="2"/>
      <c r="U21" s="2"/>
      <c r="V21" s="2"/>
      <c r="W21" s="2"/>
      <c r="X21" s="2"/>
      <c r="Y21" s="2"/>
      <c r="Z21" s="2"/>
    </row>
    <row r="22" spans="1:26" ht="12.75" customHeight="1" x14ac:dyDescent="0.2">
      <c r="A22" s="2"/>
      <c r="B22" s="2371" t="s">
        <v>1296</v>
      </c>
      <c r="C22" s="2372"/>
      <c r="D22" s="2390" t="s">
        <v>103</v>
      </c>
      <c r="E22" s="1645"/>
      <c r="F22" s="1645"/>
      <c r="G22" s="1645"/>
      <c r="H22" s="1645"/>
      <c r="I22" s="1645"/>
      <c r="J22" s="1645"/>
      <c r="K22" s="1645"/>
      <c r="L22" s="2412" t="s">
        <v>49</v>
      </c>
      <c r="M22" s="2516"/>
      <c r="N22" s="2"/>
      <c r="O22" s="2"/>
      <c r="P22" s="2"/>
      <c r="Q22" s="2"/>
      <c r="R22" s="2"/>
      <c r="S22" s="2"/>
      <c r="T22" s="2"/>
      <c r="U22" s="2"/>
      <c r="V22" s="2"/>
      <c r="W22" s="2"/>
      <c r="X22" s="2"/>
      <c r="Y22" s="2"/>
      <c r="Z22" s="2"/>
    </row>
    <row r="23" spans="1:26" ht="12.75" customHeight="1" x14ac:dyDescent="0.2">
      <c r="A23" s="2"/>
      <c r="B23" s="1610"/>
      <c r="C23" s="1976"/>
      <c r="D23" s="1745"/>
      <c r="E23" s="1610"/>
      <c r="F23" s="1610"/>
      <c r="G23" s="1610"/>
      <c r="H23" s="1610"/>
      <c r="I23" s="1610"/>
      <c r="J23" s="1610"/>
      <c r="K23" s="1610"/>
      <c r="L23" s="2502" t="s">
        <v>1240</v>
      </c>
      <c r="M23" s="2503"/>
      <c r="N23" s="2"/>
      <c r="O23" s="2"/>
      <c r="P23" s="2"/>
      <c r="Q23" s="2"/>
      <c r="R23" s="2"/>
      <c r="S23" s="2"/>
      <c r="T23" s="2"/>
      <c r="U23" s="2"/>
      <c r="V23" s="2"/>
      <c r="W23" s="2"/>
      <c r="X23" s="2"/>
      <c r="Y23" s="2"/>
      <c r="Z23" s="2"/>
    </row>
    <row r="24" spans="1:26" ht="12.75" customHeight="1" x14ac:dyDescent="0.2">
      <c r="A24" s="2"/>
      <c r="B24" s="1610"/>
      <c r="C24" s="1976"/>
      <c r="D24" s="1745"/>
      <c r="E24" s="1610"/>
      <c r="F24" s="1610"/>
      <c r="G24" s="1610"/>
      <c r="H24" s="1610"/>
      <c r="I24" s="1610"/>
      <c r="J24" s="1610"/>
      <c r="K24" s="1610"/>
      <c r="L24" s="2402" t="s">
        <v>1238</v>
      </c>
      <c r="M24" s="2499"/>
      <c r="N24" s="2"/>
      <c r="O24" s="2"/>
      <c r="P24" s="2"/>
      <c r="Q24" s="2"/>
      <c r="R24" s="2"/>
      <c r="S24" s="2"/>
      <c r="T24" s="2"/>
      <c r="U24" s="2"/>
      <c r="V24" s="2"/>
      <c r="W24" s="2"/>
      <c r="X24" s="2"/>
      <c r="Y24" s="2"/>
      <c r="Z24" s="2"/>
    </row>
    <row r="25" spans="1:26" ht="12.75" customHeight="1" x14ac:dyDescent="0.2">
      <c r="A25" s="2"/>
      <c r="B25" s="1610"/>
      <c r="C25" s="1976"/>
      <c r="D25" s="1745"/>
      <c r="E25" s="1610"/>
      <c r="F25" s="1610"/>
      <c r="G25" s="1610"/>
      <c r="H25" s="1610"/>
      <c r="I25" s="1610"/>
      <c r="J25" s="1610"/>
      <c r="K25" s="1610"/>
      <c r="L25" s="2402" t="s">
        <v>1239</v>
      </c>
      <c r="M25" s="2499"/>
      <c r="N25" s="2"/>
      <c r="O25" s="2"/>
      <c r="P25" s="2"/>
      <c r="Q25" s="2"/>
      <c r="R25" s="2"/>
      <c r="S25" s="2"/>
      <c r="T25" s="2"/>
      <c r="U25" s="2"/>
      <c r="V25" s="2"/>
      <c r="W25" s="2"/>
      <c r="X25" s="2"/>
      <c r="Y25" s="2"/>
      <c r="Z25" s="2"/>
    </row>
    <row r="26" spans="1:26" ht="12.75" customHeight="1" x14ac:dyDescent="0.2">
      <c r="A26" s="2"/>
      <c r="B26" s="1610"/>
      <c r="C26" s="1976"/>
      <c r="D26" s="1745"/>
      <c r="E26" s="1610"/>
      <c r="F26" s="1610"/>
      <c r="G26" s="1610"/>
      <c r="H26" s="1610"/>
      <c r="I26" s="1610"/>
      <c r="J26" s="1610"/>
      <c r="K26" s="1610"/>
      <c r="L26" s="2402" t="s">
        <v>1241</v>
      </c>
      <c r="M26" s="2499"/>
      <c r="N26" s="2"/>
      <c r="O26" s="2"/>
      <c r="P26" s="2"/>
      <c r="Q26" s="2"/>
      <c r="R26" s="2"/>
      <c r="S26" s="2"/>
      <c r="T26" s="2"/>
      <c r="U26" s="2"/>
      <c r="V26" s="2"/>
      <c r="W26" s="2"/>
      <c r="X26" s="2"/>
      <c r="Y26" s="2"/>
      <c r="Z26" s="2"/>
    </row>
    <row r="27" spans="1:26" ht="12.75" customHeight="1" x14ac:dyDescent="0.2">
      <c r="A27" s="2"/>
      <c r="B27" s="1610"/>
      <c r="C27" s="1976"/>
      <c r="D27" s="2565" t="s">
        <v>117</v>
      </c>
      <c r="E27" s="2566"/>
      <c r="F27" s="2566"/>
      <c r="G27" s="2566"/>
      <c r="H27" s="2566"/>
      <c r="I27" s="2566"/>
      <c r="J27" s="2566"/>
      <c r="K27" s="2567"/>
      <c r="L27" s="2563" t="s">
        <v>1238</v>
      </c>
      <c r="M27" s="2499"/>
      <c r="N27" s="2"/>
      <c r="O27" s="2"/>
      <c r="P27" s="2"/>
      <c r="Q27" s="2"/>
      <c r="R27" s="2"/>
      <c r="S27" s="2"/>
      <c r="T27" s="2"/>
      <c r="U27" s="2"/>
      <c r="V27" s="2"/>
      <c r="W27" s="2"/>
      <c r="X27" s="2"/>
      <c r="Y27" s="2"/>
      <c r="Z27" s="2"/>
    </row>
    <row r="28" spans="1:26" ht="12.75" customHeight="1" x14ac:dyDescent="0.2">
      <c r="A28" s="2"/>
      <c r="B28" s="1610"/>
      <c r="C28" s="1976"/>
      <c r="D28" s="2568"/>
      <c r="E28" s="2569"/>
      <c r="F28" s="2569"/>
      <c r="G28" s="2569"/>
      <c r="H28" s="2569"/>
      <c r="I28" s="2569"/>
      <c r="J28" s="2569"/>
      <c r="K28" s="2570"/>
      <c r="L28" s="2564" t="s">
        <v>49</v>
      </c>
      <c r="M28" s="2518"/>
      <c r="N28" s="2"/>
      <c r="O28" s="2"/>
      <c r="P28" s="2"/>
      <c r="Q28" s="2"/>
      <c r="R28" s="2"/>
      <c r="S28" s="2"/>
      <c r="T28" s="2"/>
      <c r="U28" s="2"/>
      <c r="V28" s="2"/>
      <c r="W28" s="2"/>
      <c r="X28" s="2"/>
      <c r="Y28" s="2"/>
      <c r="Z28" s="2"/>
    </row>
    <row r="29" spans="1:26" ht="12.75" customHeight="1" x14ac:dyDescent="0.2">
      <c r="A29" s="2"/>
      <c r="B29" s="1610"/>
      <c r="C29" s="1976"/>
      <c r="D29" s="2389" t="s">
        <v>126</v>
      </c>
      <c r="E29" s="1610"/>
      <c r="F29" s="1610"/>
      <c r="G29" s="1610"/>
      <c r="H29" s="1610"/>
      <c r="I29" s="1610"/>
      <c r="J29" s="1610"/>
      <c r="K29" s="1976"/>
      <c r="L29" s="2402" t="s">
        <v>49</v>
      </c>
      <c r="M29" s="2499"/>
      <c r="N29" s="2"/>
      <c r="O29" s="2"/>
      <c r="P29" s="2"/>
      <c r="Q29" s="2"/>
      <c r="R29" s="2"/>
      <c r="S29" s="2"/>
      <c r="T29" s="2"/>
      <c r="U29" s="2"/>
      <c r="V29" s="2"/>
      <c r="W29" s="2"/>
      <c r="X29" s="2"/>
      <c r="Y29" s="2"/>
      <c r="Z29" s="2"/>
    </row>
    <row r="30" spans="1:26" ht="12.75" customHeight="1" x14ac:dyDescent="0.2">
      <c r="A30" s="2"/>
      <c r="B30" s="1610"/>
      <c r="C30" s="1976"/>
      <c r="D30" s="1745"/>
      <c r="E30" s="1610"/>
      <c r="F30" s="1610"/>
      <c r="G30" s="1610"/>
      <c r="H30" s="1610"/>
      <c r="I30" s="1610"/>
      <c r="J30" s="1610"/>
      <c r="K30" s="1976"/>
      <c r="L30" s="2502" t="s">
        <v>1240</v>
      </c>
      <c r="M30" s="2503"/>
      <c r="N30" s="2"/>
      <c r="O30" s="2"/>
      <c r="P30" s="2"/>
      <c r="Q30" s="2"/>
      <c r="R30" s="2"/>
      <c r="S30" s="2"/>
      <c r="T30" s="2"/>
      <c r="U30" s="2"/>
      <c r="V30" s="2"/>
      <c r="W30" s="2"/>
      <c r="X30" s="2"/>
      <c r="Y30" s="2"/>
      <c r="Z30" s="2"/>
    </row>
    <row r="31" spans="1:26" ht="12.75" customHeight="1" x14ac:dyDescent="0.2">
      <c r="A31" s="2"/>
      <c r="B31" s="1610"/>
      <c r="C31" s="1976"/>
      <c r="D31" s="1745"/>
      <c r="E31" s="1610"/>
      <c r="F31" s="1610"/>
      <c r="G31" s="1610"/>
      <c r="H31" s="1610"/>
      <c r="I31" s="1610"/>
      <c r="J31" s="1610"/>
      <c r="K31" s="1976"/>
      <c r="L31" s="2402" t="s">
        <v>1238</v>
      </c>
      <c r="M31" s="2499"/>
      <c r="N31" s="2"/>
      <c r="O31" s="2"/>
      <c r="P31" s="2"/>
      <c r="Q31" s="2"/>
      <c r="R31" s="2"/>
      <c r="S31" s="2"/>
      <c r="T31" s="2"/>
      <c r="U31" s="2"/>
      <c r="V31" s="2"/>
      <c r="W31" s="2"/>
      <c r="X31" s="2"/>
      <c r="Y31" s="2"/>
      <c r="Z31" s="2"/>
    </row>
    <row r="32" spans="1:26" ht="12.75" customHeight="1" x14ac:dyDescent="0.2">
      <c r="A32" s="2"/>
      <c r="B32" s="1610"/>
      <c r="C32" s="1976"/>
      <c r="D32" s="1745"/>
      <c r="E32" s="1610"/>
      <c r="F32" s="1610"/>
      <c r="G32" s="1610"/>
      <c r="H32" s="1610"/>
      <c r="I32" s="1610"/>
      <c r="J32" s="1610"/>
      <c r="K32" s="1976"/>
      <c r="L32" s="2402" t="s">
        <v>1239</v>
      </c>
      <c r="M32" s="2499"/>
      <c r="N32" s="2"/>
      <c r="O32" s="2"/>
      <c r="P32" s="2"/>
      <c r="Q32" s="2"/>
      <c r="R32" s="2"/>
      <c r="S32" s="2"/>
      <c r="T32" s="2"/>
      <c r="U32" s="2"/>
      <c r="V32" s="2"/>
      <c r="W32" s="2"/>
      <c r="X32" s="2"/>
      <c r="Y32" s="2"/>
      <c r="Z32" s="2"/>
    </row>
    <row r="33" spans="1:26" ht="12.75" customHeight="1" x14ac:dyDescent="0.2">
      <c r="A33" s="2"/>
      <c r="B33" s="1610"/>
      <c r="C33" s="1976"/>
      <c r="D33" s="1745"/>
      <c r="E33" s="1610"/>
      <c r="F33" s="1610"/>
      <c r="G33" s="1610"/>
      <c r="H33" s="1610"/>
      <c r="I33" s="1610"/>
      <c r="J33" s="1610"/>
      <c r="K33" s="1976"/>
      <c r="L33" s="2402" t="s">
        <v>1241</v>
      </c>
      <c r="M33" s="2499"/>
      <c r="N33" s="2"/>
      <c r="O33" s="2"/>
      <c r="P33" s="2"/>
      <c r="Q33" s="2"/>
      <c r="R33" s="2"/>
      <c r="S33" s="2"/>
      <c r="T33" s="2"/>
      <c r="U33" s="2"/>
      <c r="V33" s="2"/>
      <c r="W33" s="2"/>
      <c r="X33" s="2"/>
      <c r="Y33" s="2"/>
      <c r="Z33" s="2"/>
    </row>
    <row r="34" spans="1:26" ht="12.75" customHeight="1" x14ac:dyDescent="0.2">
      <c r="A34" s="2"/>
      <c r="B34" s="1610"/>
      <c r="C34" s="1976"/>
      <c r="D34" s="1867"/>
      <c r="E34" s="1650"/>
      <c r="F34" s="1650"/>
      <c r="G34" s="1650"/>
      <c r="H34" s="1650"/>
      <c r="I34" s="1650"/>
      <c r="J34" s="1650"/>
      <c r="K34" s="1863"/>
      <c r="L34" s="2402" t="s">
        <v>1242</v>
      </c>
      <c r="M34" s="2499"/>
      <c r="N34" s="2"/>
      <c r="O34" s="2"/>
      <c r="P34" s="2"/>
      <c r="Q34" s="2"/>
      <c r="R34" s="2"/>
      <c r="S34" s="2"/>
      <c r="T34" s="2"/>
      <c r="U34" s="2"/>
      <c r="V34" s="2"/>
      <c r="W34" s="2"/>
      <c r="X34" s="2"/>
      <c r="Y34" s="2"/>
      <c r="Z34" s="2"/>
    </row>
    <row r="35" spans="1:26" ht="15" customHeight="1" x14ac:dyDescent="0.2">
      <c r="A35" s="2"/>
      <c r="B35" s="1610"/>
      <c r="C35" s="1976"/>
      <c r="D35" s="2391" t="s">
        <v>133</v>
      </c>
      <c r="E35" s="1698"/>
      <c r="F35" s="1698"/>
      <c r="G35" s="1698"/>
      <c r="H35" s="1698"/>
      <c r="I35" s="1698"/>
      <c r="J35" s="1698"/>
      <c r="K35" s="1980"/>
      <c r="L35" s="2402" t="s">
        <v>49</v>
      </c>
      <c r="M35" s="2499"/>
      <c r="N35" s="2"/>
      <c r="O35" s="2"/>
      <c r="P35" s="2"/>
      <c r="Q35" s="2"/>
      <c r="R35" s="2"/>
      <c r="S35" s="2"/>
      <c r="T35" s="2"/>
      <c r="U35" s="2"/>
      <c r="V35" s="2"/>
      <c r="W35" s="2"/>
      <c r="X35" s="2"/>
      <c r="Y35" s="2"/>
      <c r="Z35" s="2"/>
    </row>
    <row r="36" spans="1:26" ht="12.75" customHeight="1" x14ac:dyDescent="0.2">
      <c r="A36" s="2"/>
      <c r="B36" s="1610"/>
      <c r="C36" s="1976"/>
      <c r="D36" s="1745"/>
      <c r="E36" s="1610"/>
      <c r="F36" s="1610"/>
      <c r="G36" s="1610"/>
      <c r="H36" s="1610"/>
      <c r="I36" s="1610"/>
      <c r="J36" s="1610"/>
      <c r="K36" s="1976"/>
      <c r="L36" s="2502" t="s">
        <v>1240</v>
      </c>
      <c r="M36" s="2503"/>
      <c r="N36" s="2"/>
      <c r="O36" s="2"/>
      <c r="P36" s="2"/>
      <c r="Q36" s="2"/>
      <c r="R36" s="2"/>
      <c r="S36" s="2"/>
      <c r="T36" s="2"/>
      <c r="U36" s="2"/>
      <c r="V36" s="2"/>
      <c r="W36" s="2"/>
      <c r="X36" s="2"/>
      <c r="Y36" s="2"/>
      <c r="Z36" s="2"/>
    </row>
    <row r="37" spans="1:26" ht="12.75" customHeight="1" x14ac:dyDescent="0.2">
      <c r="A37" s="2"/>
      <c r="B37" s="1610"/>
      <c r="C37" s="1976"/>
      <c r="D37" s="1745"/>
      <c r="E37" s="1610"/>
      <c r="F37" s="1610"/>
      <c r="G37" s="1610"/>
      <c r="H37" s="1610"/>
      <c r="I37" s="1610"/>
      <c r="J37" s="1610"/>
      <c r="K37" s="1976"/>
      <c r="L37" s="2402" t="s">
        <v>1238</v>
      </c>
      <c r="M37" s="2499"/>
      <c r="N37" s="2"/>
      <c r="O37" s="2"/>
      <c r="P37" s="2"/>
      <c r="Q37" s="2"/>
      <c r="R37" s="2"/>
      <c r="S37" s="2"/>
      <c r="T37" s="2"/>
      <c r="U37" s="2"/>
      <c r="V37" s="2"/>
      <c r="W37" s="2"/>
      <c r="X37" s="2"/>
      <c r="Y37" s="2"/>
      <c r="Z37" s="2"/>
    </row>
    <row r="38" spans="1:26" ht="12.75" customHeight="1" x14ac:dyDescent="0.2">
      <c r="A38" s="2"/>
      <c r="B38" s="1610"/>
      <c r="C38" s="1976"/>
      <c r="D38" s="1745"/>
      <c r="E38" s="1610"/>
      <c r="F38" s="1610"/>
      <c r="G38" s="1610"/>
      <c r="H38" s="1610"/>
      <c r="I38" s="1610"/>
      <c r="J38" s="1610"/>
      <c r="K38" s="1976"/>
      <c r="L38" s="2402" t="s">
        <v>1239</v>
      </c>
      <c r="M38" s="2499"/>
      <c r="N38" s="2"/>
      <c r="O38" s="2"/>
      <c r="P38" s="2"/>
      <c r="Q38" s="2"/>
      <c r="R38" s="2"/>
      <c r="S38" s="2"/>
      <c r="T38" s="2"/>
      <c r="U38" s="2"/>
      <c r="V38" s="2"/>
      <c r="W38" s="2"/>
      <c r="X38" s="2"/>
      <c r="Y38" s="2"/>
      <c r="Z38" s="2"/>
    </row>
    <row r="39" spans="1:26" ht="12.75" customHeight="1" x14ac:dyDescent="0.2">
      <c r="A39" s="2"/>
      <c r="B39" s="1610"/>
      <c r="C39" s="1976"/>
      <c r="D39" s="1745"/>
      <c r="E39" s="1610"/>
      <c r="F39" s="1610"/>
      <c r="G39" s="1610"/>
      <c r="H39" s="1610"/>
      <c r="I39" s="1610"/>
      <c r="J39" s="1610"/>
      <c r="K39" s="1976"/>
      <c r="L39" s="2402" t="s">
        <v>1241</v>
      </c>
      <c r="M39" s="2499"/>
      <c r="N39" s="2"/>
      <c r="O39" s="2"/>
      <c r="P39" s="2"/>
      <c r="Q39" s="2"/>
      <c r="R39" s="2"/>
      <c r="S39" s="2"/>
      <c r="T39" s="2"/>
      <c r="U39" s="2"/>
      <c r="V39" s="2"/>
      <c r="W39" s="2"/>
      <c r="X39" s="2"/>
      <c r="Y39" s="2"/>
      <c r="Z39" s="2"/>
    </row>
    <row r="40" spans="1:26" ht="12.75" customHeight="1" x14ac:dyDescent="0.2">
      <c r="A40" s="2"/>
      <c r="B40" s="1610"/>
      <c r="C40" s="1976"/>
      <c r="D40" s="2420" t="s">
        <v>139</v>
      </c>
      <c r="E40" s="1698"/>
      <c r="F40" s="1698"/>
      <c r="G40" s="1698"/>
      <c r="H40" s="1698"/>
      <c r="I40" s="1698"/>
      <c r="J40" s="1698"/>
      <c r="K40" s="1980"/>
      <c r="L40" s="2402" t="s">
        <v>49</v>
      </c>
      <c r="M40" s="2499"/>
      <c r="N40" s="2"/>
      <c r="O40" s="2"/>
      <c r="P40" s="2"/>
      <c r="Q40" s="2"/>
      <c r="R40" s="2"/>
      <c r="S40" s="2"/>
      <c r="T40" s="2"/>
      <c r="U40" s="2"/>
      <c r="V40" s="2"/>
      <c r="W40" s="2"/>
      <c r="X40" s="2"/>
      <c r="Y40" s="2"/>
      <c r="Z40" s="2"/>
    </row>
    <row r="41" spans="1:26" ht="12.75" customHeight="1" x14ac:dyDescent="0.2">
      <c r="A41" s="2"/>
      <c r="B41" s="1610"/>
      <c r="C41" s="1976"/>
      <c r="D41" s="1745"/>
      <c r="E41" s="1610"/>
      <c r="F41" s="1610"/>
      <c r="G41" s="1610"/>
      <c r="H41" s="1610"/>
      <c r="I41" s="1610"/>
      <c r="J41" s="1610"/>
      <c r="K41" s="1976"/>
      <c r="L41" s="2502" t="s">
        <v>1240</v>
      </c>
      <c r="M41" s="2503"/>
      <c r="N41" s="2"/>
      <c r="O41" s="2"/>
      <c r="P41" s="2"/>
      <c r="Q41" s="2"/>
      <c r="R41" s="2"/>
      <c r="S41" s="2"/>
      <c r="T41" s="2"/>
      <c r="U41" s="2"/>
      <c r="V41" s="2"/>
      <c r="W41" s="2"/>
      <c r="X41" s="2"/>
      <c r="Y41" s="2"/>
      <c r="Z41" s="2"/>
    </row>
    <row r="42" spans="1:26" ht="12.75" customHeight="1" x14ac:dyDescent="0.2">
      <c r="A42" s="2"/>
      <c r="B42" s="1610"/>
      <c r="C42" s="1976"/>
      <c r="D42" s="1745"/>
      <c r="E42" s="1610"/>
      <c r="F42" s="1610"/>
      <c r="G42" s="1610"/>
      <c r="H42" s="1610"/>
      <c r="I42" s="1610"/>
      <c r="J42" s="1610"/>
      <c r="K42" s="1976"/>
      <c r="L42" s="2402" t="s">
        <v>1238</v>
      </c>
      <c r="M42" s="2499"/>
      <c r="N42" s="2"/>
      <c r="O42" s="2"/>
      <c r="P42" s="2"/>
      <c r="Q42" s="2"/>
      <c r="R42" s="2"/>
      <c r="S42" s="2"/>
      <c r="T42" s="2"/>
      <c r="U42" s="2"/>
      <c r="V42" s="2"/>
      <c r="W42" s="2"/>
      <c r="X42" s="2"/>
      <c r="Y42" s="2"/>
      <c r="Z42" s="2"/>
    </row>
    <row r="43" spans="1:26" ht="12.75" customHeight="1" x14ac:dyDescent="0.2">
      <c r="A43" s="2"/>
      <c r="B43" s="1610"/>
      <c r="C43" s="1976"/>
      <c r="D43" s="1745"/>
      <c r="E43" s="1610"/>
      <c r="F43" s="1610"/>
      <c r="G43" s="1610"/>
      <c r="H43" s="1610"/>
      <c r="I43" s="1610"/>
      <c r="J43" s="1610"/>
      <c r="K43" s="1976"/>
      <c r="L43" s="2402" t="s">
        <v>1239</v>
      </c>
      <c r="M43" s="2499"/>
      <c r="N43" s="2"/>
      <c r="O43" s="2"/>
      <c r="P43" s="2"/>
      <c r="Q43" s="2"/>
      <c r="R43" s="2"/>
      <c r="S43" s="2"/>
      <c r="T43" s="2"/>
      <c r="U43" s="2"/>
      <c r="V43" s="2"/>
      <c r="W43" s="2"/>
      <c r="X43" s="2"/>
      <c r="Y43" s="2"/>
      <c r="Z43" s="2"/>
    </row>
    <row r="44" spans="1:26" ht="12.75" customHeight="1" x14ac:dyDescent="0.2">
      <c r="A44" s="2"/>
      <c r="B44" s="1610"/>
      <c r="C44" s="1976"/>
      <c r="D44" s="1745"/>
      <c r="E44" s="1610"/>
      <c r="F44" s="1610"/>
      <c r="G44" s="1610"/>
      <c r="H44" s="1610"/>
      <c r="I44" s="1610"/>
      <c r="J44" s="1610"/>
      <c r="K44" s="1976"/>
      <c r="L44" s="2402" t="s">
        <v>1241</v>
      </c>
      <c r="M44" s="2499"/>
      <c r="N44" s="2"/>
      <c r="O44" s="2"/>
      <c r="P44" s="2"/>
      <c r="Q44" s="2"/>
      <c r="R44" s="2"/>
      <c r="S44" s="2"/>
      <c r="T44" s="2"/>
      <c r="U44" s="2"/>
      <c r="V44" s="2"/>
      <c r="W44" s="2"/>
      <c r="X44" s="2"/>
      <c r="Y44" s="2"/>
      <c r="Z44" s="2"/>
    </row>
    <row r="45" spans="1:26" ht="12.75" customHeight="1" x14ac:dyDescent="0.2">
      <c r="A45" s="2"/>
      <c r="B45" s="1610"/>
      <c r="C45" s="1976"/>
      <c r="D45" s="1745"/>
      <c r="E45" s="1610"/>
      <c r="F45" s="1610"/>
      <c r="G45" s="1610"/>
      <c r="H45" s="1610"/>
      <c r="I45" s="1610"/>
      <c r="J45" s="1610"/>
      <c r="K45" s="1976"/>
      <c r="L45" s="2402" t="s">
        <v>1242</v>
      </c>
      <c r="M45" s="2499"/>
      <c r="N45" s="2"/>
      <c r="O45" s="2"/>
      <c r="P45" s="2"/>
      <c r="Q45" s="2"/>
      <c r="R45" s="2"/>
      <c r="S45" s="2"/>
      <c r="T45" s="2"/>
      <c r="U45" s="2"/>
      <c r="V45" s="2"/>
      <c r="W45" s="2"/>
      <c r="X45" s="2"/>
      <c r="Y45" s="2"/>
      <c r="Z45" s="2"/>
    </row>
    <row r="46" spans="1:26" ht="15" customHeight="1" x14ac:dyDescent="0.2">
      <c r="A46" s="2"/>
      <c r="B46" s="1610"/>
      <c r="C46" s="1976"/>
      <c r="D46" s="2391" t="s">
        <v>157</v>
      </c>
      <c r="E46" s="1698"/>
      <c r="F46" s="1698"/>
      <c r="G46" s="1698"/>
      <c r="H46" s="1698"/>
      <c r="I46" s="1698"/>
      <c r="J46" s="1698"/>
      <c r="K46" s="1980"/>
      <c r="L46" s="2402" t="s">
        <v>49</v>
      </c>
      <c r="M46" s="2499"/>
      <c r="N46" s="2"/>
      <c r="O46" s="2"/>
      <c r="P46" s="2"/>
      <c r="Q46" s="2"/>
      <c r="R46" s="2"/>
      <c r="S46" s="2"/>
      <c r="T46" s="2"/>
      <c r="U46" s="2"/>
      <c r="V46" s="2"/>
      <c r="W46" s="2"/>
      <c r="X46" s="2"/>
      <c r="Y46" s="2"/>
      <c r="Z46" s="2"/>
    </row>
    <row r="47" spans="1:26" ht="12.75" customHeight="1" x14ac:dyDescent="0.2">
      <c r="A47" s="2"/>
      <c r="B47" s="1610"/>
      <c r="C47" s="1976"/>
      <c r="D47" s="1745"/>
      <c r="E47" s="1610"/>
      <c r="F47" s="1610"/>
      <c r="G47" s="1610"/>
      <c r="H47" s="1610"/>
      <c r="I47" s="1610"/>
      <c r="J47" s="1610"/>
      <c r="K47" s="1976"/>
      <c r="L47" s="2502" t="s">
        <v>1240</v>
      </c>
      <c r="M47" s="2503"/>
      <c r="N47" s="2"/>
      <c r="O47" s="2"/>
      <c r="P47" s="2"/>
      <c r="Q47" s="2"/>
      <c r="R47" s="2"/>
      <c r="S47" s="2"/>
      <c r="T47" s="2"/>
      <c r="U47" s="2"/>
      <c r="V47" s="2"/>
      <c r="W47" s="2"/>
      <c r="X47" s="2"/>
      <c r="Y47" s="2"/>
      <c r="Z47" s="2"/>
    </row>
    <row r="48" spans="1:26" ht="12.75" customHeight="1" x14ac:dyDescent="0.2">
      <c r="A48" s="2"/>
      <c r="B48" s="1610"/>
      <c r="C48" s="1976"/>
      <c r="D48" s="1745"/>
      <c r="E48" s="1610"/>
      <c r="F48" s="1610"/>
      <c r="G48" s="1610"/>
      <c r="H48" s="1610"/>
      <c r="I48" s="1610"/>
      <c r="J48" s="1610"/>
      <c r="K48" s="1976"/>
      <c r="L48" s="2402" t="s">
        <v>1238</v>
      </c>
      <c r="M48" s="2499"/>
      <c r="N48" s="2"/>
      <c r="O48" s="2"/>
      <c r="P48" s="2"/>
      <c r="Q48" s="2"/>
      <c r="R48" s="2"/>
      <c r="S48" s="2"/>
      <c r="T48" s="2"/>
      <c r="U48" s="2"/>
      <c r="V48" s="2"/>
      <c r="W48" s="2"/>
      <c r="X48" s="2"/>
      <c r="Y48" s="2"/>
      <c r="Z48" s="2"/>
    </row>
    <row r="49" spans="1:26" ht="12.75" customHeight="1" x14ac:dyDescent="0.2">
      <c r="A49" s="2"/>
      <c r="B49" s="1610"/>
      <c r="C49" s="1976"/>
      <c r="D49" s="1745"/>
      <c r="E49" s="1610"/>
      <c r="F49" s="1610"/>
      <c r="G49" s="1610"/>
      <c r="H49" s="1610"/>
      <c r="I49" s="1610"/>
      <c r="J49" s="1610"/>
      <c r="K49" s="1976"/>
      <c r="L49" s="2402" t="s">
        <v>1239</v>
      </c>
      <c r="M49" s="2499"/>
      <c r="N49" s="2"/>
      <c r="O49" s="2"/>
      <c r="P49" s="2"/>
      <c r="Q49" s="2"/>
      <c r="R49" s="2"/>
      <c r="S49" s="2"/>
      <c r="T49" s="2"/>
      <c r="U49" s="2"/>
      <c r="V49" s="2"/>
      <c r="W49" s="2"/>
      <c r="X49" s="2"/>
      <c r="Y49" s="2"/>
      <c r="Z49" s="2"/>
    </row>
    <row r="50" spans="1:26" ht="12.75" customHeight="1" x14ac:dyDescent="0.2">
      <c r="A50" s="2"/>
      <c r="B50" s="1610"/>
      <c r="C50" s="1976"/>
      <c r="D50" s="2561"/>
      <c r="E50" s="1668"/>
      <c r="F50" s="1668"/>
      <c r="G50" s="1668"/>
      <c r="H50" s="1668"/>
      <c r="I50" s="1668"/>
      <c r="J50" s="1668"/>
      <c r="K50" s="2562"/>
      <c r="L50" s="2402" t="s">
        <v>1241</v>
      </c>
      <c r="M50" s="2499"/>
      <c r="N50" s="2"/>
      <c r="O50" s="2"/>
      <c r="P50" s="2"/>
      <c r="Q50" s="2"/>
      <c r="R50" s="2"/>
      <c r="S50" s="2"/>
      <c r="T50" s="2"/>
      <c r="U50" s="2"/>
      <c r="V50" s="2"/>
      <c r="W50" s="2"/>
      <c r="X50" s="2"/>
      <c r="Y50" s="2"/>
      <c r="Z50" s="2"/>
    </row>
    <row r="51" spans="1:26" ht="15" customHeight="1" x14ac:dyDescent="0.2">
      <c r="A51" s="2"/>
      <c r="B51" s="1610"/>
      <c r="C51" s="1976"/>
      <c r="D51" s="2550" t="s">
        <v>525</v>
      </c>
      <c r="E51" s="1653"/>
      <c r="F51" s="1653"/>
      <c r="G51" s="1653"/>
      <c r="H51" s="1653"/>
      <c r="I51" s="1653"/>
      <c r="J51" s="1653"/>
      <c r="K51" s="2551"/>
      <c r="L51" s="2552" t="s">
        <v>1238</v>
      </c>
      <c r="M51" s="2553"/>
      <c r="N51" s="2"/>
      <c r="O51" s="2"/>
      <c r="P51" s="2"/>
      <c r="Q51" s="2"/>
      <c r="R51" s="2"/>
      <c r="S51" s="2"/>
      <c r="T51" s="2"/>
      <c r="U51" s="2"/>
      <c r="V51" s="2"/>
      <c r="W51" s="2"/>
      <c r="X51" s="2"/>
      <c r="Y51" s="2"/>
      <c r="Z51" s="2"/>
    </row>
    <row r="52" spans="1:26" ht="15" customHeight="1" x14ac:dyDescent="0.2">
      <c r="A52" s="2"/>
      <c r="B52" s="1610"/>
      <c r="C52" s="1976"/>
      <c r="D52" s="2554" t="s">
        <v>1297</v>
      </c>
      <c r="E52" s="2555"/>
      <c r="F52" s="2555"/>
      <c r="G52" s="2555"/>
      <c r="H52" s="2555"/>
      <c r="I52" s="2555"/>
      <c r="J52" s="2555"/>
      <c r="K52" s="2556"/>
      <c r="L52" s="2557" t="s">
        <v>1238</v>
      </c>
      <c r="M52" s="2558"/>
      <c r="N52" s="2"/>
      <c r="O52" s="2"/>
      <c r="P52" s="2"/>
      <c r="Q52" s="2"/>
      <c r="R52" s="2"/>
      <c r="S52" s="2"/>
      <c r="T52" s="2"/>
      <c r="U52" s="2"/>
      <c r="V52" s="2"/>
      <c r="W52" s="2"/>
      <c r="X52" s="2"/>
      <c r="Y52" s="2"/>
      <c r="Z52" s="2"/>
    </row>
    <row r="53" spans="1:26" ht="15" customHeight="1" x14ac:dyDescent="0.2">
      <c r="A53" s="2"/>
      <c r="B53" s="1635"/>
      <c r="C53" s="1982"/>
      <c r="D53" s="2393" t="s">
        <v>524</v>
      </c>
      <c r="E53" s="1632"/>
      <c r="F53" s="1632"/>
      <c r="G53" s="1632"/>
      <c r="H53" s="1632"/>
      <c r="I53" s="1632"/>
      <c r="J53" s="1632"/>
      <c r="K53" s="2394"/>
      <c r="L53" s="2559" t="s">
        <v>1238</v>
      </c>
      <c r="M53" s="2560"/>
      <c r="N53" s="2"/>
      <c r="O53" s="2"/>
      <c r="P53" s="2"/>
      <c r="Q53" s="2"/>
      <c r="R53" s="2"/>
      <c r="S53" s="2"/>
      <c r="T53" s="2"/>
      <c r="U53" s="2"/>
      <c r="V53" s="2"/>
      <c r="W53" s="2"/>
      <c r="X53" s="2"/>
      <c r="Y53" s="2"/>
      <c r="Z53" s="2"/>
    </row>
    <row r="54" spans="1:26" ht="12.75" customHeight="1" x14ac:dyDescent="0.2">
      <c r="A54" s="2"/>
      <c r="B54" s="2520" t="s">
        <v>1298</v>
      </c>
      <c r="C54" s="1980"/>
      <c r="D54" s="2540" t="s">
        <v>536</v>
      </c>
      <c r="E54" s="2541"/>
      <c r="F54" s="2541"/>
      <c r="G54" s="2541"/>
      <c r="H54" s="2541"/>
      <c r="I54" s="2541"/>
      <c r="J54" s="2541"/>
      <c r="K54" s="2542"/>
      <c r="L54" s="2543" t="s">
        <v>1238</v>
      </c>
      <c r="M54" s="2544"/>
      <c r="N54" s="2"/>
      <c r="O54" s="2"/>
      <c r="P54" s="2"/>
      <c r="Q54" s="2"/>
      <c r="R54" s="2"/>
      <c r="S54" s="2"/>
      <c r="T54" s="2"/>
      <c r="U54" s="2"/>
      <c r="V54" s="2"/>
      <c r="W54" s="2"/>
      <c r="X54" s="2"/>
      <c r="Y54" s="2"/>
      <c r="Z54" s="2"/>
    </row>
    <row r="55" spans="1:26" ht="12.75" customHeight="1" x14ac:dyDescent="0.2">
      <c r="A55" s="2"/>
      <c r="B55" s="1610"/>
      <c r="C55" s="1976"/>
      <c r="D55" s="2495" t="s">
        <v>162</v>
      </c>
      <c r="E55" s="1650"/>
      <c r="F55" s="1650"/>
      <c r="G55" s="1650"/>
      <c r="H55" s="1650"/>
      <c r="I55" s="1650"/>
      <c r="J55" s="1650"/>
      <c r="K55" s="1863"/>
      <c r="L55" s="2521" t="s">
        <v>49</v>
      </c>
      <c r="M55" s="2522"/>
      <c r="N55" s="2"/>
      <c r="O55" s="2"/>
      <c r="P55" s="2"/>
      <c r="Q55" s="2"/>
      <c r="R55" s="2"/>
      <c r="S55" s="2"/>
      <c r="T55" s="2"/>
      <c r="U55" s="2"/>
      <c r="V55" s="2"/>
      <c r="W55" s="2"/>
      <c r="X55" s="2"/>
      <c r="Y55" s="2"/>
      <c r="Z55" s="2"/>
    </row>
    <row r="56" spans="1:26" ht="12.75" customHeight="1" x14ac:dyDescent="0.2">
      <c r="A56" s="2"/>
      <c r="B56" s="1610"/>
      <c r="C56" s="1976"/>
      <c r="D56" s="2474" t="s">
        <v>527</v>
      </c>
      <c r="E56" s="1624"/>
      <c r="F56" s="1624"/>
      <c r="G56" s="1624"/>
      <c r="H56" s="1624"/>
      <c r="I56" s="1624"/>
      <c r="J56" s="1624"/>
      <c r="K56" s="2086"/>
      <c r="L56" s="2402" t="s">
        <v>1238</v>
      </c>
      <c r="M56" s="2403"/>
      <c r="N56" s="2"/>
      <c r="O56" s="2"/>
      <c r="P56" s="2"/>
      <c r="Q56" s="2"/>
      <c r="R56" s="2"/>
      <c r="S56" s="2"/>
      <c r="T56" s="2"/>
      <c r="U56" s="2"/>
      <c r="V56" s="2"/>
      <c r="W56" s="2"/>
      <c r="X56" s="2"/>
      <c r="Y56" s="2"/>
      <c r="Z56" s="2"/>
    </row>
    <row r="57" spans="1:26" ht="12.75" customHeight="1" x14ac:dyDescent="0.2">
      <c r="A57" s="2"/>
      <c r="B57" s="1610"/>
      <c r="C57" s="1976"/>
      <c r="D57" s="2474" t="s">
        <v>529</v>
      </c>
      <c r="E57" s="1624"/>
      <c r="F57" s="1624"/>
      <c r="G57" s="1624"/>
      <c r="H57" s="1624"/>
      <c r="I57" s="1624"/>
      <c r="J57" s="1624"/>
      <c r="K57" s="2086"/>
      <c r="L57" s="2402" t="s">
        <v>1238</v>
      </c>
      <c r="M57" s="2403"/>
      <c r="N57" s="2"/>
      <c r="O57" s="2"/>
      <c r="P57" s="2"/>
      <c r="Q57" s="2"/>
      <c r="R57" s="2"/>
      <c r="S57" s="2"/>
      <c r="T57" s="2"/>
      <c r="U57" s="2"/>
      <c r="V57" s="2"/>
      <c r="W57" s="2"/>
      <c r="X57" s="2"/>
      <c r="Y57" s="2"/>
      <c r="Z57" s="2"/>
    </row>
    <row r="58" spans="1:26" ht="12.75" customHeight="1" x14ac:dyDescent="0.2">
      <c r="A58" s="2"/>
      <c r="B58" s="1610"/>
      <c r="C58" s="1976"/>
      <c r="D58" s="2391" t="s">
        <v>531</v>
      </c>
      <c r="E58" s="1698"/>
      <c r="F58" s="1698"/>
      <c r="G58" s="1698"/>
      <c r="H58" s="1698"/>
      <c r="I58" s="1698"/>
      <c r="J58" s="1698"/>
      <c r="K58" s="1980"/>
      <c r="L58" s="2423" t="s">
        <v>1238</v>
      </c>
      <c r="M58" s="2424"/>
      <c r="N58" s="2"/>
      <c r="O58" s="2"/>
      <c r="P58" s="2"/>
      <c r="Q58" s="2"/>
      <c r="R58" s="2"/>
      <c r="S58" s="2"/>
      <c r="T58" s="2"/>
      <c r="U58" s="2"/>
      <c r="V58" s="2"/>
      <c r="W58" s="2"/>
      <c r="X58" s="2"/>
      <c r="Y58" s="2"/>
      <c r="Z58" s="2"/>
    </row>
    <row r="59" spans="1:26" ht="12.75" customHeight="1" x14ac:dyDescent="0.2">
      <c r="A59" s="2"/>
      <c r="B59" s="1635"/>
      <c r="C59" s="1982"/>
      <c r="D59" s="1981"/>
      <c r="E59" s="1635"/>
      <c r="F59" s="1635"/>
      <c r="G59" s="1635"/>
      <c r="H59" s="1635"/>
      <c r="I59" s="1635"/>
      <c r="J59" s="1635"/>
      <c r="K59" s="1982"/>
      <c r="L59" s="2410"/>
      <c r="M59" s="2411"/>
      <c r="N59" s="2"/>
      <c r="O59" s="2"/>
      <c r="P59" s="2"/>
      <c r="Q59" s="2"/>
      <c r="R59" s="2"/>
      <c r="S59" s="2"/>
      <c r="T59" s="2"/>
      <c r="U59" s="2"/>
      <c r="V59" s="2"/>
      <c r="W59" s="2"/>
      <c r="X59" s="2"/>
      <c r="Y59" s="2"/>
      <c r="Z59" s="2"/>
    </row>
    <row r="60" spans="1:26" ht="12.75" customHeight="1" x14ac:dyDescent="0.2">
      <c r="A60" s="2"/>
      <c r="B60" s="2371" t="s">
        <v>1299</v>
      </c>
      <c r="C60" s="2372"/>
      <c r="D60" s="2390" t="s">
        <v>165</v>
      </c>
      <c r="E60" s="1645"/>
      <c r="F60" s="1645"/>
      <c r="G60" s="1645"/>
      <c r="H60" s="1645"/>
      <c r="I60" s="1645"/>
      <c r="J60" s="1645"/>
      <c r="K60" s="2372"/>
      <c r="L60" s="2412" t="s">
        <v>49</v>
      </c>
      <c r="M60" s="2413"/>
      <c r="N60" s="2"/>
      <c r="O60" s="2"/>
      <c r="P60" s="2"/>
      <c r="Q60" s="2"/>
      <c r="R60" s="2"/>
      <c r="S60" s="2"/>
      <c r="T60" s="2"/>
      <c r="U60" s="2"/>
      <c r="V60" s="2"/>
      <c r="W60" s="2"/>
      <c r="X60" s="2"/>
      <c r="Y60" s="2"/>
      <c r="Z60" s="2"/>
    </row>
    <row r="61" spans="1:26" ht="12.75" customHeight="1" x14ac:dyDescent="0.2">
      <c r="A61" s="2"/>
      <c r="B61" s="1610"/>
      <c r="C61" s="1976"/>
      <c r="D61" s="1745"/>
      <c r="E61" s="1610"/>
      <c r="F61" s="1610"/>
      <c r="G61" s="1610"/>
      <c r="H61" s="1610"/>
      <c r="I61" s="1610"/>
      <c r="J61" s="1610"/>
      <c r="K61" s="1976"/>
      <c r="L61" s="2502" t="s">
        <v>1240</v>
      </c>
      <c r="M61" s="2401"/>
      <c r="N61" s="2"/>
      <c r="O61" s="2"/>
      <c r="P61" s="2"/>
      <c r="Q61" s="2"/>
      <c r="R61" s="2"/>
      <c r="S61" s="2"/>
      <c r="T61" s="2"/>
      <c r="U61" s="2"/>
      <c r="V61" s="2"/>
      <c r="W61" s="2"/>
      <c r="X61" s="2"/>
      <c r="Y61" s="2"/>
      <c r="Z61" s="2"/>
    </row>
    <row r="62" spans="1:26" ht="12.75" customHeight="1" x14ac:dyDescent="0.2">
      <c r="A62" s="2"/>
      <c r="B62" s="1610"/>
      <c r="C62" s="1976"/>
      <c r="D62" s="1745"/>
      <c r="E62" s="1610"/>
      <c r="F62" s="1610"/>
      <c r="G62" s="1610"/>
      <c r="H62" s="1610"/>
      <c r="I62" s="1610"/>
      <c r="J62" s="1610"/>
      <c r="K62" s="1976"/>
      <c r="L62" s="2402" t="s">
        <v>1238</v>
      </c>
      <c r="M62" s="2403"/>
      <c r="N62" s="2"/>
      <c r="O62" s="2"/>
      <c r="P62" s="2"/>
      <c r="Q62" s="2"/>
      <c r="R62" s="2"/>
      <c r="S62" s="2"/>
      <c r="T62" s="2"/>
      <c r="U62" s="2"/>
      <c r="V62" s="2"/>
      <c r="W62" s="2"/>
      <c r="X62" s="2"/>
      <c r="Y62" s="2"/>
      <c r="Z62" s="2"/>
    </row>
    <row r="63" spans="1:26" ht="12.75" customHeight="1" x14ac:dyDescent="0.2">
      <c r="A63" s="2"/>
      <c r="B63" s="1610"/>
      <c r="C63" s="1976"/>
      <c r="D63" s="1745"/>
      <c r="E63" s="1610"/>
      <c r="F63" s="1610"/>
      <c r="G63" s="1610"/>
      <c r="H63" s="1610"/>
      <c r="I63" s="1610"/>
      <c r="J63" s="1610"/>
      <c r="K63" s="1976"/>
      <c r="L63" s="2402" t="s">
        <v>1239</v>
      </c>
      <c r="M63" s="2403"/>
      <c r="N63" s="2"/>
      <c r="O63" s="2"/>
      <c r="P63" s="2"/>
      <c r="Q63" s="2"/>
      <c r="R63" s="2"/>
      <c r="S63" s="2"/>
      <c r="T63" s="2"/>
      <c r="U63" s="2"/>
      <c r="V63" s="2"/>
      <c r="W63" s="2"/>
      <c r="X63" s="2"/>
      <c r="Y63" s="2"/>
      <c r="Z63" s="2"/>
    </row>
    <row r="64" spans="1:26" ht="12.75" customHeight="1" x14ac:dyDescent="0.2">
      <c r="A64" s="2"/>
      <c r="B64" s="1610"/>
      <c r="C64" s="1976"/>
      <c r="D64" s="1745"/>
      <c r="E64" s="1610"/>
      <c r="F64" s="1610"/>
      <c r="G64" s="1610"/>
      <c r="H64" s="1610"/>
      <c r="I64" s="1610"/>
      <c r="J64" s="1610"/>
      <c r="K64" s="1976"/>
      <c r="L64" s="2402" t="s">
        <v>1241</v>
      </c>
      <c r="M64" s="2403"/>
      <c r="N64" s="2"/>
      <c r="O64" s="2"/>
      <c r="P64" s="2"/>
      <c r="Q64" s="2"/>
      <c r="R64" s="2"/>
      <c r="S64" s="2"/>
      <c r="T64" s="2"/>
      <c r="U64" s="2"/>
      <c r="V64" s="2"/>
      <c r="W64" s="2"/>
      <c r="X64" s="2"/>
      <c r="Y64" s="2"/>
      <c r="Z64" s="2"/>
    </row>
    <row r="65" spans="1:26" ht="12.75" customHeight="1" x14ac:dyDescent="0.2">
      <c r="A65" s="2"/>
      <c r="B65" s="1610"/>
      <c r="C65" s="1976"/>
      <c r="D65" s="1867"/>
      <c r="E65" s="1650"/>
      <c r="F65" s="1650"/>
      <c r="G65" s="1650"/>
      <c r="H65" s="1650"/>
      <c r="I65" s="1650"/>
      <c r="J65" s="1650"/>
      <c r="K65" s="1863"/>
      <c r="L65" s="2402" t="s">
        <v>1242</v>
      </c>
      <c r="M65" s="2403"/>
      <c r="N65" s="2"/>
      <c r="O65" s="2"/>
      <c r="P65" s="2"/>
      <c r="Q65" s="2"/>
      <c r="R65" s="2"/>
      <c r="S65" s="2"/>
      <c r="T65" s="2"/>
      <c r="U65" s="2"/>
      <c r="V65" s="2"/>
      <c r="W65" s="2"/>
      <c r="X65" s="2"/>
      <c r="Y65" s="2"/>
      <c r="Z65" s="2"/>
    </row>
    <row r="66" spans="1:26" ht="12.75" customHeight="1" x14ac:dyDescent="0.2">
      <c r="A66" s="2"/>
      <c r="B66" s="1610"/>
      <c r="C66" s="1976"/>
      <c r="D66" s="2427" t="s">
        <v>179</v>
      </c>
      <c r="E66" s="1624"/>
      <c r="F66" s="1624"/>
      <c r="G66" s="1624"/>
      <c r="H66" s="1624"/>
      <c r="I66" s="1624"/>
      <c r="J66" s="1624"/>
      <c r="K66" s="2086"/>
      <c r="L66" s="2402" t="s">
        <v>49</v>
      </c>
      <c r="M66" s="2499"/>
      <c r="N66" s="2"/>
      <c r="O66" s="2"/>
      <c r="P66" s="2"/>
      <c r="Q66" s="2"/>
      <c r="R66" s="2"/>
      <c r="S66" s="2"/>
      <c r="T66" s="2"/>
      <c r="U66" s="2"/>
      <c r="V66" s="2"/>
      <c r="W66" s="2"/>
      <c r="X66" s="2"/>
      <c r="Y66" s="2"/>
      <c r="Z66" s="2"/>
    </row>
    <row r="67" spans="1:26" ht="12.75" customHeight="1" x14ac:dyDescent="0.2">
      <c r="A67" s="2"/>
      <c r="B67" s="1610"/>
      <c r="C67" s="1976"/>
      <c r="D67" s="2391" t="s">
        <v>1128</v>
      </c>
      <c r="E67" s="1698"/>
      <c r="F67" s="1698"/>
      <c r="G67" s="1698"/>
      <c r="H67" s="1698"/>
      <c r="I67" s="1698"/>
      <c r="J67" s="1698"/>
      <c r="K67" s="1980"/>
      <c r="L67" s="2502" t="s">
        <v>1240</v>
      </c>
      <c r="M67" s="2503"/>
      <c r="N67" s="2"/>
      <c r="O67" s="2"/>
      <c r="P67" s="2"/>
      <c r="Q67" s="2"/>
      <c r="R67" s="2"/>
      <c r="S67" s="2"/>
      <c r="T67" s="2"/>
      <c r="U67" s="2"/>
      <c r="V67" s="2"/>
      <c r="W67" s="2"/>
      <c r="X67" s="2"/>
      <c r="Y67" s="2"/>
      <c r="Z67" s="2"/>
    </row>
    <row r="68" spans="1:26" ht="12.75" customHeight="1" x14ac:dyDescent="0.2">
      <c r="A68" s="2"/>
      <c r="B68" s="1610"/>
      <c r="C68" s="1976"/>
      <c r="D68" s="1867"/>
      <c r="E68" s="1650"/>
      <c r="F68" s="1650"/>
      <c r="G68" s="1650"/>
      <c r="H68" s="1650"/>
      <c r="I68" s="1650"/>
      <c r="J68" s="1650"/>
      <c r="K68" s="1863"/>
      <c r="L68" s="2549"/>
      <c r="M68" s="2503"/>
      <c r="N68" s="2"/>
      <c r="O68" s="2"/>
      <c r="P68" s="2"/>
      <c r="Q68" s="2"/>
      <c r="R68" s="2"/>
      <c r="S68" s="2"/>
      <c r="T68" s="2"/>
      <c r="U68" s="2"/>
      <c r="V68" s="2"/>
      <c r="W68" s="2"/>
      <c r="X68" s="2"/>
      <c r="Y68" s="2"/>
      <c r="Z68" s="2"/>
    </row>
    <row r="69" spans="1:26" ht="12.75" customHeight="1" x14ac:dyDescent="0.2">
      <c r="A69" s="2"/>
      <c r="B69" s="1610"/>
      <c r="C69" s="1976"/>
      <c r="D69" s="2391" t="s">
        <v>553</v>
      </c>
      <c r="E69" s="1698"/>
      <c r="F69" s="1698"/>
      <c r="G69" s="1698"/>
      <c r="H69" s="1698"/>
      <c r="I69" s="1698"/>
      <c r="J69" s="1698"/>
      <c r="K69" s="1980"/>
      <c r="L69" s="2423" t="s">
        <v>1238</v>
      </c>
      <c r="M69" s="2505"/>
      <c r="N69" s="2"/>
      <c r="O69" s="2"/>
      <c r="P69" s="2"/>
      <c r="Q69" s="2"/>
      <c r="R69" s="2"/>
      <c r="S69" s="2"/>
      <c r="T69" s="2"/>
      <c r="U69" s="2"/>
      <c r="V69" s="2"/>
      <c r="W69" s="2"/>
      <c r="X69" s="2"/>
      <c r="Y69" s="2"/>
      <c r="Z69" s="2"/>
    </row>
    <row r="70" spans="1:26" ht="12.75" customHeight="1" x14ac:dyDescent="0.2">
      <c r="A70" s="2"/>
      <c r="B70" s="1610"/>
      <c r="C70" s="1976"/>
      <c r="D70" s="1745"/>
      <c r="E70" s="1610"/>
      <c r="F70" s="1610"/>
      <c r="G70" s="1610"/>
      <c r="H70" s="1610"/>
      <c r="I70" s="1610"/>
      <c r="J70" s="1610"/>
      <c r="K70" s="1976"/>
      <c r="L70" s="2408"/>
      <c r="M70" s="2503"/>
      <c r="N70" s="2"/>
      <c r="O70" s="2"/>
      <c r="P70" s="2"/>
      <c r="Q70" s="2"/>
      <c r="R70" s="2"/>
      <c r="S70" s="2"/>
      <c r="T70" s="2"/>
      <c r="U70" s="2"/>
      <c r="V70" s="2"/>
      <c r="W70" s="2"/>
      <c r="X70" s="2"/>
      <c r="Y70" s="2"/>
      <c r="Z70" s="2"/>
    </row>
    <row r="71" spans="1:26" ht="12.75" customHeight="1" x14ac:dyDescent="0.2">
      <c r="A71" s="2"/>
      <c r="B71" s="1610"/>
      <c r="C71" s="1976"/>
      <c r="D71" s="1867"/>
      <c r="E71" s="1650"/>
      <c r="F71" s="1650"/>
      <c r="G71" s="1650"/>
      <c r="H71" s="1650"/>
      <c r="I71" s="1650"/>
      <c r="J71" s="1650"/>
      <c r="K71" s="1863"/>
      <c r="L71" s="2437"/>
      <c r="M71" s="2506"/>
      <c r="N71" s="2"/>
      <c r="O71" s="2"/>
      <c r="P71" s="2"/>
      <c r="Q71" s="2"/>
      <c r="R71" s="2"/>
      <c r="S71" s="2"/>
      <c r="T71" s="2"/>
      <c r="U71" s="2"/>
      <c r="V71" s="2"/>
      <c r="W71" s="2"/>
      <c r="X71" s="2"/>
      <c r="Y71" s="2"/>
      <c r="Z71" s="2"/>
    </row>
    <row r="72" spans="1:26" ht="12.75" customHeight="1" x14ac:dyDescent="0.2">
      <c r="A72" s="2"/>
      <c r="B72" s="1610"/>
      <c r="C72" s="1976"/>
      <c r="D72" s="2391" t="s">
        <v>870</v>
      </c>
      <c r="E72" s="1698"/>
      <c r="F72" s="1698"/>
      <c r="G72" s="1698"/>
      <c r="H72" s="1698"/>
      <c r="I72" s="1698"/>
      <c r="J72" s="1698"/>
      <c r="K72" s="1980"/>
      <c r="L72" s="2423" t="s">
        <v>1239</v>
      </c>
      <c r="M72" s="2505"/>
      <c r="N72" s="2"/>
      <c r="O72" s="2"/>
      <c r="P72" s="2"/>
      <c r="Q72" s="2"/>
      <c r="R72" s="2"/>
      <c r="S72" s="2"/>
      <c r="T72" s="2"/>
      <c r="U72" s="2"/>
      <c r="V72" s="2"/>
      <c r="W72" s="2"/>
      <c r="X72" s="2"/>
      <c r="Y72" s="2"/>
      <c r="Z72" s="2"/>
    </row>
    <row r="73" spans="1:26" ht="12.75" customHeight="1" x14ac:dyDescent="0.2">
      <c r="A73" s="2"/>
      <c r="B73" s="1610"/>
      <c r="C73" s="1976"/>
      <c r="D73" s="1867"/>
      <c r="E73" s="1650"/>
      <c r="F73" s="1650"/>
      <c r="G73" s="1650"/>
      <c r="H73" s="1650"/>
      <c r="I73" s="1650"/>
      <c r="J73" s="1650"/>
      <c r="K73" s="1863"/>
      <c r="L73" s="2437"/>
      <c r="M73" s="2506"/>
      <c r="N73" s="2"/>
      <c r="O73" s="2"/>
      <c r="P73" s="2"/>
      <c r="Q73" s="2"/>
      <c r="R73" s="2"/>
      <c r="S73" s="2"/>
      <c r="T73" s="2"/>
      <c r="U73" s="2"/>
      <c r="V73" s="2"/>
      <c r="W73" s="2"/>
      <c r="X73" s="2"/>
      <c r="Y73" s="2"/>
      <c r="Z73" s="2"/>
    </row>
    <row r="74" spans="1:26" ht="12.75" customHeight="1" x14ac:dyDescent="0.2">
      <c r="A74" s="2"/>
      <c r="B74" s="1615"/>
      <c r="C74" s="1976"/>
      <c r="D74" s="2474" t="s">
        <v>876</v>
      </c>
      <c r="E74" s="1624"/>
      <c r="F74" s="1624"/>
      <c r="G74" s="1624"/>
      <c r="H74" s="1624"/>
      <c r="I74" s="1624"/>
      <c r="J74" s="1624"/>
      <c r="K74" s="2086"/>
      <c r="L74" s="2402" t="s">
        <v>1239</v>
      </c>
      <c r="M74" s="2499"/>
      <c r="N74" s="2"/>
      <c r="O74" s="2"/>
      <c r="P74" s="2"/>
      <c r="Q74" s="2"/>
      <c r="R74" s="2"/>
      <c r="S74" s="2"/>
      <c r="T74" s="2"/>
      <c r="U74" s="2"/>
      <c r="V74" s="2"/>
      <c r="W74" s="2"/>
      <c r="X74" s="2"/>
      <c r="Y74" s="2"/>
      <c r="Z74" s="2"/>
    </row>
    <row r="75" spans="1:26" ht="33.75" customHeight="1" x14ac:dyDescent="0.2">
      <c r="A75" s="2"/>
      <c r="B75" s="2430" t="s">
        <v>1300</v>
      </c>
      <c r="C75" s="2500"/>
      <c r="D75" s="2390" t="s">
        <v>187</v>
      </c>
      <c r="E75" s="1645"/>
      <c r="F75" s="1645"/>
      <c r="G75" s="1645"/>
      <c r="H75" s="1645"/>
      <c r="I75" s="1645"/>
      <c r="J75" s="1645"/>
      <c r="K75" s="2372"/>
      <c r="L75" s="2412" t="s">
        <v>49</v>
      </c>
      <c r="M75" s="2516"/>
      <c r="N75" s="2"/>
      <c r="O75" s="2"/>
      <c r="P75" s="2"/>
      <c r="Q75" s="2"/>
      <c r="R75" s="2"/>
      <c r="S75" s="2"/>
      <c r="T75" s="2"/>
      <c r="U75" s="2"/>
      <c r="V75" s="2"/>
      <c r="W75" s="2"/>
      <c r="X75" s="2"/>
      <c r="Y75" s="2"/>
      <c r="Z75" s="2"/>
    </row>
    <row r="76" spans="1:26" ht="12.75" customHeight="1" x14ac:dyDescent="0.2">
      <c r="A76" s="2"/>
      <c r="B76" s="2370"/>
      <c r="C76" s="2501"/>
      <c r="D76" s="1745"/>
      <c r="E76" s="1610"/>
      <c r="F76" s="1610"/>
      <c r="G76" s="1610"/>
      <c r="H76" s="1610"/>
      <c r="I76" s="1610"/>
      <c r="J76" s="1610"/>
      <c r="K76" s="1976"/>
      <c r="L76" s="2498" t="s">
        <v>1240</v>
      </c>
      <c r="M76" s="2499"/>
      <c r="N76" s="2"/>
      <c r="O76" s="2"/>
      <c r="P76" s="2"/>
      <c r="Q76" s="2"/>
      <c r="R76" s="2"/>
      <c r="S76" s="2"/>
      <c r="T76" s="2"/>
      <c r="U76" s="2"/>
      <c r="V76" s="2"/>
      <c r="W76" s="2"/>
      <c r="X76" s="2"/>
      <c r="Y76" s="2"/>
      <c r="Z76" s="2"/>
    </row>
    <row r="77" spans="1:26" ht="12.75" customHeight="1" x14ac:dyDescent="0.2">
      <c r="A77" s="2"/>
      <c r="B77" s="2370"/>
      <c r="C77" s="2501"/>
      <c r="D77" s="1745"/>
      <c r="E77" s="1610"/>
      <c r="F77" s="1610"/>
      <c r="G77" s="1610"/>
      <c r="H77" s="1610"/>
      <c r="I77" s="1610"/>
      <c r="J77" s="1610"/>
      <c r="K77" s="1976"/>
      <c r="L77" s="2402" t="s">
        <v>1238</v>
      </c>
      <c r="M77" s="2499"/>
      <c r="N77" s="2"/>
      <c r="O77" s="2"/>
      <c r="P77" s="2"/>
      <c r="Q77" s="2"/>
      <c r="R77" s="2"/>
      <c r="S77" s="2"/>
      <c r="T77" s="2"/>
      <c r="U77" s="2"/>
      <c r="V77" s="2"/>
      <c r="W77" s="2"/>
      <c r="X77" s="2"/>
      <c r="Y77" s="2"/>
      <c r="Z77" s="2"/>
    </row>
    <row r="78" spans="1:26" ht="12.75" customHeight="1" x14ac:dyDescent="0.2">
      <c r="A78" s="2"/>
      <c r="B78" s="2370"/>
      <c r="C78" s="2501"/>
      <c r="D78" s="1745"/>
      <c r="E78" s="1610"/>
      <c r="F78" s="1610"/>
      <c r="G78" s="1610"/>
      <c r="H78" s="1610"/>
      <c r="I78" s="1610"/>
      <c r="J78" s="1610"/>
      <c r="K78" s="1976"/>
      <c r="L78" s="2402" t="s">
        <v>1239</v>
      </c>
      <c r="M78" s="2499"/>
      <c r="N78" s="2"/>
      <c r="O78" s="2"/>
      <c r="P78" s="2"/>
      <c r="Q78" s="2"/>
      <c r="R78" s="2"/>
      <c r="S78" s="2"/>
      <c r="T78" s="2"/>
      <c r="U78" s="2"/>
      <c r="V78" s="2"/>
      <c r="W78" s="2"/>
      <c r="X78" s="2"/>
      <c r="Y78" s="2"/>
      <c r="Z78" s="2"/>
    </row>
    <row r="79" spans="1:26" ht="12.75" customHeight="1" x14ac:dyDescent="0.2">
      <c r="A79" s="2"/>
      <c r="B79" s="2370"/>
      <c r="C79" s="2501"/>
      <c r="D79" s="1867"/>
      <c r="E79" s="1650"/>
      <c r="F79" s="1650"/>
      <c r="G79" s="1650"/>
      <c r="H79" s="1650"/>
      <c r="I79" s="1650"/>
      <c r="J79" s="1650"/>
      <c r="K79" s="1863"/>
      <c r="L79" s="2402" t="s">
        <v>1241</v>
      </c>
      <c r="M79" s="2403"/>
      <c r="N79" s="2"/>
      <c r="O79" s="2"/>
      <c r="P79" s="2"/>
      <c r="Q79" s="2"/>
      <c r="R79" s="2"/>
      <c r="S79" s="2"/>
      <c r="T79" s="2"/>
      <c r="U79" s="2"/>
      <c r="V79" s="2"/>
      <c r="W79" s="2"/>
      <c r="X79" s="2"/>
      <c r="Y79" s="2"/>
      <c r="Z79" s="2"/>
    </row>
    <row r="80" spans="1:26" ht="15" customHeight="1" x14ac:dyDescent="0.2">
      <c r="A80" s="2"/>
      <c r="B80" s="2370"/>
      <c r="C80" s="2501"/>
      <c r="D80" s="2420" t="s">
        <v>194</v>
      </c>
      <c r="E80" s="2473"/>
      <c r="F80" s="2473"/>
      <c r="G80" s="2473"/>
      <c r="H80" s="2473"/>
      <c r="I80" s="2473"/>
      <c r="J80" s="2473"/>
      <c r="K80" s="2494"/>
      <c r="L80" s="2402" t="s">
        <v>49</v>
      </c>
      <c r="M80" s="2403"/>
      <c r="N80" s="2"/>
      <c r="O80" s="2"/>
      <c r="P80" s="2"/>
      <c r="Q80" s="2"/>
      <c r="R80" s="2"/>
      <c r="S80" s="2"/>
      <c r="T80" s="2"/>
      <c r="U80" s="2"/>
      <c r="V80" s="2"/>
      <c r="W80" s="2"/>
      <c r="X80" s="2"/>
      <c r="Y80" s="2"/>
      <c r="Z80" s="2"/>
    </row>
    <row r="81" spans="1:26" ht="12.75" customHeight="1" x14ac:dyDescent="0.2">
      <c r="A81" s="2"/>
      <c r="B81" s="2370"/>
      <c r="C81" s="2501"/>
      <c r="D81" s="2495"/>
      <c r="E81" s="2496"/>
      <c r="F81" s="2496"/>
      <c r="G81" s="2496"/>
      <c r="H81" s="2496"/>
      <c r="I81" s="2496"/>
      <c r="J81" s="2496"/>
      <c r="K81" s="2497"/>
      <c r="L81" s="2402" t="s">
        <v>1238</v>
      </c>
      <c r="M81" s="2403"/>
      <c r="N81" s="2"/>
      <c r="O81" s="2"/>
      <c r="P81" s="2"/>
      <c r="Q81" s="2"/>
      <c r="R81" s="2"/>
      <c r="S81" s="2"/>
      <c r="T81" s="2"/>
      <c r="U81" s="2"/>
      <c r="V81" s="2"/>
      <c r="W81" s="2"/>
      <c r="X81" s="2"/>
      <c r="Y81" s="2"/>
      <c r="Z81" s="2"/>
    </row>
    <row r="82" spans="1:26" ht="12.75" customHeight="1" x14ac:dyDescent="0.2">
      <c r="A82" s="2"/>
      <c r="B82" s="2370"/>
      <c r="C82" s="2501"/>
      <c r="D82" s="2420" t="s">
        <v>200</v>
      </c>
      <c r="E82" s="2473"/>
      <c r="F82" s="2473"/>
      <c r="G82" s="2473"/>
      <c r="H82" s="2473"/>
      <c r="I82" s="2473"/>
      <c r="J82" s="2473"/>
      <c r="K82" s="2494"/>
      <c r="L82" s="2402" t="s">
        <v>49</v>
      </c>
      <c r="M82" s="2403"/>
      <c r="N82" s="2"/>
      <c r="O82" s="2"/>
      <c r="P82" s="2"/>
      <c r="Q82" s="2"/>
      <c r="R82" s="2"/>
      <c r="S82" s="2"/>
      <c r="T82" s="2"/>
      <c r="U82" s="2"/>
      <c r="V82" s="2"/>
      <c r="W82" s="2"/>
      <c r="X82" s="2"/>
      <c r="Y82" s="2"/>
      <c r="Z82" s="2"/>
    </row>
    <row r="83" spans="1:26" ht="12.75" customHeight="1" x14ac:dyDescent="0.2">
      <c r="A83" s="2"/>
      <c r="B83" s="2370"/>
      <c r="C83" s="2501"/>
      <c r="D83" s="2495"/>
      <c r="E83" s="2496"/>
      <c r="F83" s="2496"/>
      <c r="G83" s="2496"/>
      <c r="H83" s="2496"/>
      <c r="I83" s="2496"/>
      <c r="J83" s="2496"/>
      <c r="K83" s="2497"/>
      <c r="L83" s="2402" t="s">
        <v>1238</v>
      </c>
      <c r="M83" s="2403"/>
      <c r="N83" s="2"/>
      <c r="O83" s="2"/>
      <c r="P83" s="2"/>
      <c r="Q83" s="2"/>
      <c r="R83" s="2"/>
      <c r="S83" s="2"/>
      <c r="T83" s="2"/>
      <c r="U83" s="2"/>
      <c r="V83" s="2"/>
      <c r="W83" s="2"/>
      <c r="X83" s="2"/>
      <c r="Y83" s="2"/>
      <c r="Z83" s="2"/>
    </row>
    <row r="84" spans="1:26" ht="12.75" customHeight="1" x14ac:dyDescent="0.2">
      <c r="A84" s="2"/>
      <c r="B84" s="2370"/>
      <c r="C84" s="2501"/>
      <c r="D84" s="2391" t="s">
        <v>1278</v>
      </c>
      <c r="E84" s="1698"/>
      <c r="F84" s="1698"/>
      <c r="G84" s="1698"/>
      <c r="H84" s="1698"/>
      <c r="I84" s="1698"/>
      <c r="J84" s="1698"/>
      <c r="K84" s="1980"/>
      <c r="L84" s="2519" t="s">
        <v>1240</v>
      </c>
      <c r="M84" s="2547"/>
      <c r="N84" s="2"/>
      <c r="O84" s="2"/>
      <c r="P84" s="2"/>
      <c r="Q84" s="2"/>
      <c r="R84" s="2"/>
      <c r="S84" s="2"/>
      <c r="T84" s="2"/>
      <c r="U84" s="2"/>
      <c r="V84" s="2"/>
      <c r="W84" s="2"/>
      <c r="X84" s="2"/>
      <c r="Y84" s="2"/>
      <c r="Z84" s="2"/>
    </row>
    <row r="85" spans="1:26" ht="12.75" customHeight="1" x14ac:dyDescent="0.2">
      <c r="A85" s="2"/>
      <c r="B85" s="2381"/>
      <c r="C85" s="2382"/>
      <c r="D85" s="1981"/>
      <c r="E85" s="1635"/>
      <c r="F85" s="1635"/>
      <c r="G85" s="1635"/>
      <c r="H85" s="1635"/>
      <c r="I85" s="1635"/>
      <c r="J85" s="1635"/>
      <c r="K85" s="1982"/>
      <c r="L85" s="2548"/>
      <c r="M85" s="2547"/>
      <c r="N85" s="2"/>
      <c r="O85" s="2"/>
      <c r="P85" s="2"/>
      <c r="Q85" s="2"/>
      <c r="R85" s="2"/>
      <c r="S85" s="2"/>
      <c r="T85" s="2"/>
      <c r="U85" s="2"/>
      <c r="V85" s="2"/>
      <c r="W85" s="2"/>
      <c r="X85" s="2"/>
      <c r="Y85" s="2"/>
      <c r="Z85" s="2"/>
    </row>
    <row r="86" spans="1:26" ht="15" customHeight="1" x14ac:dyDescent="0.2">
      <c r="A86" s="2"/>
      <c r="B86" s="2371" t="s">
        <v>1301</v>
      </c>
      <c r="C86" s="2372"/>
      <c r="D86" s="2416" t="s">
        <v>574</v>
      </c>
      <c r="E86" s="1645"/>
      <c r="F86" s="1645"/>
      <c r="G86" s="1645"/>
      <c r="H86" s="1645"/>
      <c r="I86" s="1645"/>
      <c r="J86" s="1645"/>
      <c r="K86" s="2372"/>
      <c r="L86" s="2406" t="s">
        <v>1238</v>
      </c>
      <c r="M86" s="2407"/>
      <c r="N86" s="2"/>
      <c r="O86" s="2"/>
      <c r="P86" s="2"/>
      <c r="Q86" s="2"/>
      <c r="R86" s="2"/>
      <c r="S86" s="2"/>
      <c r="T86" s="2"/>
      <c r="U86" s="2"/>
      <c r="V86" s="2"/>
      <c r="W86" s="2"/>
      <c r="X86" s="2"/>
      <c r="Y86" s="2"/>
      <c r="Z86" s="2"/>
    </row>
    <row r="87" spans="1:26" ht="12.75" customHeight="1" x14ac:dyDescent="0.2">
      <c r="A87" s="2"/>
      <c r="B87" s="1635"/>
      <c r="C87" s="1982"/>
      <c r="D87" s="1981"/>
      <c r="E87" s="1635"/>
      <c r="F87" s="1635"/>
      <c r="G87" s="1635"/>
      <c r="H87" s="1635"/>
      <c r="I87" s="1635"/>
      <c r="J87" s="1635"/>
      <c r="K87" s="1982"/>
      <c r="L87" s="2410"/>
      <c r="M87" s="2411"/>
      <c r="N87" s="2"/>
      <c r="O87" s="2"/>
      <c r="P87" s="2"/>
      <c r="Q87" s="2"/>
      <c r="R87" s="2"/>
      <c r="S87" s="2"/>
      <c r="T87" s="2"/>
      <c r="U87" s="2"/>
      <c r="V87" s="2"/>
      <c r="W87" s="2"/>
      <c r="X87" s="2"/>
      <c r="Y87" s="2"/>
      <c r="Z87" s="2"/>
    </row>
    <row r="88" spans="1:26" ht="12.75" customHeight="1" x14ac:dyDescent="0.2">
      <c r="A88" s="2"/>
      <c r="B88" s="2371" t="s">
        <v>1302</v>
      </c>
      <c r="C88" s="2372"/>
      <c r="D88" s="2390" t="s">
        <v>206</v>
      </c>
      <c r="E88" s="1645"/>
      <c r="F88" s="1645"/>
      <c r="G88" s="1645"/>
      <c r="H88" s="1645"/>
      <c r="I88" s="1645"/>
      <c r="J88" s="1645"/>
      <c r="K88" s="2372"/>
      <c r="L88" s="2412" t="s">
        <v>49</v>
      </c>
      <c r="M88" s="2413"/>
      <c r="N88" s="2"/>
      <c r="O88" s="2"/>
      <c r="P88" s="2"/>
      <c r="Q88" s="2"/>
      <c r="R88" s="2"/>
      <c r="S88" s="2"/>
      <c r="T88" s="2"/>
      <c r="U88" s="2"/>
      <c r="V88" s="2"/>
      <c r="W88" s="2"/>
      <c r="X88" s="2"/>
      <c r="Y88" s="2"/>
      <c r="Z88" s="2"/>
    </row>
    <row r="89" spans="1:26" ht="12.75" customHeight="1" x14ac:dyDescent="0.2">
      <c r="A89" s="2"/>
      <c r="B89" s="1610"/>
      <c r="C89" s="1976"/>
      <c r="D89" s="1745"/>
      <c r="E89" s="1610"/>
      <c r="F89" s="1610"/>
      <c r="G89" s="1610"/>
      <c r="H89" s="1610"/>
      <c r="I89" s="1610"/>
      <c r="J89" s="1610"/>
      <c r="K89" s="1976"/>
      <c r="L89" s="2502" t="s">
        <v>1240</v>
      </c>
      <c r="M89" s="2401"/>
      <c r="N89" s="2"/>
      <c r="O89" s="2"/>
      <c r="P89" s="2"/>
      <c r="Q89" s="2"/>
      <c r="R89" s="2"/>
      <c r="S89" s="2"/>
      <c r="T89" s="2"/>
      <c r="U89" s="2"/>
      <c r="V89" s="2"/>
      <c r="W89" s="2"/>
      <c r="X89" s="2"/>
      <c r="Y89" s="2"/>
      <c r="Z89" s="2"/>
    </row>
    <row r="90" spans="1:26" ht="12.75" customHeight="1" x14ac:dyDescent="0.2">
      <c r="A90" s="2"/>
      <c r="B90" s="1610"/>
      <c r="C90" s="1976"/>
      <c r="D90" s="1745"/>
      <c r="E90" s="1610"/>
      <c r="F90" s="1610"/>
      <c r="G90" s="1610"/>
      <c r="H90" s="1610"/>
      <c r="I90" s="1610"/>
      <c r="J90" s="1610"/>
      <c r="K90" s="1976"/>
      <c r="L90" s="2402" t="s">
        <v>1238</v>
      </c>
      <c r="M90" s="2403"/>
      <c r="N90" s="2"/>
      <c r="O90" s="2"/>
      <c r="P90" s="2"/>
      <c r="Q90" s="2"/>
      <c r="R90" s="2"/>
      <c r="S90" s="2"/>
      <c r="T90" s="2"/>
      <c r="U90" s="2"/>
      <c r="V90" s="2"/>
      <c r="W90" s="2"/>
      <c r="X90" s="2"/>
      <c r="Y90" s="2"/>
      <c r="Z90" s="2"/>
    </row>
    <row r="91" spans="1:26" ht="12.75" customHeight="1" x14ac:dyDescent="0.2">
      <c r="A91" s="2"/>
      <c r="B91" s="1610"/>
      <c r="C91" s="1976"/>
      <c r="D91" s="1745"/>
      <c r="E91" s="1610"/>
      <c r="F91" s="1610"/>
      <c r="G91" s="1610"/>
      <c r="H91" s="1610"/>
      <c r="I91" s="1610"/>
      <c r="J91" s="1610"/>
      <c r="K91" s="1976"/>
      <c r="L91" s="2402" t="s">
        <v>1239</v>
      </c>
      <c r="M91" s="2403"/>
      <c r="N91" s="2"/>
      <c r="O91" s="2"/>
      <c r="P91" s="2"/>
      <c r="Q91" s="2"/>
      <c r="R91" s="2"/>
      <c r="S91" s="2"/>
      <c r="T91" s="2"/>
      <c r="U91" s="2"/>
      <c r="V91" s="2"/>
      <c r="W91" s="2"/>
      <c r="X91" s="2"/>
      <c r="Y91" s="2"/>
      <c r="Z91" s="2"/>
    </row>
    <row r="92" spans="1:26" ht="12.75" customHeight="1" x14ac:dyDescent="0.2">
      <c r="A92" s="2"/>
      <c r="B92" s="1610"/>
      <c r="C92" s="1976"/>
      <c r="D92" s="1745"/>
      <c r="E92" s="1610"/>
      <c r="F92" s="1610"/>
      <c r="G92" s="1610"/>
      <c r="H92" s="1610"/>
      <c r="I92" s="1610"/>
      <c r="J92" s="1610"/>
      <c r="K92" s="1976"/>
      <c r="L92" s="2402" t="s">
        <v>1241</v>
      </c>
      <c r="M92" s="2403"/>
      <c r="N92" s="2"/>
      <c r="O92" s="2"/>
      <c r="P92" s="2"/>
      <c r="Q92" s="2"/>
      <c r="R92" s="2"/>
      <c r="S92" s="2"/>
      <c r="T92" s="2"/>
      <c r="U92" s="2"/>
      <c r="V92" s="2"/>
      <c r="W92" s="2"/>
      <c r="X92" s="2"/>
      <c r="Y92" s="2"/>
      <c r="Z92" s="2"/>
    </row>
    <row r="93" spans="1:26" ht="12.75" customHeight="1" x14ac:dyDescent="0.2">
      <c r="A93" s="2"/>
      <c r="B93" s="1610"/>
      <c r="C93" s="1976"/>
      <c r="D93" s="1867"/>
      <c r="E93" s="1650"/>
      <c r="F93" s="1650"/>
      <c r="G93" s="1650"/>
      <c r="H93" s="1650"/>
      <c r="I93" s="1650"/>
      <c r="J93" s="1650"/>
      <c r="K93" s="1863"/>
      <c r="L93" s="2402" t="s">
        <v>1242</v>
      </c>
      <c r="M93" s="2403"/>
      <c r="N93" s="2"/>
      <c r="O93" s="2"/>
      <c r="P93" s="2"/>
      <c r="Q93" s="2"/>
      <c r="R93" s="2"/>
      <c r="S93" s="2"/>
      <c r="T93" s="2"/>
      <c r="U93" s="2"/>
      <c r="V93" s="2"/>
      <c r="W93" s="2"/>
      <c r="X93" s="2"/>
      <c r="Y93" s="2"/>
      <c r="Z93" s="2"/>
    </row>
    <row r="94" spans="1:26" ht="12.75" customHeight="1" x14ac:dyDescent="0.2">
      <c r="A94" s="2"/>
      <c r="B94" s="1610"/>
      <c r="C94" s="1976"/>
      <c r="D94" s="2420" t="s">
        <v>417</v>
      </c>
      <c r="E94" s="1698"/>
      <c r="F94" s="1698"/>
      <c r="G94" s="1698"/>
      <c r="H94" s="1698"/>
      <c r="I94" s="1698"/>
      <c r="J94" s="1698"/>
      <c r="K94" s="1980"/>
      <c r="L94" s="2404" t="s">
        <v>49</v>
      </c>
      <c r="M94" s="2405"/>
      <c r="N94" s="2"/>
      <c r="O94" s="2"/>
      <c r="P94" s="2"/>
      <c r="Q94" s="2"/>
      <c r="R94" s="2"/>
      <c r="S94" s="2"/>
      <c r="T94" s="2"/>
      <c r="U94" s="2"/>
      <c r="V94" s="2"/>
      <c r="W94" s="2"/>
      <c r="X94" s="2"/>
      <c r="Y94" s="2"/>
      <c r="Z94" s="2"/>
    </row>
    <row r="95" spans="1:26" ht="12.75" customHeight="1" x14ac:dyDescent="0.2">
      <c r="A95" s="2"/>
      <c r="B95" s="1610"/>
      <c r="C95" s="1976"/>
      <c r="D95" s="1745"/>
      <c r="E95" s="1610"/>
      <c r="F95" s="1610"/>
      <c r="G95" s="1610"/>
      <c r="H95" s="1610"/>
      <c r="I95" s="1610"/>
      <c r="J95" s="1610"/>
      <c r="K95" s="1976"/>
      <c r="L95" s="2519" t="s">
        <v>1240</v>
      </c>
      <c r="M95" s="2514"/>
      <c r="N95" s="2"/>
      <c r="O95" s="2"/>
      <c r="P95" s="2"/>
      <c r="Q95" s="2"/>
      <c r="R95" s="2"/>
      <c r="S95" s="2"/>
      <c r="T95" s="2"/>
      <c r="U95" s="2"/>
      <c r="V95" s="2"/>
      <c r="W95" s="2"/>
      <c r="X95" s="2"/>
      <c r="Y95" s="2"/>
      <c r="Z95" s="2"/>
    </row>
    <row r="96" spans="1:26" ht="12.75" customHeight="1" x14ac:dyDescent="0.2">
      <c r="A96" s="2"/>
      <c r="B96" s="1610"/>
      <c r="C96" s="1976"/>
      <c r="D96" s="1745"/>
      <c r="E96" s="1610"/>
      <c r="F96" s="1610"/>
      <c r="G96" s="1610"/>
      <c r="H96" s="1610"/>
      <c r="I96" s="1610"/>
      <c r="J96" s="1610"/>
      <c r="K96" s="1976"/>
      <c r="L96" s="2404" t="s">
        <v>1238</v>
      </c>
      <c r="M96" s="2518"/>
      <c r="N96" s="2"/>
      <c r="O96" s="2"/>
      <c r="P96" s="2"/>
      <c r="Q96" s="2"/>
      <c r="R96" s="2"/>
      <c r="S96" s="2"/>
      <c r="T96" s="2"/>
      <c r="U96" s="2"/>
      <c r="V96" s="2"/>
      <c r="W96" s="2"/>
      <c r="X96" s="2"/>
      <c r="Y96" s="2"/>
      <c r="Z96" s="2"/>
    </row>
    <row r="97" spans="1:26" ht="12.75" customHeight="1" x14ac:dyDescent="0.2">
      <c r="A97" s="2"/>
      <c r="B97" s="1610"/>
      <c r="C97" s="1976"/>
      <c r="D97" s="1745"/>
      <c r="E97" s="1610"/>
      <c r="F97" s="1610"/>
      <c r="G97" s="1610"/>
      <c r="H97" s="1610"/>
      <c r="I97" s="1610"/>
      <c r="J97" s="1610"/>
      <c r="K97" s="1976"/>
      <c r="L97" s="2404" t="s">
        <v>1239</v>
      </c>
      <c r="M97" s="2518"/>
      <c r="N97" s="2"/>
      <c r="O97" s="2"/>
      <c r="P97" s="2"/>
      <c r="Q97" s="2"/>
      <c r="R97" s="2"/>
      <c r="S97" s="2"/>
      <c r="T97" s="2"/>
      <c r="U97" s="2"/>
      <c r="V97" s="2"/>
      <c r="W97" s="2"/>
      <c r="X97" s="2"/>
      <c r="Y97" s="2"/>
      <c r="Z97" s="2"/>
    </row>
    <row r="98" spans="1:26" ht="12.75" customHeight="1" x14ac:dyDescent="0.2">
      <c r="A98" s="2"/>
      <c r="B98" s="1610"/>
      <c r="C98" s="1976"/>
      <c r="D98" s="1745"/>
      <c r="E98" s="1610"/>
      <c r="F98" s="1610"/>
      <c r="G98" s="1610"/>
      <c r="H98" s="1610"/>
      <c r="I98" s="1610"/>
      <c r="J98" s="1610"/>
      <c r="K98" s="1976"/>
      <c r="L98" s="2402" t="s">
        <v>1241</v>
      </c>
      <c r="M98" s="2499"/>
      <c r="N98" s="2"/>
      <c r="O98" s="2"/>
      <c r="P98" s="2"/>
      <c r="Q98" s="2"/>
      <c r="R98" s="2"/>
      <c r="S98" s="2"/>
      <c r="T98" s="2"/>
      <c r="U98" s="2"/>
      <c r="V98" s="2"/>
      <c r="W98" s="2"/>
      <c r="X98" s="2"/>
      <c r="Y98" s="2"/>
      <c r="Z98" s="2"/>
    </row>
    <row r="99" spans="1:26" ht="12.75" customHeight="1" x14ac:dyDescent="0.2">
      <c r="A99" s="2"/>
      <c r="B99" s="1610"/>
      <c r="C99" s="1976"/>
      <c r="D99" s="1867"/>
      <c r="E99" s="1650"/>
      <c r="F99" s="1650"/>
      <c r="G99" s="1650"/>
      <c r="H99" s="1650"/>
      <c r="I99" s="1650"/>
      <c r="J99" s="1650"/>
      <c r="K99" s="1863"/>
      <c r="L99" s="2402" t="s">
        <v>1242</v>
      </c>
      <c r="M99" s="2499"/>
      <c r="N99" s="2"/>
      <c r="O99" s="2"/>
      <c r="P99" s="2"/>
      <c r="Q99" s="2"/>
      <c r="R99" s="2"/>
      <c r="S99" s="2"/>
      <c r="T99" s="2"/>
      <c r="U99" s="2"/>
      <c r="V99" s="2"/>
      <c r="W99" s="2"/>
      <c r="X99" s="2"/>
      <c r="Y99" s="2"/>
      <c r="Z99" s="2"/>
    </row>
    <row r="100" spans="1:26" ht="12.75" customHeight="1" x14ac:dyDescent="0.2">
      <c r="A100" s="2"/>
      <c r="B100" s="1610"/>
      <c r="C100" s="1976"/>
      <c r="D100" s="2420" t="s">
        <v>236</v>
      </c>
      <c r="E100" s="1698"/>
      <c r="F100" s="1698"/>
      <c r="G100" s="1698"/>
      <c r="H100" s="1698"/>
      <c r="I100" s="1698"/>
      <c r="J100" s="1698"/>
      <c r="K100" s="1980"/>
      <c r="L100" s="2402" t="s">
        <v>49</v>
      </c>
      <c r="M100" s="2499"/>
      <c r="N100" s="2"/>
      <c r="O100" s="2"/>
      <c r="P100" s="2"/>
      <c r="Q100" s="2"/>
      <c r="R100" s="2"/>
      <c r="S100" s="2"/>
      <c r="T100" s="2"/>
      <c r="U100" s="2"/>
      <c r="V100" s="2"/>
      <c r="W100" s="2"/>
      <c r="X100" s="2"/>
      <c r="Y100" s="2"/>
      <c r="Z100" s="2"/>
    </row>
    <row r="101" spans="1:26" ht="12.75" customHeight="1" x14ac:dyDescent="0.2">
      <c r="A101" s="2"/>
      <c r="B101" s="1610"/>
      <c r="C101" s="1976"/>
      <c r="D101" s="1745"/>
      <c r="E101" s="1610"/>
      <c r="F101" s="1610"/>
      <c r="G101" s="1610"/>
      <c r="H101" s="1610"/>
      <c r="I101" s="1610"/>
      <c r="J101" s="1610"/>
      <c r="K101" s="1976"/>
      <c r="L101" s="2502" t="s">
        <v>1240</v>
      </c>
      <c r="M101" s="2503"/>
      <c r="N101" s="2"/>
      <c r="O101" s="2"/>
      <c r="P101" s="2"/>
      <c r="Q101" s="2"/>
      <c r="R101" s="2"/>
      <c r="S101" s="2"/>
      <c r="T101" s="2"/>
      <c r="U101" s="2"/>
      <c r="V101" s="2"/>
      <c r="W101" s="2"/>
      <c r="X101" s="2"/>
      <c r="Y101" s="2"/>
      <c r="Z101" s="2"/>
    </row>
    <row r="102" spans="1:26" ht="12.75" customHeight="1" x14ac:dyDescent="0.2">
      <c r="A102" s="2"/>
      <c r="B102" s="1610"/>
      <c r="C102" s="1976"/>
      <c r="D102" s="1745"/>
      <c r="E102" s="1610"/>
      <c r="F102" s="1610"/>
      <c r="G102" s="1610"/>
      <c r="H102" s="1610"/>
      <c r="I102" s="1610"/>
      <c r="J102" s="1610"/>
      <c r="K102" s="1976"/>
      <c r="L102" s="2402" t="s">
        <v>1238</v>
      </c>
      <c r="M102" s="2499"/>
      <c r="N102" s="2"/>
      <c r="O102" s="2"/>
      <c r="P102" s="2"/>
      <c r="Q102" s="2"/>
      <c r="R102" s="2"/>
      <c r="S102" s="2"/>
      <c r="T102" s="2"/>
      <c r="U102" s="2"/>
      <c r="V102" s="2"/>
      <c r="W102" s="2"/>
      <c r="X102" s="2"/>
      <c r="Y102" s="2"/>
      <c r="Z102" s="2"/>
    </row>
    <row r="103" spans="1:26" ht="12.75" customHeight="1" x14ac:dyDescent="0.2">
      <c r="A103" s="2"/>
      <c r="B103" s="1610"/>
      <c r="C103" s="1976"/>
      <c r="D103" s="1867"/>
      <c r="E103" s="1650"/>
      <c r="F103" s="1650"/>
      <c r="G103" s="1650"/>
      <c r="H103" s="1650"/>
      <c r="I103" s="1650"/>
      <c r="J103" s="1650"/>
      <c r="K103" s="1863"/>
      <c r="L103" s="2402" t="s">
        <v>1239</v>
      </c>
      <c r="M103" s="2499"/>
      <c r="N103" s="2"/>
      <c r="O103" s="2"/>
      <c r="P103" s="2"/>
      <c r="Q103" s="2"/>
      <c r="R103" s="2"/>
      <c r="S103" s="2"/>
      <c r="T103" s="2"/>
      <c r="U103" s="2"/>
      <c r="V103" s="2"/>
      <c r="W103" s="2"/>
      <c r="X103" s="2"/>
      <c r="Y103" s="2"/>
      <c r="Z103" s="2"/>
    </row>
    <row r="104" spans="1:26" ht="12.75" customHeight="1" x14ac:dyDescent="0.2">
      <c r="A104" s="2"/>
      <c r="B104" s="1610"/>
      <c r="C104" s="1976"/>
      <c r="D104" s="2420" t="s">
        <v>240</v>
      </c>
      <c r="E104" s="1698"/>
      <c r="F104" s="1698"/>
      <c r="G104" s="1698"/>
      <c r="H104" s="1698"/>
      <c r="I104" s="1698"/>
      <c r="J104" s="1698"/>
      <c r="K104" s="1980"/>
      <c r="L104" s="2402" t="s">
        <v>49</v>
      </c>
      <c r="M104" s="2499"/>
      <c r="N104" s="2"/>
      <c r="O104" s="2"/>
      <c r="P104" s="2"/>
      <c r="Q104" s="2"/>
      <c r="R104" s="2"/>
      <c r="S104" s="2"/>
      <c r="T104" s="2"/>
      <c r="U104" s="2"/>
      <c r="V104" s="2"/>
      <c r="W104" s="2"/>
      <c r="X104" s="2"/>
      <c r="Y104" s="2"/>
      <c r="Z104" s="2"/>
    </row>
    <row r="105" spans="1:26" ht="12.75" customHeight="1" x14ac:dyDescent="0.2">
      <c r="A105" s="2"/>
      <c r="B105" s="1610"/>
      <c r="C105" s="1976"/>
      <c r="D105" s="1745"/>
      <c r="E105" s="1610"/>
      <c r="F105" s="1610"/>
      <c r="G105" s="1610"/>
      <c r="H105" s="1610"/>
      <c r="I105" s="1610"/>
      <c r="J105" s="1610"/>
      <c r="K105" s="1976"/>
      <c r="L105" s="2502" t="s">
        <v>1240</v>
      </c>
      <c r="M105" s="2503"/>
      <c r="N105" s="2"/>
      <c r="O105" s="2"/>
      <c r="P105" s="2"/>
      <c r="Q105" s="2"/>
      <c r="R105" s="2"/>
      <c r="S105" s="2"/>
      <c r="T105" s="2"/>
      <c r="U105" s="2"/>
      <c r="V105" s="2"/>
      <c r="W105" s="2"/>
      <c r="X105" s="2"/>
      <c r="Y105" s="2"/>
      <c r="Z105" s="2"/>
    </row>
    <row r="106" spans="1:26" ht="12.75" customHeight="1" x14ac:dyDescent="0.2">
      <c r="A106" s="2"/>
      <c r="B106" s="1610"/>
      <c r="C106" s="1976"/>
      <c r="D106" s="1745"/>
      <c r="E106" s="1610"/>
      <c r="F106" s="1610"/>
      <c r="G106" s="1610"/>
      <c r="H106" s="1610"/>
      <c r="I106" s="1610"/>
      <c r="J106" s="1610"/>
      <c r="K106" s="1976"/>
      <c r="L106" s="2402" t="s">
        <v>1238</v>
      </c>
      <c r="M106" s="2499"/>
      <c r="N106" s="2"/>
      <c r="O106" s="2"/>
      <c r="P106" s="2"/>
      <c r="Q106" s="2"/>
      <c r="R106" s="2"/>
      <c r="S106" s="2"/>
      <c r="T106" s="2"/>
      <c r="U106" s="2"/>
      <c r="V106" s="2"/>
      <c r="W106" s="2"/>
      <c r="X106" s="2"/>
      <c r="Y106" s="2"/>
      <c r="Z106" s="2"/>
    </row>
    <row r="107" spans="1:26" ht="12.75" customHeight="1" x14ac:dyDescent="0.2">
      <c r="A107" s="2"/>
      <c r="B107" s="1610"/>
      <c r="C107" s="1976"/>
      <c r="D107" s="1745"/>
      <c r="E107" s="1610"/>
      <c r="F107" s="1610"/>
      <c r="G107" s="1610"/>
      <c r="H107" s="1610"/>
      <c r="I107" s="1610"/>
      <c r="J107" s="1610"/>
      <c r="K107" s="1976"/>
      <c r="L107" s="2402" t="s">
        <v>1239</v>
      </c>
      <c r="M107" s="2499"/>
      <c r="N107" s="2"/>
      <c r="O107" s="2"/>
      <c r="P107" s="2"/>
      <c r="Q107" s="2"/>
      <c r="R107" s="2"/>
      <c r="S107" s="2"/>
      <c r="T107" s="2"/>
      <c r="U107" s="2"/>
      <c r="V107" s="2"/>
      <c r="W107" s="2"/>
      <c r="X107" s="2"/>
      <c r="Y107" s="2"/>
      <c r="Z107" s="2"/>
    </row>
    <row r="108" spans="1:26" ht="12.75" customHeight="1" x14ac:dyDescent="0.2">
      <c r="A108" s="2"/>
      <c r="B108" s="1610"/>
      <c r="C108" s="1976"/>
      <c r="D108" s="1745"/>
      <c r="E108" s="1610"/>
      <c r="F108" s="1610"/>
      <c r="G108" s="1610"/>
      <c r="H108" s="1610"/>
      <c r="I108" s="1610"/>
      <c r="J108" s="1610"/>
      <c r="K108" s="1976"/>
      <c r="L108" s="2402" t="s">
        <v>1241</v>
      </c>
      <c r="M108" s="2499"/>
      <c r="N108" s="2"/>
      <c r="O108" s="2"/>
      <c r="P108" s="2"/>
      <c r="Q108" s="2"/>
      <c r="R108" s="2"/>
      <c r="S108" s="2"/>
      <c r="T108" s="2"/>
      <c r="U108" s="2"/>
      <c r="V108" s="2"/>
      <c r="W108" s="2"/>
      <c r="X108" s="2"/>
      <c r="Y108" s="2"/>
      <c r="Z108" s="2"/>
    </row>
    <row r="109" spans="1:26" ht="12.75" customHeight="1" x14ac:dyDescent="0.2">
      <c r="A109" s="2"/>
      <c r="B109" s="1610"/>
      <c r="C109" s="1976"/>
      <c r="D109" s="1867"/>
      <c r="E109" s="1650"/>
      <c r="F109" s="1650"/>
      <c r="G109" s="1650"/>
      <c r="H109" s="1650"/>
      <c r="I109" s="1650"/>
      <c r="J109" s="1650"/>
      <c r="K109" s="1863"/>
      <c r="L109" s="2402" t="s">
        <v>1242</v>
      </c>
      <c r="M109" s="2403"/>
      <c r="N109" s="2"/>
      <c r="O109" s="2"/>
      <c r="P109" s="2"/>
      <c r="Q109" s="2"/>
      <c r="R109" s="2"/>
      <c r="S109" s="2"/>
      <c r="T109" s="2"/>
      <c r="U109" s="2"/>
      <c r="V109" s="2"/>
      <c r="W109" s="2"/>
      <c r="X109" s="2"/>
      <c r="Y109" s="2"/>
      <c r="Z109" s="2"/>
    </row>
    <row r="110" spans="1:26" ht="12.75" customHeight="1" x14ac:dyDescent="0.2">
      <c r="A110" s="2"/>
      <c r="B110" s="1610"/>
      <c r="C110" s="1976"/>
      <c r="D110" s="2391" t="s">
        <v>241</v>
      </c>
      <c r="E110" s="1698"/>
      <c r="F110" s="1698"/>
      <c r="G110" s="1698"/>
      <c r="H110" s="1698"/>
      <c r="I110" s="1698"/>
      <c r="J110" s="1698"/>
      <c r="K110" s="1980"/>
      <c r="L110" s="2402" t="s">
        <v>49</v>
      </c>
      <c r="M110" s="2403"/>
      <c r="N110" s="2"/>
      <c r="O110" s="2"/>
      <c r="P110" s="2"/>
      <c r="Q110" s="2"/>
      <c r="R110" s="2"/>
      <c r="S110" s="2"/>
      <c r="T110" s="2"/>
      <c r="U110" s="2"/>
      <c r="V110" s="2"/>
      <c r="W110" s="2"/>
      <c r="X110" s="2"/>
      <c r="Y110" s="2"/>
      <c r="Z110" s="2"/>
    </row>
    <row r="111" spans="1:26" ht="12.75" customHeight="1" x14ac:dyDescent="0.2">
      <c r="A111" s="2"/>
      <c r="B111" s="1610"/>
      <c r="C111" s="1976"/>
      <c r="D111" s="1745"/>
      <c r="E111" s="1610"/>
      <c r="F111" s="1610"/>
      <c r="G111" s="1610"/>
      <c r="H111" s="1610"/>
      <c r="I111" s="1610"/>
      <c r="J111" s="1610"/>
      <c r="K111" s="1976"/>
      <c r="L111" s="2502" t="s">
        <v>1240</v>
      </c>
      <c r="M111" s="2401"/>
      <c r="N111" s="2"/>
      <c r="O111" s="2"/>
      <c r="P111" s="2"/>
      <c r="Q111" s="2"/>
      <c r="R111" s="2"/>
      <c r="S111" s="2"/>
      <c r="T111" s="2"/>
      <c r="U111" s="2"/>
      <c r="V111" s="2"/>
      <c r="W111" s="2"/>
      <c r="X111" s="2"/>
      <c r="Y111" s="2"/>
      <c r="Z111" s="2"/>
    </row>
    <row r="112" spans="1:26" ht="12.75" customHeight="1" x14ac:dyDescent="0.2">
      <c r="A112" s="2"/>
      <c r="B112" s="1610"/>
      <c r="C112" s="1976"/>
      <c r="D112" s="1745"/>
      <c r="E112" s="1610"/>
      <c r="F112" s="1610"/>
      <c r="G112" s="1610"/>
      <c r="H112" s="1610"/>
      <c r="I112" s="1610"/>
      <c r="J112" s="1610"/>
      <c r="K112" s="1976"/>
      <c r="L112" s="2402" t="s">
        <v>1238</v>
      </c>
      <c r="M112" s="2403"/>
      <c r="N112" s="2"/>
      <c r="O112" s="2"/>
      <c r="P112" s="2"/>
      <c r="Q112" s="2"/>
      <c r="R112" s="2"/>
      <c r="S112" s="2"/>
      <c r="T112" s="2"/>
      <c r="U112" s="2"/>
      <c r="V112" s="2"/>
      <c r="W112" s="2"/>
      <c r="X112" s="2"/>
      <c r="Y112" s="2"/>
      <c r="Z112" s="2"/>
    </row>
    <row r="113" spans="1:26" ht="12.75" customHeight="1" x14ac:dyDescent="0.2">
      <c r="A113" s="2"/>
      <c r="B113" s="1610"/>
      <c r="C113" s="1976"/>
      <c r="D113" s="1745"/>
      <c r="E113" s="1610"/>
      <c r="F113" s="1610"/>
      <c r="G113" s="1610"/>
      <c r="H113" s="1610"/>
      <c r="I113" s="1610"/>
      <c r="J113" s="1610"/>
      <c r="K113" s="1976"/>
      <c r="L113" s="2402" t="s">
        <v>1239</v>
      </c>
      <c r="M113" s="2403"/>
      <c r="N113" s="2"/>
      <c r="O113" s="2"/>
      <c r="P113" s="2"/>
      <c r="Q113" s="2"/>
      <c r="R113" s="2"/>
      <c r="S113" s="2"/>
      <c r="T113" s="2"/>
      <c r="U113" s="2"/>
      <c r="V113" s="2"/>
      <c r="W113" s="2"/>
      <c r="X113" s="2"/>
      <c r="Y113" s="2"/>
      <c r="Z113" s="2"/>
    </row>
    <row r="114" spans="1:26" ht="12.75" customHeight="1" x14ac:dyDescent="0.2">
      <c r="A114" s="2"/>
      <c r="B114" s="1610"/>
      <c r="C114" s="1976"/>
      <c r="D114" s="1745"/>
      <c r="E114" s="1610"/>
      <c r="F114" s="1610"/>
      <c r="G114" s="1610"/>
      <c r="H114" s="1610"/>
      <c r="I114" s="1610"/>
      <c r="J114" s="1610"/>
      <c r="K114" s="1976"/>
      <c r="L114" s="2402" t="s">
        <v>1241</v>
      </c>
      <c r="M114" s="2403"/>
      <c r="N114" s="2"/>
      <c r="O114" s="2"/>
      <c r="P114" s="2"/>
      <c r="Q114" s="2"/>
      <c r="R114" s="2"/>
      <c r="S114" s="2"/>
      <c r="T114" s="2"/>
      <c r="U114" s="2"/>
      <c r="V114" s="2"/>
      <c r="W114" s="2"/>
      <c r="X114" s="2"/>
      <c r="Y114" s="2"/>
      <c r="Z114" s="2"/>
    </row>
    <row r="115" spans="1:26" ht="12.75" customHeight="1" x14ac:dyDescent="0.2">
      <c r="A115" s="2"/>
      <c r="B115" s="1610"/>
      <c r="C115" s="1976"/>
      <c r="D115" s="1867"/>
      <c r="E115" s="1650"/>
      <c r="F115" s="1650"/>
      <c r="G115" s="1650"/>
      <c r="H115" s="1650"/>
      <c r="I115" s="1650"/>
      <c r="J115" s="1650"/>
      <c r="K115" s="1863"/>
      <c r="L115" s="2402" t="s">
        <v>1242</v>
      </c>
      <c r="M115" s="2403"/>
      <c r="N115" s="2"/>
      <c r="O115" s="2"/>
      <c r="P115" s="2"/>
      <c r="Q115" s="2"/>
      <c r="R115" s="2"/>
      <c r="S115" s="2"/>
      <c r="T115" s="2"/>
      <c r="U115" s="2"/>
      <c r="V115" s="2"/>
      <c r="W115" s="2"/>
      <c r="X115" s="2"/>
      <c r="Y115" s="2"/>
      <c r="Z115" s="2"/>
    </row>
    <row r="116" spans="1:26" ht="12.75" customHeight="1" x14ac:dyDescent="0.2">
      <c r="A116" s="2"/>
      <c r="B116" s="1610"/>
      <c r="C116" s="1976"/>
      <c r="D116" s="2420" t="s">
        <v>242</v>
      </c>
      <c r="E116" s="1698"/>
      <c r="F116" s="1698"/>
      <c r="G116" s="1698"/>
      <c r="H116" s="1698"/>
      <c r="I116" s="1698"/>
      <c r="J116" s="1698"/>
      <c r="K116" s="1980"/>
      <c r="L116" s="2402" t="s">
        <v>49</v>
      </c>
      <c r="M116" s="2403"/>
      <c r="N116" s="2"/>
      <c r="O116" s="2"/>
      <c r="P116" s="2"/>
      <c r="Q116" s="2"/>
      <c r="R116" s="2"/>
      <c r="S116" s="2"/>
      <c r="T116" s="2"/>
      <c r="U116" s="2"/>
      <c r="V116" s="2"/>
      <c r="W116" s="2"/>
      <c r="X116" s="2"/>
      <c r="Y116" s="2"/>
      <c r="Z116" s="2"/>
    </row>
    <row r="117" spans="1:26" ht="12.75" customHeight="1" x14ac:dyDescent="0.2">
      <c r="A117" s="2"/>
      <c r="B117" s="1610"/>
      <c r="C117" s="1976"/>
      <c r="D117" s="1745"/>
      <c r="E117" s="1610"/>
      <c r="F117" s="1610"/>
      <c r="G117" s="1610"/>
      <c r="H117" s="1610"/>
      <c r="I117" s="1610"/>
      <c r="J117" s="1610"/>
      <c r="K117" s="1976"/>
      <c r="L117" s="2502" t="s">
        <v>1240</v>
      </c>
      <c r="M117" s="2401"/>
      <c r="N117" s="2"/>
      <c r="O117" s="2"/>
      <c r="P117" s="2"/>
      <c r="Q117" s="2"/>
      <c r="R117" s="2"/>
      <c r="S117" s="2"/>
      <c r="T117" s="2"/>
      <c r="U117" s="2"/>
      <c r="V117" s="2"/>
      <c r="W117" s="2"/>
      <c r="X117" s="2"/>
      <c r="Y117" s="2"/>
      <c r="Z117" s="2"/>
    </row>
    <row r="118" spans="1:26" ht="12.75" customHeight="1" x14ac:dyDescent="0.2">
      <c r="A118" s="2"/>
      <c r="B118" s="1610"/>
      <c r="C118" s="1976"/>
      <c r="D118" s="1745"/>
      <c r="E118" s="1610"/>
      <c r="F118" s="1610"/>
      <c r="G118" s="1610"/>
      <c r="H118" s="1610"/>
      <c r="I118" s="1610"/>
      <c r="J118" s="1610"/>
      <c r="K118" s="1976"/>
      <c r="L118" s="2402" t="s">
        <v>1238</v>
      </c>
      <c r="M118" s="2403"/>
      <c r="N118" s="2"/>
      <c r="O118" s="2"/>
      <c r="P118" s="2"/>
      <c r="Q118" s="2"/>
      <c r="R118" s="2"/>
      <c r="S118" s="2"/>
      <c r="T118" s="2"/>
      <c r="U118" s="2"/>
      <c r="V118" s="2"/>
      <c r="W118" s="2"/>
      <c r="X118" s="2"/>
      <c r="Y118" s="2"/>
      <c r="Z118" s="2"/>
    </row>
    <row r="119" spans="1:26" ht="12.75" customHeight="1" x14ac:dyDescent="0.2">
      <c r="A119" s="2"/>
      <c r="B119" s="1610"/>
      <c r="C119" s="1976"/>
      <c r="D119" s="1745"/>
      <c r="E119" s="1610"/>
      <c r="F119" s="1610"/>
      <c r="G119" s="1610"/>
      <c r="H119" s="1610"/>
      <c r="I119" s="1610"/>
      <c r="J119" s="1610"/>
      <c r="K119" s="1976"/>
      <c r="L119" s="2402" t="s">
        <v>1239</v>
      </c>
      <c r="M119" s="2403"/>
      <c r="N119" s="2"/>
      <c r="O119" s="2"/>
      <c r="P119" s="2"/>
      <c r="Q119" s="2"/>
      <c r="R119" s="2"/>
      <c r="S119" s="2"/>
      <c r="T119" s="2"/>
      <c r="U119" s="2"/>
      <c r="V119" s="2"/>
      <c r="W119" s="2"/>
      <c r="X119" s="2"/>
      <c r="Y119" s="2"/>
      <c r="Z119" s="2"/>
    </row>
    <row r="120" spans="1:26" ht="12.75" customHeight="1" x14ac:dyDescent="0.2">
      <c r="A120" s="2"/>
      <c r="B120" s="1610"/>
      <c r="C120" s="1976"/>
      <c r="D120" s="1745"/>
      <c r="E120" s="1610"/>
      <c r="F120" s="1610"/>
      <c r="G120" s="1610"/>
      <c r="H120" s="1610"/>
      <c r="I120" s="1610"/>
      <c r="J120" s="1610"/>
      <c r="K120" s="1976"/>
      <c r="L120" s="2402" t="s">
        <v>1241</v>
      </c>
      <c r="M120" s="2403"/>
      <c r="N120" s="2"/>
      <c r="O120" s="2"/>
      <c r="P120" s="2"/>
      <c r="Q120" s="2"/>
      <c r="R120" s="2"/>
      <c r="S120" s="2"/>
      <c r="T120" s="2"/>
      <c r="U120" s="2"/>
      <c r="V120" s="2"/>
      <c r="W120" s="2"/>
      <c r="X120" s="2"/>
      <c r="Y120" s="2"/>
      <c r="Z120" s="2"/>
    </row>
    <row r="121" spans="1:26" ht="12.75" customHeight="1" x14ac:dyDescent="0.2">
      <c r="A121" s="2"/>
      <c r="B121" s="1610"/>
      <c r="C121" s="1976"/>
      <c r="D121" s="1867"/>
      <c r="E121" s="1650"/>
      <c r="F121" s="1650"/>
      <c r="G121" s="1650"/>
      <c r="H121" s="1650"/>
      <c r="I121" s="1650"/>
      <c r="J121" s="1650"/>
      <c r="K121" s="1863"/>
      <c r="L121" s="2402" t="s">
        <v>1242</v>
      </c>
      <c r="M121" s="2403"/>
      <c r="N121" s="2"/>
      <c r="O121" s="2"/>
      <c r="P121" s="2"/>
      <c r="Q121" s="2"/>
      <c r="R121" s="2"/>
      <c r="S121" s="2"/>
      <c r="T121" s="2"/>
      <c r="U121" s="2"/>
      <c r="V121" s="2"/>
      <c r="W121" s="2"/>
      <c r="X121" s="2"/>
      <c r="Y121" s="2"/>
      <c r="Z121" s="2"/>
    </row>
    <row r="122" spans="1:26" ht="12.75" customHeight="1" x14ac:dyDescent="0.2">
      <c r="A122" s="2"/>
      <c r="B122" s="1610"/>
      <c r="C122" s="1976"/>
      <c r="D122" s="2420" t="s">
        <v>250</v>
      </c>
      <c r="E122" s="1698"/>
      <c r="F122" s="1698"/>
      <c r="G122" s="1698"/>
      <c r="H122" s="1698"/>
      <c r="I122" s="1698"/>
      <c r="J122" s="1698"/>
      <c r="K122" s="1980"/>
      <c r="L122" s="2402" t="s">
        <v>49</v>
      </c>
      <c r="M122" s="2403"/>
      <c r="N122" s="2"/>
      <c r="O122" s="2"/>
      <c r="P122" s="2"/>
      <c r="Q122" s="2"/>
      <c r="R122" s="2"/>
      <c r="S122" s="2"/>
      <c r="T122" s="2"/>
      <c r="U122" s="2"/>
      <c r="V122" s="2"/>
      <c r="W122" s="2"/>
      <c r="X122" s="2"/>
      <c r="Y122" s="2"/>
      <c r="Z122" s="2"/>
    </row>
    <row r="123" spans="1:26" ht="12.75" customHeight="1" x14ac:dyDescent="0.2">
      <c r="A123" s="2"/>
      <c r="B123" s="1610"/>
      <c r="C123" s="1976"/>
      <c r="D123" s="1745"/>
      <c r="E123" s="1610"/>
      <c r="F123" s="1610"/>
      <c r="G123" s="1610"/>
      <c r="H123" s="1610"/>
      <c r="I123" s="1610"/>
      <c r="J123" s="1610"/>
      <c r="K123" s="1976"/>
      <c r="L123" s="2519" t="s">
        <v>1240</v>
      </c>
      <c r="M123" s="2514"/>
      <c r="N123" s="2"/>
      <c r="O123" s="2"/>
      <c r="P123" s="2"/>
      <c r="Q123" s="2"/>
      <c r="R123" s="2"/>
      <c r="S123" s="2"/>
      <c r="T123" s="2"/>
      <c r="U123" s="2"/>
      <c r="V123" s="2"/>
      <c r="W123" s="2"/>
      <c r="X123" s="2"/>
      <c r="Y123" s="2"/>
      <c r="Z123" s="2"/>
    </row>
    <row r="124" spans="1:26" ht="12.75" customHeight="1" x14ac:dyDescent="0.2">
      <c r="A124" s="2"/>
      <c r="B124" s="1610"/>
      <c r="C124" s="1976"/>
      <c r="D124" s="1745"/>
      <c r="E124" s="1610"/>
      <c r="F124" s="1610"/>
      <c r="G124" s="1610"/>
      <c r="H124" s="1610"/>
      <c r="I124" s="1610"/>
      <c r="J124" s="1610"/>
      <c r="K124" s="1976"/>
      <c r="L124" s="2402" t="s">
        <v>1238</v>
      </c>
      <c r="M124" s="2499"/>
      <c r="N124" s="2"/>
      <c r="O124" s="2"/>
      <c r="P124" s="2"/>
      <c r="Q124" s="2"/>
      <c r="R124" s="2"/>
      <c r="S124" s="2"/>
      <c r="T124" s="2"/>
      <c r="U124" s="2"/>
      <c r="V124" s="2"/>
      <c r="W124" s="2"/>
      <c r="X124" s="2"/>
      <c r="Y124" s="2"/>
      <c r="Z124" s="2"/>
    </row>
    <row r="125" spans="1:26" ht="12.75" customHeight="1" x14ac:dyDescent="0.2">
      <c r="A125" s="2"/>
      <c r="B125" s="1610"/>
      <c r="C125" s="1976"/>
      <c r="D125" s="1867"/>
      <c r="E125" s="1650"/>
      <c r="F125" s="1650"/>
      <c r="G125" s="1650"/>
      <c r="H125" s="1650"/>
      <c r="I125" s="1650"/>
      <c r="J125" s="1650"/>
      <c r="K125" s="1863"/>
      <c r="L125" s="2402" t="s">
        <v>1239</v>
      </c>
      <c r="M125" s="2499"/>
      <c r="N125" s="2"/>
      <c r="O125" s="2"/>
      <c r="P125" s="2"/>
      <c r="Q125" s="2"/>
      <c r="R125" s="2"/>
      <c r="S125" s="2"/>
      <c r="T125" s="2"/>
      <c r="U125" s="2"/>
      <c r="V125" s="2"/>
      <c r="W125" s="2"/>
      <c r="X125" s="2"/>
      <c r="Y125" s="2"/>
      <c r="Z125" s="2"/>
    </row>
    <row r="126" spans="1:26" ht="12.75" customHeight="1" x14ac:dyDescent="0.2">
      <c r="A126" s="2"/>
      <c r="B126" s="1610"/>
      <c r="C126" s="1976"/>
      <c r="D126" s="2474" t="s">
        <v>278</v>
      </c>
      <c r="E126" s="1624"/>
      <c r="F126" s="1624"/>
      <c r="G126" s="1624"/>
      <c r="H126" s="1624"/>
      <c r="I126" s="1624"/>
      <c r="J126" s="1624"/>
      <c r="K126" s="2086"/>
      <c r="L126" s="2517" t="s">
        <v>1240</v>
      </c>
      <c r="M126" s="2518"/>
      <c r="N126" s="2"/>
      <c r="O126" s="2"/>
      <c r="P126" s="2"/>
      <c r="Q126" s="2"/>
      <c r="R126" s="2"/>
      <c r="S126" s="2"/>
      <c r="T126" s="2"/>
      <c r="U126" s="2"/>
      <c r="V126" s="2"/>
      <c r="W126" s="2"/>
      <c r="X126" s="2"/>
      <c r="Y126" s="2"/>
      <c r="Z126" s="2"/>
    </row>
    <row r="127" spans="1:26" ht="12.75" customHeight="1" x14ac:dyDescent="0.2">
      <c r="A127" s="2"/>
      <c r="B127" s="1610"/>
      <c r="C127" s="1976"/>
      <c r="D127" s="2474" t="s">
        <v>1175</v>
      </c>
      <c r="E127" s="1624"/>
      <c r="F127" s="1624"/>
      <c r="G127" s="1624"/>
      <c r="H127" s="1624"/>
      <c r="I127" s="1624"/>
      <c r="J127" s="1624"/>
      <c r="K127" s="2086"/>
      <c r="L127" s="2498" t="s">
        <v>1240</v>
      </c>
      <c r="M127" s="2499"/>
      <c r="N127" s="2"/>
      <c r="O127" s="2"/>
      <c r="P127" s="2"/>
      <c r="Q127" s="2"/>
      <c r="R127" s="2"/>
      <c r="S127" s="2"/>
      <c r="T127" s="2"/>
      <c r="U127" s="2"/>
      <c r="V127" s="2"/>
      <c r="W127" s="2"/>
      <c r="X127" s="2"/>
      <c r="Y127" s="2"/>
      <c r="Z127" s="2"/>
    </row>
    <row r="128" spans="1:26" ht="12.75" customHeight="1" x14ac:dyDescent="0.2">
      <c r="A128" s="2"/>
      <c r="B128" s="1610"/>
      <c r="C128" s="1976"/>
      <c r="D128" s="2391" t="s">
        <v>1177</v>
      </c>
      <c r="E128" s="1698"/>
      <c r="F128" s="1698"/>
      <c r="G128" s="1698"/>
      <c r="H128" s="1698"/>
      <c r="I128" s="1698"/>
      <c r="J128" s="1698"/>
      <c r="K128" s="1980"/>
      <c r="L128" s="2504" t="s">
        <v>1240</v>
      </c>
      <c r="M128" s="2505"/>
      <c r="N128" s="2"/>
      <c r="O128" s="2"/>
      <c r="P128" s="2"/>
      <c r="Q128" s="2"/>
      <c r="R128" s="2"/>
      <c r="S128" s="2"/>
      <c r="T128" s="2"/>
      <c r="U128" s="2"/>
      <c r="V128" s="2"/>
      <c r="W128" s="2"/>
      <c r="X128" s="2"/>
      <c r="Y128" s="2"/>
      <c r="Z128" s="2"/>
    </row>
    <row r="129" spans="1:26" ht="12.75" customHeight="1" x14ac:dyDescent="0.2">
      <c r="A129" s="2"/>
      <c r="B129" s="1610"/>
      <c r="C129" s="1976"/>
      <c r="D129" s="1867"/>
      <c r="E129" s="1650"/>
      <c r="F129" s="1650"/>
      <c r="G129" s="1650"/>
      <c r="H129" s="1650"/>
      <c r="I129" s="1650"/>
      <c r="J129" s="1650"/>
      <c r="K129" s="1863"/>
      <c r="L129" s="2437"/>
      <c r="M129" s="2506"/>
      <c r="N129" s="2"/>
      <c r="O129" s="2"/>
      <c r="P129" s="2"/>
      <c r="Q129" s="2"/>
      <c r="R129" s="2"/>
      <c r="S129" s="2"/>
      <c r="T129" s="2"/>
      <c r="U129" s="2"/>
      <c r="V129" s="2"/>
      <c r="W129" s="2"/>
      <c r="X129" s="2"/>
      <c r="Y129" s="2"/>
      <c r="Z129" s="2"/>
    </row>
    <row r="130" spans="1:26" ht="12.75" customHeight="1" x14ac:dyDescent="0.2">
      <c r="A130" s="2"/>
      <c r="B130" s="1610"/>
      <c r="C130" s="1976"/>
      <c r="D130" s="2474" t="s">
        <v>611</v>
      </c>
      <c r="E130" s="1624"/>
      <c r="F130" s="1624"/>
      <c r="G130" s="1624"/>
      <c r="H130" s="1624"/>
      <c r="I130" s="1624"/>
      <c r="J130" s="1624"/>
      <c r="K130" s="2086"/>
      <c r="L130" s="2402" t="s">
        <v>1238</v>
      </c>
      <c r="M130" s="2499"/>
      <c r="N130" s="2"/>
      <c r="O130" s="2"/>
      <c r="P130" s="2"/>
      <c r="Q130" s="2"/>
      <c r="R130" s="2"/>
      <c r="S130" s="2"/>
      <c r="T130" s="2"/>
      <c r="U130" s="2"/>
      <c r="V130" s="2"/>
      <c r="W130" s="2"/>
      <c r="X130" s="2"/>
      <c r="Y130" s="2"/>
      <c r="Z130" s="2"/>
    </row>
    <row r="131" spans="1:26" ht="12.75" customHeight="1" x14ac:dyDescent="0.2">
      <c r="A131" s="2"/>
      <c r="B131" s="1610"/>
      <c r="C131" s="1976"/>
      <c r="D131" s="2474" t="s">
        <v>615</v>
      </c>
      <c r="E131" s="1624"/>
      <c r="F131" s="1624"/>
      <c r="G131" s="1624"/>
      <c r="H131" s="1624"/>
      <c r="I131" s="1624"/>
      <c r="J131" s="1624"/>
      <c r="K131" s="2086"/>
      <c r="L131" s="2402" t="s">
        <v>1238</v>
      </c>
      <c r="M131" s="2499"/>
      <c r="N131" s="2"/>
      <c r="O131" s="2"/>
      <c r="P131" s="2"/>
      <c r="Q131" s="2"/>
      <c r="R131" s="2"/>
      <c r="S131" s="2"/>
      <c r="T131" s="2"/>
      <c r="U131" s="2"/>
      <c r="V131" s="2"/>
      <c r="W131" s="2"/>
      <c r="X131" s="2"/>
      <c r="Y131" s="2"/>
      <c r="Z131" s="2"/>
    </row>
    <row r="132" spans="1:26" ht="12.75" customHeight="1" x14ac:dyDescent="0.2">
      <c r="A132" s="2"/>
      <c r="B132" s="1610"/>
      <c r="C132" s="1976"/>
      <c r="D132" s="2474" t="s">
        <v>904</v>
      </c>
      <c r="E132" s="1624"/>
      <c r="F132" s="1624"/>
      <c r="G132" s="1624"/>
      <c r="H132" s="1624"/>
      <c r="I132" s="1624"/>
      <c r="J132" s="1624"/>
      <c r="K132" s="2086"/>
      <c r="L132" s="2402" t="s">
        <v>1239</v>
      </c>
      <c r="M132" s="2499"/>
      <c r="N132" s="2"/>
      <c r="O132" s="2"/>
      <c r="P132" s="2"/>
      <c r="Q132" s="2"/>
      <c r="R132" s="2"/>
      <c r="S132" s="2"/>
      <c r="T132" s="2"/>
      <c r="U132" s="2"/>
      <c r="V132" s="2"/>
      <c r="W132" s="2"/>
      <c r="X132" s="2"/>
      <c r="Y132" s="2"/>
      <c r="Z132" s="2"/>
    </row>
    <row r="133" spans="1:26" ht="12.75" customHeight="1" x14ac:dyDescent="0.2">
      <c r="A133" s="2"/>
      <c r="B133" s="1610"/>
      <c r="C133" s="1976"/>
      <c r="D133" s="2391" t="s">
        <v>906</v>
      </c>
      <c r="E133" s="1698"/>
      <c r="F133" s="1698"/>
      <c r="G133" s="1698"/>
      <c r="H133" s="1698"/>
      <c r="I133" s="1698"/>
      <c r="J133" s="1698"/>
      <c r="K133" s="1980"/>
      <c r="L133" s="2423" t="s">
        <v>1239</v>
      </c>
      <c r="M133" s="2505"/>
      <c r="N133" s="2"/>
      <c r="O133" s="2"/>
      <c r="P133" s="2"/>
      <c r="Q133" s="2"/>
      <c r="R133" s="2"/>
      <c r="S133" s="2"/>
      <c r="T133" s="2"/>
      <c r="U133" s="2"/>
      <c r="V133" s="2"/>
      <c r="W133" s="2"/>
      <c r="X133" s="2"/>
      <c r="Y133" s="2"/>
      <c r="Z133" s="2"/>
    </row>
    <row r="134" spans="1:26" ht="12.75" customHeight="1" x14ac:dyDescent="0.2">
      <c r="A134" s="2"/>
      <c r="B134" s="1635"/>
      <c r="C134" s="1982"/>
      <c r="D134" s="1981"/>
      <c r="E134" s="1635"/>
      <c r="F134" s="1635"/>
      <c r="G134" s="1635"/>
      <c r="H134" s="1635"/>
      <c r="I134" s="1635"/>
      <c r="J134" s="1635"/>
      <c r="K134" s="1982"/>
      <c r="L134" s="2410"/>
      <c r="M134" s="2507"/>
      <c r="N134" s="2"/>
      <c r="O134" s="2"/>
      <c r="P134" s="2"/>
      <c r="Q134" s="2"/>
      <c r="R134" s="2"/>
      <c r="S134" s="2"/>
      <c r="T134" s="2"/>
      <c r="U134" s="2"/>
      <c r="V134" s="2"/>
      <c r="W134" s="2"/>
      <c r="X134" s="2"/>
      <c r="Y134" s="2"/>
      <c r="Z134" s="2"/>
    </row>
    <row r="135" spans="1:26" ht="15" customHeight="1" x14ac:dyDescent="0.2">
      <c r="A135" s="2"/>
      <c r="B135" s="2371" t="s">
        <v>1303</v>
      </c>
      <c r="C135" s="2372"/>
      <c r="D135" s="2390" t="s">
        <v>288</v>
      </c>
      <c r="E135" s="1645"/>
      <c r="F135" s="1645"/>
      <c r="G135" s="1645"/>
      <c r="H135" s="1645"/>
      <c r="I135" s="1645"/>
      <c r="J135" s="1645"/>
      <c r="K135" s="2372"/>
      <c r="L135" s="2412" t="s">
        <v>49</v>
      </c>
      <c r="M135" s="2516"/>
      <c r="N135" s="2"/>
      <c r="O135" s="2"/>
      <c r="P135" s="2"/>
      <c r="Q135" s="2"/>
      <c r="R135" s="2"/>
      <c r="S135" s="2"/>
      <c r="T135" s="2"/>
      <c r="U135" s="2"/>
      <c r="V135" s="2"/>
      <c r="W135" s="2"/>
      <c r="X135" s="2"/>
      <c r="Y135" s="2"/>
      <c r="Z135" s="2"/>
    </row>
    <row r="136" spans="1:26" ht="12.75" customHeight="1" x14ac:dyDescent="0.2">
      <c r="A136" s="2"/>
      <c r="B136" s="1610"/>
      <c r="C136" s="1976"/>
      <c r="D136" s="1745"/>
      <c r="E136" s="1610"/>
      <c r="F136" s="1610"/>
      <c r="G136" s="1610"/>
      <c r="H136" s="1610"/>
      <c r="I136" s="1610"/>
      <c r="J136" s="1610"/>
      <c r="K136" s="1976"/>
      <c r="L136" s="2502" t="s">
        <v>1240</v>
      </c>
      <c r="M136" s="2503"/>
      <c r="N136" s="2"/>
      <c r="O136" s="2"/>
      <c r="P136" s="2"/>
      <c r="Q136" s="2"/>
      <c r="R136" s="2"/>
      <c r="S136" s="2"/>
      <c r="T136" s="2"/>
      <c r="U136" s="2"/>
      <c r="V136" s="2"/>
      <c r="W136" s="2"/>
      <c r="X136" s="2"/>
      <c r="Y136" s="2"/>
      <c r="Z136" s="2"/>
    </row>
    <row r="137" spans="1:26" ht="12.75" customHeight="1" x14ac:dyDescent="0.2">
      <c r="A137" s="2"/>
      <c r="B137" s="1610"/>
      <c r="C137" s="1976"/>
      <c r="D137" s="1745"/>
      <c r="E137" s="1610"/>
      <c r="F137" s="1610"/>
      <c r="G137" s="1610"/>
      <c r="H137" s="1610"/>
      <c r="I137" s="1610"/>
      <c r="J137" s="1610"/>
      <c r="K137" s="1976"/>
      <c r="L137" s="2402" t="s">
        <v>1238</v>
      </c>
      <c r="M137" s="2499"/>
      <c r="N137" s="2"/>
      <c r="O137" s="2"/>
      <c r="P137" s="2"/>
      <c r="Q137" s="2"/>
      <c r="R137" s="2"/>
      <c r="S137" s="2"/>
      <c r="T137" s="2"/>
      <c r="U137" s="2"/>
      <c r="V137" s="2"/>
      <c r="W137" s="2"/>
      <c r="X137" s="2"/>
      <c r="Y137" s="2"/>
      <c r="Z137" s="2"/>
    </row>
    <row r="138" spans="1:26" ht="12.75" customHeight="1" x14ac:dyDescent="0.2">
      <c r="A138" s="2"/>
      <c r="B138" s="1610"/>
      <c r="C138" s="1976"/>
      <c r="D138" s="1745"/>
      <c r="E138" s="1610"/>
      <c r="F138" s="1610"/>
      <c r="G138" s="1610"/>
      <c r="H138" s="1610"/>
      <c r="I138" s="1610"/>
      <c r="J138" s="1610"/>
      <c r="K138" s="1976"/>
      <c r="L138" s="2402" t="s">
        <v>1239</v>
      </c>
      <c r="M138" s="2499"/>
      <c r="N138" s="2"/>
      <c r="O138" s="2"/>
      <c r="P138" s="2"/>
      <c r="Q138" s="2"/>
      <c r="R138" s="2"/>
      <c r="S138" s="2"/>
      <c r="T138" s="2"/>
      <c r="U138" s="2"/>
      <c r="V138" s="2"/>
      <c r="W138" s="2"/>
      <c r="X138" s="2"/>
      <c r="Y138" s="2"/>
      <c r="Z138" s="2"/>
    </row>
    <row r="139" spans="1:26" ht="12.75" customHeight="1" x14ac:dyDescent="0.2">
      <c r="A139" s="2"/>
      <c r="B139" s="1610"/>
      <c r="C139" s="1976"/>
      <c r="D139" s="1867"/>
      <c r="E139" s="1650"/>
      <c r="F139" s="1650"/>
      <c r="G139" s="1650"/>
      <c r="H139" s="1650"/>
      <c r="I139" s="1650"/>
      <c r="J139" s="1650"/>
      <c r="K139" s="1863"/>
      <c r="L139" s="2402" t="s">
        <v>1241</v>
      </c>
      <c r="M139" s="2499"/>
      <c r="N139" s="2"/>
      <c r="O139" s="2"/>
      <c r="P139" s="2"/>
      <c r="Q139" s="2"/>
      <c r="R139" s="2"/>
      <c r="S139" s="2"/>
      <c r="T139" s="2"/>
      <c r="U139" s="2"/>
      <c r="V139" s="2"/>
      <c r="W139" s="2"/>
      <c r="X139" s="2"/>
      <c r="Y139" s="2"/>
      <c r="Z139" s="2"/>
    </row>
    <row r="140" spans="1:26" ht="12.75" customHeight="1" x14ac:dyDescent="0.2">
      <c r="A140" s="2"/>
      <c r="B140" s="1610"/>
      <c r="C140" s="1976"/>
      <c r="D140" s="2420" t="s">
        <v>301</v>
      </c>
      <c r="E140" s="1698"/>
      <c r="F140" s="1698"/>
      <c r="G140" s="1698"/>
      <c r="H140" s="1698"/>
      <c r="I140" s="1698"/>
      <c r="J140" s="1698"/>
      <c r="K140" s="1980"/>
      <c r="L140" s="2402" t="s">
        <v>49</v>
      </c>
      <c r="M140" s="2499"/>
      <c r="N140" s="2"/>
      <c r="O140" s="2"/>
      <c r="P140" s="2"/>
      <c r="Q140" s="2"/>
      <c r="R140" s="2"/>
      <c r="S140" s="2"/>
      <c r="T140" s="2"/>
      <c r="U140" s="2"/>
      <c r="V140" s="2"/>
      <c r="W140" s="2"/>
      <c r="X140" s="2"/>
      <c r="Y140" s="2"/>
      <c r="Z140" s="2"/>
    </row>
    <row r="141" spans="1:26" ht="12.75" customHeight="1" x14ac:dyDescent="0.2">
      <c r="A141" s="2"/>
      <c r="B141" s="1610"/>
      <c r="C141" s="1976"/>
      <c r="D141" s="1745"/>
      <c r="E141" s="1610"/>
      <c r="F141" s="1610"/>
      <c r="G141" s="1610"/>
      <c r="H141" s="1610"/>
      <c r="I141" s="1610"/>
      <c r="J141" s="1610"/>
      <c r="K141" s="1976"/>
      <c r="L141" s="2502" t="s">
        <v>1240</v>
      </c>
      <c r="M141" s="2503"/>
      <c r="N141" s="2"/>
      <c r="O141" s="2"/>
      <c r="P141" s="2"/>
      <c r="Q141" s="2"/>
      <c r="R141" s="2"/>
      <c r="S141" s="2"/>
      <c r="T141" s="2"/>
      <c r="U141" s="2"/>
      <c r="V141" s="2"/>
      <c r="W141" s="2"/>
      <c r="X141" s="2"/>
      <c r="Y141" s="2"/>
      <c r="Z141" s="2"/>
    </row>
    <row r="142" spans="1:26" ht="12.75" customHeight="1" x14ac:dyDescent="0.2">
      <c r="A142" s="2"/>
      <c r="B142" s="1610"/>
      <c r="C142" s="1976"/>
      <c r="D142" s="1745"/>
      <c r="E142" s="1610"/>
      <c r="F142" s="1610"/>
      <c r="G142" s="1610"/>
      <c r="H142" s="1610"/>
      <c r="I142" s="1610"/>
      <c r="J142" s="1610"/>
      <c r="K142" s="1976"/>
      <c r="L142" s="2402" t="s">
        <v>1238</v>
      </c>
      <c r="M142" s="2499"/>
      <c r="N142" s="2"/>
      <c r="O142" s="2"/>
      <c r="P142" s="2"/>
      <c r="Q142" s="2"/>
      <c r="R142" s="2"/>
      <c r="S142" s="2"/>
      <c r="T142" s="2"/>
      <c r="U142" s="2"/>
      <c r="V142" s="2"/>
      <c r="W142" s="2"/>
      <c r="X142" s="2"/>
      <c r="Y142" s="2"/>
      <c r="Z142" s="2"/>
    </row>
    <row r="143" spans="1:26" ht="12.75" customHeight="1" x14ac:dyDescent="0.2">
      <c r="A143" s="2"/>
      <c r="B143" s="1610"/>
      <c r="C143" s="1976"/>
      <c r="D143" s="1745"/>
      <c r="E143" s="1610"/>
      <c r="F143" s="1610"/>
      <c r="G143" s="1610"/>
      <c r="H143" s="1610"/>
      <c r="I143" s="1610"/>
      <c r="J143" s="1610"/>
      <c r="K143" s="1976"/>
      <c r="L143" s="2402" t="s">
        <v>1239</v>
      </c>
      <c r="M143" s="2499"/>
      <c r="N143" s="2"/>
      <c r="O143" s="2"/>
      <c r="P143" s="2"/>
      <c r="Q143" s="2"/>
      <c r="R143" s="2"/>
      <c r="S143" s="2"/>
      <c r="T143" s="2"/>
      <c r="U143" s="2"/>
      <c r="V143" s="2"/>
      <c r="W143" s="2"/>
      <c r="X143" s="2"/>
      <c r="Y143" s="2"/>
      <c r="Z143" s="2"/>
    </row>
    <row r="144" spans="1:26" ht="12.75" customHeight="1" x14ac:dyDescent="0.2">
      <c r="A144" s="2"/>
      <c r="B144" s="1610"/>
      <c r="C144" s="1976"/>
      <c r="D144" s="1867"/>
      <c r="E144" s="1650"/>
      <c r="F144" s="1650"/>
      <c r="G144" s="1650"/>
      <c r="H144" s="1650"/>
      <c r="I144" s="1650"/>
      <c r="J144" s="1650"/>
      <c r="K144" s="1863"/>
      <c r="L144" s="2402" t="s">
        <v>1241</v>
      </c>
      <c r="M144" s="2499"/>
      <c r="N144" s="2"/>
      <c r="O144" s="2"/>
      <c r="P144" s="2"/>
      <c r="Q144" s="2"/>
      <c r="R144" s="2"/>
      <c r="S144" s="2"/>
      <c r="T144" s="2"/>
      <c r="U144" s="2"/>
      <c r="V144" s="2"/>
      <c r="W144" s="2"/>
      <c r="X144" s="2"/>
      <c r="Y144" s="2"/>
      <c r="Z144" s="2"/>
    </row>
    <row r="145" spans="1:26" ht="12.75" customHeight="1" x14ac:dyDescent="0.2">
      <c r="A145" s="2"/>
      <c r="B145" s="1610"/>
      <c r="C145" s="1976"/>
      <c r="D145" s="2420" t="s">
        <v>308</v>
      </c>
      <c r="E145" s="1698"/>
      <c r="F145" s="1698"/>
      <c r="G145" s="1698"/>
      <c r="H145" s="1698"/>
      <c r="I145" s="1698"/>
      <c r="J145" s="1698"/>
      <c r="K145" s="1980"/>
      <c r="L145" s="2402" t="s">
        <v>49</v>
      </c>
      <c r="M145" s="2499"/>
      <c r="N145" s="2"/>
      <c r="O145" s="2"/>
      <c r="P145" s="2"/>
      <c r="Q145" s="2"/>
      <c r="R145" s="2"/>
      <c r="S145" s="2"/>
      <c r="T145" s="2"/>
      <c r="U145" s="2"/>
      <c r="V145" s="2"/>
      <c r="W145" s="2"/>
      <c r="X145" s="2"/>
      <c r="Y145" s="2"/>
      <c r="Z145" s="2"/>
    </row>
    <row r="146" spans="1:26" ht="12.75" customHeight="1" x14ac:dyDescent="0.2">
      <c r="A146" s="2"/>
      <c r="B146" s="1610"/>
      <c r="C146" s="1976"/>
      <c r="D146" s="1745"/>
      <c r="E146" s="1610"/>
      <c r="F146" s="1610"/>
      <c r="G146" s="1610"/>
      <c r="H146" s="1610"/>
      <c r="I146" s="1610"/>
      <c r="J146" s="1610"/>
      <c r="K146" s="1976"/>
      <c r="L146" s="2502" t="s">
        <v>1240</v>
      </c>
      <c r="M146" s="2503"/>
      <c r="N146" s="2"/>
      <c r="O146" s="2"/>
      <c r="P146" s="2"/>
      <c r="Q146" s="2"/>
      <c r="R146" s="2"/>
      <c r="S146" s="2"/>
      <c r="T146" s="2"/>
      <c r="U146" s="2"/>
      <c r="V146" s="2"/>
      <c r="W146" s="2"/>
      <c r="X146" s="2"/>
      <c r="Y146" s="2"/>
      <c r="Z146" s="2"/>
    </row>
    <row r="147" spans="1:26" ht="12.75" customHeight="1" x14ac:dyDescent="0.2">
      <c r="A147" s="2"/>
      <c r="B147" s="1610"/>
      <c r="C147" s="1976"/>
      <c r="D147" s="1745"/>
      <c r="E147" s="1610"/>
      <c r="F147" s="1610"/>
      <c r="G147" s="1610"/>
      <c r="H147" s="1610"/>
      <c r="I147" s="1610"/>
      <c r="J147" s="1610"/>
      <c r="K147" s="1976"/>
      <c r="L147" s="2402" t="s">
        <v>1238</v>
      </c>
      <c r="M147" s="2499"/>
      <c r="N147" s="2"/>
      <c r="O147" s="2"/>
      <c r="P147" s="2"/>
      <c r="Q147" s="2"/>
      <c r="R147" s="2"/>
      <c r="S147" s="2"/>
      <c r="T147" s="2"/>
      <c r="U147" s="2"/>
      <c r="V147" s="2"/>
      <c r="W147" s="2"/>
      <c r="X147" s="2"/>
      <c r="Y147" s="2"/>
      <c r="Z147" s="2"/>
    </row>
    <row r="148" spans="1:26" ht="12.75" customHeight="1" x14ac:dyDescent="0.2">
      <c r="A148" s="2"/>
      <c r="B148" s="1610"/>
      <c r="C148" s="1976"/>
      <c r="D148" s="1745"/>
      <c r="E148" s="1610"/>
      <c r="F148" s="1610"/>
      <c r="G148" s="1610"/>
      <c r="H148" s="1610"/>
      <c r="I148" s="1610"/>
      <c r="J148" s="1610"/>
      <c r="K148" s="1976"/>
      <c r="L148" s="2402" t="s">
        <v>1239</v>
      </c>
      <c r="M148" s="2499"/>
      <c r="N148" s="2"/>
      <c r="O148" s="2"/>
      <c r="P148" s="2"/>
      <c r="Q148" s="2"/>
      <c r="R148" s="2"/>
      <c r="S148" s="2"/>
      <c r="T148" s="2"/>
      <c r="U148" s="2"/>
      <c r="V148" s="2"/>
      <c r="W148" s="2"/>
      <c r="X148" s="2"/>
      <c r="Y148" s="2"/>
      <c r="Z148" s="2"/>
    </row>
    <row r="149" spans="1:26" ht="12.75" customHeight="1" x14ac:dyDescent="0.2">
      <c r="A149" s="2"/>
      <c r="B149" s="1610"/>
      <c r="C149" s="1976"/>
      <c r="D149" s="1867"/>
      <c r="E149" s="1650"/>
      <c r="F149" s="1650"/>
      <c r="G149" s="1650"/>
      <c r="H149" s="1650"/>
      <c r="I149" s="1650"/>
      <c r="J149" s="1650"/>
      <c r="K149" s="1863"/>
      <c r="L149" s="2402" t="s">
        <v>1241</v>
      </c>
      <c r="M149" s="2403"/>
      <c r="N149" s="2"/>
      <c r="O149" s="2"/>
      <c r="P149" s="2"/>
      <c r="Q149" s="2"/>
      <c r="R149" s="2"/>
      <c r="S149" s="2"/>
      <c r="T149" s="2"/>
      <c r="U149" s="2"/>
      <c r="V149" s="2"/>
      <c r="W149" s="2"/>
      <c r="X149" s="2"/>
      <c r="Y149" s="2"/>
      <c r="Z149" s="2"/>
    </row>
    <row r="150" spans="1:26" ht="12.75" customHeight="1" x14ac:dyDescent="0.2">
      <c r="A150" s="2"/>
      <c r="B150" s="1610"/>
      <c r="C150" s="1976"/>
      <c r="D150" s="2420" t="s">
        <v>256</v>
      </c>
      <c r="E150" s="1698"/>
      <c r="F150" s="1698"/>
      <c r="G150" s="1698"/>
      <c r="H150" s="1698"/>
      <c r="I150" s="1698"/>
      <c r="J150" s="1698"/>
      <c r="K150" s="1980"/>
      <c r="L150" s="2402" t="s">
        <v>49</v>
      </c>
      <c r="M150" s="2403"/>
      <c r="N150" s="2"/>
      <c r="O150" s="2"/>
      <c r="P150" s="2"/>
      <c r="Q150" s="2"/>
      <c r="R150" s="2"/>
      <c r="S150" s="2"/>
      <c r="T150" s="2"/>
      <c r="U150" s="2"/>
      <c r="V150" s="2"/>
      <c r="W150" s="2"/>
      <c r="X150" s="2"/>
      <c r="Y150" s="2"/>
      <c r="Z150" s="2"/>
    </row>
    <row r="151" spans="1:26" ht="12.75" customHeight="1" x14ac:dyDescent="0.2">
      <c r="A151" s="2"/>
      <c r="B151" s="1610"/>
      <c r="C151" s="1976"/>
      <c r="D151" s="1745"/>
      <c r="E151" s="1610"/>
      <c r="F151" s="1610"/>
      <c r="G151" s="1610"/>
      <c r="H151" s="1610"/>
      <c r="I151" s="1610"/>
      <c r="J151" s="1610"/>
      <c r="K151" s="1976"/>
      <c r="L151" s="2502" t="s">
        <v>1240</v>
      </c>
      <c r="M151" s="2503"/>
      <c r="N151" s="2"/>
      <c r="O151" s="2"/>
      <c r="P151" s="2"/>
      <c r="Q151" s="2"/>
      <c r="R151" s="2"/>
      <c r="S151" s="2"/>
      <c r="T151" s="2"/>
      <c r="U151" s="2"/>
      <c r="V151" s="2"/>
      <c r="W151" s="2"/>
      <c r="X151" s="2"/>
      <c r="Y151" s="2"/>
      <c r="Z151" s="2"/>
    </row>
    <row r="152" spans="1:26" ht="12.75" customHeight="1" x14ac:dyDescent="0.2">
      <c r="A152" s="2"/>
      <c r="B152" s="1610"/>
      <c r="C152" s="1976"/>
      <c r="D152" s="1745"/>
      <c r="E152" s="1610"/>
      <c r="F152" s="1610"/>
      <c r="G152" s="1610"/>
      <c r="H152" s="1610"/>
      <c r="I152" s="1610"/>
      <c r="J152" s="1610"/>
      <c r="K152" s="1976"/>
      <c r="L152" s="2402" t="s">
        <v>1238</v>
      </c>
      <c r="M152" s="2499"/>
      <c r="N152" s="2"/>
      <c r="O152" s="2"/>
      <c r="P152" s="2"/>
      <c r="Q152" s="2"/>
      <c r="R152" s="2"/>
      <c r="S152" s="2"/>
      <c r="T152" s="2"/>
      <c r="U152" s="2"/>
      <c r="V152" s="2"/>
      <c r="W152" s="2"/>
      <c r="X152" s="2"/>
      <c r="Y152" s="2"/>
      <c r="Z152" s="2"/>
    </row>
    <row r="153" spans="1:26" ht="12.75" customHeight="1" x14ac:dyDescent="0.2">
      <c r="A153" s="2"/>
      <c r="B153" s="1610"/>
      <c r="C153" s="1976"/>
      <c r="D153" s="1867"/>
      <c r="E153" s="1650"/>
      <c r="F153" s="1650"/>
      <c r="G153" s="1650"/>
      <c r="H153" s="1650"/>
      <c r="I153" s="1650"/>
      <c r="J153" s="1650"/>
      <c r="K153" s="1863"/>
      <c r="L153" s="2402" t="s">
        <v>1239</v>
      </c>
      <c r="M153" s="2499"/>
      <c r="N153" s="2"/>
      <c r="O153" s="2"/>
      <c r="P153" s="2"/>
      <c r="Q153" s="2"/>
      <c r="R153" s="2"/>
      <c r="S153" s="2"/>
      <c r="T153" s="2"/>
      <c r="U153" s="2"/>
      <c r="V153" s="2"/>
      <c r="W153" s="2"/>
      <c r="X153" s="2"/>
      <c r="Y153" s="2"/>
      <c r="Z153" s="2"/>
    </row>
    <row r="154" spans="1:26" ht="12.75" customHeight="1" x14ac:dyDescent="0.2">
      <c r="A154" s="2"/>
      <c r="B154" s="1610"/>
      <c r="C154" s="1976"/>
      <c r="D154" s="2420" t="s">
        <v>312</v>
      </c>
      <c r="E154" s="1698"/>
      <c r="F154" s="1698"/>
      <c r="G154" s="1698"/>
      <c r="H154" s="1698"/>
      <c r="I154" s="1698"/>
      <c r="J154" s="1698"/>
      <c r="K154" s="1980"/>
      <c r="L154" s="2402" t="s">
        <v>49</v>
      </c>
      <c r="M154" s="2499"/>
      <c r="N154" s="2"/>
      <c r="O154" s="2"/>
      <c r="P154" s="2"/>
      <c r="Q154" s="2"/>
      <c r="R154" s="2"/>
      <c r="S154" s="2"/>
      <c r="T154" s="2"/>
      <c r="U154" s="2"/>
      <c r="V154" s="2"/>
      <c r="W154" s="2"/>
      <c r="X154" s="2"/>
      <c r="Y154" s="2"/>
      <c r="Z154" s="2"/>
    </row>
    <row r="155" spans="1:26" ht="12.75" customHeight="1" x14ac:dyDescent="0.2">
      <c r="A155" s="2"/>
      <c r="B155" s="1610"/>
      <c r="C155" s="1976"/>
      <c r="D155" s="1745"/>
      <c r="E155" s="1610"/>
      <c r="F155" s="1610"/>
      <c r="G155" s="1610"/>
      <c r="H155" s="1610"/>
      <c r="I155" s="1610"/>
      <c r="J155" s="1610"/>
      <c r="K155" s="1976"/>
      <c r="L155" s="2502" t="s">
        <v>1240</v>
      </c>
      <c r="M155" s="2503"/>
      <c r="N155" s="2"/>
      <c r="O155" s="2"/>
      <c r="P155" s="2"/>
      <c r="Q155" s="2"/>
      <c r="R155" s="2"/>
      <c r="S155" s="2"/>
      <c r="T155" s="2"/>
      <c r="U155" s="2"/>
      <c r="V155" s="2"/>
      <c r="W155" s="2"/>
      <c r="X155" s="2"/>
      <c r="Y155" s="2"/>
      <c r="Z155" s="2"/>
    </row>
    <row r="156" spans="1:26" ht="12.75" customHeight="1" x14ac:dyDescent="0.2">
      <c r="A156" s="2"/>
      <c r="B156" s="1610"/>
      <c r="C156" s="1976"/>
      <c r="D156" s="1745"/>
      <c r="E156" s="1610"/>
      <c r="F156" s="1610"/>
      <c r="G156" s="1610"/>
      <c r="H156" s="1610"/>
      <c r="I156" s="1610"/>
      <c r="J156" s="1610"/>
      <c r="K156" s="1976"/>
      <c r="L156" s="2402" t="s">
        <v>1238</v>
      </c>
      <c r="M156" s="2499"/>
      <c r="N156" s="2"/>
      <c r="O156" s="2"/>
      <c r="P156" s="2"/>
      <c r="Q156" s="2"/>
      <c r="R156" s="2"/>
      <c r="S156" s="2"/>
      <c r="T156" s="2"/>
      <c r="U156" s="2"/>
      <c r="V156" s="2"/>
      <c r="W156" s="2"/>
      <c r="X156" s="2"/>
      <c r="Y156" s="2"/>
      <c r="Z156" s="2"/>
    </row>
    <row r="157" spans="1:26" ht="12.75" customHeight="1" x14ac:dyDescent="0.2">
      <c r="A157" s="2"/>
      <c r="B157" s="1610"/>
      <c r="C157" s="1976"/>
      <c r="D157" s="1745"/>
      <c r="E157" s="1610"/>
      <c r="F157" s="1610"/>
      <c r="G157" s="1610"/>
      <c r="H157" s="1610"/>
      <c r="I157" s="1610"/>
      <c r="J157" s="1610"/>
      <c r="K157" s="1976"/>
      <c r="L157" s="2402" t="s">
        <v>1239</v>
      </c>
      <c r="M157" s="2403"/>
      <c r="N157" s="2"/>
      <c r="O157" s="2"/>
      <c r="P157" s="2"/>
      <c r="Q157" s="2"/>
      <c r="R157" s="2"/>
      <c r="S157" s="2"/>
      <c r="T157" s="2"/>
      <c r="U157" s="2"/>
      <c r="V157" s="2"/>
      <c r="W157" s="2"/>
      <c r="X157" s="2"/>
      <c r="Y157" s="2"/>
      <c r="Z157" s="2"/>
    </row>
    <row r="158" spans="1:26" ht="12.75" customHeight="1" x14ac:dyDescent="0.2">
      <c r="A158" s="2"/>
      <c r="B158" s="1610"/>
      <c r="C158" s="1976"/>
      <c r="D158" s="1745"/>
      <c r="E158" s="1610"/>
      <c r="F158" s="1610"/>
      <c r="G158" s="1610"/>
      <c r="H158" s="1610"/>
      <c r="I158" s="1610"/>
      <c r="J158" s="1610"/>
      <c r="K158" s="1976"/>
      <c r="L158" s="2402" t="s">
        <v>1241</v>
      </c>
      <c r="M158" s="2403"/>
      <c r="N158" s="2"/>
      <c r="O158" s="2"/>
      <c r="P158" s="2"/>
      <c r="Q158" s="2"/>
      <c r="R158" s="2"/>
      <c r="S158" s="2"/>
      <c r="T158" s="2"/>
      <c r="U158" s="2"/>
      <c r="V158" s="2"/>
      <c r="W158" s="2"/>
      <c r="X158" s="2"/>
      <c r="Y158" s="2"/>
      <c r="Z158" s="2"/>
    </row>
    <row r="159" spans="1:26" ht="12.75" customHeight="1" x14ac:dyDescent="0.2">
      <c r="A159" s="2"/>
      <c r="B159" s="1610"/>
      <c r="C159" s="1976"/>
      <c r="D159" s="1867"/>
      <c r="E159" s="1650"/>
      <c r="F159" s="1650"/>
      <c r="G159" s="1650"/>
      <c r="H159" s="1650"/>
      <c r="I159" s="1650"/>
      <c r="J159" s="1650"/>
      <c r="K159" s="1863"/>
      <c r="L159" s="2402" t="s">
        <v>1242</v>
      </c>
      <c r="M159" s="2403"/>
      <c r="N159" s="2"/>
      <c r="O159" s="2"/>
      <c r="P159" s="2"/>
      <c r="Q159" s="2"/>
      <c r="R159" s="2"/>
      <c r="S159" s="2"/>
      <c r="T159" s="2"/>
      <c r="U159" s="2"/>
      <c r="V159" s="2"/>
      <c r="W159" s="2"/>
      <c r="X159" s="2"/>
      <c r="Y159" s="2"/>
      <c r="Z159" s="2"/>
    </row>
    <row r="160" spans="1:26" ht="12.75" customHeight="1" x14ac:dyDescent="0.2">
      <c r="A160" s="2"/>
      <c r="B160" s="1610"/>
      <c r="C160" s="1976"/>
      <c r="D160" s="2420" t="s">
        <v>331</v>
      </c>
      <c r="E160" s="1698"/>
      <c r="F160" s="1698"/>
      <c r="G160" s="1698"/>
      <c r="H160" s="1698"/>
      <c r="I160" s="1698"/>
      <c r="J160" s="1698"/>
      <c r="K160" s="1980"/>
      <c r="L160" s="2402" t="s">
        <v>49</v>
      </c>
      <c r="M160" s="2499"/>
      <c r="N160" s="2"/>
      <c r="O160" s="2"/>
      <c r="P160" s="2"/>
      <c r="Q160" s="2"/>
      <c r="R160" s="2"/>
      <c r="S160" s="2"/>
      <c r="T160" s="2"/>
      <c r="U160" s="2"/>
      <c r="V160" s="2"/>
      <c r="W160" s="2"/>
      <c r="X160" s="2"/>
      <c r="Y160" s="2"/>
      <c r="Z160" s="2"/>
    </row>
    <row r="161" spans="1:26" ht="12.75" customHeight="1" x14ac:dyDescent="0.2">
      <c r="A161" s="2"/>
      <c r="B161" s="1610"/>
      <c r="C161" s="1976"/>
      <c r="D161" s="1745"/>
      <c r="E161" s="1610"/>
      <c r="F161" s="1610"/>
      <c r="G161" s="1610"/>
      <c r="H161" s="1610"/>
      <c r="I161" s="1610"/>
      <c r="J161" s="1610"/>
      <c r="K161" s="1976"/>
      <c r="L161" s="2502" t="s">
        <v>1240</v>
      </c>
      <c r="M161" s="2503"/>
      <c r="N161" s="2"/>
      <c r="O161" s="2"/>
      <c r="P161" s="2"/>
      <c r="Q161" s="2"/>
      <c r="R161" s="2"/>
      <c r="S161" s="2"/>
      <c r="T161" s="2"/>
      <c r="U161" s="2"/>
      <c r="V161" s="2"/>
      <c r="W161" s="2"/>
      <c r="X161" s="2"/>
      <c r="Y161" s="2"/>
      <c r="Z161" s="2"/>
    </row>
    <row r="162" spans="1:26" ht="12.75" customHeight="1" x14ac:dyDescent="0.2">
      <c r="A162" s="2"/>
      <c r="B162" s="1610"/>
      <c r="C162" s="1976"/>
      <c r="D162" s="1745"/>
      <c r="E162" s="1610"/>
      <c r="F162" s="1610"/>
      <c r="G162" s="1610"/>
      <c r="H162" s="1610"/>
      <c r="I162" s="1610"/>
      <c r="J162" s="1610"/>
      <c r="K162" s="1976"/>
      <c r="L162" s="2402" t="s">
        <v>1238</v>
      </c>
      <c r="M162" s="2499"/>
      <c r="N162" s="2"/>
      <c r="O162" s="2"/>
      <c r="P162" s="2"/>
      <c r="Q162" s="2"/>
      <c r="R162" s="2"/>
      <c r="S162" s="2"/>
      <c r="T162" s="2"/>
      <c r="U162" s="2"/>
      <c r="V162" s="2"/>
      <c r="W162" s="2"/>
      <c r="X162" s="2"/>
      <c r="Y162" s="2"/>
      <c r="Z162" s="2"/>
    </row>
    <row r="163" spans="1:26" ht="12.75" customHeight="1" x14ac:dyDescent="0.2">
      <c r="A163" s="2"/>
      <c r="B163" s="1610"/>
      <c r="C163" s="1976"/>
      <c r="D163" s="1745"/>
      <c r="E163" s="1610"/>
      <c r="F163" s="1610"/>
      <c r="G163" s="1610"/>
      <c r="H163" s="1610"/>
      <c r="I163" s="1610"/>
      <c r="J163" s="1610"/>
      <c r="K163" s="1976"/>
      <c r="L163" s="2402" t="s">
        <v>1239</v>
      </c>
      <c r="M163" s="2499"/>
      <c r="N163" s="2"/>
      <c r="O163" s="2"/>
      <c r="P163" s="2"/>
      <c r="Q163" s="2"/>
      <c r="R163" s="2"/>
      <c r="S163" s="2"/>
      <c r="T163" s="2"/>
      <c r="U163" s="2"/>
      <c r="V163" s="2"/>
      <c r="W163" s="2"/>
      <c r="X163" s="2"/>
      <c r="Y163" s="2"/>
      <c r="Z163" s="2"/>
    </row>
    <row r="164" spans="1:26" ht="12.75" customHeight="1" x14ac:dyDescent="0.2">
      <c r="A164" s="2"/>
      <c r="B164" s="1610"/>
      <c r="C164" s="1976"/>
      <c r="D164" s="1745"/>
      <c r="E164" s="1610"/>
      <c r="F164" s="1610"/>
      <c r="G164" s="1610"/>
      <c r="H164" s="1610"/>
      <c r="I164" s="1610"/>
      <c r="J164" s="1610"/>
      <c r="K164" s="1976"/>
      <c r="L164" s="2402" t="s">
        <v>1241</v>
      </c>
      <c r="M164" s="2499"/>
      <c r="N164" s="2"/>
      <c r="O164" s="2"/>
      <c r="P164" s="2"/>
      <c r="Q164" s="2"/>
      <c r="R164" s="2"/>
      <c r="S164" s="2"/>
      <c r="T164" s="2"/>
      <c r="U164" s="2"/>
      <c r="V164" s="2"/>
      <c r="W164" s="2"/>
      <c r="X164" s="2"/>
      <c r="Y164" s="2"/>
      <c r="Z164" s="2"/>
    </row>
    <row r="165" spans="1:26" ht="12.75" customHeight="1" x14ac:dyDescent="0.2">
      <c r="A165" s="2"/>
      <c r="B165" s="1610"/>
      <c r="C165" s="1976"/>
      <c r="D165" s="1867"/>
      <c r="E165" s="1650"/>
      <c r="F165" s="1650"/>
      <c r="G165" s="1650"/>
      <c r="H165" s="1650"/>
      <c r="I165" s="1650"/>
      <c r="J165" s="1650"/>
      <c r="K165" s="1863"/>
      <c r="L165" s="2402" t="s">
        <v>1242</v>
      </c>
      <c r="M165" s="2499"/>
      <c r="N165" s="2"/>
      <c r="O165" s="2"/>
      <c r="P165" s="2"/>
      <c r="Q165" s="2"/>
      <c r="R165" s="2"/>
      <c r="S165" s="2"/>
      <c r="T165" s="2"/>
      <c r="U165" s="2"/>
      <c r="V165" s="2"/>
      <c r="W165" s="2"/>
      <c r="X165" s="2"/>
      <c r="Y165" s="2"/>
      <c r="Z165" s="2"/>
    </row>
    <row r="166" spans="1:26" ht="12.75" customHeight="1" x14ac:dyDescent="0.2">
      <c r="A166" s="2"/>
      <c r="B166" s="1610"/>
      <c r="C166" s="1976"/>
      <c r="D166" s="2420" t="s">
        <v>339</v>
      </c>
      <c r="E166" s="1698"/>
      <c r="F166" s="1698"/>
      <c r="G166" s="1698"/>
      <c r="H166" s="1698"/>
      <c r="I166" s="1698"/>
      <c r="J166" s="1698"/>
      <c r="K166" s="1980"/>
      <c r="L166" s="2402" t="s">
        <v>49</v>
      </c>
      <c r="M166" s="2499"/>
      <c r="N166" s="2"/>
      <c r="O166" s="2"/>
      <c r="P166" s="2"/>
      <c r="Q166" s="2"/>
      <c r="R166" s="2"/>
      <c r="S166" s="2"/>
      <c r="T166" s="2"/>
      <c r="U166" s="2"/>
      <c r="V166" s="2"/>
      <c r="W166" s="2"/>
      <c r="X166" s="2"/>
      <c r="Y166" s="2"/>
      <c r="Z166" s="2"/>
    </row>
    <row r="167" spans="1:26" ht="12.75" customHeight="1" x14ac:dyDescent="0.2">
      <c r="A167" s="2"/>
      <c r="B167" s="1610"/>
      <c r="C167" s="1976"/>
      <c r="D167" s="1745"/>
      <c r="E167" s="1610"/>
      <c r="F167" s="1610"/>
      <c r="G167" s="1610"/>
      <c r="H167" s="1610"/>
      <c r="I167" s="1610"/>
      <c r="J167" s="1610"/>
      <c r="K167" s="1976"/>
      <c r="L167" s="2502" t="s">
        <v>1240</v>
      </c>
      <c r="M167" s="2503"/>
      <c r="N167" s="2"/>
      <c r="O167" s="2"/>
      <c r="P167" s="2"/>
      <c r="Q167" s="2"/>
      <c r="R167" s="2"/>
      <c r="S167" s="2"/>
      <c r="T167" s="2"/>
      <c r="U167" s="2"/>
      <c r="V167" s="2"/>
      <c r="W167" s="2"/>
      <c r="X167" s="2"/>
      <c r="Y167" s="2"/>
      <c r="Z167" s="2"/>
    </row>
    <row r="168" spans="1:26" ht="12.75" customHeight="1" x14ac:dyDescent="0.2">
      <c r="A168" s="2"/>
      <c r="B168" s="1610"/>
      <c r="C168" s="1976"/>
      <c r="D168" s="1745"/>
      <c r="E168" s="1610"/>
      <c r="F168" s="1610"/>
      <c r="G168" s="1610"/>
      <c r="H168" s="1610"/>
      <c r="I168" s="1610"/>
      <c r="J168" s="1610"/>
      <c r="K168" s="1976"/>
      <c r="L168" s="2402" t="s">
        <v>1238</v>
      </c>
      <c r="M168" s="2499"/>
      <c r="N168" s="2"/>
      <c r="O168" s="2"/>
      <c r="P168" s="2"/>
      <c r="Q168" s="2"/>
      <c r="R168" s="2"/>
      <c r="S168" s="2"/>
      <c r="T168" s="2"/>
      <c r="U168" s="2"/>
      <c r="V168" s="2"/>
      <c r="W168" s="2"/>
      <c r="X168" s="2"/>
      <c r="Y168" s="2"/>
      <c r="Z168" s="2"/>
    </row>
    <row r="169" spans="1:26" ht="12.75" customHeight="1" x14ac:dyDescent="0.2">
      <c r="A169" s="2"/>
      <c r="B169" s="1610"/>
      <c r="C169" s="1976"/>
      <c r="D169" s="1745"/>
      <c r="E169" s="1610"/>
      <c r="F169" s="1610"/>
      <c r="G169" s="1610"/>
      <c r="H169" s="1610"/>
      <c r="I169" s="1610"/>
      <c r="J169" s="1610"/>
      <c r="K169" s="1976"/>
      <c r="L169" s="2402" t="s">
        <v>1239</v>
      </c>
      <c r="M169" s="2499"/>
      <c r="N169" s="2"/>
      <c r="O169" s="2"/>
      <c r="P169" s="2"/>
      <c r="Q169" s="2"/>
      <c r="R169" s="2"/>
      <c r="S169" s="2"/>
      <c r="T169" s="2"/>
      <c r="U169" s="2"/>
      <c r="V169" s="2"/>
      <c r="W169" s="2"/>
      <c r="X169" s="2"/>
      <c r="Y169" s="2"/>
      <c r="Z169" s="2"/>
    </row>
    <row r="170" spans="1:26" ht="12.75" customHeight="1" x14ac:dyDescent="0.2">
      <c r="A170" s="2"/>
      <c r="B170" s="1610"/>
      <c r="C170" s="1976"/>
      <c r="D170" s="1745"/>
      <c r="E170" s="1610"/>
      <c r="F170" s="1610"/>
      <c r="G170" s="1610"/>
      <c r="H170" s="1610"/>
      <c r="I170" s="1610"/>
      <c r="J170" s="1610"/>
      <c r="K170" s="1976"/>
      <c r="L170" s="2402" t="s">
        <v>1241</v>
      </c>
      <c r="M170" s="2499"/>
      <c r="N170" s="2"/>
      <c r="O170" s="2"/>
      <c r="P170" s="2"/>
      <c r="Q170" s="2"/>
      <c r="R170" s="2"/>
      <c r="S170" s="2"/>
      <c r="T170" s="2"/>
      <c r="U170" s="2"/>
      <c r="V170" s="2"/>
      <c r="W170" s="2"/>
      <c r="X170" s="2"/>
      <c r="Y170" s="2"/>
      <c r="Z170" s="2"/>
    </row>
    <row r="171" spans="1:26" ht="12.75" customHeight="1" x14ac:dyDescent="0.2">
      <c r="A171" s="2"/>
      <c r="B171" s="1610"/>
      <c r="C171" s="1976"/>
      <c r="D171" s="1867"/>
      <c r="E171" s="1650"/>
      <c r="F171" s="1650"/>
      <c r="G171" s="1650"/>
      <c r="H171" s="1650"/>
      <c r="I171" s="1650"/>
      <c r="J171" s="1650"/>
      <c r="K171" s="1863"/>
      <c r="L171" s="2402" t="s">
        <v>1242</v>
      </c>
      <c r="M171" s="2499"/>
      <c r="N171" s="2"/>
      <c r="O171" s="2"/>
      <c r="P171" s="2"/>
      <c r="Q171" s="2"/>
      <c r="R171" s="2"/>
      <c r="S171" s="2"/>
      <c r="T171" s="2"/>
      <c r="U171" s="2"/>
      <c r="V171" s="2"/>
      <c r="W171" s="2"/>
      <c r="X171" s="2"/>
      <c r="Y171" s="2"/>
      <c r="Z171" s="2"/>
    </row>
    <row r="172" spans="1:26" ht="12.75" customHeight="1" x14ac:dyDescent="0.2">
      <c r="A172" s="2"/>
      <c r="B172" s="1610"/>
      <c r="C172" s="1976"/>
      <c r="D172" s="2391" t="s">
        <v>1198</v>
      </c>
      <c r="E172" s="1698"/>
      <c r="F172" s="1698"/>
      <c r="G172" s="1698"/>
      <c r="H172" s="1698"/>
      <c r="I172" s="1698"/>
      <c r="J172" s="1698"/>
      <c r="K172" s="1980"/>
      <c r="L172" s="2512" t="s">
        <v>1240</v>
      </c>
      <c r="M172" s="2513"/>
      <c r="N172" s="2"/>
      <c r="O172" s="2"/>
      <c r="P172" s="2"/>
      <c r="Q172" s="2"/>
      <c r="R172" s="2"/>
      <c r="S172" s="2"/>
      <c r="T172" s="2"/>
      <c r="U172" s="2"/>
      <c r="V172" s="2"/>
      <c r="W172" s="2"/>
      <c r="X172" s="2"/>
      <c r="Y172" s="2"/>
      <c r="Z172" s="2"/>
    </row>
    <row r="173" spans="1:26" ht="12.75" customHeight="1" x14ac:dyDescent="0.2">
      <c r="A173" s="2"/>
      <c r="B173" s="1610"/>
      <c r="C173" s="1976"/>
      <c r="D173" s="1745"/>
      <c r="E173" s="1610"/>
      <c r="F173" s="1610"/>
      <c r="G173" s="1610"/>
      <c r="H173" s="1610"/>
      <c r="I173" s="1610"/>
      <c r="J173" s="1610"/>
      <c r="K173" s="1976"/>
      <c r="L173" s="2485"/>
      <c r="M173" s="2514"/>
      <c r="N173" s="2"/>
      <c r="O173" s="2"/>
      <c r="P173" s="2"/>
      <c r="Q173" s="2"/>
      <c r="R173" s="2"/>
      <c r="S173" s="2"/>
      <c r="T173" s="2"/>
      <c r="U173" s="2"/>
      <c r="V173" s="2"/>
      <c r="W173" s="2"/>
      <c r="X173" s="2"/>
      <c r="Y173" s="2"/>
      <c r="Z173" s="2"/>
    </row>
    <row r="174" spans="1:26" ht="12.75" customHeight="1" x14ac:dyDescent="0.2">
      <c r="A174" s="2"/>
      <c r="B174" s="1610"/>
      <c r="C174" s="1976"/>
      <c r="D174" s="1867"/>
      <c r="E174" s="1650"/>
      <c r="F174" s="1650"/>
      <c r="G174" s="1650"/>
      <c r="H174" s="1650"/>
      <c r="I174" s="1650"/>
      <c r="J174" s="1650"/>
      <c r="K174" s="1863"/>
      <c r="L174" s="2477"/>
      <c r="M174" s="2515"/>
      <c r="N174" s="2"/>
      <c r="O174" s="2"/>
      <c r="P174" s="2"/>
      <c r="Q174" s="2"/>
      <c r="R174" s="2"/>
      <c r="S174" s="2"/>
      <c r="T174" s="2"/>
      <c r="U174" s="2"/>
      <c r="V174" s="2"/>
      <c r="W174" s="2"/>
      <c r="X174" s="2"/>
      <c r="Y174" s="2"/>
      <c r="Z174" s="2"/>
    </row>
    <row r="175" spans="1:26" ht="12.75" customHeight="1" x14ac:dyDescent="0.2">
      <c r="A175" s="2"/>
      <c r="B175" s="1610"/>
      <c r="C175" s="1976"/>
      <c r="D175" s="2391" t="s">
        <v>1194</v>
      </c>
      <c r="E175" s="1698"/>
      <c r="F175" s="1698"/>
      <c r="G175" s="1698"/>
      <c r="H175" s="1698"/>
      <c r="I175" s="1698"/>
      <c r="J175" s="1698"/>
      <c r="K175" s="1980"/>
      <c r="L175" s="2504" t="s">
        <v>1240</v>
      </c>
      <c r="M175" s="2505"/>
      <c r="N175" s="2"/>
      <c r="O175" s="2"/>
      <c r="P175" s="2"/>
      <c r="Q175" s="2"/>
      <c r="R175" s="2"/>
      <c r="S175" s="2"/>
      <c r="T175" s="2"/>
      <c r="U175" s="2"/>
      <c r="V175" s="2"/>
      <c r="W175" s="2"/>
      <c r="X175" s="2"/>
      <c r="Y175" s="2"/>
      <c r="Z175" s="2"/>
    </row>
    <row r="176" spans="1:26" ht="12.75" customHeight="1" x14ac:dyDescent="0.2">
      <c r="A176" s="2"/>
      <c r="B176" s="1610"/>
      <c r="C176" s="1976"/>
      <c r="D176" s="1867"/>
      <c r="E176" s="1650"/>
      <c r="F176" s="1650"/>
      <c r="G176" s="1650"/>
      <c r="H176" s="1650"/>
      <c r="I176" s="1650"/>
      <c r="J176" s="1650"/>
      <c r="K176" s="1863"/>
      <c r="L176" s="2437"/>
      <c r="M176" s="2506"/>
      <c r="N176" s="2"/>
      <c r="O176" s="2"/>
      <c r="P176" s="2"/>
      <c r="Q176" s="2"/>
      <c r="R176" s="2"/>
      <c r="S176" s="2"/>
      <c r="T176" s="2"/>
      <c r="U176" s="2"/>
      <c r="V176" s="2"/>
      <c r="W176" s="2"/>
      <c r="X176" s="2"/>
      <c r="Y176" s="2"/>
      <c r="Z176" s="2"/>
    </row>
    <row r="177" spans="1:26" ht="12.75" customHeight="1" x14ac:dyDescent="0.2">
      <c r="A177" s="2"/>
      <c r="B177" s="1610"/>
      <c r="C177" s="1976"/>
      <c r="D177" s="2427" t="s">
        <v>1209</v>
      </c>
      <c r="E177" s="1624"/>
      <c r="F177" s="1624"/>
      <c r="G177" s="1624"/>
      <c r="H177" s="1624"/>
      <c r="I177" s="1624"/>
      <c r="J177" s="1624"/>
      <c r="K177" s="2086"/>
      <c r="L177" s="2498" t="s">
        <v>1240</v>
      </c>
      <c r="M177" s="2499"/>
      <c r="N177" s="2"/>
      <c r="O177" s="2"/>
      <c r="P177" s="2"/>
      <c r="Q177" s="2"/>
      <c r="R177" s="2"/>
      <c r="S177" s="2"/>
      <c r="T177" s="2"/>
      <c r="U177" s="2"/>
      <c r="V177" s="2"/>
      <c r="W177" s="2"/>
      <c r="X177" s="2"/>
      <c r="Y177" s="2"/>
      <c r="Z177" s="2"/>
    </row>
    <row r="178" spans="1:26" ht="12.75" customHeight="1" x14ac:dyDescent="0.2">
      <c r="A178" s="2"/>
      <c r="B178" s="1610"/>
      <c r="C178" s="1976"/>
      <c r="D178" s="2391" t="s">
        <v>594</v>
      </c>
      <c r="E178" s="1698"/>
      <c r="F178" s="1698"/>
      <c r="G178" s="1698"/>
      <c r="H178" s="1698"/>
      <c r="I178" s="1698"/>
      <c r="J178" s="1698"/>
      <c r="K178" s="1980"/>
      <c r="L178" s="2423" t="s">
        <v>1238</v>
      </c>
      <c r="M178" s="2505"/>
      <c r="N178" s="2"/>
      <c r="O178" s="2"/>
      <c r="P178" s="2"/>
      <c r="Q178" s="2"/>
      <c r="R178" s="2"/>
      <c r="S178" s="2"/>
      <c r="T178" s="2"/>
      <c r="U178" s="2"/>
      <c r="V178" s="2"/>
      <c r="W178" s="2"/>
      <c r="X178" s="2"/>
      <c r="Y178" s="2"/>
      <c r="Z178" s="2"/>
    </row>
    <row r="179" spans="1:26" ht="12.75" customHeight="1" x14ac:dyDescent="0.2">
      <c r="A179" s="2"/>
      <c r="B179" s="1610"/>
      <c r="C179" s="1976"/>
      <c r="D179" s="1867"/>
      <c r="E179" s="1650"/>
      <c r="F179" s="1650"/>
      <c r="G179" s="1650"/>
      <c r="H179" s="1650"/>
      <c r="I179" s="1650"/>
      <c r="J179" s="1650"/>
      <c r="K179" s="1863"/>
      <c r="L179" s="2437"/>
      <c r="M179" s="2506"/>
      <c r="N179" s="2"/>
      <c r="O179" s="2"/>
      <c r="P179" s="2"/>
      <c r="Q179" s="2"/>
      <c r="R179" s="2"/>
      <c r="S179" s="2"/>
      <c r="T179" s="2"/>
      <c r="U179" s="2"/>
      <c r="V179" s="2"/>
      <c r="W179" s="2"/>
      <c r="X179" s="2"/>
      <c r="Y179" s="2"/>
      <c r="Z179" s="2"/>
    </row>
    <row r="180" spans="1:26" ht="12.75" customHeight="1" x14ac:dyDescent="0.2">
      <c r="A180" s="2"/>
      <c r="B180" s="1610"/>
      <c r="C180" s="1976"/>
      <c r="D180" s="2391" t="s">
        <v>632</v>
      </c>
      <c r="E180" s="1698"/>
      <c r="F180" s="1698"/>
      <c r="G180" s="1698"/>
      <c r="H180" s="1698"/>
      <c r="I180" s="1698"/>
      <c r="J180" s="1698"/>
      <c r="K180" s="1980"/>
      <c r="L180" s="2423" t="s">
        <v>1238</v>
      </c>
      <c r="M180" s="2505"/>
      <c r="N180" s="2"/>
      <c r="O180" s="2"/>
      <c r="P180" s="2"/>
      <c r="Q180" s="2"/>
      <c r="R180" s="2"/>
      <c r="S180" s="2"/>
      <c r="T180" s="2"/>
      <c r="U180" s="2"/>
      <c r="V180" s="2"/>
      <c r="W180" s="2"/>
      <c r="X180" s="2"/>
      <c r="Y180" s="2"/>
      <c r="Z180" s="2"/>
    </row>
    <row r="181" spans="1:26" ht="12.75" customHeight="1" x14ac:dyDescent="0.2">
      <c r="A181" s="2"/>
      <c r="B181" s="1610"/>
      <c r="C181" s="1976"/>
      <c r="D181" s="1867"/>
      <c r="E181" s="1650"/>
      <c r="F181" s="1650"/>
      <c r="G181" s="1650"/>
      <c r="H181" s="1650"/>
      <c r="I181" s="1650"/>
      <c r="J181" s="1650"/>
      <c r="K181" s="1863"/>
      <c r="L181" s="2437"/>
      <c r="M181" s="2506"/>
      <c r="N181" s="2"/>
      <c r="O181" s="2"/>
      <c r="P181" s="2"/>
      <c r="Q181" s="2"/>
      <c r="R181" s="2"/>
      <c r="S181" s="2"/>
      <c r="T181" s="2"/>
      <c r="U181" s="2"/>
      <c r="V181" s="2"/>
      <c r="W181" s="2"/>
      <c r="X181" s="2"/>
      <c r="Y181" s="2"/>
      <c r="Z181" s="2"/>
    </row>
    <row r="182" spans="1:26" ht="12.75" customHeight="1" x14ac:dyDescent="0.2">
      <c r="A182" s="2"/>
      <c r="B182" s="1610"/>
      <c r="C182" s="1976"/>
      <c r="D182" s="2391" t="s">
        <v>435</v>
      </c>
      <c r="E182" s="1698"/>
      <c r="F182" s="1698"/>
      <c r="G182" s="1698"/>
      <c r="H182" s="1698"/>
      <c r="I182" s="1698"/>
      <c r="J182" s="1698"/>
      <c r="K182" s="1980"/>
      <c r="L182" s="2423" t="s">
        <v>1238</v>
      </c>
      <c r="M182" s="2424"/>
      <c r="N182" s="2"/>
      <c r="O182" s="2"/>
      <c r="P182" s="2"/>
      <c r="Q182" s="2"/>
      <c r="R182" s="2"/>
      <c r="S182" s="2"/>
      <c r="T182" s="2"/>
      <c r="U182" s="2"/>
      <c r="V182" s="2"/>
      <c r="W182" s="2"/>
      <c r="X182" s="2"/>
      <c r="Y182" s="2"/>
      <c r="Z182" s="2"/>
    </row>
    <row r="183" spans="1:26" ht="12.75" customHeight="1" x14ac:dyDescent="0.2">
      <c r="A183" s="2"/>
      <c r="B183" s="1610"/>
      <c r="C183" s="1976"/>
      <c r="D183" s="1867"/>
      <c r="E183" s="1650"/>
      <c r="F183" s="1650"/>
      <c r="G183" s="1650"/>
      <c r="H183" s="1650"/>
      <c r="I183" s="1650"/>
      <c r="J183" s="1650"/>
      <c r="K183" s="1863"/>
      <c r="L183" s="2437"/>
      <c r="M183" s="2465"/>
      <c r="N183" s="2"/>
      <c r="O183" s="2"/>
      <c r="P183" s="2"/>
      <c r="Q183" s="2"/>
      <c r="R183" s="2"/>
      <c r="S183" s="2"/>
      <c r="T183" s="2"/>
      <c r="U183" s="2"/>
      <c r="V183" s="2"/>
      <c r="W183" s="2"/>
      <c r="X183" s="2"/>
      <c r="Y183" s="2"/>
      <c r="Z183" s="2"/>
    </row>
    <row r="184" spans="1:26" ht="12.75" customHeight="1" x14ac:dyDescent="0.2">
      <c r="A184" s="2"/>
      <c r="B184" s="1610"/>
      <c r="C184" s="1976"/>
      <c r="D184" s="2427" t="s">
        <v>658</v>
      </c>
      <c r="E184" s="1624"/>
      <c r="F184" s="1624"/>
      <c r="G184" s="1624"/>
      <c r="H184" s="1624"/>
      <c r="I184" s="1624"/>
      <c r="J184" s="1624"/>
      <c r="K184" s="2086"/>
      <c r="L184" s="2402" t="s">
        <v>1238</v>
      </c>
      <c r="M184" s="2403"/>
      <c r="N184" s="2"/>
      <c r="O184" s="2"/>
      <c r="P184" s="2"/>
      <c r="Q184" s="2"/>
      <c r="R184" s="2"/>
      <c r="S184" s="2"/>
      <c r="T184" s="2"/>
      <c r="U184" s="2"/>
      <c r="V184" s="2"/>
      <c r="W184" s="2"/>
      <c r="X184" s="2"/>
      <c r="Y184" s="2"/>
      <c r="Z184" s="2"/>
    </row>
    <row r="185" spans="1:26" ht="12.75" customHeight="1" x14ac:dyDescent="0.2">
      <c r="A185" s="2"/>
      <c r="B185" s="1610"/>
      <c r="C185" s="1976"/>
      <c r="D185" s="2427" t="s">
        <v>659</v>
      </c>
      <c r="E185" s="1624"/>
      <c r="F185" s="1624"/>
      <c r="G185" s="1624"/>
      <c r="H185" s="1624"/>
      <c r="I185" s="1624"/>
      <c r="J185" s="1624"/>
      <c r="K185" s="2086"/>
      <c r="L185" s="2402" t="s">
        <v>1238</v>
      </c>
      <c r="M185" s="2403"/>
      <c r="N185" s="2"/>
      <c r="O185" s="2"/>
      <c r="P185" s="2"/>
      <c r="Q185" s="2"/>
      <c r="R185" s="2"/>
      <c r="S185" s="2"/>
      <c r="T185" s="2"/>
      <c r="U185" s="2"/>
      <c r="V185" s="2"/>
      <c r="W185" s="2"/>
      <c r="X185" s="2"/>
      <c r="Y185" s="2"/>
      <c r="Z185" s="2"/>
    </row>
    <row r="186" spans="1:26" ht="12.75" customHeight="1" x14ac:dyDescent="0.2">
      <c r="A186" s="2"/>
      <c r="B186" s="1610"/>
      <c r="C186" s="1976"/>
      <c r="D186" s="2427" t="s">
        <v>660</v>
      </c>
      <c r="E186" s="1624"/>
      <c r="F186" s="1624"/>
      <c r="G186" s="1624"/>
      <c r="H186" s="1624"/>
      <c r="I186" s="1624"/>
      <c r="J186" s="1624"/>
      <c r="K186" s="2086"/>
      <c r="L186" s="2402" t="s">
        <v>1238</v>
      </c>
      <c r="M186" s="2403"/>
      <c r="N186" s="2"/>
      <c r="O186" s="2"/>
      <c r="P186" s="2"/>
      <c r="Q186" s="2"/>
      <c r="R186" s="2"/>
      <c r="S186" s="2"/>
      <c r="T186" s="2"/>
      <c r="U186" s="2"/>
      <c r="V186" s="2"/>
      <c r="W186" s="2"/>
      <c r="X186" s="2"/>
      <c r="Y186" s="2"/>
      <c r="Z186" s="2"/>
    </row>
    <row r="187" spans="1:26" ht="12.75" customHeight="1" x14ac:dyDescent="0.2">
      <c r="A187" s="2"/>
      <c r="B187" s="1610"/>
      <c r="C187" s="1976"/>
      <c r="D187" s="2474" t="s">
        <v>666</v>
      </c>
      <c r="E187" s="1624"/>
      <c r="F187" s="1624"/>
      <c r="G187" s="1624"/>
      <c r="H187" s="1624"/>
      <c r="I187" s="1624"/>
      <c r="J187" s="1624"/>
      <c r="K187" s="2086"/>
      <c r="L187" s="2402" t="s">
        <v>1238</v>
      </c>
      <c r="M187" s="2403"/>
      <c r="N187" s="2"/>
      <c r="O187" s="2"/>
      <c r="P187" s="2"/>
      <c r="Q187" s="2"/>
      <c r="R187" s="2"/>
      <c r="S187" s="2"/>
      <c r="T187" s="2"/>
      <c r="U187" s="2"/>
      <c r="V187" s="2"/>
      <c r="W187" s="2"/>
      <c r="X187" s="2"/>
      <c r="Y187" s="2"/>
      <c r="Z187" s="2"/>
    </row>
    <row r="188" spans="1:26" ht="12.75" customHeight="1" x14ac:dyDescent="0.2">
      <c r="A188" s="2"/>
      <c r="B188" s="1610"/>
      <c r="C188" s="1976"/>
      <c r="D188" s="2391" t="s">
        <v>924</v>
      </c>
      <c r="E188" s="1698"/>
      <c r="F188" s="1698"/>
      <c r="G188" s="1698"/>
      <c r="H188" s="1698"/>
      <c r="I188" s="1698"/>
      <c r="J188" s="1698"/>
      <c r="K188" s="1980"/>
      <c r="L188" s="2423" t="s">
        <v>1239</v>
      </c>
      <c r="M188" s="2424"/>
      <c r="N188" s="2"/>
      <c r="O188" s="2"/>
      <c r="P188" s="2"/>
      <c r="Q188" s="2"/>
      <c r="R188" s="2"/>
      <c r="S188" s="2"/>
      <c r="T188" s="2"/>
      <c r="U188" s="2"/>
      <c r="V188" s="2"/>
      <c r="W188" s="2"/>
      <c r="X188" s="2"/>
      <c r="Y188" s="2"/>
      <c r="Z188" s="2"/>
    </row>
    <row r="189" spans="1:26" ht="12.75" customHeight="1" x14ac:dyDescent="0.2">
      <c r="A189" s="2"/>
      <c r="B189" s="1610"/>
      <c r="C189" s="1976"/>
      <c r="D189" s="1745"/>
      <c r="E189" s="1610"/>
      <c r="F189" s="1610"/>
      <c r="G189" s="1610"/>
      <c r="H189" s="1610"/>
      <c r="I189" s="1610"/>
      <c r="J189" s="1610"/>
      <c r="K189" s="1976"/>
      <c r="L189" s="2408"/>
      <c r="M189" s="2409"/>
      <c r="N189" s="2"/>
      <c r="O189" s="2"/>
      <c r="P189" s="2"/>
      <c r="Q189" s="2"/>
      <c r="R189" s="2"/>
      <c r="S189" s="2"/>
      <c r="T189" s="2"/>
      <c r="U189" s="2"/>
      <c r="V189" s="2"/>
      <c r="W189" s="2"/>
      <c r="X189" s="2"/>
      <c r="Y189" s="2"/>
      <c r="Z189" s="2"/>
    </row>
    <row r="190" spans="1:26" ht="12.75" customHeight="1" x14ac:dyDescent="0.2">
      <c r="A190" s="2"/>
      <c r="B190" s="1610"/>
      <c r="C190" s="1976"/>
      <c r="D190" s="1867"/>
      <c r="E190" s="1650"/>
      <c r="F190" s="1650"/>
      <c r="G190" s="1650"/>
      <c r="H190" s="1650"/>
      <c r="I190" s="1650"/>
      <c r="J190" s="1650"/>
      <c r="K190" s="1863"/>
      <c r="L190" s="2437"/>
      <c r="M190" s="2465"/>
      <c r="N190" s="2"/>
      <c r="O190" s="2"/>
      <c r="P190" s="2"/>
      <c r="Q190" s="2"/>
      <c r="R190" s="2"/>
      <c r="S190" s="2"/>
      <c r="T190" s="2"/>
      <c r="U190" s="2"/>
      <c r="V190" s="2"/>
      <c r="W190" s="2"/>
      <c r="X190" s="2"/>
      <c r="Y190" s="2"/>
      <c r="Z190" s="2"/>
    </row>
    <row r="191" spans="1:26" ht="12.75" customHeight="1" x14ac:dyDescent="0.2">
      <c r="A191" s="2"/>
      <c r="B191" s="1610"/>
      <c r="C191" s="1976"/>
      <c r="D191" s="2391" t="s">
        <v>918</v>
      </c>
      <c r="E191" s="1698"/>
      <c r="F191" s="1698"/>
      <c r="G191" s="1698"/>
      <c r="H191" s="1698"/>
      <c r="I191" s="1698"/>
      <c r="J191" s="1698"/>
      <c r="K191" s="1980"/>
      <c r="L191" s="2423" t="s">
        <v>1239</v>
      </c>
      <c r="M191" s="2424"/>
      <c r="N191" s="2"/>
      <c r="O191" s="2"/>
      <c r="P191" s="2"/>
      <c r="Q191" s="2"/>
      <c r="R191" s="2"/>
      <c r="S191" s="2"/>
      <c r="T191" s="2"/>
      <c r="U191" s="2"/>
      <c r="V191" s="2"/>
      <c r="W191" s="2"/>
      <c r="X191" s="2"/>
      <c r="Y191" s="2"/>
      <c r="Z191" s="2"/>
    </row>
    <row r="192" spans="1:26" ht="12.75" customHeight="1" x14ac:dyDescent="0.2">
      <c r="A192" s="2"/>
      <c r="B192" s="1610"/>
      <c r="C192" s="1976"/>
      <c r="D192" s="1867"/>
      <c r="E192" s="1650"/>
      <c r="F192" s="1650"/>
      <c r="G192" s="1650"/>
      <c r="H192" s="1650"/>
      <c r="I192" s="1650"/>
      <c r="J192" s="1650"/>
      <c r="K192" s="1863"/>
      <c r="L192" s="2437"/>
      <c r="M192" s="2465"/>
      <c r="N192" s="2"/>
      <c r="O192" s="2"/>
      <c r="P192" s="2"/>
      <c r="Q192" s="2"/>
      <c r="R192" s="2"/>
      <c r="S192" s="2"/>
      <c r="T192" s="2"/>
      <c r="U192" s="2"/>
      <c r="V192" s="2"/>
      <c r="W192" s="2"/>
      <c r="X192" s="2"/>
      <c r="Y192" s="2"/>
      <c r="Z192" s="2"/>
    </row>
    <row r="193" spans="1:26" ht="12.75" customHeight="1" x14ac:dyDescent="0.2">
      <c r="A193" s="2"/>
      <c r="B193" s="1615"/>
      <c r="C193" s="1976"/>
      <c r="D193" s="2474" t="s">
        <v>1289</v>
      </c>
      <c r="E193" s="1624"/>
      <c r="F193" s="1624"/>
      <c r="G193" s="1624"/>
      <c r="H193" s="1624"/>
      <c r="I193" s="1624"/>
      <c r="J193" s="1624"/>
      <c r="K193" s="2086"/>
      <c r="L193" s="2508" t="s">
        <v>1239</v>
      </c>
      <c r="M193" s="2509"/>
      <c r="N193" s="2"/>
      <c r="O193" s="2"/>
      <c r="P193" s="2"/>
      <c r="Q193" s="2"/>
      <c r="R193" s="2"/>
      <c r="S193" s="2"/>
      <c r="T193" s="2"/>
      <c r="U193" s="2"/>
      <c r="V193" s="2"/>
      <c r="W193" s="2"/>
      <c r="X193" s="2"/>
      <c r="Y193" s="2"/>
      <c r="Z193" s="2"/>
    </row>
    <row r="194" spans="1:26" ht="12.75" customHeight="1" x14ac:dyDescent="0.2">
      <c r="A194" s="2"/>
      <c r="B194" s="2430" t="s">
        <v>1304</v>
      </c>
      <c r="C194" s="2432"/>
      <c r="D194" s="2545" t="s">
        <v>669</v>
      </c>
      <c r="E194" s="1647"/>
      <c r="F194" s="1647"/>
      <c r="G194" s="1647"/>
      <c r="H194" s="1647"/>
      <c r="I194" s="1647"/>
      <c r="J194" s="1647"/>
      <c r="K194" s="2546"/>
      <c r="L194" s="2412" t="s">
        <v>1238</v>
      </c>
      <c r="M194" s="2413"/>
      <c r="N194" s="2"/>
      <c r="O194" s="2"/>
      <c r="P194" s="2"/>
      <c r="Q194" s="2"/>
      <c r="R194" s="2"/>
      <c r="S194" s="2"/>
      <c r="T194" s="2"/>
      <c r="U194" s="2"/>
      <c r="V194" s="2"/>
      <c r="W194" s="2"/>
      <c r="X194" s="2"/>
      <c r="Y194" s="2"/>
      <c r="Z194" s="2"/>
    </row>
    <row r="195" spans="1:26" ht="12.75" customHeight="1" x14ac:dyDescent="0.2">
      <c r="A195" s="2"/>
      <c r="B195" s="2377"/>
      <c r="C195" s="1976"/>
      <c r="D195" s="2427" t="s">
        <v>670</v>
      </c>
      <c r="E195" s="1624"/>
      <c r="F195" s="1624"/>
      <c r="G195" s="1624"/>
      <c r="H195" s="1624"/>
      <c r="I195" s="1624"/>
      <c r="J195" s="1624"/>
      <c r="K195" s="2086"/>
      <c r="L195" s="2402" t="s">
        <v>1238</v>
      </c>
      <c r="M195" s="2403"/>
      <c r="N195" s="2"/>
      <c r="O195" s="2"/>
      <c r="P195" s="2"/>
      <c r="Q195" s="2"/>
      <c r="R195" s="2"/>
      <c r="S195" s="2"/>
      <c r="T195" s="2"/>
      <c r="U195" s="2"/>
      <c r="V195" s="2"/>
      <c r="W195" s="2"/>
      <c r="X195" s="2"/>
      <c r="Y195" s="2"/>
      <c r="Z195" s="2"/>
    </row>
    <row r="196" spans="1:26" ht="12.75" customHeight="1" x14ac:dyDescent="0.2">
      <c r="A196" s="2"/>
      <c r="B196" s="2377"/>
      <c r="C196" s="1976"/>
      <c r="D196" s="2391" t="s">
        <v>676</v>
      </c>
      <c r="E196" s="1698"/>
      <c r="F196" s="1698"/>
      <c r="G196" s="1698"/>
      <c r="H196" s="1698"/>
      <c r="I196" s="1698"/>
      <c r="J196" s="1698"/>
      <c r="K196" s="1980"/>
      <c r="L196" s="2475" t="s">
        <v>1238</v>
      </c>
      <c r="M196" s="2476"/>
      <c r="N196" s="2"/>
      <c r="O196" s="2"/>
      <c r="P196" s="2"/>
      <c r="Q196" s="2"/>
      <c r="R196" s="2"/>
      <c r="S196" s="2"/>
      <c r="T196" s="2"/>
      <c r="U196" s="2"/>
      <c r="V196" s="2"/>
      <c r="W196" s="2"/>
      <c r="X196" s="2"/>
      <c r="Y196" s="2"/>
      <c r="Z196" s="2"/>
    </row>
    <row r="197" spans="1:26" ht="12.75" customHeight="1" x14ac:dyDescent="0.2">
      <c r="A197" s="2"/>
      <c r="B197" s="2377"/>
      <c r="C197" s="1976"/>
      <c r="D197" s="1745"/>
      <c r="E197" s="1610"/>
      <c r="F197" s="1610"/>
      <c r="G197" s="1610"/>
      <c r="H197" s="1610"/>
      <c r="I197" s="1610"/>
      <c r="J197" s="1610"/>
      <c r="K197" s="1976"/>
      <c r="L197" s="2485"/>
      <c r="M197" s="2486"/>
      <c r="N197" s="2"/>
      <c r="O197" s="2"/>
      <c r="P197" s="2"/>
      <c r="Q197" s="2"/>
      <c r="R197" s="2"/>
      <c r="S197" s="2"/>
      <c r="T197" s="2"/>
      <c r="U197" s="2"/>
      <c r="V197" s="2"/>
      <c r="W197" s="2"/>
      <c r="X197" s="2"/>
      <c r="Y197" s="2"/>
      <c r="Z197" s="2"/>
    </row>
    <row r="198" spans="1:26" ht="12.75" customHeight="1" x14ac:dyDescent="0.2">
      <c r="A198" s="2"/>
      <c r="B198" s="2377"/>
      <c r="C198" s="1976"/>
      <c r="D198" s="1745"/>
      <c r="E198" s="1610"/>
      <c r="F198" s="1610"/>
      <c r="G198" s="1610"/>
      <c r="H198" s="1610"/>
      <c r="I198" s="1610"/>
      <c r="J198" s="1610"/>
      <c r="K198" s="1976"/>
      <c r="L198" s="2485"/>
      <c r="M198" s="2486"/>
      <c r="N198" s="2"/>
      <c r="O198" s="2"/>
      <c r="P198" s="2"/>
      <c r="Q198" s="2"/>
      <c r="R198" s="2"/>
      <c r="S198" s="2"/>
      <c r="T198" s="2"/>
      <c r="U198" s="2"/>
      <c r="V198" s="2"/>
      <c r="W198" s="2"/>
      <c r="X198" s="2"/>
      <c r="Y198" s="2"/>
      <c r="Z198" s="2"/>
    </row>
    <row r="199" spans="1:26" ht="12.75" customHeight="1" x14ac:dyDescent="0.2">
      <c r="A199" s="2"/>
      <c r="B199" s="1615"/>
      <c r="C199" s="1976"/>
      <c r="D199" s="1867"/>
      <c r="E199" s="1650"/>
      <c r="F199" s="1650"/>
      <c r="G199" s="1650"/>
      <c r="H199" s="1650"/>
      <c r="I199" s="1650"/>
      <c r="J199" s="1650"/>
      <c r="K199" s="1863"/>
      <c r="L199" s="2485"/>
      <c r="M199" s="2486"/>
      <c r="N199" s="2"/>
      <c r="O199" s="2"/>
      <c r="P199" s="2"/>
      <c r="Q199" s="2"/>
      <c r="R199" s="2"/>
      <c r="S199" s="2"/>
      <c r="T199" s="2"/>
      <c r="U199" s="2"/>
      <c r="V199" s="2"/>
      <c r="W199" s="2"/>
      <c r="X199" s="2"/>
      <c r="Y199" s="2"/>
      <c r="Z199" s="2"/>
    </row>
    <row r="200" spans="1:26" ht="12.75" customHeight="1" x14ac:dyDescent="0.2">
      <c r="A200" s="2"/>
      <c r="B200" s="2430" t="s">
        <v>1305</v>
      </c>
      <c r="C200" s="2432"/>
      <c r="D200" s="2446" t="s">
        <v>722</v>
      </c>
      <c r="E200" s="1645"/>
      <c r="F200" s="1645"/>
      <c r="G200" s="1645"/>
      <c r="H200" s="1645"/>
      <c r="I200" s="1645"/>
      <c r="J200" s="1645"/>
      <c r="K200" s="2372"/>
      <c r="L200" s="2510" t="s">
        <v>1238</v>
      </c>
      <c r="M200" s="2511"/>
      <c r="N200" s="2"/>
      <c r="O200" s="2"/>
      <c r="P200" s="2"/>
      <c r="Q200" s="2"/>
      <c r="R200" s="2"/>
      <c r="S200" s="2"/>
      <c r="T200" s="2"/>
      <c r="U200" s="2"/>
      <c r="V200" s="2"/>
      <c r="W200" s="2"/>
      <c r="X200" s="2"/>
      <c r="Y200" s="2"/>
      <c r="Z200" s="2"/>
    </row>
    <row r="201" spans="1:26" ht="12.75" customHeight="1" x14ac:dyDescent="0.2">
      <c r="A201" s="2"/>
      <c r="B201" s="2377"/>
      <c r="C201" s="1976"/>
      <c r="D201" s="1745"/>
      <c r="E201" s="1610"/>
      <c r="F201" s="1610"/>
      <c r="G201" s="1610"/>
      <c r="H201" s="1610"/>
      <c r="I201" s="1610"/>
      <c r="J201" s="1610"/>
      <c r="K201" s="1976"/>
      <c r="L201" s="2443" t="s">
        <v>1241</v>
      </c>
      <c r="M201" s="2403"/>
      <c r="N201" s="2"/>
      <c r="O201" s="2"/>
      <c r="P201" s="2"/>
      <c r="Q201" s="2"/>
      <c r="R201" s="2"/>
      <c r="S201" s="2"/>
      <c r="T201" s="2"/>
      <c r="U201" s="2"/>
      <c r="V201" s="2"/>
      <c r="W201" s="2"/>
      <c r="X201" s="2"/>
      <c r="Y201" s="2"/>
      <c r="Z201" s="2"/>
    </row>
    <row r="202" spans="1:26" ht="12.75" customHeight="1" x14ac:dyDescent="0.2">
      <c r="A202" s="2"/>
      <c r="B202" s="2377"/>
      <c r="C202" s="1976"/>
      <c r="D202" s="1745"/>
      <c r="E202" s="1610"/>
      <c r="F202" s="1610"/>
      <c r="G202" s="1610"/>
      <c r="H202" s="1610"/>
      <c r="I202" s="1610"/>
      <c r="J202" s="1610"/>
      <c r="K202" s="1976"/>
      <c r="L202" s="2443" t="s">
        <v>1239</v>
      </c>
      <c r="M202" s="2403"/>
      <c r="N202" s="2"/>
      <c r="O202" s="2"/>
      <c r="P202" s="2"/>
      <c r="Q202" s="2"/>
      <c r="R202" s="2"/>
      <c r="S202" s="2"/>
      <c r="T202" s="2"/>
      <c r="U202" s="2"/>
      <c r="V202" s="2"/>
      <c r="W202" s="2"/>
      <c r="X202" s="2"/>
      <c r="Y202" s="2"/>
      <c r="Z202" s="2"/>
    </row>
    <row r="203" spans="1:26" ht="12.75" customHeight="1" x14ac:dyDescent="0.2">
      <c r="A203" s="2"/>
      <c r="B203" s="2377"/>
      <c r="C203" s="1976"/>
      <c r="D203" s="2448" t="s">
        <v>742</v>
      </c>
      <c r="E203" s="1698"/>
      <c r="F203" s="1698"/>
      <c r="G203" s="1698"/>
      <c r="H203" s="1698"/>
      <c r="I203" s="1698"/>
      <c r="J203" s="1698"/>
      <c r="K203" s="1980"/>
      <c r="L203" s="2443" t="s">
        <v>1238</v>
      </c>
      <c r="M203" s="2403"/>
      <c r="N203" s="2"/>
      <c r="O203" s="2"/>
      <c r="P203" s="2"/>
      <c r="Q203" s="2"/>
      <c r="R203" s="2"/>
      <c r="S203" s="2"/>
      <c r="T203" s="2"/>
      <c r="U203" s="2"/>
      <c r="V203" s="2"/>
      <c r="W203" s="2"/>
      <c r="X203" s="2"/>
      <c r="Y203" s="2"/>
      <c r="Z203" s="2"/>
    </row>
    <row r="204" spans="1:26" ht="12.75" customHeight="1" x14ac:dyDescent="0.2">
      <c r="A204" s="2"/>
      <c r="B204" s="2377"/>
      <c r="C204" s="1976"/>
      <c r="D204" s="1745"/>
      <c r="E204" s="1610"/>
      <c r="F204" s="1610"/>
      <c r="G204" s="1610"/>
      <c r="H204" s="1610"/>
      <c r="I204" s="1610"/>
      <c r="J204" s="1610"/>
      <c r="K204" s="1976"/>
      <c r="L204" s="2443" t="s">
        <v>1241</v>
      </c>
      <c r="M204" s="2403"/>
      <c r="N204" s="2"/>
      <c r="O204" s="2"/>
      <c r="P204" s="2"/>
      <c r="Q204" s="2"/>
      <c r="R204" s="2"/>
      <c r="S204" s="2"/>
      <c r="T204" s="2"/>
      <c r="U204" s="2"/>
      <c r="V204" s="2"/>
      <c r="W204" s="2"/>
      <c r="X204" s="2"/>
      <c r="Y204" s="2"/>
      <c r="Z204" s="2"/>
    </row>
    <row r="205" spans="1:26" ht="12.75" customHeight="1" x14ac:dyDescent="0.2">
      <c r="A205" s="2"/>
      <c r="B205" s="2377"/>
      <c r="C205" s="1976"/>
      <c r="D205" s="1745"/>
      <c r="E205" s="1610"/>
      <c r="F205" s="1610"/>
      <c r="G205" s="1610"/>
      <c r="H205" s="1610"/>
      <c r="I205" s="1610"/>
      <c r="J205" s="1610"/>
      <c r="K205" s="1976"/>
      <c r="L205" s="2443" t="s">
        <v>1239</v>
      </c>
      <c r="M205" s="2403"/>
      <c r="N205" s="2"/>
      <c r="O205" s="2"/>
      <c r="P205" s="2"/>
      <c r="Q205" s="2"/>
      <c r="R205" s="2"/>
      <c r="S205" s="2"/>
      <c r="T205" s="2"/>
      <c r="U205" s="2"/>
      <c r="V205" s="2"/>
      <c r="W205" s="2"/>
      <c r="X205" s="2"/>
      <c r="Y205" s="2"/>
      <c r="Z205" s="2"/>
    </row>
    <row r="206" spans="1:26" ht="12.75" customHeight="1" x14ac:dyDescent="0.2">
      <c r="A206" s="2"/>
      <c r="B206" s="2377"/>
      <c r="C206" s="1976"/>
      <c r="D206" s="2391" t="s">
        <v>347</v>
      </c>
      <c r="E206" s="1698"/>
      <c r="F206" s="1698"/>
      <c r="G206" s="1698"/>
      <c r="H206" s="1698"/>
      <c r="I206" s="1698"/>
      <c r="J206" s="1698"/>
      <c r="K206" s="1980"/>
      <c r="L206" s="2423" t="s">
        <v>49</v>
      </c>
      <c r="M206" s="2424"/>
      <c r="N206" s="2"/>
      <c r="O206" s="2"/>
      <c r="P206" s="2"/>
      <c r="Q206" s="2"/>
      <c r="R206" s="2"/>
      <c r="S206" s="2"/>
      <c r="T206" s="2"/>
      <c r="U206" s="2"/>
      <c r="V206" s="2"/>
      <c r="W206" s="2"/>
      <c r="X206" s="2"/>
      <c r="Y206" s="2"/>
      <c r="Z206" s="2"/>
    </row>
    <row r="207" spans="1:26" ht="12.75" customHeight="1" x14ac:dyDescent="0.2">
      <c r="A207" s="2"/>
      <c r="B207" s="2377"/>
      <c r="C207" s="1976"/>
      <c r="D207" s="1867"/>
      <c r="E207" s="1650"/>
      <c r="F207" s="1650"/>
      <c r="G207" s="1650"/>
      <c r="H207" s="1650"/>
      <c r="I207" s="1650"/>
      <c r="J207" s="1650"/>
      <c r="K207" s="1863"/>
      <c r="L207" s="2437"/>
      <c r="M207" s="2465"/>
      <c r="N207" s="2"/>
      <c r="O207" s="2"/>
      <c r="P207" s="2"/>
      <c r="Q207" s="2"/>
      <c r="R207" s="2"/>
      <c r="S207" s="2"/>
      <c r="T207" s="2"/>
      <c r="U207" s="2"/>
      <c r="V207" s="2"/>
      <c r="W207" s="2"/>
      <c r="X207" s="2"/>
      <c r="Y207" s="2"/>
      <c r="Z207" s="2"/>
    </row>
    <row r="208" spans="1:26" ht="12.75" customHeight="1" x14ac:dyDescent="0.2">
      <c r="A208" s="2"/>
      <c r="B208" s="2377"/>
      <c r="C208" s="1976"/>
      <c r="D208" s="2391" t="s">
        <v>752</v>
      </c>
      <c r="E208" s="1698"/>
      <c r="F208" s="1698"/>
      <c r="G208" s="1698"/>
      <c r="H208" s="1698"/>
      <c r="I208" s="1698"/>
      <c r="J208" s="1698"/>
      <c r="K208" s="1980"/>
      <c r="L208" s="2423" t="s">
        <v>1238</v>
      </c>
      <c r="M208" s="2424"/>
      <c r="N208" s="2"/>
      <c r="O208" s="2"/>
      <c r="P208" s="2"/>
      <c r="Q208" s="2"/>
      <c r="R208" s="2"/>
      <c r="S208" s="2"/>
      <c r="T208" s="2"/>
      <c r="U208" s="2"/>
      <c r="V208" s="2"/>
      <c r="W208" s="2"/>
      <c r="X208" s="2"/>
      <c r="Y208" s="2"/>
      <c r="Z208" s="2"/>
    </row>
    <row r="209" spans="1:26" ht="12.75" customHeight="1" x14ac:dyDescent="0.2">
      <c r="A209" s="2"/>
      <c r="B209" s="2377"/>
      <c r="C209" s="1976"/>
      <c r="D209" s="1867"/>
      <c r="E209" s="1650"/>
      <c r="F209" s="1650"/>
      <c r="G209" s="1650"/>
      <c r="H209" s="1650"/>
      <c r="I209" s="1650"/>
      <c r="J209" s="1650"/>
      <c r="K209" s="1863"/>
      <c r="L209" s="2437"/>
      <c r="M209" s="2465"/>
      <c r="N209" s="2"/>
      <c r="O209" s="2"/>
      <c r="P209" s="2"/>
      <c r="Q209" s="2"/>
      <c r="R209" s="2"/>
      <c r="S209" s="2"/>
      <c r="T209" s="2"/>
      <c r="U209" s="2"/>
      <c r="V209" s="2"/>
      <c r="W209" s="2"/>
      <c r="X209" s="2"/>
      <c r="Y209" s="2"/>
      <c r="Z209" s="2"/>
    </row>
    <row r="210" spans="1:26" ht="12.75" customHeight="1" x14ac:dyDescent="0.2">
      <c r="A210" s="2"/>
      <c r="B210" s="2377"/>
      <c r="C210" s="1976"/>
      <c r="D210" s="2391" t="s">
        <v>754</v>
      </c>
      <c r="E210" s="1698"/>
      <c r="F210" s="1698"/>
      <c r="G210" s="1698"/>
      <c r="H210" s="1698"/>
      <c r="I210" s="1698"/>
      <c r="J210" s="1698"/>
      <c r="K210" s="1980"/>
      <c r="L210" s="2423" t="s">
        <v>1238</v>
      </c>
      <c r="M210" s="2424"/>
      <c r="N210" s="2"/>
      <c r="O210" s="2"/>
      <c r="P210" s="2"/>
      <c r="Q210" s="2"/>
      <c r="R210" s="2"/>
      <c r="S210" s="2"/>
      <c r="T210" s="2"/>
      <c r="U210" s="2"/>
      <c r="V210" s="2"/>
      <c r="W210" s="2"/>
      <c r="X210" s="2"/>
      <c r="Y210" s="2"/>
      <c r="Z210" s="2"/>
    </row>
    <row r="211" spans="1:26" ht="12.75" customHeight="1" x14ac:dyDescent="0.2">
      <c r="A211" s="2"/>
      <c r="B211" s="2377"/>
      <c r="C211" s="1976"/>
      <c r="D211" s="1867"/>
      <c r="E211" s="1650"/>
      <c r="F211" s="1650"/>
      <c r="G211" s="1650"/>
      <c r="H211" s="1650"/>
      <c r="I211" s="1650"/>
      <c r="J211" s="1650"/>
      <c r="K211" s="1863"/>
      <c r="L211" s="2437"/>
      <c r="M211" s="2465"/>
      <c r="N211" s="2"/>
      <c r="O211" s="2"/>
      <c r="P211" s="2"/>
      <c r="Q211" s="2"/>
      <c r="R211" s="2"/>
      <c r="S211" s="2"/>
      <c r="T211" s="2"/>
      <c r="U211" s="2"/>
      <c r="V211" s="2"/>
      <c r="W211" s="2"/>
      <c r="X211" s="2"/>
      <c r="Y211" s="2"/>
      <c r="Z211" s="2"/>
    </row>
    <row r="212" spans="1:26" ht="12.75" customHeight="1" x14ac:dyDescent="0.2">
      <c r="A212" s="2"/>
      <c r="B212" s="1635"/>
      <c r="C212" s="1982"/>
      <c r="D212" s="2393" t="s">
        <v>986</v>
      </c>
      <c r="E212" s="1632"/>
      <c r="F212" s="1632"/>
      <c r="G212" s="1632"/>
      <c r="H212" s="1632"/>
      <c r="I212" s="1632"/>
      <c r="J212" s="1632"/>
      <c r="K212" s="2394"/>
      <c r="L212" s="2421" t="s">
        <v>1239</v>
      </c>
      <c r="M212" s="2422"/>
      <c r="N212" s="2"/>
      <c r="O212" s="2"/>
      <c r="P212" s="2"/>
      <c r="Q212" s="2"/>
      <c r="R212" s="2"/>
      <c r="S212" s="2"/>
      <c r="T212" s="2"/>
      <c r="U212" s="2"/>
      <c r="V212" s="2"/>
      <c r="W212" s="2"/>
      <c r="X212" s="2"/>
      <c r="Y212" s="2"/>
      <c r="Z212" s="2"/>
    </row>
    <row r="213" spans="1:26" ht="12.75" customHeight="1" x14ac:dyDescent="0.2">
      <c r="A213" s="2"/>
      <c r="B213" s="950"/>
      <c r="C213" s="950"/>
      <c r="D213" s="950"/>
      <c r="E213" s="950"/>
      <c r="F213" s="950"/>
      <c r="G213" s="950"/>
      <c r="H213" s="950"/>
      <c r="I213" s="950"/>
      <c r="J213" s="950"/>
      <c r="K213" s="950"/>
      <c r="L213" s="950"/>
      <c r="M213" s="950"/>
      <c r="N213" s="951"/>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sheetData>
  <sheetProtection algorithmName="SHA-512" hashValue="qTp/NKoK24Z79CWLNNT0frc5a2/tOgCzHKGEVPr1hRM4/YHqb23Mv+SAGCwfolKUGowSDH0mMGzfQB7eaDgMIg==" saltValue="M/3lnu5dO/35n/SEOt19pA==" spinCount="100000" sheet="1" objects="1" scenarios="1"/>
  <mergeCells count="276">
    <mergeCell ref="D22:K26"/>
    <mergeCell ref="D27:K28"/>
    <mergeCell ref="L22:M22"/>
    <mergeCell ref="L23:M23"/>
    <mergeCell ref="L24:M24"/>
    <mergeCell ref="L25:M25"/>
    <mergeCell ref="L26:M26"/>
    <mergeCell ref="L33:M33"/>
    <mergeCell ref="L34:M34"/>
    <mergeCell ref="L32:M32"/>
    <mergeCell ref="L35:M35"/>
    <mergeCell ref="L36:M36"/>
    <mergeCell ref="L37:M37"/>
    <mergeCell ref="L38:M38"/>
    <mergeCell ref="L39:M39"/>
    <mergeCell ref="L27:M27"/>
    <mergeCell ref="L28:M28"/>
    <mergeCell ref="D29:K34"/>
    <mergeCell ref="L29:M29"/>
    <mergeCell ref="L30:M30"/>
    <mergeCell ref="L31:M31"/>
    <mergeCell ref="D35:K39"/>
    <mergeCell ref="L44:M44"/>
    <mergeCell ref="L45:M45"/>
    <mergeCell ref="D51:K51"/>
    <mergeCell ref="L51:M51"/>
    <mergeCell ref="D52:K52"/>
    <mergeCell ref="L52:M52"/>
    <mergeCell ref="L53:M53"/>
    <mergeCell ref="L43:M43"/>
    <mergeCell ref="L46:M46"/>
    <mergeCell ref="L47:M47"/>
    <mergeCell ref="L48:M48"/>
    <mergeCell ref="L49:M49"/>
    <mergeCell ref="L50:M50"/>
    <mergeCell ref="D40:K45"/>
    <mergeCell ref="L40:M40"/>
    <mergeCell ref="L41:M41"/>
    <mergeCell ref="L42:M42"/>
    <mergeCell ref="D46:K50"/>
    <mergeCell ref="B60:C74"/>
    <mergeCell ref="D60:K65"/>
    <mergeCell ref="D66:K66"/>
    <mergeCell ref="D67:K68"/>
    <mergeCell ref="D84:K85"/>
    <mergeCell ref="L83:M83"/>
    <mergeCell ref="L79:M79"/>
    <mergeCell ref="L80:M80"/>
    <mergeCell ref="L81:M81"/>
    <mergeCell ref="L82:M82"/>
    <mergeCell ref="L84:M85"/>
    <mergeCell ref="L61:M61"/>
    <mergeCell ref="L62:M62"/>
    <mergeCell ref="L63:M63"/>
    <mergeCell ref="L64:M64"/>
    <mergeCell ref="L65:M65"/>
    <mergeCell ref="L66:M66"/>
    <mergeCell ref="L67:M68"/>
    <mergeCell ref="D72:K73"/>
    <mergeCell ref="D74:K74"/>
    <mergeCell ref="L69:M71"/>
    <mergeCell ref="L72:M73"/>
    <mergeCell ref="L74:M74"/>
    <mergeCell ref="L75:M75"/>
    <mergeCell ref="D154:K159"/>
    <mergeCell ref="D160:K165"/>
    <mergeCell ref="D191:K192"/>
    <mergeCell ref="D193:K193"/>
    <mergeCell ref="D128:K129"/>
    <mergeCell ref="D130:K130"/>
    <mergeCell ref="B135:C193"/>
    <mergeCell ref="D135:K139"/>
    <mergeCell ref="D140:K144"/>
    <mergeCell ref="D145:K149"/>
    <mergeCell ref="D150:K153"/>
    <mergeCell ref="D175:K176"/>
    <mergeCell ref="D177:K177"/>
    <mergeCell ref="D178:K179"/>
    <mergeCell ref="D180:K181"/>
    <mergeCell ref="D182:K183"/>
    <mergeCell ref="D184:K184"/>
    <mergeCell ref="D185:K185"/>
    <mergeCell ref="D186:K186"/>
    <mergeCell ref="D187:K187"/>
    <mergeCell ref="D188:K190"/>
    <mergeCell ref="D166:K171"/>
    <mergeCell ref="D172:K174"/>
    <mergeCell ref="D206:K207"/>
    <mergeCell ref="D208:K209"/>
    <mergeCell ref="D210:K211"/>
    <mergeCell ref="D212:K212"/>
    <mergeCell ref="B194:C199"/>
    <mergeCell ref="D194:K194"/>
    <mergeCell ref="D195:K195"/>
    <mergeCell ref="D196:K199"/>
    <mergeCell ref="B200:C212"/>
    <mergeCell ref="D200:K202"/>
    <mergeCell ref="D203:K205"/>
    <mergeCell ref="N1:N2"/>
    <mergeCell ref="D100:K103"/>
    <mergeCell ref="D104:K109"/>
    <mergeCell ref="D110:K115"/>
    <mergeCell ref="D116:K121"/>
    <mergeCell ref="D122:K125"/>
    <mergeCell ref="D126:K126"/>
    <mergeCell ref="D127:K127"/>
    <mergeCell ref="L96:M96"/>
    <mergeCell ref="L97:M97"/>
    <mergeCell ref="L89:M89"/>
    <mergeCell ref="L90:M90"/>
    <mergeCell ref="L91:M91"/>
    <mergeCell ref="L92:M92"/>
    <mergeCell ref="L93:M93"/>
    <mergeCell ref="L94:M94"/>
    <mergeCell ref="L95:M95"/>
    <mergeCell ref="D69:K71"/>
    <mergeCell ref="D75:K79"/>
    <mergeCell ref="D57:K57"/>
    <mergeCell ref="D58:K59"/>
    <mergeCell ref="D53:K53"/>
    <mergeCell ref="D54:K54"/>
    <mergeCell ref="L54:M54"/>
    <mergeCell ref="B12:C21"/>
    <mergeCell ref="D12:K12"/>
    <mergeCell ref="L12:M12"/>
    <mergeCell ref="L13:M13"/>
    <mergeCell ref="H1:H2"/>
    <mergeCell ref="I1:I2"/>
    <mergeCell ref="J1:J2"/>
    <mergeCell ref="K1:K2"/>
    <mergeCell ref="L1:L2"/>
    <mergeCell ref="M1:M2"/>
    <mergeCell ref="B6:M8"/>
    <mergeCell ref="D20:K21"/>
    <mergeCell ref="L20:M21"/>
    <mergeCell ref="D13:K14"/>
    <mergeCell ref="L14:M14"/>
    <mergeCell ref="D15:K16"/>
    <mergeCell ref="A1:A2"/>
    <mergeCell ref="B1:B2"/>
    <mergeCell ref="C1:C2"/>
    <mergeCell ref="D1:D2"/>
    <mergeCell ref="E1:E2"/>
    <mergeCell ref="F1:F2"/>
    <mergeCell ref="G1:G2"/>
    <mergeCell ref="L58:M59"/>
    <mergeCell ref="L60:M60"/>
    <mergeCell ref="B22:C53"/>
    <mergeCell ref="B54:C59"/>
    <mergeCell ref="D55:K55"/>
    <mergeCell ref="L55:M55"/>
    <mergeCell ref="D56:K56"/>
    <mergeCell ref="L56:M56"/>
    <mergeCell ref="L57:M57"/>
    <mergeCell ref="L15:M15"/>
    <mergeCell ref="D17:K17"/>
    <mergeCell ref="L17:M17"/>
    <mergeCell ref="D18:K19"/>
    <mergeCell ref="L18:M19"/>
    <mergeCell ref="B11:C11"/>
    <mergeCell ref="D11:J11"/>
    <mergeCell ref="L11:M11"/>
    <mergeCell ref="L86:M87"/>
    <mergeCell ref="L88:M88"/>
    <mergeCell ref="D86:K87"/>
    <mergeCell ref="D88:K93"/>
    <mergeCell ref="D94:K99"/>
    <mergeCell ref="L98:M98"/>
    <mergeCell ref="L99:M99"/>
    <mergeCell ref="L126:M126"/>
    <mergeCell ref="L118:M118"/>
    <mergeCell ref="L119:M119"/>
    <mergeCell ref="L120:M120"/>
    <mergeCell ref="L121:M121"/>
    <mergeCell ref="L122:M122"/>
    <mergeCell ref="L123:M123"/>
    <mergeCell ref="L124:M124"/>
    <mergeCell ref="L100:M100"/>
    <mergeCell ref="L103:M103"/>
    <mergeCell ref="L116:M116"/>
    <mergeCell ref="L117:M117"/>
    <mergeCell ref="L109:M109"/>
    <mergeCell ref="L110:M110"/>
    <mergeCell ref="L111:M111"/>
    <mergeCell ref="L112:M112"/>
    <mergeCell ref="L113:M113"/>
    <mergeCell ref="L114:M114"/>
    <mergeCell ref="L115:M115"/>
    <mergeCell ref="L135:M135"/>
    <mergeCell ref="L136:M136"/>
    <mergeCell ref="L137:M137"/>
    <mergeCell ref="L138:M138"/>
    <mergeCell ref="L139:M139"/>
    <mergeCell ref="L147:M147"/>
    <mergeCell ref="L148:M148"/>
    <mergeCell ref="L125:M125"/>
    <mergeCell ref="L149:M149"/>
    <mergeCell ref="L150:M150"/>
    <mergeCell ref="L140:M140"/>
    <mergeCell ref="L141:M141"/>
    <mergeCell ref="L142:M142"/>
    <mergeCell ref="L143:M143"/>
    <mergeCell ref="L144:M144"/>
    <mergeCell ref="L145:M145"/>
    <mergeCell ref="L146:M146"/>
    <mergeCell ref="L151:M151"/>
    <mergeCell ref="L152:M152"/>
    <mergeCell ref="L153:M153"/>
    <mergeCell ref="L154:M154"/>
    <mergeCell ref="L155:M155"/>
    <mergeCell ref="L156:M156"/>
    <mergeCell ref="L157:M157"/>
    <mergeCell ref="L158:M158"/>
    <mergeCell ref="L159:M159"/>
    <mergeCell ref="L172:M174"/>
    <mergeCell ref="L175:M176"/>
    <mergeCell ref="L177:M177"/>
    <mergeCell ref="L178:M179"/>
    <mergeCell ref="L180:M181"/>
    <mergeCell ref="L182:M183"/>
    <mergeCell ref="L160:M160"/>
    <mergeCell ref="L161:M161"/>
    <mergeCell ref="L162:M162"/>
    <mergeCell ref="L163:M163"/>
    <mergeCell ref="L164:M164"/>
    <mergeCell ref="L165:M165"/>
    <mergeCell ref="L166:M166"/>
    <mergeCell ref="L167:M167"/>
    <mergeCell ref="L168:M168"/>
    <mergeCell ref="L169:M169"/>
    <mergeCell ref="L170:M170"/>
    <mergeCell ref="L171:M171"/>
    <mergeCell ref="L196:M199"/>
    <mergeCell ref="L200:M200"/>
    <mergeCell ref="L210:M211"/>
    <mergeCell ref="L212:M212"/>
    <mergeCell ref="L201:M201"/>
    <mergeCell ref="L202:M202"/>
    <mergeCell ref="L203:M203"/>
    <mergeCell ref="L204:M204"/>
    <mergeCell ref="L205:M205"/>
    <mergeCell ref="L206:M207"/>
    <mergeCell ref="L208:M209"/>
    <mergeCell ref="L184:M184"/>
    <mergeCell ref="L185:M185"/>
    <mergeCell ref="L186:M186"/>
    <mergeCell ref="L187:M187"/>
    <mergeCell ref="L188:M190"/>
    <mergeCell ref="L191:M192"/>
    <mergeCell ref="L193:M193"/>
    <mergeCell ref="L194:M194"/>
    <mergeCell ref="L195:M195"/>
    <mergeCell ref="D80:K81"/>
    <mergeCell ref="L76:M76"/>
    <mergeCell ref="D82:K83"/>
    <mergeCell ref="B75:C85"/>
    <mergeCell ref="L77:M77"/>
    <mergeCell ref="L78:M78"/>
    <mergeCell ref="B86:C87"/>
    <mergeCell ref="B88:C134"/>
    <mergeCell ref="L101:M101"/>
    <mergeCell ref="L102:M102"/>
    <mergeCell ref="L104:M104"/>
    <mergeCell ref="L105:M105"/>
    <mergeCell ref="L106:M106"/>
    <mergeCell ref="L107:M107"/>
    <mergeCell ref="L108:M108"/>
    <mergeCell ref="L127:M127"/>
    <mergeCell ref="L128:M129"/>
    <mergeCell ref="L130:M130"/>
    <mergeCell ref="D131:K131"/>
    <mergeCell ref="L131:M131"/>
    <mergeCell ref="D132:K132"/>
    <mergeCell ref="L132:M132"/>
    <mergeCell ref="D133:K134"/>
    <mergeCell ref="L133:M134"/>
  </mergeCells>
  <hyperlinks>
    <hyperlink ref="L12" location="'CSN Group'!$B$15" display="CSN Group" xr:uid="{6EE46258-21F4-498F-9BAF-F2F331EF1EAC}"/>
    <hyperlink ref="L15" location="'CSN Group'!$B$55" display="CSN Group" xr:uid="{AEEE4E5F-F276-471E-ABFA-768B8D4C915D}"/>
    <hyperlink ref="L17" location="'Mining'!$B$122" display="Mining" xr:uid="{90784346-B983-4F7A-B5EA-A23E63024358}"/>
    <hyperlink ref="L18" location="'Mining'!$B$130" display="Mining" xr:uid="{959C2561-ECC8-40DD-BFA9-206754985625}"/>
    <hyperlink ref="L20" location="'Cement'!$B$9" display="Cement" xr:uid="{DC5AE45A-9A6D-40AA-AC8C-440AF9A8A60A}"/>
    <hyperlink ref="L22" location="'CSN Group'!$B$191" display="CSN Group" xr:uid="{A2CF3076-8242-4DF3-B19A-370E9BC8EFAF}"/>
    <hyperlink ref="L23" location="'Steel Industry'!$B$81" display="Steel Industry" xr:uid="{9DB661A7-5FDE-4539-BB8D-0B9819205065}"/>
    <hyperlink ref="L24" location="'Mining'!$B$195" display="Mining" xr:uid="{447ED64D-DE5F-4272-8C2D-FB254766AC14}"/>
    <hyperlink ref="L25" location="'Cement'!$B$74" display="Cement" xr:uid="{4ADA9812-91C5-4340-B530-408861B68997}"/>
    <hyperlink ref="L26" location="'Logistics'!$B$58" display="Logistics" xr:uid="{F9710B58-24D1-4811-A68C-C50019D31DE9}"/>
    <hyperlink ref="L27" location="'Mining'!$B$259" display="Mining" xr:uid="{07211B49-F158-437D-85DC-C91CC78AF99C}"/>
    <hyperlink ref="L29" location="'CSN Group'!$B$255" display="CSN Group" xr:uid="{9316D8FB-5007-4946-B2D8-0004A27683A5}"/>
    <hyperlink ref="L30" location="'Steel Industry'!$B$147" display="Steel Industry" xr:uid="{83C17DFB-92BB-4C65-BA79-66C3B494AAC4}"/>
    <hyperlink ref="L31" location="'Mining'!$B$276" display="Mining" xr:uid="{62200ED9-369B-4F0C-A932-207FE7039828}"/>
    <hyperlink ref="L32" location="'Cement'!$B$113" display="Cement" xr:uid="{441CB623-2DEA-464B-B531-74DBEEFE5220}"/>
    <hyperlink ref="L33" location="'Logistics'!$B$95" display="Logistics" xr:uid="{C434388F-3096-4B10-9717-655BE960AADE}"/>
    <hyperlink ref="L34" location="'Energy'!$B$95" display="Energy" xr:uid="{50B17FF4-1EF1-4112-932E-E1BDCD2DCB60}"/>
    <hyperlink ref="L35" location="'CSN Group'!$B$310" display="CSN Group" xr:uid="{8F8AA6AE-1C40-48F7-8AC3-74A6CE54A3E9}"/>
    <hyperlink ref="L36" location="'Steel Industry'!$B$192" display="Steel Industry" xr:uid="{C48C427C-5D8E-42F4-BD18-BE13280BD4CB}"/>
    <hyperlink ref="L37" location="'Mining'!$B$303" display="Mining" xr:uid="{FBF91F0A-323F-419B-AB29-26D725482996}"/>
    <hyperlink ref="L38" location="'Cement'!$B$139" display="Cement" xr:uid="{660039DC-06BB-4C8A-9479-83B96C539BE4}"/>
    <hyperlink ref="L39" location="'Logistics'!$B$122" display="Logistics" xr:uid="{DCF48825-4680-4D38-A566-DCBD9EEDBF17}"/>
    <hyperlink ref="L40" location="'CSN Group'!$B$336" display="CSN Group" xr:uid="{F6C8FC1A-CC73-414B-843B-CCE4094A5E90}"/>
    <hyperlink ref="L41" location="'Steel Industry'!$B$219" display="Steel Industry" xr:uid="{525DDAFC-C971-4D6B-BDB7-83D50F1CAAAD}"/>
    <hyperlink ref="L42" location="'Mining'!$B$326" display="Mining" xr:uid="{38EE2657-7075-4504-BF68-B832A89103E9}"/>
    <hyperlink ref="L43" location="'Cement'!$B$163" display="Cement" xr:uid="{24A3D998-5C7A-41BB-98FB-79B34034ABEF}"/>
    <hyperlink ref="L44" location="'Logistics'!$B$147" display="Logistics" xr:uid="{37872245-DB10-46C4-BBB3-70EA53429844}"/>
    <hyperlink ref="L45" location="'Energy'!$B$119" display="Energy" xr:uid="{DCF01EA8-43A5-42FA-ACDE-F41B7C793345}"/>
    <hyperlink ref="L46" location="'CSN Group'!$B$428" display="CSN Group" xr:uid="{CD231E34-E8FB-4504-985F-7B2F8AF2B82A}"/>
    <hyperlink ref="L47" location="'Steel Industry'!$B$303" display="Steel Industry" xr:uid="{DE556800-A463-4926-8B88-E9ADF3E15C0E}"/>
    <hyperlink ref="L48" location="'Mining'!$B$436" display="Mining" xr:uid="{4A76EB25-702B-4505-A710-5C9A16F52A4D}"/>
    <hyperlink ref="L49" location="'Cement'!$B$216" display="Cement" xr:uid="{84BD6303-38F6-4B1D-A5C0-BD6235CEAC5B}"/>
    <hyperlink ref="L50" location="'Logistics'!$B$200" display="Logistics" xr:uid="{0EF14DCC-A792-4E0C-BF63-CE0D96E09433}"/>
    <hyperlink ref="L53" location="'Mining'!$B$468" display="Mining" xr:uid="{66534B13-2976-4D11-A0D1-C3C078E10C83}"/>
    <hyperlink ref="L54" location="'Mining'!$B$502" display="Mining" xr:uid="{17CE8EC0-7E03-4438-A954-2E0795F3AF95}"/>
    <hyperlink ref="L55" location="'CSN Group'!$B$459" display="CSN Group" xr:uid="{0228ED25-BB9B-4CB2-95A8-F3AD530B7E14}"/>
    <hyperlink ref="L56" location="'Mining'!$B$477" display="Mining" xr:uid="{EE258D9D-40FB-48B7-BD26-D1CD863C51BF}"/>
    <hyperlink ref="L57" location="'Mining'!$B$483" display="Mining" xr:uid="{E1BD6CA2-7EE6-4BD8-A087-FF10591F162C}"/>
    <hyperlink ref="L58" location="'Mining'!$B$489" display="Mining" xr:uid="{5D80F823-8679-40D3-BE67-BFA631A45E4C}"/>
    <hyperlink ref="L60" location="'CSN Group'!$B$469" display="CSN Group" xr:uid="{53BFB9C6-7FD2-4976-A60D-3F27401A114B}"/>
    <hyperlink ref="L61" location="'Steel Industry'!$B$346" display="Steel Industry" xr:uid="{A2769008-8B8C-421C-87F5-CDEADBD8F06A}"/>
    <hyperlink ref="L62" location="'Mining'!$B$511" display="Mining" xr:uid="{A7FBC4CC-57AF-42CC-AB09-C97EC9DAF981}"/>
    <hyperlink ref="L63" location="'Cement'!$B$244" display="Cement" xr:uid="{06E19C80-0B57-4437-9013-3CAADB34B8B4}"/>
    <hyperlink ref="L64" location="'Logistics'!$B$228" display="Logistics" xr:uid="{F50748D4-2743-4896-A3BF-711122C88DFB}"/>
    <hyperlink ref="L65" location="'Energy'!$B$183" display="Energy" xr:uid="{D4A1BE4E-0968-422F-B26E-536FEDB1278F}"/>
    <hyperlink ref="L66" location="'CSN Group'!$B$496" display="CSN Group" xr:uid="{69FE8954-41AC-4AFA-A0D3-CE4A40E5E628}"/>
    <hyperlink ref="L67" location="'Steel Industry'!$B$389" display="Steel Industry" xr:uid="{9EEBDBD0-E94B-402A-87F2-CC5DF0A0EAA5}"/>
    <hyperlink ref="L69" location="'Mining'!$B$563" display="Mining" xr:uid="{2B10EA75-6CCA-4C34-9EDE-DCF0F541E210}"/>
    <hyperlink ref="L72" location="'Cement'!$B$267" display="Cement" xr:uid="{48F84C0F-E48F-40EF-B947-A1B5B5DDBF2C}"/>
    <hyperlink ref="L74" location="'Cement'!$B$280" display="Cement" xr:uid="{0AA7430F-C85E-438C-9B83-AE59B36C12B3}"/>
    <hyperlink ref="L75" location="'CSN Group'!$B$517" display="CSN Group" xr:uid="{0E86001A-A7A6-4261-9BB0-778882793A39}"/>
    <hyperlink ref="L76" location="'Steel Industry'!$B$430" display="Steel Industry" xr:uid="{7B697017-DAD8-4EA7-8024-DCFBD7A12F0C}"/>
    <hyperlink ref="L77" location="'Mining'!$B$603" display="Mining" xr:uid="{A547A8ED-5699-45AD-9E3D-AB65143B4B19}"/>
    <hyperlink ref="L78" location="'Cement'!$B$299" display="Cement" xr:uid="{4F5CFF82-C1C6-4EC4-B879-97AE7DE1A577}"/>
    <hyperlink ref="L79" location="'Logistics'!$B$263" display="Logistics" xr:uid="{7B6312EB-4422-4AF1-889A-DC270434622D}"/>
    <hyperlink ref="L80" location="'CSN Group'!$B$528" display="CSN Group" xr:uid="{BF46B003-025D-4345-A5F4-27964F3D4744}"/>
    <hyperlink ref="L81" location="'Mining'!$B$614" display="Mining" xr:uid="{CF9CBFEF-4845-4D92-A07F-9E388416F47D}"/>
    <hyperlink ref="L82" location="'CSN Group'!$B$539" display="CSN Group" xr:uid="{8610D582-5660-4FD8-AEF6-C086B68EBA31}"/>
    <hyperlink ref="L83" location="'Mining'!$B$626" display="Mining" xr:uid="{9A321A5D-AE76-433B-80C5-7E33A06ECDA3}"/>
    <hyperlink ref="L86" location="'Mining'!$B$639" display="Mining" xr:uid="{07EAC069-4508-45C1-BB50-A96032C7689C}"/>
    <hyperlink ref="L88" location="'CSN Group'!$B$553" display="CSN Group" xr:uid="{88AD18BC-E968-4B7A-B624-3F6D1FBA4068}"/>
    <hyperlink ref="L89" location="'Steel Industry'!$B$462" display="Steel Industry" xr:uid="{303FAF97-E5CC-4DC4-A7D9-F0171AFF64C4}"/>
    <hyperlink ref="L90" location="'Mining'!$B$647" display="Mining" xr:uid="{D92F5258-54FF-491A-8FE1-3BBDED65E710}"/>
    <hyperlink ref="L91" location="'Cement'!$B$316" display="Cement" xr:uid="{C99C650E-A9E0-495E-9E93-10E8C07267FA}"/>
    <hyperlink ref="L92" location="'Logistics'!$B$278" display="Logistics" xr:uid="{527A7854-B644-49AA-B234-667D21A816CC}"/>
    <hyperlink ref="L93" location="'Energy'!$B$229" display="Energy" xr:uid="{211AF1DC-4D55-4BAC-8F3B-8C20B9F6A447}"/>
    <hyperlink ref="L98" location="'Logistics'!$B$296" display="Logistics" xr:uid="{2F702E9F-D3D1-4A79-8AE2-E25354878774}"/>
    <hyperlink ref="L99" location="'Energy'!$B$248" display="Energy" xr:uid="{A21232D0-50FC-43A4-B188-290DE0859971}"/>
    <hyperlink ref="L100" location="'CSN Group'!$B$591" display="CSN Group" xr:uid="{CE6EDDC4-9C5E-47FB-862C-C294ED609031}"/>
    <hyperlink ref="L101" location="'Steel Industry'!$B$498" display="Steel Industry" xr:uid="{DDA6FA26-C717-4E1D-BE48-C24C8041A8B3}"/>
    <hyperlink ref="L102" location="'Mining'!$B$678" display="Mining" xr:uid="{5799F8E2-772C-4475-99E9-B3B620E7AD7C}"/>
    <hyperlink ref="L103" location="'Cement'!$B$348" display="Cement" xr:uid="{B732E00F-B9D3-4FDC-8BCA-2F39D071E26B}"/>
    <hyperlink ref="L104" location="'CSN Group'!$B$601" display="CSN Group" xr:uid="{7B99DE26-9BDB-4DD5-8B55-90B0F6DF8CD5}"/>
    <hyperlink ref="L105" location="'Steel Industry'!$B$508" display="Steel Industry" xr:uid="{2EEF2537-9B3E-4998-BF7E-32FEB93F18A5}"/>
    <hyperlink ref="L106" location="'Mining'!$B$688" display="Mining" xr:uid="{CA997825-EFB6-4178-978F-2A30AB3BAAC0}"/>
    <hyperlink ref="L107" location="'Cement'!$B$357" display="Cement" xr:uid="{FE5A03A6-245B-44E8-97D4-C9E25B493187}"/>
    <hyperlink ref="L108" location="'Logistics'!$B$304" display="Logistics" xr:uid="{E57FA1F5-AA7F-4EF0-B3F6-E7E2229E7E08}"/>
    <hyperlink ref="L109" location="'Energy'!$B$256" display="Energy" xr:uid="{3AB25C5E-573E-4B0C-A4D3-2D27B9F19448}"/>
    <hyperlink ref="L110" location="'CSN Group'!$B$602" display="CSN Group" xr:uid="{DC3195F8-332A-4EC5-B489-FD187783E8C4}"/>
    <hyperlink ref="L111" location="'Steel Industry'!$B$509" display="Steel Industry" xr:uid="{89784102-FC5E-4377-9F99-EADA5B17B1C6}"/>
    <hyperlink ref="L112" location="'Mining'!$B$689" display="Mining" xr:uid="{45FB66EE-A0E8-4278-BAD1-E99960323922}"/>
    <hyperlink ref="L113" location="'Cement'!$B$358" display="Cement" xr:uid="{40E4F17C-E2CD-4E7A-84F9-A8856E4E58EC}"/>
    <hyperlink ref="L114" location="'Logistics'!$B$305" display="Logistics" xr:uid="{CCE936E7-F9E6-4598-8E51-B827C02D85D5}"/>
    <hyperlink ref="L115" location="'Energy'!$B$257" display="Energy" xr:uid="{82465F28-A696-429B-A904-465B990927FC}"/>
    <hyperlink ref="L116" location="'CSN Group'!$B$603" display="CSN Group" xr:uid="{6CC6B7AA-2893-41B7-A493-C97F61B4627A}"/>
    <hyperlink ref="L117" location="'Steel Industry'!$B$510" display="Steel Industry" xr:uid="{221B77F3-D87C-43EE-9ACD-654B2D549B11}"/>
    <hyperlink ref="L118" location="'Mining'!$B$690" display="Mining" xr:uid="{5AB7860A-78BC-4E70-93A3-83377F030A5D}"/>
    <hyperlink ref="L119" location="'Cement'!$B$359" display="Cement" xr:uid="{C633A8C5-3DC8-449E-B73A-92266ED8B9C9}"/>
    <hyperlink ref="L120" location="'Logistics'!$B$306" display="Logistics" xr:uid="{F4128604-F787-4500-BB92-7EEBF8DCA664}"/>
    <hyperlink ref="L121" location="'Energy'!$B$258" display="Energy" xr:uid="{99710004-E191-4DA9-9D89-7DE6AE5603C7}"/>
    <hyperlink ref="L122" location="'CSN Group'!$B$618" display="CSN Group" xr:uid="{55839D26-8E19-4325-8EB2-1440578F598A}"/>
    <hyperlink ref="L124" location="'Mining'!$B$719" display="Mining" xr:uid="{BC0E9A44-A422-4AC7-BAAC-8E6B8C0FEAC4}"/>
    <hyperlink ref="L125" location="'Cement'!$B$373" display="Cement" xr:uid="{35ADA79E-ABC4-4452-9D39-9DF6177E677A}"/>
    <hyperlink ref="L127" location="'Steel Industry'!$B$555" display="Steel Industry" xr:uid="{D524C261-ED5E-48B0-B864-63CB019372D1}"/>
    <hyperlink ref="L128" location="'Steel Industry'!$B$567" display="Steel Industry" xr:uid="{BF917F92-C15C-40B2-8934-CFEA5BC3CEBF}"/>
    <hyperlink ref="L130" location="'Mining'!$B$757" display="Mining" xr:uid="{9932CEA8-6DBA-4ABA-8C4A-3E11785BD8E2}"/>
    <hyperlink ref="L131" location="'Mining'!$B$773" display="Mining" xr:uid="{B3D96C6F-5B35-47C2-B950-C60BF3DD2A69}"/>
    <hyperlink ref="L132" location="'Cement'!$B$388" display="Cement" xr:uid="{B5A1D30B-64FB-4DBC-82F6-A3592A8EC854}"/>
    <hyperlink ref="L133" location="'Cement'!$B$405" display="Cement" xr:uid="{F08615C4-A98B-4485-9589-D657FF435C87}"/>
    <hyperlink ref="L135" location="'CSN Group'!$B$683" display="CSN Group" xr:uid="{4EB07DA0-3193-464A-AA96-D5149ABEEB2D}"/>
    <hyperlink ref="L136" location="'Steel Industry'!$B$584" display="Steel Industry" xr:uid="{5FB18D5F-FA60-4835-966E-57F76E4343F2}"/>
    <hyperlink ref="L137" location="'Mining'!$B$789" display="Mining" xr:uid="{9F5BD699-2715-4395-96D7-DC6C948A7489}"/>
    <hyperlink ref="L138" location="'Cement'!$B$423" display="Cement" xr:uid="{D926422C-A7CE-4A7F-9420-A280DF4E7B15}"/>
    <hyperlink ref="L139" location="'Logistics'!$B$325" display="Logistics" xr:uid="{1E0D628B-B61A-4E72-A1D5-85BFC8937E6D}"/>
    <hyperlink ref="L140" location="'CSN Group'!$B$706" display="CSN Group" xr:uid="{84414617-BF38-438F-8793-6975C82BA69B}"/>
    <hyperlink ref="L141" location="'Steel Industry'!$B$602" display="Steel Industry" xr:uid="{7FF312CF-23D3-4DA8-9C95-DCE4CF3A59FB}"/>
    <hyperlink ref="L142" location="'Mining'!$B$807" display="Mining" xr:uid="{987B9BF7-3A5F-4152-9F36-39E8951CA10E}"/>
    <hyperlink ref="L143" location="'Cement'!$B$439" display="Cement" xr:uid="{6FB3DC42-D3AD-4B8C-B467-05F0E8D4C782}"/>
    <hyperlink ref="L144" location="'Logistics'!$B$337" display="Logistics" xr:uid="{0DF9DAD3-1322-4B71-B57E-9B4E6F47684E}"/>
    <hyperlink ref="L145" location="'CSN Group'!$B$728" display="CSN Group" xr:uid="{35E32159-83C8-413F-984B-3DAAB9846ABD}"/>
    <hyperlink ref="L146" location="'Steel Industry'!$B$620" display="Steel Industry" xr:uid="{60B4E2D2-FD72-4A25-8346-15ED58C29E8F}"/>
    <hyperlink ref="L147" location="'Mining'!$B$825" display="Mining" xr:uid="{DA9E2F70-4847-48BC-B885-D06E7A895819}"/>
    <hyperlink ref="L148" location="'Cement'!$B$456" display="Cement" xr:uid="{CA625782-6DA5-4D2E-B22C-94557C8D3B1D}"/>
    <hyperlink ref="L149" location="'Logistics'!$B$349" display="Logistics" xr:uid="{3E568601-5878-4AB5-8DC5-152F102A7A4F}"/>
    <hyperlink ref="L150" location="'CSN Group'!$B$634" display="CSN Group" xr:uid="{8A8D59DF-AC01-4E56-B9B0-E48FF34C6F24}"/>
    <hyperlink ref="L151" location="'Steel Industry'!$B$643" display="Steel Industry" xr:uid="{DF645009-F0BD-40EE-9673-3CF49A326D09}"/>
    <hyperlink ref="L152" location="'Mining'!$B$736" display="Mining" xr:uid="{98E126E7-06A4-4CAC-8788-C14A4B792317}"/>
    <hyperlink ref="L153" location="'Cement'!$B$480" display="Cement" xr:uid="{89F09F8C-B9AF-4F03-ACDC-82C19BA4F15B}"/>
    <hyperlink ref="L154" location="'CSN Group'!$B$740" display="CSN Group" xr:uid="{8CBD4018-39EE-48EC-B841-101D4E7BA90D}"/>
    <hyperlink ref="L155" location="'Steel Industry'!$B$657" display="Steel Industry" xr:uid="{2964FD11-F029-444F-A066-A3A3A1BE2544}"/>
    <hyperlink ref="L156" location="'Mining'!$B$852" display="Mining" xr:uid="{11FCEE22-F40F-4A29-9107-F347E7B3F807}"/>
    <hyperlink ref="L157" location="'Cement'!$B$495" display="Cement" xr:uid="{224BF88F-1419-4634-A786-15B9135FC7C8}"/>
    <hyperlink ref="L158" location="'Logistics'!$B$359" display="Logistics" xr:uid="{42BB11B1-7F47-47B2-88DF-7C6A2C7E259F}"/>
    <hyperlink ref="L159" location="'Energy'!$B$276" display="Energy" xr:uid="{C36354DF-5AB4-477D-898C-8CECCC03557A}"/>
    <hyperlink ref="L160" location="'CSN Group'!$B$771" display="CSN Group" xr:uid="{7023927E-F95B-429A-9D4A-3537482046DE}"/>
    <hyperlink ref="L161" location="'Steel Industry'!$B$685" display="Steel Industry" xr:uid="{E6CC3DFF-6D66-4AF3-8A59-6A6DBF881E71}"/>
    <hyperlink ref="L162" location="'Mining'!$B$873" display="Mining" xr:uid="{DC53154D-E7A9-4881-A35E-FC17DB3756B1}"/>
    <hyperlink ref="L163" location="'Cement'!$B$520" display="Cement" xr:uid="{5DE3F54F-6F61-4831-91D8-95F6A5F6F555}"/>
    <hyperlink ref="L164" location="'Logistics'!$B$380" display="Logistics" xr:uid="{522D87FD-21B6-4EEF-93C5-01A260BC82C5}"/>
    <hyperlink ref="L165" location="'Energy'!$B$295" display="Energy" xr:uid="{1B0D1ECB-2026-4615-B542-158425BFFA96}"/>
    <hyperlink ref="L166" location="'CSN Group'!$B$794" display="CSN Group" xr:uid="{D9F32CFF-57B6-4943-87F4-5F454ABAE57D}"/>
    <hyperlink ref="L167" location="'Steel Industry'!$B$707" display="Steel Industry" xr:uid="{1B8B2BED-EED7-4B54-9B24-1B18A2BF9BE1}"/>
    <hyperlink ref="L168" location="'Mining'!$B$892" display="Mining" xr:uid="{2FBF1B21-DF77-4E01-8F16-11BDE8D7C068}"/>
    <hyperlink ref="L169" location="'Cement'!$B$541" display="Cement" xr:uid="{9933F022-0926-4458-AC04-E1597F7DB248}"/>
    <hyperlink ref="L170" location="'Logistics'!$B$397" display="Logistics" xr:uid="{C98E02D5-6745-4327-9866-8BEC045B5BF0}"/>
    <hyperlink ref="L171" location="'Energy'!$B$311" display="Energy" xr:uid="{EFB4587F-C23F-4043-888B-84BE4807E5E7}"/>
    <hyperlink ref="L175" location="'Steel Industry'!$B$629" display="Steel Industry" xr:uid="{B5389BA0-A87B-49EA-B86E-E67FD1972845}"/>
    <hyperlink ref="L177" location="'Steel Industry'!$B$727" display="Steel Industry" xr:uid="{5CFDF4EA-CDE5-455D-8C18-5D71170B8FA5}"/>
    <hyperlink ref="L178" location="'Mining'!$B$737" display="Mining" xr:uid="{104936FC-2A77-4784-9BE2-8CF969A14A2D}"/>
    <hyperlink ref="L180" location="'Mining'!$B$835" display="Mining" xr:uid="{B8FB2BFE-F989-4C42-957A-DFD5F76241EF}"/>
    <hyperlink ref="L182" location="'Mining'!$B$9" display="Mining" xr:uid="{C034027F-094E-4D36-83B0-DB1EAF224D54}"/>
    <hyperlink ref="L184" location="'Mining'!$B$912" display="Mining" xr:uid="{910566BB-629D-441E-B6BC-9CFB372681E8}"/>
    <hyperlink ref="L185" location="'Mining'!$B$913" display="Mining" xr:uid="{B520ED79-FE4E-46EC-B3E8-57A2A6AB329F}"/>
    <hyperlink ref="L186" location="'Mining'!$B$914" display="Mining" xr:uid="{8AE6907C-1304-4545-95C7-747CF3BEDB95}"/>
    <hyperlink ref="L187" location="'Mining'!$B$925" display="Mining" xr:uid="{8D678153-D997-41D2-ABE1-48E49659125F}"/>
    <hyperlink ref="L188" location="'Cement'!$B$481" display="Cement" xr:uid="{DC2263A4-8128-4DB5-B7D4-9900A940C68D}"/>
    <hyperlink ref="L191" location="'Cement'!$B$466" display="Cement" xr:uid="{12472176-054A-420B-95F2-FF75AB5B573A}"/>
    <hyperlink ref="L194" location="'Mining'!$B$934" display="Mining" xr:uid="{E06245D7-BD61-4CCD-B0B9-D4ABC3BC443A}"/>
    <hyperlink ref="L195" location="'Mining'!$B$935" display="Mining" xr:uid="{3A8BFBE1-AD89-47D2-B249-A61344ED212C}"/>
    <hyperlink ref="L200" location="'Mining'!$B$975" display="Mining" xr:uid="{308826D9-8958-4A24-B0A7-FA9A1044BE03}"/>
    <hyperlink ref="L201" location="'Logistics'!$B$422" display="Logistics" xr:uid="{E115F0BB-7F61-4596-BC77-5F683A362629}"/>
    <hyperlink ref="L202" location="'Cement'!$B$579" display="Cement" xr:uid="{E257B541-FD43-4E34-856D-4F9D525C8936}"/>
    <hyperlink ref="L203" location="'Mining'!$B$994" display="Mining" xr:uid="{58F322EF-A125-4D11-A636-9D95312E6509}"/>
    <hyperlink ref="L204" location="'Logistics'!$B$432" display="Logistics" xr:uid="{0BE2C12F-6C17-4F64-BA5A-F1F759A2339B}"/>
    <hyperlink ref="L205" location="'Cement'!$B$620" display="Cement" xr:uid="{AF0FDDD4-A973-4023-976F-0880E02B575D}"/>
    <hyperlink ref="L206" location="'CSN Group'!$B$819" display="CSN Group" xr:uid="{2E4B3085-C84E-4E3A-A700-35534F1E8C21}"/>
    <hyperlink ref="L208" location="'Mining'!$B$1010" display="Mining" xr:uid="{B73BB63B-25F7-45D8-BE6B-4D21F0E45CD4}"/>
    <hyperlink ref="L210" location="'Mining'!$B$1016" display="Mining" xr:uid="{15CBB4C3-661C-4577-A8EC-0F805FFD0865}"/>
    <hyperlink ref="L212" location="'Cement'!$B$630" display="Cement" xr:uid="{2CD2C52E-9093-4B99-BAAD-4884BC9EA9D2}"/>
    <hyperlink ref="L28:M28" location="'CSN Group'!B236" display="CSN Group" xr:uid="{CA1933DE-42B6-491D-B388-99391024D28C}"/>
    <hyperlink ref="L51:M51" location="'Mining'!B471" display="Mining" xr:uid="{B511D5A0-BB79-403A-AEFC-1018BF118E9B}"/>
    <hyperlink ref="L53:M53" location="'Mining'!B470" display="Mining" xr:uid="{513E2F0A-49F5-4494-A9E5-5E9853521CEB}"/>
    <hyperlink ref="L52:M52" location="'Mining'!B176" display="Mining" xr:uid="{D65BDC2F-EC14-4345-A327-CA4456A0A64A}"/>
    <hyperlink ref="L123:M123" location="'Steel Industry'!B525" display="Steel Industry" xr:uid="{296BBAAD-347F-445F-A6B0-1A612795CC9C}"/>
    <hyperlink ref="L126:M126" location="'Steel Industry'!B540" display="Steel Industry" xr:uid="{A465F12D-1584-4C90-BE75-C668C874A6F8}"/>
    <hyperlink ref="L172:M174" location="'Steel Industry'!B644" display="Steel Industry" xr:uid="{9255DD0A-672C-416C-A7E3-DCC2C0412427}"/>
    <hyperlink ref="L193:M193" location="'Steel Industry'!B727" display="Cement" xr:uid="{9753EB75-6684-4C4B-B200-BF58AF92A0C0}"/>
    <hyperlink ref="L196:M199" location="'Mining'!B947" display="Mining" xr:uid="{A651E308-A23B-4F2B-8361-AE4B95EC2F8F}"/>
    <hyperlink ref="L84:M85" location="'Steel Industry'!B441" display="Steel Industry" xr:uid="{39BF3314-5FBC-4FA4-81F3-8CEDFBD241C9}"/>
    <hyperlink ref="L95:M95" location="'Steel Industry'!B489" display="Steel Industry" xr:uid="{CAE782D8-FE14-466B-9E8C-30DBCED6E439}"/>
    <hyperlink ref="L94:M94" location="'CSN Group'!B584" display="CSN Group" xr:uid="{E960C39A-27BC-429B-A345-3F6902CBACBF}"/>
    <hyperlink ref="L96:M96" location="'Mining'!B668" display="Mining" xr:uid="{CB5C0352-B576-43E9-BF9A-CF01BEC23378}"/>
    <hyperlink ref="L97:M97" location="'Cement'!B340" display="Cement" xr:uid="{DEFB06DD-14DA-424C-8146-B7564617F775}"/>
    <hyperlink ref="L14:M14" location="'Mining'!B1052" display="Mining" xr:uid="{FDECADBF-A39E-42C3-967D-D0E05278754E}"/>
    <hyperlink ref="L13" location="'CSN Group'!$B$9" display="CSN Group" xr:uid="{3B8EFE50-56C7-4C90-BA73-A7C7D6F0B6EB}"/>
    <hyperlink ref="L16" location="'Mining'!A60" display="Mining" xr:uid="{0E357FF1-96FA-4747-9236-3D16D201E7F9}"/>
  </hyperlinks>
  <pageMargins left="0.25" right="0.25" top="0.75" bottom="0.75" header="0" footer="0"/>
  <pageSetup paperSize="9"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dimension ref="A1:Z1000"/>
  <sheetViews>
    <sheetView showGridLines="0" workbookViewId="0">
      <pane ySplit="2" topLeftCell="A3" activePane="bottomLeft" state="frozen"/>
      <selection pane="bottomLeft" sqref="A1:A2"/>
    </sheetView>
  </sheetViews>
  <sheetFormatPr defaultColWidth="11.19921875" defaultRowHeight="15" customHeight="1" x14ac:dyDescent="0.2"/>
  <cols>
    <col min="1" max="2" width="7" customWidth="1"/>
    <col min="3" max="13" width="10.3984375" customWidth="1"/>
    <col min="14" max="14" width="11.69921875" customWidth="1"/>
    <col min="15" max="26" width="8.59765625" customWidth="1"/>
  </cols>
  <sheetData>
    <row r="1" spans="1:26" ht="12.75" customHeight="1" x14ac:dyDescent="0.2">
      <c r="A1" s="1619"/>
      <c r="B1" s="2288"/>
      <c r="C1" s="1800"/>
      <c r="D1" s="1858"/>
      <c r="E1" s="1859"/>
      <c r="F1" s="1860"/>
      <c r="G1" s="1861"/>
      <c r="H1" s="1801"/>
      <c r="I1" s="1800"/>
      <c r="J1" s="1617"/>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24" customHeight="1" x14ac:dyDescent="0.2">
      <c r="A5" s="9"/>
      <c r="B5" s="7" t="s">
        <v>1306</v>
      </c>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2572" t="s">
        <v>1307</v>
      </c>
      <c r="C6" s="1610"/>
      <c r="D6" s="1610"/>
      <c r="E6" s="1610"/>
      <c r="F6" s="1610"/>
      <c r="G6" s="1610"/>
      <c r="H6" s="1610"/>
      <c r="I6" s="1610"/>
      <c r="J6" s="1610"/>
      <c r="K6" s="1610"/>
      <c r="L6" s="1610"/>
      <c r="M6" s="1610"/>
      <c r="N6" s="2"/>
      <c r="O6" s="2"/>
      <c r="P6" s="2"/>
      <c r="Q6" s="2"/>
      <c r="R6" s="2"/>
      <c r="S6" s="2"/>
      <c r="T6" s="2"/>
      <c r="U6" s="2"/>
      <c r="V6" s="2"/>
      <c r="W6" s="2"/>
      <c r="X6" s="2"/>
      <c r="Y6" s="2"/>
      <c r="Z6" s="2"/>
    </row>
    <row r="7" spans="1:26" ht="12.75" customHeight="1" x14ac:dyDescent="0.2">
      <c r="A7" s="2"/>
      <c r="B7" s="1610"/>
      <c r="C7" s="1610"/>
      <c r="D7" s="1610"/>
      <c r="E7" s="1610"/>
      <c r="F7" s="1610"/>
      <c r="G7" s="1610"/>
      <c r="H7" s="1610"/>
      <c r="I7" s="1610"/>
      <c r="J7" s="1610"/>
      <c r="K7" s="1610"/>
      <c r="L7" s="1610"/>
      <c r="M7" s="1610"/>
      <c r="N7" s="2"/>
      <c r="O7" s="2"/>
      <c r="P7" s="2"/>
      <c r="Q7" s="2"/>
      <c r="R7" s="2"/>
      <c r="S7" s="2"/>
      <c r="T7" s="2"/>
      <c r="U7" s="2"/>
      <c r="V7" s="2"/>
      <c r="W7" s="2"/>
      <c r="X7" s="2"/>
      <c r="Y7" s="2"/>
      <c r="Z7" s="2"/>
    </row>
    <row r="8" spans="1:26" ht="12.75" customHeight="1" x14ac:dyDescent="0.2">
      <c r="A8" s="2"/>
      <c r="B8" s="2573" t="s">
        <v>1308</v>
      </c>
      <c r="C8" s="1610"/>
      <c r="D8" s="1610"/>
      <c r="E8" s="1610"/>
      <c r="F8" s="1610"/>
      <c r="G8" s="952"/>
      <c r="H8" s="952"/>
      <c r="I8" s="952"/>
      <c r="J8" s="952"/>
      <c r="K8" s="952"/>
      <c r="L8" s="952"/>
      <c r="M8" s="952"/>
      <c r="N8" s="2"/>
      <c r="O8" s="2"/>
      <c r="P8" s="2"/>
      <c r="Q8" s="2"/>
      <c r="R8" s="2"/>
      <c r="S8" s="2"/>
      <c r="T8" s="2"/>
      <c r="U8" s="2"/>
      <c r="V8" s="2"/>
      <c r="W8" s="2"/>
      <c r="X8" s="2"/>
      <c r="Y8" s="2"/>
      <c r="Z8" s="2"/>
    </row>
    <row r="9" spans="1:26" ht="12.75" customHeight="1" x14ac:dyDescent="0.2">
      <c r="A9" s="2"/>
      <c r="B9" s="2573" t="s">
        <v>1309</v>
      </c>
      <c r="C9" s="1610"/>
      <c r="D9" s="1610"/>
      <c r="E9" s="1610"/>
      <c r="F9" s="1610"/>
      <c r="G9" s="2"/>
      <c r="H9" s="2"/>
      <c r="I9" s="2"/>
      <c r="J9" s="2"/>
      <c r="K9" s="2"/>
      <c r="L9" s="2"/>
      <c r="M9" s="2"/>
      <c r="N9" s="2"/>
      <c r="O9" s="2"/>
      <c r="P9" s="2"/>
      <c r="Q9" s="2"/>
      <c r="R9" s="2"/>
      <c r="S9" s="2"/>
      <c r="T9" s="2"/>
      <c r="U9" s="2"/>
      <c r="V9" s="2"/>
      <c r="W9" s="2"/>
      <c r="X9" s="2"/>
      <c r="Y9" s="2"/>
      <c r="Z9" s="2"/>
    </row>
    <row r="10" spans="1:26" ht="12.75" customHeight="1" x14ac:dyDescent="0.2">
      <c r="A10" s="2"/>
      <c r="B10" s="2573" t="s">
        <v>1310</v>
      </c>
      <c r="C10" s="1610"/>
      <c r="D10" s="1610"/>
      <c r="E10" s="1610"/>
      <c r="F10" s="1610"/>
      <c r="G10" s="2"/>
      <c r="H10" s="2"/>
      <c r="I10" s="2"/>
      <c r="J10" s="2"/>
      <c r="K10" s="2"/>
      <c r="L10" s="2"/>
      <c r="M10" s="2"/>
      <c r="N10" s="2"/>
      <c r="O10" s="2"/>
      <c r="P10" s="2"/>
      <c r="Q10" s="2"/>
      <c r="R10" s="2"/>
      <c r="S10" s="2"/>
      <c r="T10" s="2"/>
      <c r="U10" s="2"/>
      <c r="V10" s="2"/>
      <c r="W10" s="2"/>
      <c r="X10" s="2"/>
      <c r="Y10" s="2"/>
      <c r="Z10" s="2"/>
    </row>
    <row r="11" spans="1:26" ht="12.75" customHeight="1" x14ac:dyDescent="0.2">
      <c r="A11" s="2"/>
      <c r="B11" s="2573" t="s">
        <v>1311</v>
      </c>
      <c r="C11" s="1610"/>
      <c r="D11" s="1610"/>
      <c r="E11" s="1610"/>
      <c r="F11" s="1610"/>
      <c r="G11" s="2"/>
      <c r="H11" s="2"/>
      <c r="I11" s="2"/>
      <c r="J11" s="2"/>
      <c r="K11" s="2"/>
      <c r="L11" s="2"/>
      <c r="M11" s="2"/>
      <c r="N11" s="2"/>
      <c r="O11" s="2"/>
      <c r="P11" s="2"/>
      <c r="Q11" s="2"/>
      <c r="R11" s="2"/>
      <c r="S11" s="2"/>
      <c r="T11" s="2"/>
      <c r="U11" s="2"/>
      <c r="V11" s="2"/>
      <c r="W11" s="2"/>
      <c r="X11" s="2"/>
      <c r="Y11" s="2"/>
      <c r="Z11" s="2"/>
    </row>
    <row r="12" spans="1:26" ht="12.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
      <c r="A14" s="2"/>
      <c r="B14" s="1689" t="s">
        <v>1312</v>
      </c>
      <c r="C14" s="1638"/>
      <c r="D14" s="1639"/>
      <c r="E14" s="2581" t="s">
        <v>1313</v>
      </c>
      <c r="F14" s="1638"/>
      <c r="G14" s="1638"/>
      <c r="H14" s="1638"/>
      <c r="I14" s="1638"/>
      <c r="J14" s="1638"/>
      <c r="K14" s="1638"/>
      <c r="L14" s="1638"/>
      <c r="M14" s="1638"/>
      <c r="N14" s="2"/>
      <c r="O14" s="2"/>
      <c r="P14" s="2"/>
      <c r="Q14" s="2"/>
      <c r="R14" s="2"/>
      <c r="S14" s="2"/>
      <c r="T14" s="2"/>
      <c r="U14" s="2"/>
      <c r="V14" s="2"/>
      <c r="W14" s="2"/>
      <c r="X14" s="2"/>
      <c r="Y14" s="2"/>
      <c r="Z14" s="2"/>
    </row>
    <row r="15" spans="1:26" ht="12.75" customHeight="1" x14ac:dyDescent="0.2">
      <c r="A15" s="2"/>
      <c r="B15" s="1708" t="s">
        <v>1314</v>
      </c>
      <c r="C15" s="1635"/>
      <c r="D15" s="1635"/>
      <c r="E15" s="1635"/>
      <c r="F15" s="1635"/>
      <c r="G15" s="1635"/>
      <c r="H15" s="1635"/>
      <c r="I15" s="1635"/>
      <c r="J15" s="1635"/>
      <c r="K15" s="1635"/>
      <c r="L15" s="1635"/>
      <c r="M15" s="1635"/>
      <c r="N15" s="2"/>
      <c r="O15" s="2"/>
      <c r="P15" s="2"/>
      <c r="Q15" s="2"/>
      <c r="R15" s="2"/>
      <c r="S15" s="2"/>
      <c r="T15" s="2"/>
      <c r="U15" s="2"/>
      <c r="V15" s="2"/>
      <c r="W15" s="2"/>
      <c r="X15" s="2"/>
      <c r="Y15" s="2"/>
      <c r="Z15" s="2"/>
    </row>
    <row r="16" spans="1:26" ht="12.75" customHeight="1" x14ac:dyDescent="0.2">
      <c r="A16" s="2"/>
      <c r="B16" s="2574" t="s">
        <v>1315</v>
      </c>
      <c r="C16" s="1645"/>
      <c r="D16" s="1769"/>
      <c r="E16" s="2575" t="s">
        <v>1316</v>
      </c>
      <c r="F16" s="1645"/>
      <c r="G16" s="1645"/>
      <c r="H16" s="1645"/>
      <c r="I16" s="1645"/>
      <c r="J16" s="1645"/>
      <c r="K16" s="1645"/>
      <c r="L16" s="1645"/>
      <c r="M16" s="1769"/>
      <c r="N16" s="2"/>
      <c r="O16" s="2"/>
      <c r="P16" s="2"/>
      <c r="Q16" s="2"/>
      <c r="R16" s="2"/>
      <c r="S16" s="2"/>
      <c r="T16" s="2"/>
      <c r="U16" s="2"/>
      <c r="V16" s="2"/>
      <c r="W16" s="2"/>
      <c r="X16" s="2"/>
      <c r="Y16" s="2"/>
      <c r="Z16" s="2"/>
    </row>
    <row r="17" spans="1:26" ht="12.75" customHeight="1" x14ac:dyDescent="0.2">
      <c r="A17" s="2"/>
      <c r="B17" s="1610"/>
      <c r="C17" s="1610"/>
      <c r="D17" s="1637"/>
      <c r="E17" s="1685"/>
      <c r="F17" s="1610"/>
      <c r="G17" s="1610"/>
      <c r="H17" s="1610"/>
      <c r="I17" s="1610"/>
      <c r="J17" s="1610"/>
      <c r="K17" s="1610"/>
      <c r="L17" s="1610"/>
      <c r="M17" s="1637"/>
      <c r="N17" s="2"/>
      <c r="O17" s="2"/>
      <c r="P17" s="2"/>
      <c r="Q17" s="2"/>
      <c r="R17" s="2"/>
      <c r="S17" s="2"/>
      <c r="T17" s="2"/>
      <c r="U17" s="2"/>
      <c r="V17" s="2"/>
      <c r="W17" s="2"/>
      <c r="X17" s="2"/>
      <c r="Y17" s="2"/>
      <c r="Z17" s="2"/>
    </row>
    <row r="18" spans="1:26" ht="12.75" customHeight="1" x14ac:dyDescent="0.2">
      <c r="A18" s="2"/>
      <c r="B18" s="1610"/>
      <c r="C18" s="1610"/>
      <c r="D18" s="1637"/>
      <c r="E18" s="1685"/>
      <c r="F18" s="1610"/>
      <c r="G18" s="1610"/>
      <c r="H18" s="1610"/>
      <c r="I18" s="1610"/>
      <c r="J18" s="1610"/>
      <c r="K18" s="1610"/>
      <c r="L18" s="1610"/>
      <c r="M18" s="1637"/>
      <c r="N18" s="2"/>
      <c r="O18" s="2"/>
      <c r="P18" s="2"/>
      <c r="Q18" s="2"/>
      <c r="R18" s="2"/>
      <c r="S18" s="2"/>
      <c r="T18" s="2"/>
      <c r="U18" s="2"/>
      <c r="V18" s="2"/>
      <c r="W18" s="2"/>
      <c r="X18" s="2"/>
      <c r="Y18" s="2"/>
      <c r="Z18" s="2"/>
    </row>
    <row r="19" spans="1:26" ht="12.75" customHeight="1" x14ac:dyDescent="0.2">
      <c r="A19" s="2"/>
      <c r="B19" s="1610"/>
      <c r="C19" s="1610"/>
      <c r="D19" s="1637"/>
      <c r="E19" s="1685"/>
      <c r="F19" s="1610"/>
      <c r="G19" s="1610"/>
      <c r="H19" s="1610"/>
      <c r="I19" s="1610"/>
      <c r="J19" s="1610"/>
      <c r="K19" s="1610"/>
      <c r="L19" s="1610"/>
      <c r="M19" s="1637"/>
      <c r="N19" s="2"/>
      <c r="O19" s="2"/>
      <c r="P19" s="2"/>
      <c r="Q19" s="2"/>
      <c r="R19" s="2"/>
      <c r="S19" s="2"/>
      <c r="T19" s="2"/>
      <c r="U19" s="2"/>
      <c r="V19" s="2"/>
      <c r="W19" s="2"/>
      <c r="X19" s="2"/>
      <c r="Y19" s="2"/>
      <c r="Z19" s="2"/>
    </row>
    <row r="20" spans="1:26" ht="12.75" customHeight="1" x14ac:dyDescent="0.2">
      <c r="A20" s="2"/>
      <c r="B20" s="1610"/>
      <c r="C20" s="1610"/>
      <c r="D20" s="1637"/>
      <c r="E20" s="1685"/>
      <c r="F20" s="1610"/>
      <c r="G20" s="1610"/>
      <c r="H20" s="1610"/>
      <c r="I20" s="1610"/>
      <c r="J20" s="1610"/>
      <c r="K20" s="1610"/>
      <c r="L20" s="1610"/>
      <c r="M20" s="1637"/>
      <c r="N20" s="2"/>
      <c r="O20" s="2"/>
      <c r="P20" s="2"/>
      <c r="Q20" s="2"/>
      <c r="R20" s="2"/>
      <c r="S20" s="2"/>
      <c r="T20" s="2"/>
      <c r="U20" s="2"/>
      <c r="V20" s="2"/>
      <c r="W20" s="2"/>
      <c r="X20" s="2"/>
      <c r="Y20" s="2"/>
      <c r="Z20" s="2"/>
    </row>
    <row r="21" spans="1:26" ht="39.75" customHeight="1" x14ac:dyDescent="0.2">
      <c r="A21" s="2"/>
      <c r="B21" s="1650"/>
      <c r="C21" s="1650"/>
      <c r="D21" s="1651"/>
      <c r="E21" s="2363"/>
      <c r="F21" s="1650"/>
      <c r="G21" s="1650"/>
      <c r="H21" s="1650"/>
      <c r="I21" s="1650"/>
      <c r="J21" s="1650"/>
      <c r="K21" s="1650"/>
      <c r="L21" s="1650"/>
      <c r="M21" s="1651"/>
      <c r="N21" s="2"/>
      <c r="O21" s="2"/>
      <c r="P21" s="2"/>
      <c r="Q21" s="2"/>
      <c r="R21" s="2"/>
      <c r="S21" s="2"/>
      <c r="T21" s="2"/>
      <c r="U21" s="2"/>
      <c r="V21" s="2"/>
      <c r="W21" s="2"/>
      <c r="X21" s="2"/>
      <c r="Y21" s="2"/>
      <c r="Z21" s="2"/>
    </row>
    <row r="22" spans="1:26" ht="12.75" customHeight="1" x14ac:dyDescent="0.2">
      <c r="A22" s="2"/>
      <c r="B22" s="1697" t="s">
        <v>1317</v>
      </c>
      <c r="C22" s="1698"/>
      <c r="D22" s="1699"/>
      <c r="E22" s="2582" t="s">
        <v>1318</v>
      </c>
      <c r="F22" s="1698"/>
      <c r="G22" s="1698"/>
      <c r="H22" s="1698"/>
      <c r="I22" s="1698"/>
      <c r="J22" s="1698"/>
      <c r="K22" s="1698"/>
      <c r="L22" s="1698"/>
      <c r="M22" s="1699"/>
      <c r="N22" s="2"/>
      <c r="O22" s="2"/>
      <c r="P22" s="2"/>
      <c r="Q22" s="2"/>
      <c r="R22" s="2"/>
      <c r="S22" s="2"/>
      <c r="T22" s="2"/>
      <c r="U22" s="2"/>
      <c r="V22" s="2"/>
      <c r="W22" s="2"/>
      <c r="X22" s="2"/>
      <c r="Y22" s="2"/>
      <c r="Z22" s="2"/>
    </row>
    <row r="23" spans="1:26" ht="12.75" customHeight="1" x14ac:dyDescent="0.2">
      <c r="A23" s="2"/>
      <c r="B23" s="1610"/>
      <c r="C23" s="1610"/>
      <c r="D23" s="1637"/>
      <c r="E23" s="1685"/>
      <c r="F23" s="1610"/>
      <c r="G23" s="1610"/>
      <c r="H23" s="1610"/>
      <c r="I23" s="1610"/>
      <c r="J23" s="1610"/>
      <c r="K23" s="1610"/>
      <c r="L23" s="1610"/>
      <c r="M23" s="1637"/>
      <c r="N23" s="2"/>
      <c r="O23" s="2"/>
      <c r="P23" s="2"/>
      <c r="Q23" s="2"/>
      <c r="R23" s="2"/>
      <c r="S23" s="2"/>
      <c r="T23" s="2"/>
      <c r="U23" s="2"/>
      <c r="V23" s="2"/>
      <c r="W23" s="2"/>
      <c r="X23" s="2"/>
      <c r="Y23" s="2"/>
      <c r="Z23" s="2"/>
    </row>
    <row r="24" spans="1:26" ht="12.75" customHeight="1" x14ac:dyDescent="0.2">
      <c r="A24" s="2"/>
      <c r="B24" s="1610"/>
      <c r="C24" s="1610"/>
      <c r="D24" s="1637"/>
      <c r="E24" s="1685"/>
      <c r="F24" s="1610"/>
      <c r="G24" s="1610"/>
      <c r="H24" s="1610"/>
      <c r="I24" s="1610"/>
      <c r="J24" s="1610"/>
      <c r="K24" s="1610"/>
      <c r="L24" s="1610"/>
      <c r="M24" s="1637"/>
      <c r="N24" s="2"/>
      <c r="O24" s="2"/>
      <c r="P24" s="2"/>
      <c r="Q24" s="2"/>
      <c r="R24" s="2"/>
      <c r="S24" s="2"/>
      <c r="T24" s="2"/>
      <c r="U24" s="2"/>
      <c r="V24" s="2"/>
      <c r="W24" s="2"/>
      <c r="X24" s="2"/>
      <c r="Y24" s="2"/>
      <c r="Z24" s="2"/>
    </row>
    <row r="25" spans="1:26" ht="12.75" customHeight="1" x14ac:dyDescent="0.2">
      <c r="A25" s="2"/>
      <c r="B25" s="1610"/>
      <c r="C25" s="1610"/>
      <c r="D25" s="1637"/>
      <c r="E25" s="1685"/>
      <c r="F25" s="1610"/>
      <c r="G25" s="1610"/>
      <c r="H25" s="1610"/>
      <c r="I25" s="1610"/>
      <c r="J25" s="1610"/>
      <c r="K25" s="1610"/>
      <c r="L25" s="1610"/>
      <c r="M25" s="1637"/>
      <c r="N25" s="2"/>
      <c r="O25" s="2"/>
      <c r="P25" s="2"/>
      <c r="Q25" s="2"/>
      <c r="R25" s="2"/>
      <c r="S25" s="2"/>
      <c r="T25" s="2"/>
      <c r="U25" s="2"/>
      <c r="V25" s="2"/>
      <c r="W25" s="2"/>
      <c r="X25" s="2"/>
      <c r="Y25" s="2"/>
      <c r="Z25" s="2"/>
    </row>
    <row r="26" spans="1:26" ht="12.75" customHeight="1" x14ac:dyDescent="0.2">
      <c r="A26" s="2"/>
      <c r="B26" s="1610"/>
      <c r="C26" s="1610"/>
      <c r="D26" s="1637"/>
      <c r="E26" s="1685"/>
      <c r="F26" s="1610"/>
      <c r="G26" s="1610"/>
      <c r="H26" s="1610"/>
      <c r="I26" s="1610"/>
      <c r="J26" s="1610"/>
      <c r="K26" s="1610"/>
      <c r="L26" s="1610"/>
      <c r="M26" s="1637"/>
      <c r="N26" s="2"/>
      <c r="O26" s="2"/>
      <c r="P26" s="2"/>
      <c r="Q26" s="2"/>
      <c r="R26" s="2"/>
      <c r="S26" s="2"/>
      <c r="T26" s="2"/>
      <c r="U26" s="2"/>
      <c r="V26" s="2"/>
      <c r="W26" s="2"/>
      <c r="X26" s="2"/>
      <c r="Y26" s="2"/>
      <c r="Z26" s="2"/>
    </row>
    <row r="27" spans="1:26" ht="12.75" customHeight="1" x14ac:dyDescent="0.2">
      <c r="A27" s="2"/>
      <c r="B27" s="1610"/>
      <c r="C27" s="1610"/>
      <c r="D27" s="1637"/>
      <c r="E27" s="1685"/>
      <c r="F27" s="1610"/>
      <c r="G27" s="1610"/>
      <c r="H27" s="1610"/>
      <c r="I27" s="1610"/>
      <c r="J27" s="1610"/>
      <c r="K27" s="1610"/>
      <c r="L27" s="1610"/>
      <c r="M27" s="1637"/>
      <c r="N27" s="2"/>
      <c r="O27" s="2"/>
      <c r="P27" s="2"/>
      <c r="Q27" s="2"/>
      <c r="R27" s="2"/>
      <c r="S27" s="2"/>
      <c r="T27" s="2"/>
      <c r="U27" s="2"/>
      <c r="V27" s="2"/>
      <c r="W27" s="2"/>
      <c r="X27" s="2"/>
      <c r="Y27" s="2"/>
      <c r="Z27" s="2"/>
    </row>
    <row r="28" spans="1:26" ht="12.75" customHeight="1" x14ac:dyDescent="0.2">
      <c r="A28" s="2"/>
      <c r="B28" s="1610"/>
      <c r="C28" s="1610"/>
      <c r="D28" s="1637"/>
      <c r="E28" s="1685"/>
      <c r="F28" s="1610"/>
      <c r="G28" s="1610"/>
      <c r="H28" s="1610"/>
      <c r="I28" s="1610"/>
      <c r="J28" s="1610"/>
      <c r="K28" s="1610"/>
      <c r="L28" s="1610"/>
      <c r="M28" s="1637"/>
      <c r="N28" s="2"/>
      <c r="O28" s="2"/>
      <c r="P28" s="2"/>
      <c r="Q28" s="2"/>
      <c r="R28" s="2"/>
      <c r="S28" s="2"/>
      <c r="T28" s="2"/>
      <c r="U28" s="2"/>
      <c r="V28" s="2"/>
      <c r="W28" s="2"/>
      <c r="X28" s="2"/>
      <c r="Y28" s="2"/>
      <c r="Z28" s="2"/>
    </row>
    <row r="29" spans="1:26" ht="12.75" customHeight="1" x14ac:dyDescent="0.2">
      <c r="A29" s="2"/>
      <c r="B29" s="1610"/>
      <c r="C29" s="1610"/>
      <c r="D29" s="1637"/>
      <c r="E29" s="1685"/>
      <c r="F29" s="1610"/>
      <c r="G29" s="1610"/>
      <c r="H29" s="1610"/>
      <c r="I29" s="1610"/>
      <c r="J29" s="1610"/>
      <c r="K29" s="1610"/>
      <c r="L29" s="1610"/>
      <c r="M29" s="1637"/>
      <c r="N29" s="2"/>
      <c r="O29" s="2"/>
      <c r="P29" s="2"/>
      <c r="Q29" s="2"/>
      <c r="R29" s="2"/>
      <c r="S29" s="2"/>
      <c r="T29" s="2"/>
      <c r="U29" s="2"/>
      <c r="V29" s="2"/>
      <c r="W29" s="2"/>
      <c r="X29" s="2"/>
      <c r="Y29" s="2"/>
      <c r="Z29" s="2"/>
    </row>
    <row r="30" spans="1:26" ht="12.75" customHeight="1" x14ac:dyDescent="0.2">
      <c r="A30" s="2"/>
      <c r="B30" s="1610"/>
      <c r="C30" s="1610"/>
      <c r="D30" s="1637"/>
      <c r="E30" s="1685"/>
      <c r="F30" s="1610"/>
      <c r="G30" s="1610"/>
      <c r="H30" s="1610"/>
      <c r="I30" s="1610"/>
      <c r="J30" s="1610"/>
      <c r="K30" s="1610"/>
      <c r="L30" s="1610"/>
      <c r="M30" s="1637"/>
      <c r="N30" s="2"/>
      <c r="O30" s="2"/>
      <c r="P30" s="2"/>
      <c r="Q30" s="2"/>
      <c r="R30" s="2"/>
      <c r="S30" s="2"/>
      <c r="T30" s="2"/>
      <c r="U30" s="2"/>
      <c r="V30" s="2"/>
      <c r="W30" s="2"/>
      <c r="X30" s="2"/>
      <c r="Y30" s="2"/>
      <c r="Z30" s="2"/>
    </row>
    <row r="31" spans="1:26" ht="12.75" customHeight="1" x14ac:dyDescent="0.2">
      <c r="A31" s="2"/>
      <c r="B31" s="1610"/>
      <c r="C31" s="1610"/>
      <c r="D31" s="1637"/>
      <c r="E31" s="1685"/>
      <c r="F31" s="1610"/>
      <c r="G31" s="1610"/>
      <c r="H31" s="1610"/>
      <c r="I31" s="1610"/>
      <c r="J31" s="1610"/>
      <c r="K31" s="1610"/>
      <c r="L31" s="1610"/>
      <c r="M31" s="1637"/>
      <c r="N31" s="2"/>
      <c r="O31" s="2"/>
      <c r="P31" s="2"/>
      <c r="Q31" s="2"/>
      <c r="R31" s="2"/>
      <c r="S31" s="2"/>
      <c r="T31" s="2"/>
      <c r="U31" s="2"/>
      <c r="V31" s="2"/>
      <c r="W31" s="2"/>
      <c r="X31" s="2"/>
      <c r="Y31" s="2"/>
      <c r="Z31" s="2"/>
    </row>
    <row r="32" spans="1:26" ht="60.75" customHeight="1" x14ac:dyDescent="0.2">
      <c r="A32" s="2"/>
      <c r="B32" s="1635"/>
      <c r="C32" s="1635"/>
      <c r="D32" s="1681"/>
      <c r="E32" s="1693"/>
      <c r="F32" s="1635"/>
      <c r="G32" s="1635"/>
      <c r="H32" s="1635"/>
      <c r="I32" s="1635"/>
      <c r="J32" s="1635"/>
      <c r="K32" s="1635"/>
      <c r="L32" s="1635"/>
      <c r="M32" s="1681"/>
      <c r="N32" s="2"/>
      <c r="O32" s="2"/>
      <c r="P32" s="2"/>
      <c r="Q32" s="2"/>
      <c r="R32" s="2"/>
      <c r="S32" s="2"/>
      <c r="T32" s="2"/>
      <c r="U32" s="2"/>
      <c r="V32" s="2"/>
      <c r="W32" s="2"/>
      <c r="X32" s="2"/>
      <c r="Y32" s="2"/>
      <c r="Z32" s="2"/>
    </row>
    <row r="33" spans="1:26" ht="12.75" customHeight="1" x14ac:dyDescent="0.2">
      <c r="A33" s="2"/>
      <c r="B33" s="1748" t="s">
        <v>1319</v>
      </c>
      <c r="C33" s="1630"/>
      <c r="D33" s="1630"/>
      <c r="E33" s="1630"/>
      <c r="F33" s="1630"/>
      <c r="G33" s="1630"/>
      <c r="H33" s="1630"/>
      <c r="I33" s="1630"/>
      <c r="J33" s="1630"/>
      <c r="K33" s="1630"/>
      <c r="L33" s="1630"/>
      <c r="M33" s="1630"/>
      <c r="N33" s="2"/>
      <c r="O33" s="2"/>
      <c r="P33" s="2"/>
      <c r="Q33" s="2"/>
      <c r="R33" s="2"/>
      <c r="S33" s="2"/>
      <c r="T33" s="2"/>
      <c r="U33" s="2"/>
      <c r="V33" s="2"/>
      <c r="W33" s="2"/>
      <c r="X33" s="2"/>
      <c r="Y33" s="2"/>
      <c r="Z33" s="2"/>
    </row>
    <row r="34" spans="1:26" ht="12.75" customHeight="1" x14ac:dyDescent="0.2">
      <c r="A34" s="2"/>
      <c r="B34" s="2574" t="s">
        <v>1320</v>
      </c>
      <c r="C34" s="1645"/>
      <c r="D34" s="1769"/>
      <c r="E34" s="2579" t="s">
        <v>1321</v>
      </c>
      <c r="F34" s="1645"/>
      <c r="G34" s="1645"/>
      <c r="H34" s="1645"/>
      <c r="I34" s="1645"/>
      <c r="J34" s="1645"/>
      <c r="K34" s="1645"/>
      <c r="L34" s="1645"/>
      <c r="M34" s="1769"/>
      <c r="N34" s="2"/>
      <c r="O34" s="2"/>
      <c r="P34" s="2"/>
      <c r="Q34" s="2"/>
      <c r="R34" s="2"/>
      <c r="S34" s="2"/>
      <c r="T34" s="2"/>
      <c r="U34" s="2"/>
      <c r="V34" s="2"/>
      <c r="W34" s="2"/>
      <c r="X34" s="2"/>
      <c r="Y34" s="2"/>
      <c r="Z34" s="2"/>
    </row>
    <row r="35" spans="1:26" ht="12.75" customHeight="1" x14ac:dyDescent="0.2">
      <c r="A35" s="2"/>
      <c r="B35" s="1610"/>
      <c r="C35" s="1610"/>
      <c r="D35" s="1637"/>
      <c r="E35" s="1685"/>
      <c r="F35" s="1610"/>
      <c r="G35" s="1610"/>
      <c r="H35" s="1610"/>
      <c r="I35" s="1610"/>
      <c r="J35" s="1610"/>
      <c r="K35" s="1610"/>
      <c r="L35" s="1610"/>
      <c r="M35" s="1637"/>
      <c r="N35" s="2"/>
      <c r="O35" s="2"/>
      <c r="P35" s="2"/>
      <c r="Q35" s="2"/>
      <c r="R35" s="2"/>
      <c r="S35" s="2"/>
      <c r="T35" s="2"/>
      <c r="U35" s="2"/>
      <c r="V35" s="2"/>
      <c r="W35" s="2"/>
      <c r="X35" s="2"/>
      <c r="Y35" s="2"/>
      <c r="Z35" s="2"/>
    </row>
    <row r="36" spans="1:26" ht="12.75" customHeight="1" x14ac:dyDescent="0.2">
      <c r="A36" s="2"/>
      <c r="B36" s="1610"/>
      <c r="C36" s="1610"/>
      <c r="D36" s="1637"/>
      <c r="E36" s="1685"/>
      <c r="F36" s="1610"/>
      <c r="G36" s="1610"/>
      <c r="H36" s="1610"/>
      <c r="I36" s="1610"/>
      <c r="J36" s="1610"/>
      <c r="K36" s="1610"/>
      <c r="L36" s="1610"/>
      <c r="M36" s="1637"/>
      <c r="N36" s="2"/>
      <c r="O36" s="2"/>
      <c r="P36" s="2"/>
      <c r="Q36" s="2"/>
      <c r="R36" s="2"/>
      <c r="S36" s="2"/>
      <c r="T36" s="2"/>
      <c r="U36" s="2"/>
      <c r="V36" s="2"/>
      <c r="W36" s="2"/>
      <c r="X36" s="2"/>
      <c r="Y36" s="2"/>
      <c r="Z36" s="2"/>
    </row>
    <row r="37" spans="1:26" ht="12.75" customHeight="1" x14ac:dyDescent="0.2">
      <c r="A37" s="2"/>
      <c r="B37" s="1610"/>
      <c r="C37" s="1610"/>
      <c r="D37" s="1637"/>
      <c r="E37" s="1685"/>
      <c r="F37" s="1610"/>
      <c r="G37" s="1610"/>
      <c r="H37" s="1610"/>
      <c r="I37" s="1610"/>
      <c r="J37" s="1610"/>
      <c r="K37" s="1610"/>
      <c r="L37" s="1610"/>
      <c r="M37" s="1637"/>
      <c r="N37" s="2"/>
      <c r="O37" s="2"/>
      <c r="P37" s="2"/>
      <c r="Q37" s="2"/>
      <c r="R37" s="2"/>
      <c r="S37" s="2"/>
      <c r="T37" s="2"/>
      <c r="U37" s="2"/>
      <c r="V37" s="2"/>
      <c r="W37" s="2"/>
      <c r="X37" s="2"/>
      <c r="Y37" s="2"/>
      <c r="Z37" s="2"/>
    </row>
    <row r="38" spans="1:26" ht="12.75" customHeight="1" x14ac:dyDescent="0.2">
      <c r="A38" s="2"/>
      <c r="B38" s="1610"/>
      <c r="C38" s="1610"/>
      <c r="D38" s="1637"/>
      <c r="E38" s="1685"/>
      <c r="F38" s="1610"/>
      <c r="G38" s="1610"/>
      <c r="H38" s="1610"/>
      <c r="I38" s="1610"/>
      <c r="J38" s="1610"/>
      <c r="K38" s="1610"/>
      <c r="L38" s="1610"/>
      <c r="M38" s="1637"/>
      <c r="N38" s="2"/>
      <c r="O38" s="2"/>
      <c r="P38" s="2"/>
      <c r="Q38" s="2"/>
      <c r="R38" s="2"/>
      <c r="S38" s="2"/>
      <c r="T38" s="2"/>
      <c r="U38" s="2"/>
      <c r="V38" s="2"/>
      <c r="W38" s="2"/>
      <c r="X38" s="2"/>
      <c r="Y38" s="2"/>
      <c r="Z38" s="2"/>
    </row>
    <row r="39" spans="1:26" ht="12.75" customHeight="1" x14ac:dyDescent="0.2">
      <c r="A39" s="2"/>
      <c r="B39" s="1610"/>
      <c r="C39" s="1610"/>
      <c r="D39" s="1637"/>
      <c r="E39" s="1685"/>
      <c r="F39" s="1610"/>
      <c r="G39" s="1610"/>
      <c r="H39" s="1610"/>
      <c r="I39" s="1610"/>
      <c r="J39" s="1610"/>
      <c r="K39" s="1610"/>
      <c r="L39" s="1610"/>
      <c r="M39" s="1637"/>
      <c r="N39" s="2"/>
      <c r="O39" s="2"/>
      <c r="P39" s="2"/>
      <c r="Q39" s="2"/>
      <c r="R39" s="2"/>
      <c r="S39" s="2"/>
      <c r="T39" s="2"/>
      <c r="U39" s="2"/>
      <c r="V39" s="2"/>
      <c r="W39" s="2"/>
      <c r="X39" s="2"/>
      <c r="Y39" s="2"/>
      <c r="Z39" s="2"/>
    </row>
    <row r="40" spans="1:26" ht="12.75" customHeight="1" x14ac:dyDescent="0.2">
      <c r="A40" s="2"/>
      <c r="B40" s="1610"/>
      <c r="C40" s="1610"/>
      <c r="D40" s="1637"/>
      <c r="E40" s="1685"/>
      <c r="F40" s="1610"/>
      <c r="G40" s="1610"/>
      <c r="H40" s="1610"/>
      <c r="I40" s="1610"/>
      <c r="J40" s="1610"/>
      <c r="K40" s="1610"/>
      <c r="L40" s="1610"/>
      <c r="M40" s="1637"/>
      <c r="N40" s="2"/>
      <c r="O40" s="2"/>
      <c r="P40" s="2"/>
      <c r="Q40" s="2"/>
      <c r="R40" s="2"/>
      <c r="S40" s="2"/>
      <c r="T40" s="2"/>
      <c r="U40" s="2"/>
      <c r="V40" s="2"/>
      <c r="W40" s="2"/>
      <c r="X40" s="2"/>
      <c r="Y40" s="2"/>
      <c r="Z40" s="2"/>
    </row>
    <row r="41" spans="1:26" ht="12.75" customHeight="1" x14ac:dyDescent="0.2">
      <c r="A41" s="2"/>
      <c r="B41" s="1610"/>
      <c r="C41" s="1610"/>
      <c r="D41" s="1637"/>
      <c r="E41" s="1685"/>
      <c r="F41" s="1610"/>
      <c r="G41" s="1610"/>
      <c r="H41" s="1610"/>
      <c r="I41" s="1610"/>
      <c r="J41" s="1610"/>
      <c r="K41" s="1610"/>
      <c r="L41" s="1610"/>
      <c r="M41" s="1637"/>
      <c r="N41" s="2"/>
      <c r="O41" s="2"/>
      <c r="P41" s="2"/>
      <c r="Q41" s="2"/>
      <c r="R41" s="2"/>
      <c r="S41" s="2"/>
      <c r="T41" s="2"/>
      <c r="U41" s="2"/>
      <c r="V41" s="2"/>
      <c r="W41" s="2"/>
      <c r="X41" s="2"/>
      <c r="Y41" s="2"/>
      <c r="Z41" s="2"/>
    </row>
    <row r="42" spans="1:26" ht="12.75" customHeight="1" x14ac:dyDescent="0.2">
      <c r="A42" s="2"/>
      <c r="B42" s="1610"/>
      <c r="C42" s="1610"/>
      <c r="D42" s="1637"/>
      <c r="E42" s="1685"/>
      <c r="F42" s="1610"/>
      <c r="G42" s="1610"/>
      <c r="H42" s="1610"/>
      <c r="I42" s="1610"/>
      <c r="J42" s="1610"/>
      <c r="K42" s="1610"/>
      <c r="L42" s="1610"/>
      <c r="M42" s="1637"/>
      <c r="N42" s="2"/>
      <c r="O42" s="2"/>
      <c r="P42" s="2"/>
      <c r="Q42" s="2"/>
      <c r="R42" s="2"/>
      <c r="S42" s="2"/>
      <c r="T42" s="2"/>
      <c r="U42" s="2"/>
      <c r="V42" s="2"/>
      <c r="W42" s="2"/>
      <c r="X42" s="2"/>
      <c r="Y42" s="2"/>
      <c r="Z42" s="2"/>
    </row>
    <row r="43" spans="1:26" ht="48.75" customHeight="1" x14ac:dyDescent="0.2">
      <c r="A43" s="2"/>
      <c r="B43" s="1610"/>
      <c r="C43" s="1610"/>
      <c r="D43" s="1637"/>
      <c r="E43" s="1685"/>
      <c r="F43" s="1610"/>
      <c r="G43" s="1610"/>
      <c r="H43" s="1610"/>
      <c r="I43" s="1610"/>
      <c r="J43" s="1610"/>
      <c r="K43" s="1610"/>
      <c r="L43" s="1610"/>
      <c r="M43" s="1637"/>
      <c r="N43" s="2"/>
      <c r="O43" s="2"/>
      <c r="P43" s="2"/>
      <c r="Q43" s="2"/>
      <c r="R43" s="2"/>
      <c r="S43" s="2"/>
      <c r="T43" s="2"/>
      <c r="U43" s="2"/>
      <c r="V43" s="2"/>
      <c r="W43" s="2"/>
      <c r="X43" s="2"/>
      <c r="Y43" s="2"/>
      <c r="Z43" s="2"/>
    </row>
    <row r="44" spans="1:26" ht="12.75" customHeight="1" x14ac:dyDescent="0.2">
      <c r="A44" s="2"/>
      <c r="B44" s="1610"/>
      <c r="C44" s="1610"/>
      <c r="D44" s="1637"/>
      <c r="E44" s="1685"/>
      <c r="F44" s="1610"/>
      <c r="G44" s="1610"/>
      <c r="H44" s="1610"/>
      <c r="I44" s="1610"/>
      <c r="J44" s="1610"/>
      <c r="K44" s="1610"/>
      <c r="L44" s="1610"/>
      <c r="M44" s="1637"/>
      <c r="N44" s="2"/>
      <c r="O44" s="2"/>
      <c r="P44" s="2"/>
      <c r="Q44" s="2"/>
      <c r="R44" s="2"/>
      <c r="S44" s="2"/>
      <c r="T44" s="2"/>
      <c r="U44" s="2"/>
      <c r="V44" s="2"/>
      <c r="W44" s="2"/>
      <c r="X44" s="2"/>
      <c r="Y44" s="2"/>
      <c r="Z44" s="2"/>
    </row>
    <row r="45" spans="1:26" ht="12.75" customHeight="1" x14ac:dyDescent="0.2">
      <c r="A45" s="2"/>
      <c r="B45" s="1610"/>
      <c r="C45" s="1610"/>
      <c r="D45" s="1637"/>
      <c r="E45" s="1685"/>
      <c r="F45" s="1610"/>
      <c r="G45" s="1610"/>
      <c r="H45" s="1610"/>
      <c r="I45" s="1610"/>
      <c r="J45" s="1610"/>
      <c r="K45" s="1610"/>
      <c r="L45" s="1610"/>
      <c r="M45" s="1637"/>
      <c r="N45" s="2"/>
      <c r="O45" s="2"/>
      <c r="P45" s="2"/>
      <c r="Q45" s="2"/>
      <c r="R45" s="2"/>
      <c r="S45" s="2"/>
      <c r="T45" s="2"/>
      <c r="U45" s="2"/>
      <c r="V45" s="2"/>
      <c r="W45" s="2"/>
      <c r="X45" s="2"/>
      <c r="Y45" s="2"/>
      <c r="Z45" s="2"/>
    </row>
    <row r="46" spans="1:26" ht="12.75" customHeight="1" x14ac:dyDescent="0.2">
      <c r="A46" s="2"/>
      <c r="B46" s="1610"/>
      <c r="C46" s="1610"/>
      <c r="D46" s="1637"/>
      <c r="E46" s="1685"/>
      <c r="F46" s="1610"/>
      <c r="G46" s="1610"/>
      <c r="H46" s="1610"/>
      <c r="I46" s="1610"/>
      <c r="J46" s="1610"/>
      <c r="K46" s="1610"/>
      <c r="L46" s="1610"/>
      <c r="M46" s="1637"/>
      <c r="N46" s="2"/>
      <c r="O46" s="2"/>
      <c r="P46" s="2"/>
      <c r="Q46" s="2"/>
      <c r="R46" s="2"/>
      <c r="S46" s="2"/>
      <c r="T46" s="2"/>
      <c r="U46" s="2"/>
      <c r="V46" s="2"/>
      <c r="W46" s="2"/>
      <c r="X46" s="2"/>
      <c r="Y46" s="2"/>
      <c r="Z46" s="2"/>
    </row>
    <row r="47" spans="1:26" ht="12.75" customHeight="1" x14ac:dyDescent="0.2">
      <c r="A47" s="2"/>
      <c r="B47" s="1610"/>
      <c r="C47" s="1610"/>
      <c r="D47" s="1637"/>
      <c r="E47" s="1685"/>
      <c r="F47" s="1610"/>
      <c r="G47" s="1610"/>
      <c r="H47" s="1610"/>
      <c r="I47" s="1610"/>
      <c r="J47" s="1610"/>
      <c r="K47" s="1610"/>
      <c r="L47" s="1610"/>
      <c r="M47" s="1637"/>
      <c r="N47" s="2"/>
      <c r="O47" s="2"/>
      <c r="P47" s="2"/>
      <c r="Q47" s="2"/>
      <c r="R47" s="2"/>
      <c r="S47" s="2"/>
      <c r="T47" s="2"/>
      <c r="U47" s="2"/>
      <c r="V47" s="2"/>
      <c r="W47" s="2"/>
      <c r="X47" s="2"/>
      <c r="Y47" s="2"/>
      <c r="Z47" s="2"/>
    </row>
    <row r="48" spans="1:26" ht="12.75" customHeight="1" x14ac:dyDescent="0.2">
      <c r="A48" s="2"/>
      <c r="B48" s="1610"/>
      <c r="C48" s="1610"/>
      <c r="D48" s="1637"/>
      <c r="E48" s="1685"/>
      <c r="F48" s="1610"/>
      <c r="G48" s="1610"/>
      <c r="H48" s="1610"/>
      <c r="I48" s="1610"/>
      <c r="J48" s="1610"/>
      <c r="K48" s="1610"/>
      <c r="L48" s="1610"/>
      <c r="M48" s="1637"/>
      <c r="N48" s="2"/>
      <c r="O48" s="2"/>
      <c r="P48" s="2"/>
      <c r="Q48" s="2"/>
      <c r="R48" s="2"/>
      <c r="S48" s="2"/>
      <c r="T48" s="2"/>
      <c r="U48" s="2"/>
      <c r="V48" s="2"/>
      <c r="W48" s="2"/>
      <c r="X48" s="2"/>
      <c r="Y48" s="2"/>
      <c r="Z48" s="2"/>
    </row>
    <row r="49" spans="1:26" ht="12.75" customHeight="1" x14ac:dyDescent="0.2">
      <c r="A49" s="2"/>
      <c r="B49" s="1610"/>
      <c r="C49" s="1610"/>
      <c r="D49" s="1637"/>
      <c r="E49" s="1685"/>
      <c r="F49" s="1610"/>
      <c r="G49" s="1610"/>
      <c r="H49" s="1610"/>
      <c r="I49" s="1610"/>
      <c r="J49" s="1610"/>
      <c r="K49" s="1610"/>
      <c r="L49" s="1610"/>
      <c r="M49" s="1637"/>
      <c r="N49" s="2"/>
      <c r="O49" s="2"/>
      <c r="P49" s="2"/>
      <c r="Q49" s="2"/>
      <c r="R49" s="2"/>
      <c r="S49" s="2"/>
      <c r="T49" s="2"/>
      <c r="U49" s="2"/>
      <c r="V49" s="2"/>
      <c r="W49" s="2"/>
      <c r="X49" s="2"/>
      <c r="Y49" s="2"/>
      <c r="Z49" s="2"/>
    </row>
    <row r="50" spans="1:26" ht="12.75" customHeight="1" x14ac:dyDescent="0.2">
      <c r="A50" s="2"/>
      <c r="B50" s="1610"/>
      <c r="C50" s="1610"/>
      <c r="D50" s="1637"/>
      <c r="E50" s="1685"/>
      <c r="F50" s="1610"/>
      <c r="G50" s="1610"/>
      <c r="H50" s="1610"/>
      <c r="I50" s="1610"/>
      <c r="J50" s="1610"/>
      <c r="K50" s="1610"/>
      <c r="L50" s="1610"/>
      <c r="M50" s="1637"/>
      <c r="N50" s="2"/>
      <c r="O50" s="2"/>
      <c r="P50" s="2"/>
      <c r="Q50" s="2"/>
      <c r="R50" s="2"/>
      <c r="S50" s="2"/>
      <c r="T50" s="2"/>
      <c r="U50" s="2"/>
      <c r="V50" s="2"/>
      <c r="W50" s="2"/>
      <c r="X50" s="2"/>
      <c r="Y50" s="2"/>
      <c r="Z50" s="2"/>
    </row>
    <row r="51" spans="1:26" ht="113.25" customHeight="1" x14ac:dyDescent="0.2">
      <c r="A51" s="2"/>
      <c r="B51" s="1650"/>
      <c r="C51" s="1650"/>
      <c r="D51" s="1651"/>
      <c r="E51" s="2363"/>
      <c r="F51" s="1650"/>
      <c r="G51" s="1650"/>
      <c r="H51" s="1650"/>
      <c r="I51" s="1650"/>
      <c r="J51" s="1650"/>
      <c r="K51" s="1650"/>
      <c r="L51" s="1650"/>
      <c r="M51" s="1651"/>
      <c r="N51" s="2"/>
      <c r="O51" s="2"/>
      <c r="P51" s="2"/>
      <c r="Q51" s="2"/>
      <c r="R51" s="2"/>
      <c r="S51" s="2"/>
      <c r="T51" s="2"/>
      <c r="U51" s="2"/>
      <c r="V51" s="2"/>
      <c r="W51" s="2"/>
      <c r="X51" s="2"/>
      <c r="Y51" s="2"/>
      <c r="Z51" s="2"/>
    </row>
    <row r="52" spans="1:26" ht="12.75" customHeight="1" x14ac:dyDescent="0.2">
      <c r="A52" s="2"/>
      <c r="B52" s="1697" t="s">
        <v>1322</v>
      </c>
      <c r="C52" s="1698"/>
      <c r="D52" s="1699"/>
      <c r="E52" s="2580" t="s">
        <v>1323</v>
      </c>
      <c r="F52" s="1610"/>
      <c r="G52" s="1610"/>
      <c r="H52" s="1610"/>
      <c r="I52" s="1610"/>
      <c r="J52" s="1610"/>
      <c r="K52" s="1610"/>
      <c r="L52" s="1610"/>
      <c r="M52" s="1637"/>
      <c r="N52" s="2"/>
      <c r="O52" s="2"/>
      <c r="P52" s="2"/>
      <c r="Q52" s="2"/>
      <c r="R52" s="2"/>
      <c r="S52" s="2"/>
      <c r="T52" s="2"/>
      <c r="U52" s="2"/>
      <c r="V52" s="2"/>
      <c r="W52" s="2"/>
      <c r="X52" s="2"/>
      <c r="Y52" s="2"/>
      <c r="Z52" s="2"/>
    </row>
    <row r="53" spans="1:26" ht="12.75" customHeight="1" x14ac:dyDescent="0.2">
      <c r="A53" s="2"/>
      <c r="B53" s="1610"/>
      <c r="C53" s="1610"/>
      <c r="D53" s="1637"/>
      <c r="E53" s="1685"/>
      <c r="F53" s="1610"/>
      <c r="G53" s="1610"/>
      <c r="H53" s="1610"/>
      <c r="I53" s="1610"/>
      <c r="J53" s="1610"/>
      <c r="K53" s="1610"/>
      <c r="L53" s="1610"/>
      <c r="M53" s="1637"/>
      <c r="N53" s="2"/>
      <c r="O53" s="2"/>
      <c r="P53" s="2"/>
      <c r="Q53" s="2"/>
      <c r="R53" s="2"/>
      <c r="S53" s="2"/>
      <c r="T53" s="2"/>
      <c r="U53" s="2"/>
      <c r="V53" s="2"/>
      <c r="W53" s="2"/>
      <c r="X53" s="2"/>
      <c r="Y53" s="2"/>
      <c r="Z53" s="2"/>
    </row>
    <row r="54" spans="1:26" ht="12.75" customHeight="1" x14ac:dyDescent="0.2">
      <c r="A54" s="2"/>
      <c r="B54" s="1610"/>
      <c r="C54" s="1610"/>
      <c r="D54" s="1637"/>
      <c r="E54" s="1685"/>
      <c r="F54" s="1610"/>
      <c r="G54" s="1610"/>
      <c r="H54" s="1610"/>
      <c r="I54" s="1610"/>
      <c r="J54" s="1610"/>
      <c r="K54" s="1610"/>
      <c r="L54" s="1610"/>
      <c r="M54" s="1637"/>
      <c r="N54" s="2"/>
      <c r="O54" s="2"/>
      <c r="P54" s="2"/>
      <c r="Q54" s="2"/>
      <c r="R54" s="2"/>
      <c r="S54" s="2"/>
      <c r="T54" s="2"/>
      <c r="U54" s="2"/>
      <c r="V54" s="2"/>
      <c r="W54" s="2"/>
      <c r="X54" s="2"/>
      <c r="Y54" s="2"/>
      <c r="Z54" s="2"/>
    </row>
    <row r="55" spans="1:26" ht="12.75" customHeight="1" x14ac:dyDescent="0.2">
      <c r="A55" s="2"/>
      <c r="B55" s="1610"/>
      <c r="C55" s="1610"/>
      <c r="D55" s="1637"/>
      <c r="E55" s="1685"/>
      <c r="F55" s="1610"/>
      <c r="G55" s="1610"/>
      <c r="H55" s="1610"/>
      <c r="I55" s="1610"/>
      <c r="J55" s="1610"/>
      <c r="K55" s="1610"/>
      <c r="L55" s="1610"/>
      <c r="M55" s="1637"/>
      <c r="N55" s="2"/>
      <c r="O55" s="2"/>
      <c r="P55" s="2"/>
      <c r="Q55" s="2"/>
      <c r="R55" s="2"/>
      <c r="S55" s="2"/>
      <c r="T55" s="2"/>
      <c r="U55" s="2"/>
      <c r="V55" s="2"/>
      <c r="W55" s="2"/>
      <c r="X55" s="2"/>
      <c r="Y55" s="2"/>
      <c r="Z55" s="2"/>
    </row>
    <row r="56" spans="1:26" ht="12.75" customHeight="1" x14ac:dyDescent="0.2">
      <c r="A56" s="2"/>
      <c r="B56" s="1610"/>
      <c r="C56" s="1610"/>
      <c r="D56" s="1637"/>
      <c r="E56" s="1685"/>
      <c r="F56" s="1610"/>
      <c r="G56" s="1610"/>
      <c r="H56" s="1610"/>
      <c r="I56" s="1610"/>
      <c r="J56" s="1610"/>
      <c r="K56" s="1610"/>
      <c r="L56" s="1610"/>
      <c r="M56" s="1637"/>
      <c r="N56" s="2"/>
      <c r="O56" s="2"/>
      <c r="P56" s="2"/>
      <c r="Q56" s="2"/>
      <c r="R56" s="2"/>
      <c r="S56" s="2"/>
      <c r="T56" s="2"/>
      <c r="U56" s="2"/>
      <c r="V56" s="2"/>
      <c r="W56" s="2"/>
      <c r="X56" s="2"/>
      <c r="Y56" s="2"/>
      <c r="Z56" s="2"/>
    </row>
    <row r="57" spans="1:26" ht="12.75" customHeight="1" x14ac:dyDescent="0.2">
      <c r="A57" s="2"/>
      <c r="B57" s="1610"/>
      <c r="C57" s="1610"/>
      <c r="D57" s="1637"/>
      <c r="E57" s="1685"/>
      <c r="F57" s="1610"/>
      <c r="G57" s="1610"/>
      <c r="H57" s="1610"/>
      <c r="I57" s="1610"/>
      <c r="J57" s="1610"/>
      <c r="K57" s="1610"/>
      <c r="L57" s="1610"/>
      <c r="M57" s="1637"/>
      <c r="N57" s="2"/>
      <c r="O57" s="2"/>
      <c r="P57" s="2"/>
      <c r="Q57" s="2"/>
      <c r="R57" s="2"/>
      <c r="S57" s="2"/>
      <c r="T57" s="2"/>
      <c r="U57" s="2"/>
      <c r="V57" s="2"/>
      <c r="W57" s="2"/>
      <c r="X57" s="2"/>
      <c r="Y57" s="2"/>
      <c r="Z57" s="2"/>
    </row>
    <row r="58" spans="1:26" ht="12.75" customHeight="1" x14ac:dyDescent="0.2">
      <c r="A58" s="2"/>
      <c r="B58" s="1610"/>
      <c r="C58" s="1610"/>
      <c r="D58" s="1637"/>
      <c r="E58" s="1685"/>
      <c r="F58" s="1610"/>
      <c r="G58" s="1610"/>
      <c r="H58" s="1610"/>
      <c r="I58" s="1610"/>
      <c r="J58" s="1610"/>
      <c r="K58" s="1610"/>
      <c r="L58" s="1610"/>
      <c r="M58" s="1637"/>
      <c r="N58" s="2"/>
      <c r="O58" s="2"/>
      <c r="P58" s="2"/>
      <c r="Q58" s="2"/>
      <c r="R58" s="2"/>
      <c r="S58" s="2"/>
      <c r="T58" s="2"/>
      <c r="U58" s="2"/>
      <c r="V58" s="2"/>
      <c r="W58" s="2"/>
      <c r="X58" s="2"/>
      <c r="Y58" s="2"/>
      <c r="Z58" s="2"/>
    </row>
    <row r="59" spans="1:26" ht="12.75" hidden="1" customHeight="1" x14ac:dyDescent="0.2">
      <c r="A59" s="2"/>
      <c r="B59" s="1610"/>
      <c r="C59" s="1610"/>
      <c r="D59" s="1637"/>
      <c r="E59" s="1685"/>
      <c r="F59" s="1610"/>
      <c r="G59" s="1610"/>
      <c r="H59" s="1610"/>
      <c r="I59" s="1610"/>
      <c r="J59" s="1610"/>
      <c r="K59" s="1610"/>
      <c r="L59" s="1610"/>
      <c r="M59" s="1637"/>
      <c r="N59" s="2"/>
      <c r="O59" s="2"/>
      <c r="P59" s="2"/>
      <c r="Q59" s="2"/>
      <c r="R59" s="2"/>
      <c r="S59" s="2"/>
      <c r="T59" s="2"/>
      <c r="U59" s="2"/>
      <c r="V59" s="2"/>
      <c r="W59" s="2"/>
      <c r="X59" s="2"/>
      <c r="Y59" s="2"/>
      <c r="Z59" s="2"/>
    </row>
    <row r="60" spans="1:26" ht="12.75" customHeight="1" x14ac:dyDescent="0.2">
      <c r="A60" s="2"/>
      <c r="B60" s="1610"/>
      <c r="C60" s="1610"/>
      <c r="D60" s="1637"/>
      <c r="E60" s="1685"/>
      <c r="F60" s="1610"/>
      <c r="G60" s="1610"/>
      <c r="H60" s="1610"/>
      <c r="I60" s="1610"/>
      <c r="J60" s="1610"/>
      <c r="K60" s="1610"/>
      <c r="L60" s="1610"/>
      <c r="M60" s="1637"/>
      <c r="N60" s="2"/>
      <c r="O60" s="2"/>
      <c r="P60" s="2"/>
      <c r="Q60" s="2"/>
      <c r="R60" s="2"/>
      <c r="S60" s="2"/>
      <c r="T60" s="2"/>
      <c r="U60" s="2"/>
      <c r="V60" s="2"/>
      <c r="W60" s="2"/>
      <c r="X60" s="2"/>
      <c r="Y60" s="2"/>
      <c r="Z60" s="2"/>
    </row>
    <row r="61" spans="1:26" ht="12.75" customHeight="1" x14ac:dyDescent="0.2">
      <c r="A61" s="2"/>
      <c r="B61" s="1610"/>
      <c r="C61" s="1610"/>
      <c r="D61" s="1637"/>
      <c r="E61" s="1685"/>
      <c r="F61" s="1610"/>
      <c r="G61" s="1610"/>
      <c r="H61" s="1610"/>
      <c r="I61" s="1610"/>
      <c r="J61" s="1610"/>
      <c r="K61" s="1610"/>
      <c r="L61" s="1610"/>
      <c r="M61" s="1637"/>
      <c r="N61" s="2"/>
      <c r="O61" s="2"/>
      <c r="P61" s="2"/>
      <c r="Q61" s="2"/>
      <c r="R61" s="2"/>
      <c r="S61" s="2"/>
      <c r="T61" s="2"/>
      <c r="U61" s="2"/>
      <c r="V61" s="2"/>
      <c r="W61" s="2"/>
      <c r="X61" s="2"/>
      <c r="Y61" s="2"/>
      <c r="Z61" s="2"/>
    </row>
    <row r="62" spans="1:26" ht="12.75" customHeight="1" x14ac:dyDescent="0.2">
      <c r="A62" s="2"/>
      <c r="B62" s="1610"/>
      <c r="C62" s="1610"/>
      <c r="D62" s="1637"/>
      <c r="E62" s="1685"/>
      <c r="F62" s="1610"/>
      <c r="G62" s="1610"/>
      <c r="H62" s="1610"/>
      <c r="I62" s="1610"/>
      <c r="J62" s="1610"/>
      <c r="K62" s="1610"/>
      <c r="L62" s="1610"/>
      <c r="M62" s="1637"/>
      <c r="N62" s="2"/>
      <c r="O62" s="2"/>
      <c r="P62" s="2"/>
      <c r="Q62" s="2"/>
      <c r="R62" s="2"/>
      <c r="S62" s="2"/>
      <c r="T62" s="2"/>
      <c r="U62" s="2"/>
      <c r="V62" s="2"/>
      <c r="W62" s="2"/>
      <c r="X62" s="2"/>
      <c r="Y62" s="2"/>
      <c r="Z62" s="2"/>
    </row>
    <row r="63" spans="1:26" ht="12.75" customHeight="1" x14ac:dyDescent="0.2">
      <c r="A63" s="2"/>
      <c r="B63" s="1610"/>
      <c r="C63" s="1610"/>
      <c r="D63" s="1637"/>
      <c r="E63" s="1685"/>
      <c r="F63" s="1610"/>
      <c r="G63" s="1610"/>
      <c r="H63" s="1610"/>
      <c r="I63" s="1610"/>
      <c r="J63" s="1610"/>
      <c r="K63" s="1610"/>
      <c r="L63" s="1610"/>
      <c r="M63" s="1637"/>
      <c r="N63" s="2"/>
      <c r="O63" s="2"/>
      <c r="P63" s="2"/>
      <c r="Q63" s="2"/>
      <c r="R63" s="2"/>
      <c r="S63" s="2"/>
      <c r="T63" s="2"/>
      <c r="U63" s="2"/>
      <c r="V63" s="2"/>
      <c r="W63" s="2"/>
      <c r="X63" s="2"/>
      <c r="Y63" s="2"/>
      <c r="Z63" s="2"/>
    </row>
    <row r="64" spans="1:26" ht="87" customHeight="1" x14ac:dyDescent="0.2">
      <c r="A64" s="2"/>
      <c r="B64" s="1650"/>
      <c r="C64" s="1650"/>
      <c r="D64" s="1651"/>
      <c r="E64" s="2363"/>
      <c r="F64" s="1650"/>
      <c r="G64" s="1650"/>
      <c r="H64" s="1650"/>
      <c r="I64" s="1650"/>
      <c r="J64" s="1650"/>
      <c r="K64" s="1650"/>
      <c r="L64" s="1650"/>
      <c r="M64" s="1651"/>
      <c r="N64" s="2"/>
      <c r="O64" s="2"/>
      <c r="P64" s="2"/>
      <c r="Q64" s="2"/>
      <c r="R64" s="2"/>
      <c r="S64" s="2"/>
      <c r="T64" s="2"/>
      <c r="U64" s="2"/>
      <c r="V64" s="2"/>
      <c r="W64" s="2"/>
      <c r="X64" s="2"/>
      <c r="Y64" s="2"/>
      <c r="Z64" s="2"/>
    </row>
    <row r="65" spans="1:26" ht="12.75" customHeight="1" x14ac:dyDescent="0.2">
      <c r="A65" s="2"/>
      <c r="B65" s="1697" t="s">
        <v>1324</v>
      </c>
      <c r="C65" s="1698"/>
      <c r="D65" s="1699"/>
      <c r="E65" s="2577" t="s">
        <v>1325</v>
      </c>
      <c r="F65" s="1698"/>
      <c r="G65" s="1698"/>
      <c r="H65" s="1698"/>
      <c r="I65" s="1698"/>
      <c r="J65" s="1698"/>
      <c r="K65" s="1698"/>
      <c r="L65" s="1698"/>
      <c r="M65" s="1699"/>
      <c r="N65" s="2"/>
      <c r="O65" s="2"/>
      <c r="P65" s="2"/>
      <c r="Q65" s="2"/>
      <c r="R65" s="2"/>
      <c r="S65" s="2"/>
      <c r="T65" s="2"/>
      <c r="U65" s="2"/>
      <c r="V65" s="2"/>
      <c r="W65" s="2"/>
      <c r="X65" s="2"/>
      <c r="Y65" s="2"/>
      <c r="Z65" s="2"/>
    </row>
    <row r="66" spans="1:26" ht="12.75" customHeight="1" x14ac:dyDescent="0.2">
      <c r="A66" s="2"/>
      <c r="B66" s="1610"/>
      <c r="C66" s="1610"/>
      <c r="D66" s="1637"/>
      <c r="E66" s="1685"/>
      <c r="F66" s="1610"/>
      <c r="G66" s="1610"/>
      <c r="H66" s="1610"/>
      <c r="I66" s="1610"/>
      <c r="J66" s="1610"/>
      <c r="K66" s="1610"/>
      <c r="L66" s="1610"/>
      <c r="M66" s="1637"/>
      <c r="N66" s="2"/>
      <c r="O66" s="2"/>
      <c r="P66" s="2"/>
      <c r="Q66" s="2"/>
      <c r="R66" s="2"/>
      <c r="S66" s="2"/>
      <c r="T66" s="2"/>
      <c r="U66" s="2"/>
      <c r="V66" s="2"/>
      <c r="W66" s="2"/>
      <c r="X66" s="2"/>
      <c r="Y66" s="2"/>
      <c r="Z66" s="2"/>
    </row>
    <row r="67" spans="1:26" ht="12.75" customHeight="1" x14ac:dyDescent="0.2">
      <c r="A67" s="2"/>
      <c r="B67" s="1610"/>
      <c r="C67" s="1610"/>
      <c r="D67" s="1637"/>
      <c r="E67" s="1685"/>
      <c r="F67" s="1610"/>
      <c r="G67" s="1610"/>
      <c r="H67" s="1610"/>
      <c r="I67" s="1610"/>
      <c r="J67" s="1610"/>
      <c r="K67" s="1610"/>
      <c r="L67" s="1610"/>
      <c r="M67" s="1637"/>
      <c r="N67" s="2"/>
      <c r="O67" s="2"/>
      <c r="P67" s="2"/>
      <c r="Q67" s="2"/>
      <c r="R67" s="2"/>
      <c r="S67" s="2"/>
      <c r="T67" s="2"/>
      <c r="U67" s="2"/>
      <c r="V67" s="2"/>
      <c r="W67" s="2"/>
      <c r="X67" s="2"/>
      <c r="Y67" s="2"/>
      <c r="Z67" s="2"/>
    </row>
    <row r="68" spans="1:26" ht="12.75" customHeight="1" x14ac:dyDescent="0.2">
      <c r="A68" s="2"/>
      <c r="B68" s="1610"/>
      <c r="C68" s="1610"/>
      <c r="D68" s="1637"/>
      <c r="E68" s="1685"/>
      <c r="F68" s="1610"/>
      <c r="G68" s="1610"/>
      <c r="H68" s="1610"/>
      <c r="I68" s="1610"/>
      <c r="J68" s="1610"/>
      <c r="K68" s="1610"/>
      <c r="L68" s="1610"/>
      <c r="M68" s="1637"/>
      <c r="N68" s="2"/>
      <c r="O68" s="2"/>
      <c r="P68" s="2"/>
      <c r="Q68" s="2"/>
      <c r="R68" s="2"/>
      <c r="S68" s="2"/>
      <c r="T68" s="2"/>
      <c r="U68" s="2"/>
      <c r="V68" s="2"/>
      <c r="W68" s="2"/>
      <c r="X68" s="2"/>
      <c r="Y68" s="2"/>
      <c r="Z68" s="2"/>
    </row>
    <row r="69" spans="1:26" ht="12.75" customHeight="1" x14ac:dyDescent="0.2">
      <c r="A69" s="2"/>
      <c r="B69" s="1610"/>
      <c r="C69" s="1610"/>
      <c r="D69" s="1637"/>
      <c r="E69" s="1685"/>
      <c r="F69" s="1610"/>
      <c r="G69" s="1610"/>
      <c r="H69" s="1610"/>
      <c r="I69" s="1610"/>
      <c r="J69" s="1610"/>
      <c r="K69" s="1610"/>
      <c r="L69" s="1610"/>
      <c r="M69" s="1637"/>
      <c r="N69" s="2"/>
      <c r="O69" s="2"/>
      <c r="P69" s="2"/>
      <c r="Q69" s="2"/>
      <c r="R69" s="2"/>
      <c r="S69" s="2"/>
      <c r="T69" s="2"/>
      <c r="U69" s="2"/>
      <c r="V69" s="2"/>
      <c r="W69" s="2"/>
      <c r="X69" s="2"/>
      <c r="Y69" s="2"/>
      <c r="Z69" s="2"/>
    </row>
    <row r="70" spans="1:26" ht="12.75" customHeight="1" x14ac:dyDescent="0.2">
      <c r="A70" s="2"/>
      <c r="B70" s="1610"/>
      <c r="C70" s="1610"/>
      <c r="D70" s="1637"/>
      <c r="E70" s="1685"/>
      <c r="F70" s="1610"/>
      <c r="G70" s="1610"/>
      <c r="H70" s="1610"/>
      <c r="I70" s="1610"/>
      <c r="J70" s="1610"/>
      <c r="K70" s="1610"/>
      <c r="L70" s="1610"/>
      <c r="M70" s="1637"/>
      <c r="N70" s="2"/>
      <c r="O70" s="2"/>
      <c r="P70" s="2"/>
      <c r="Q70" s="2"/>
      <c r="R70" s="2"/>
      <c r="S70" s="2"/>
      <c r="T70" s="2"/>
      <c r="U70" s="2"/>
      <c r="V70" s="2"/>
      <c r="W70" s="2"/>
      <c r="X70" s="2"/>
      <c r="Y70" s="2"/>
      <c r="Z70" s="2"/>
    </row>
    <row r="71" spans="1:26" ht="12.75" customHeight="1" x14ac:dyDescent="0.2">
      <c r="A71" s="2"/>
      <c r="B71" s="1610"/>
      <c r="C71" s="1610"/>
      <c r="D71" s="1637"/>
      <c r="E71" s="1685"/>
      <c r="F71" s="1610"/>
      <c r="G71" s="1610"/>
      <c r="H71" s="1610"/>
      <c r="I71" s="1610"/>
      <c r="J71" s="1610"/>
      <c r="K71" s="1610"/>
      <c r="L71" s="1610"/>
      <c r="M71" s="1637"/>
      <c r="N71" s="2"/>
      <c r="O71" s="2"/>
      <c r="P71" s="2"/>
      <c r="Q71" s="2"/>
      <c r="R71" s="2"/>
      <c r="S71" s="2"/>
      <c r="T71" s="2"/>
      <c r="U71" s="2"/>
      <c r="V71" s="2"/>
      <c r="W71" s="2"/>
      <c r="X71" s="2"/>
      <c r="Y71" s="2"/>
      <c r="Z71" s="2"/>
    </row>
    <row r="72" spans="1:26" ht="12.75" customHeight="1" x14ac:dyDescent="0.2">
      <c r="A72" s="2"/>
      <c r="B72" s="1610"/>
      <c r="C72" s="1610"/>
      <c r="D72" s="1637"/>
      <c r="E72" s="1685"/>
      <c r="F72" s="1610"/>
      <c r="G72" s="1610"/>
      <c r="H72" s="1610"/>
      <c r="I72" s="1610"/>
      <c r="J72" s="1610"/>
      <c r="K72" s="1610"/>
      <c r="L72" s="1610"/>
      <c r="M72" s="1637"/>
      <c r="N72" s="2"/>
      <c r="O72" s="2"/>
      <c r="P72" s="2"/>
      <c r="Q72" s="2"/>
      <c r="R72" s="2"/>
      <c r="S72" s="2"/>
      <c r="T72" s="2"/>
      <c r="U72" s="2"/>
      <c r="V72" s="2"/>
      <c r="W72" s="2"/>
      <c r="X72" s="2"/>
      <c r="Y72" s="2"/>
      <c r="Z72" s="2"/>
    </row>
    <row r="73" spans="1:26" ht="12.75" customHeight="1" x14ac:dyDescent="0.2">
      <c r="A73" s="2"/>
      <c r="B73" s="1610"/>
      <c r="C73" s="1610"/>
      <c r="D73" s="1637"/>
      <c r="E73" s="1685"/>
      <c r="F73" s="1610"/>
      <c r="G73" s="1610"/>
      <c r="H73" s="1610"/>
      <c r="I73" s="1610"/>
      <c r="J73" s="1610"/>
      <c r="K73" s="1610"/>
      <c r="L73" s="1610"/>
      <c r="M73" s="1637"/>
      <c r="N73" s="2"/>
      <c r="O73" s="2"/>
      <c r="P73" s="2"/>
      <c r="Q73" s="2"/>
      <c r="R73" s="2"/>
      <c r="S73" s="2"/>
      <c r="T73" s="2"/>
      <c r="U73" s="2"/>
      <c r="V73" s="2"/>
      <c r="W73" s="2"/>
      <c r="X73" s="2"/>
      <c r="Y73" s="2"/>
      <c r="Z73" s="2"/>
    </row>
    <row r="74" spans="1:26" ht="12.75" customHeight="1" x14ac:dyDescent="0.2">
      <c r="A74" s="2"/>
      <c r="B74" s="1610"/>
      <c r="C74" s="1610"/>
      <c r="D74" s="1637"/>
      <c r="E74" s="1685"/>
      <c r="F74" s="1610"/>
      <c r="G74" s="1610"/>
      <c r="H74" s="1610"/>
      <c r="I74" s="1610"/>
      <c r="J74" s="1610"/>
      <c r="K74" s="1610"/>
      <c r="L74" s="1610"/>
      <c r="M74" s="1637"/>
      <c r="N74" s="2"/>
      <c r="O74" s="2"/>
      <c r="P74" s="2"/>
      <c r="Q74" s="2"/>
      <c r="R74" s="2"/>
      <c r="S74" s="2"/>
      <c r="T74" s="2"/>
      <c r="U74" s="2"/>
      <c r="V74" s="2"/>
      <c r="W74" s="2"/>
      <c r="X74" s="2"/>
      <c r="Y74" s="2"/>
      <c r="Z74" s="2"/>
    </row>
    <row r="75" spans="1:26" ht="12.75" customHeight="1" x14ac:dyDescent="0.2">
      <c r="A75" s="2"/>
      <c r="B75" s="1610"/>
      <c r="C75" s="1610"/>
      <c r="D75" s="1637"/>
      <c r="E75" s="1685"/>
      <c r="F75" s="1610"/>
      <c r="G75" s="1610"/>
      <c r="H75" s="1610"/>
      <c r="I75" s="1610"/>
      <c r="J75" s="1610"/>
      <c r="K75" s="1610"/>
      <c r="L75" s="1610"/>
      <c r="M75" s="1637"/>
      <c r="N75" s="2"/>
      <c r="O75" s="2"/>
      <c r="P75" s="2"/>
      <c r="Q75" s="2"/>
      <c r="R75" s="2"/>
      <c r="S75" s="2"/>
      <c r="T75" s="2"/>
      <c r="U75" s="2"/>
      <c r="V75" s="2"/>
      <c r="W75" s="2"/>
      <c r="X75" s="2"/>
      <c r="Y75" s="2"/>
      <c r="Z75" s="2"/>
    </row>
    <row r="76" spans="1:26" ht="12.75" customHeight="1" x14ac:dyDescent="0.2">
      <c r="A76" s="2"/>
      <c r="B76" s="1610"/>
      <c r="C76" s="1610"/>
      <c r="D76" s="1637"/>
      <c r="E76" s="1685"/>
      <c r="F76" s="1610"/>
      <c r="G76" s="1610"/>
      <c r="H76" s="1610"/>
      <c r="I76" s="1610"/>
      <c r="J76" s="1610"/>
      <c r="K76" s="1610"/>
      <c r="L76" s="1610"/>
      <c r="M76" s="1637"/>
      <c r="N76" s="2"/>
      <c r="O76" s="2"/>
      <c r="P76" s="2"/>
      <c r="Q76" s="2"/>
      <c r="R76" s="2"/>
      <c r="S76" s="2"/>
      <c r="T76" s="2"/>
      <c r="U76" s="2"/>
      <c r="V76" s="2"/>
      <c r="W76" s="2"/>
      <c r="X76" s="2"/>
      <c r="Y76" s="2"/>
      <c r="Z76" s="2"/>
    </row>
    <row r="77" spans="1:26" ht="12.75" customHeight="1" x14ac:dyDescent="0.2">
      <c r="A77" s="2"/>
      <c r="B77" s="1610"/>
      <c r="C77" s="1610"/>
      <c r="D77" s="1637"/>
      <c r="E77" s="1685"/>
      <c r="F77" s="1610"/>
      <c r="G77" s="1610"/>
      <c r="H77" s="1610"/>
      <c r="I77" s="1610"/>
      <c r="J77" s="1610"/>
      <c r="K77" s="1610"/>
      <c r="L77" s="1610"/>
      <c r="M77" s="1637"/>
      <c r="N77" s="2"/>
      <c r="O77" s="2"/>
      <c r="P77" s="2"/>
      <c r="Q77" s="2"/>
      <c r="R77" s="2"/>
      <c r="S77" s="2"/>
      <c r="T77" s="2"/>
      <c r="U77" s="2"/>
      <c r="V77" s="2"/>
      <c r="W77" s="2"/>
      <c r="X77" s="2"/>
      <c r="Y77" s="2"/>
      <c r="Z77" s="2"/>
    </row>
    <row r="78" spans="1:26" ht="53.25" customHeight="1" x14ac:dyDescent="0.2">
      <c r="A78" s="2"/>
      <c r="B78" s="1610"/>
      <c r="C78" s="1610"/>
      <c r="D78" s="1637"/>
      <c r="E78" s="1685"/>
      <c r="F78" s="1610"/>
      <c r="G78" s="1610"/>
      <c r="H78" s="1610"/>
      <c r="I78" s="1610"/>
      <c r="J78" s="1610"/>
      <c r="K78" s="1610"/>
      <c r="L78" s="1610"/>
      <c r="M78" s="1637"/>
      <c r="N78" s="2"/>
      <c r="O78" s="2"/>
      <c r="P78" s="2"/>
      <c r="Q78" s="2"/>
      <c r="R78" s="2"/>
      <c r="S78" s="2"/>
      <c r="T78" s="2"/>
      <c r="U78" s="2"/>
      <c r="V78" s="2"/>
      <c r="W78" s="2"/>
      <c r="X78" s="2"/>
      <c r="Y78" s="2"/>
      <c r="Z78" s="2"/>
    </row>
    <row r="79" spans="1:26" ht="49.5" customHeight="1" x14ac:dyDescent="0.2">
      <c r="A79" s="2"/>
      <c r="B79" s="1635"/>
      <c r="C79" s="1635"/>
      <c r="D79" s="1681"/>
      <c r="E79" s="1693"/>
      <c r="F79" s="1635"/>
      <c r="G79" s="1635"/>
      <c r="H79" s="1635"/>
      <c r="I79" s="1635"/>
      <c r="J79" s="1635"/>
      <c r="K79" s="1635"/>
      <c r="L79" s="1635"/>
      <c r="M79" s="1681"/>
      <c r="N79" s="2"/>
      <c r="O79" s="2"/>
      <c r="P79" s="2"/>
      <c r="Q79" s="2"/>
      <c r="R79" s="2"/>
      <c r="S79" s="2"/>
      <c r="T79" s="2"/>
      <c r="U79" s="2"/>
      <c r="V79" s="2"/>
      <c r="W79" s="2"/>
      <c r="X79" s="2"/>
      <c r="Y79" s="2"/>
      <c r="Z79" s="2"/>
    </row>
    <row r="80" spans="1:26" ht="12.75" customHeight="1" x14ac:dyDescent="0.2">
      <c r="A80" s="2"/>
      <c r="B80" s="1748" t="s">
        <v>1326</v>
      </c>
      <c r="C80" s="1630"/>
      <c r="D80" s="1630"/>
      <c r="E80" s="1630"/>
      <c r="F80" s="1630"/>
      <c r="G80" s="1630"/>
      <c r="H80" s="1630"/>
      <c r="I80" s="1630"/>
      <c r="J80" s="1630"/>
      <c r="K80" s="1630"/>
      <c r="L80" s="1630"/>
      <c r="M80" s="1630"/>
      <c r="N80" s="2"/>
      <c r="O80" s="2"/>
      <c r="P80" s="2"/>
      <c r="Q80" s="2"/>
      <c r="R80" s="2"/>
      <c r="S80" s="2"/>
      <c r="T80" s="2"/>
      <c r="U80" s="2"/>
      <c r="V80" s="2"/>
      <c r="W80" s="2"/>
      <c r="X80" s="2"/>
      <c r="Y80" s="2"/>
      <c r="Z80" s="2"/>
    </row>
    <row r="81" spans="1:26" ht="12.75" customHeight="1" x14ac:dyDescent="0.2">
      <c r="A81" s="2"/>
      <c r="B81" s="2574" t="s">
        <v>1327</v>
      </c>
      <c r="C81" s="1645"/>
      <c r="D81" s="1769"/>
      <c r="E81" s="2575" t="s">
        <v>1328</v>
      </c>
      <c r="F81" s="1645"/>
      <c r="G81" s="1645"/>
      <c r="H81" s="1645"/>
      <c r="I81" s="1645"/>
      <c r="J81" s="1645"/>
      <c r="K81" s="1645"/>
      <c r="L81" s="1645"/>
      <c r="M81" s="1769"/>
      <c r="N81" s="2"/>
      <c r="O81" s="2"/>
      <c r="P81" s="2"/>
      <c r="Q81" s="2"/>
      <c r="R81" s="2"/>
      <c r="S81" s="2"/>
      <c r="T81" s="2"/>
      <c r="U81" s="2"/>
      <c r="V81" s="2"/>
      <c r="W81" s="2"/>
      <c r="X81" s="2"/>
      <c r="Y81" s="2"/>
      <c r="Z81" s="2"/>
    </row>
    <row r="82" spans="1:26" ht="12.75" customHeight="1" x14ac:dyDescent="0.2">
      <c r="A82" s="2"/>
      <c r="B82" s="1610"/>
      <c r="C82" s="1610"/>
      <c r="D82" s="1637"/>
      <c r="E82" s="1685"/>
      <c r="F82" s="1610"/>
      <c r="G82" s="1610"/>
      <c r="H82" s="1610"/>
      <c r="I82" s="1610"/>
      <c r="J82" s="1610"/>
      <c r="K82" s="1610"/>
      <c r="L82" s="1610"/>
      <c r="M82" s="1637"/>
      <c r="N82" s="2"/>
      <c r="O82" s="2"/>
      <c r="P82" s="2"/>
      <c r="Q82" s="2"/>
      <c r="R82" s="2"/>
      <c r="S82" s="2"/>
      <c r="T82" s="2"/>
      <c r="U82" s="2"/>
      <c r="V82" s="2"/>
      <c r="W82" s="2"/>
      <c r="X82" s="2"/>
      <c r="Y82" s="2"/>
      <c r="Z82" s="2"/>
    </row>
    <row r="83" spans="1:26" ht="12.75" customHeight="1" x14ac:dyDescent="0.2">
      <c r="A83" s="2"/>
      <c r="B83" s="1610"/>
      <c r="C83" s="1610"/>
      <c r="D83" s="1637"/>
      <c r="E83" s="1685"/>
      <c r="F83" s="1610"/>
      <c r="G83" s="1610"/>
      <c r="H83" s="1610"/>
      <c r="I83" s="1610"/>
      <c r="J83" s="1610"/>
      <c r="K83" s="1610"/>
      <c r="L83" s="1610"/>
      <c r="M83" s="1637"/>
      <c r="N83" s="2"/>
      <c r="O83" s="2"/>
      <c r="P83" s="2"/>
      <c r="Q83" s="2"/>
      <c r="R83" s="2"/>
      <c r="S83" s="2"/>
      <c r="T83" s="2"/>
      <c r="U83" s="2"/>
      <c r="V83" s="2"/>
      <c r="W83" s="2"/>
      <c r="X83" s="2"/>
      <c r="Y83" s="2"/>
      <c r="Z83" s="2"/>
    </row>
    <row r="84" spans="1:26" ht="12.75" customHeight="1" x14ac:dyDescent="0.2">
      <c r="A84" s="2"/>
      <c r="B84" s="1610"/>
      <c r="C84" s="1610"/>
      <c r="D84" s="1637"/>
      <c r="E84" s="1685"/>
      <c r="F84" s="1610"/>
      <c r="G84" s="1610"/>
      <c r="H84" s="1610"/>
      <c r="I84" s="1610"/>
      <c r="J84" s="1610"/>
      <c r="K84" s="1610"/>
      <c r="L84" s="1610"/>
      <c r="M84" s="1637"/>
      <c r="N84" s="2"/>
      <c r="O84" s="2"/>
      <c r="P84" s="2"/>
      <c r="Q84" s="2"/>
      <c r="R84" s="2"/>
      <c r="S84" s="2"/>
      <c r="T84" s="2"/>
      <c r="U84" s="2"/>
      <c r="V84" s="2"/>
      <c r="W84" s="2"/>
      <c r="X84" s="2"/>
      <c r="Y84" s="2"/>
      <c r="Z84" s="2"/>
    </row>
    <row r="85" spans="1:26" ht="84" customHeight="1" x14ac:dyDescent="0.2">
      <c r="A85" s="2"/>
      <c r="B85" s="1610"/>
      <c r="C85" s="1610"/>
      <c r="D85" s="1637"/>
      <c r="E85" s="1685"/>
      <c r="F85" s="1610"/>
      <c r="G85" s="1610"/>
      <c r="H85" s="1610"/>
      <c r="I85" s="1610"/>
      <c r="J85" s="1610"/>
      <c r="K85" s="1610"/>
      <c r="L85" s="1610"/>
      <c r="M85" s="1637"/>
      <c r="N85" s="2"/>
      <c r="O85" s="2"/>
      <c r="P85" s="2"/>
      <c r="Q85" s="2"/>
      <c r="R85" s="2"/>
      <c r="S85" s="2"/>
      <c r="T85" s="2"/>
      <c r="U85" s="2"/>
      <c r="V85" s="2"/>
      <c r="W85" s="2"/>
      <c r="X85" s="2"/>
      <c r="Y85" s="2"/>
      <c r="Z85" s="2"/>
    </row>
    <row r="86" spans="1:26" ht="12.75" customHeight="1" x14ac:dyDescent="0.2">
      <c r="A86" s="2"/>
      <c r="B86" s="1610"/>
      <c r="C86" s="1610"/>
      <c r="D86" s="1637"/>
      <c r="E86" s="1685"/>
      <c r="F86" s="1610"/>
      <c r="G86" s="1610"/>
      <c r="H86" s="1610"/>
      <c r="I86" s="1610"/>
      <c r="J86" s="1610"/>
      <c r="K86" s="1610"/>
      <c r="L86" s="1610"/>
      <c r="M86" s="1637"/>
      <c r="N86" s="2"/>
      <c r="O86" s="2"/>
      <c r="P86" s="2"/>
      <c r="Q86" s="2"/>
      <c r="R86" s="2"/>
      <c r="S86" s="2"/>
      <c r="T86" s="2"/>
      <c r="U86" s="2"/>
      <c r="V86" s="2"/>
      <c r="W86" s="2"/>
      <c r="X86" s="2"/>
      <c r="Y86" s="2"/>
      <c r="Z86" s="2"/>
    </row>
    <row r="87" spans="1:26" ht="12.75" customHeight="1" x14ac:dyDescent="0.2">
      <c r="A87" s="2"/>
      <c r="B87" s="1610"/>
      <c r="C87" s="1610"/>
      <c r="D87" s="1637"/>
      <c r="E87" s="1685"/>
      <c r="F87" s="1610"/>
      <c r="G87" s="1610"/>
      <c r="H87" s="1610"/>
      <c r="I87" s="1610"/>
      <c r="J87" s="1610"/>
      <c r="K87" s="1610"/>
      <c r="L87" s="1610"/>
      <c r="M87" s="1637"/>
      <c r="N87" s="2"/>
      <c r="O87" s="2"/>
      <c r="P87" s="2"/>
      <c r="Q87" s="2"/>
      <c r="R87" s="2"/>
      <c r="S87" s="2"/>
      <c r="T87" s="2"/>
      <c r="U87" s="2"/>
      <c r="V87" s="2"/>
      <c r="W87" s="2"/>
      <c r="X87" s="2"/>
      <c r="Y87" s="2"/>
      <c r="Z87" s="2"/>
    </row>
    <row r="88" spans="1:26" ht="252.75" customHeight="1" x14ac:dyDescent="0.2">
      <c r="A88" s="2"/>
      <c r="B88" s="1650"/>
      <c r="C88" s="1650"/>
      <c r="D88" s="1651"/>
      <c r="E88" s="2363"/>
      <c r="F88" s="1650"/>
      <c r="G88" s="1650"/>
      <c r="H88" s="1650"/>
      <c r="I88" s="1650"/>
      <c r="J88" s="1650"/>
      <c r="K88" s="1650"/>
      <c r="L88" s="1650"/>
      <c r="M88" s="1651"/>
      <c r="N88" s="2"/>
      <c r="O88" s="2"/>
      <c r="P88" s="2"/>
      <c r="Q88" s="2"/>
      <c r="R88" s="2"/>
      <c r="S88" s="2"/>
      <c r="T88" s="2"/>
      <c r="U88" s="2"/>
      <c r="V88" s="2"/>
      <c r="W88" s="2"/>
      <c r="X88" s="2"/>
      <c r="Y88" s="2"/>
      <c r="Z88" s="2"/>
    </row>
    <row r="89" spans="1:26" ht="12.75" customHeight="1" x14ac:dyDescent="0.2">
      <c r="A89" s="2"/>
      <c r="B89" s="1697" t="s">
        <v>1329</v>
      </c>
      <c r="C89" s="1698"/>
      <c r="D89" s="1699"/>
      <c r="E89" s="2577" t="s">
        <v>1330</v>
      </c>
      <c r="F89" s="1698"/>
      <c r="G89" s="1698"/>
      <c r="H89" s="1698"/>
      <c r="I89" s="1698"/>
      <c r="J89" s="1698"/>
      <c r="K89" s="1698"/>
      <c r="L89" s="1698"/>
      <c r="M89" s="1699"/>
      <c r="N89" s="2"/>
      <c r="O89" s="2"/>
      <c r="P89" s="2"/>
      <c r="Q89" s="2"/>
      <c r="R89" s="2"/>
      <c r="S89" s="2"/>
      <c r="T89" s="2"/>
      <c r="U89" s="2"/>
      <c r="V89" s="2"/>
      <c r="W89" s="2"/>
      <c r="X89" s="2"/>
      <c r="Y89" s="2"/>
      <c r="Z89" s="2"/>
    </row>
    <row r="90" spans="1:26" ht="12.75" customHeight="1" x14ac:dyDescent="0.2">
      <c r="A90" s="2"/>
      <c r="B90" s="1610"/>
      <c r="C90" s="1610"/>
      <c r="D90" s="1637"/>
      <c r="E90" s="1685"/>
      <c r="F90" s="1610"/>
      <c r="G90" s="1610"/>
      <c r="H90" s="1610"/>
      <c r="I90" s="1610"/>
      <c r="J90" s="1610"/>
      <c r="K90" s="1610"/>
      <c r="L90" s="1610"/>
      <c r="M90" s="1637"/>
      <c r="N90" s="2"/>
      <c r="O90" s="2"/>
      <c r="P90" s="2"/>
      <c r="Q90" s="2"/>
      <c r="R90" s="2"/>
      <c r="S90" s="2"/>
      <c r="T90" s="2"/>
      <c r="U90" s="2"/>
      <c r="V90" s="2"/>
      <c r="W90" s="2"/>
      <c r="X90" s="2"/>
      <c r="Y90" s="2"/>
      <c r="Z90" s="2"/>
    </row>
    <row r="91" spans="1:26" ht="12.75" customHeight="1" x14ac:dyDescent="0.2">
      <c r="A91" s="2"/>
      <c r="B91" s="1610"/>
      <c r="C91" s="1610"/>
      <c r="D91" s="1637"/>
      <c r="E91" s="1685"/>
      <c r="F91" s="1610"/>
      <c r="G91" s="1610"/>
      <c r="H91" s="1610"/>
      <c r="I91" s="1610"/>
      <c r="J91" s="1610"/>
      <c r="K91" s="1610"/>
      <c r="L91" s="1610"/>
      <c r="M91" s="1637"/>
      <c r="N91" s="2"/>
      <c r="O91" s="2"/>
      <c r="P91" s="2"/>
      <c r="Q91" s="2"/>
      <c r="R91" s="2"/>
      <c r="S91" s="2"/>
      <c r="T91" s="2"/>
      <c r="U91" s="2"/>
      <c r="V91" s="2"/>
      <c r="W91" s="2"/>
      <c r="X91" s="2"/>
      <c r="Y91" s="2"/>
      <c r="Z91" s="2"/>
    </row>
    <row r="92" spans="1:26" ht="12.75" customHeight="1" x14ac:dyDescent="0.2">
      <c r="A92" s="2"/>
      <c r="B92" s="1610"/>
      <c r="C92" s="1610"/>
      <c r="D92" s="1637"/>
      <c r="E92" s="1685"/>
      <c r="F92" s="1610"/>
      <c r="G92" s="1610"/>
      <c r="H92" s="1610"/>
      <c r="I92" s="1610"/>
      <c r="J92" s="1610"/>
      <c r="K92" s="1610"/>
      <c r="L92" s="1610"/>
      <c r="M92" s="1637"/>
      <c r="N92" s="2"/>
      <c r="O92" s="2"/>
      <c r="P92" s="2"/>
      <c r="Q92" s="2"/>
      <c r="R92" s="2"/>
      <c r="S92" s="2"/>
      <c r="T92" s="2"/>
      <c r="U92" s="2"/>
      <c r="V92" s="2"/>
      <c r="W92" s="2"/>
      <c r="X92" s="2"/>
      <c r="Y92" s="2"/>
      <c r="Z92" s="2"/>
    </row>
    <row r="93" spans="1:26" ht="12.75" customHeight="1" x14ac:dyDescent="0.2">
      <c r="A93" s="2"/>
      <c r="B93" s="1610"/>
      <c r="C93" s="1610"/>
      <c r="D93" s="1637"/>
      <c r="E93" s="1685"/>
      <c r="F93" s="1610"/>
      <c r="G93" s="1610"/>
      <c r="H93" s="1610"/>
      <c r="I93" s="1610"/>
      <c r="J93" s="1610"/>
      <c r="K93" s="1610"/>
      <c r="L93" s="1610"/>
      <c r="M93" s="1637"/>
      <c r="N93" s="2"/>
      <c r="O93" s="2"/>
      <c r="P93" s="2"/>
      <c r="Q93" s="2"/>
      <c r="R93" s="2"/>
      <c r="S93" s="2"/>
      <c r="T93" s="2"/>
      <c r="U93" s="2"/>
      <c r="V93" s="2"/>
      <c r="W93" s="2"/>
      <c r="X93" s="2"/>
      <c r="Y93" s="2"/>
      <c r="Z93" s="2"/>
    </row>
    <row r="94" spans="1:26" ht="12.75" customHeight="1" x14ac:dyDescent="0.2">
      <c r="A94" s="2"/>
      <c r="B94" s="1610"/>
      <c r="C94" s="1610"/>
      <c r="D94" s="1637"/>
      <c r="E94" s="1685"/>
      <c r="F94" s="1610"/>
      <c r="G94" s="1610"/>
      <c r="H94" s="1610"/>
      <c r="I94" s="1610"/>
      <c r="J94" s="1610"/>
      <c r="K94" s="1610"/>
      <c r="L94" s="1610"/>
      <c r="M94" s="1637"/>
      <c r="N94" s="2"/>
      <c r="O94" s="2"/>
      <c r="P94" s="2"/>
      <c r="Q94" s="2"/>
      <c r="R94" s="2"/>
      <c r="S94" s="2"/>
      <c r="T94" s="2"/>
      <c r="U94" s="2"/>
      <c r="V94" s="2"/>
      <c r="W94" s="2"/>
      <c r="X94" s="2"/>
      <c r="Y94" s="2"/>
      <c r="Z94" s="2"/>
    </row>
    <row r="95" spans="1:26" ht="12.75" customHeight="1" x14ac:dyDescent="0.2">
      <c r="A95" s="2"/>
      <c r="B95" s="1610"/>
      <c r="C95" s="1610"/>
      <c r="D95" s="1637"/>
      <c r="E95" s="1685"/>
      <c r="F95" s="1610"/>
      <c r="G95" s="1610"/>
      <c r="H95" s="1610"/>
      <c r="I95" s="1610"/>
      <c r="J95" s="1610"/>
      <c r="K95" s="1610"/>
      <c r="L95" s="1610"/>
      <c r="M95" s="1637"/>
      <c r="N95" s="2"/>
      <c r="O95" s="2"/>
      <c r="P95" s="2"/>
      <c r="Q95" s="2"/>
      <c r="R95" s="2"/>
      <c r="S95" s="2"/>
      <c r="T95" s="2"/>
      <c r="U95" s="2"/>
      <c r="V95" s="2"/>
      <c r="W95" s="2"/>
      <c r="X95" s="2"/>
      <c r="Y95" s="2"/>
      <c r="Z95" s="2"/>
    </row>
    <row r="96" spans="1:26" ht="61.5" customHeight="1" x14ac:dyDescent="0.2">
      <c r="A96" s="2"/>
      <c r="B96" s="1650"/>
      <c r="C96" s="1650"/>
      <c r="D96" s="1651"/>
      <c r="E96" s="2363"/>
      <c r="F96" s="1650"/>
      <c r="G96" s="1650"/>
      <c r="H96" s="1650"/>
      <c r="I96" s="1650"/>
      <c r="J96" s="1650"/>
      <c r="K96" s="1650"/>
      <c r="L96" s="1650"/>
      <c r="M96" s="1651"/>
      <c r="N96" s="2"/>
      <c r="O96" s="2"/>
      <c r="P96" s="2"/>
      <c r="Q96" s="2"/>
      <c r="R96" s="2"/>
      <c r="S96" s="2"/>
      <c r="T96" s="2"/>
      <c r="U96" s="2"/>
      <c r="V96" s="2"/>
      <c r="W96" s="2"/>
      <c r="X96" s="2"/>
      <c r="Y96" s="2"/>
      <c r="Z96" s="2"/>
    </row>
    <row r="97" spans="1:26" ht="12.75" customHeight="1" x14ac:dyDescent="0.2">
      <c r="A97" s="2"/>
      <c r="B97" s="1697" t="s">
        <v>1331</v>
      </c>
      <c r="C97" s="1698"/>
      <c r="D97" s="1699"/>
      <c r="E97" s="2577" t="s">
        <v>1332</v>
      </c>
      <c r="F97" s="1698"/>
      <c r="G97" s="1698"/>
      <c r="H97" s="1698"/>
      <c r="I97" s="1698"/>
      <c r="J97" s="1698"/>
      <c r="K97" s="1698"/>
      <c r="L97" s="1698"/>
      <c r="M97" s="1699"/>
      <c r="N97" s="2"/>
      <c r="O97" s="2"/>
      <c r="P97" s="2"/>
      <c r="Q97" s="2"/>
      <c r="R97" s="2"/>
      <c r="S97" s="2"/>
      <c r="T97" s="2"/>
      <c r="U97" s="2"/>
      <c r="V97" s="2"/>
      <c r="W97" s="2"/>
      <c r="X97" s="2"/>
      <c r="Y97" s="2"/>
      <c r="Z97" s="2"/>
    </row>
    <row r="98" spans="1:26" ht="48" customHeight="1" x14ac:dyDescent="0.2">
      <c r="A98" s="2"/>
      <c r="B98" s="1610"/>
      <c r="C98" s="1610"/>
      <c r="D98" s="1637"/>
      <c r="E98" s="1685"/>
      <c r="F98" s="1610"/>
      <c r="G98" s="1610"/>
      <c r="H98" s="1610"/>
      <c r="I98" s="1610"/>
      <c r="J98" s="1610"/>
      <c r="K98" s="1610"/>
      <c r="L98" s="1610"/>
      <c r="M98" s="1637"/>
      <c r="N98" s="2"/>
      <c r="O98" s="2"/>
      <c r="P98" s="2"/>
      <c r="Q98" s="2"/>
      <c r="R98" s="2"/>
      <c r="S98" s="2"/>
      <c r="T98" s="2"/>
      <c r="U98" s="2"/>
      <c r="V98" s="2"/>
      <c r="W98" s="2"/>
      <c r="X98" s="2"/>
      <c r="Y98" s="2"/>
      <c r="Z98" s="2"/>
    </row>
    <row r="99" spans="1:26" ht="57.75" customHeight="1" x14ac:dyDescent="0.2">
      <c r="A99" s="2"/>
      <c r="B99" s="1610"/>
      <c r="C99" s="1610"/>
      <c r="D99" s="1637"/>
      <c r="E99" s="1685"/>
      <c r="F99" s="1610"/>
      <c r="G99" s="1610"/>
      <c r="H99" s="1610"/>
      <c r="I99" s="1610"/>
      <c r="J99" s="1610"/>
      <c r="K99" s="1610"/>
      <c r="L99" s="1610"/>
      <c r="M99" s="1637"/>
      <c r="N99" s="2"/>
      <c r="O99" s="2"/>
      <c r="P99" s="2"/>
      <c r="Q99" s="2"/>
      <c r="R99" s="2"/>
      <c r="S99" s="2"/>
      <c r="T99" s="2"/>
      <c r="U99" s="2"/>
      <c r="V99" s="2"/>
      <c r="W99" s="2"/>
      <c r="X99" s="2"/>
      <c r="Y99" s="2"/>
      <c r="Z99" s="2"/>
    </row>
    <row r="100" spans="1:26" ht="12.75" customHeight="1" x14ac:dyDescent="0.2">
      <c r="A100" s="2"/>
      <c r="B100" s="1610"/>
      <c r="C100" s="1610"/>
      <c r="D100" s="1637"/>
      <c r="E100" s="1685"/>
      <c r="F100" s="1610"/>
      <c r="G100" s="1610"/>
      <c r="H100" s="1610"/>
      <c r="I100" s="1610"/>
      <c r="J100" s="1610"/>
      <c r="K100" s="1610"/>
      <c r="L100" s="1610"/>
      <c r="M100" s="1637"/>
      <c r="N100" s="2"/>
      <c r="O100" s="2"/>
      <c r="P100" s="2"/>
      <c r="Q100" s="2"/>
      <c r="R100" s="2"/>
      <c r="S100" s="2"/>
      <c r="T100" s="2"/>
      <c r="U100" s="2"/>
      <c r="V100" s="2"/>
      <c r="W100" s="2"/>
      <c r="X100" s="2"/>
      <c r="Y100" s="2"/>
      <c r="Z100" s="2"/>
    </row>
    <row r="101" spans="1:26" ht="27.75" customHeight="1" x14ac:dyDescent="0.2">
      <c r="A101" s="2"/>
      <c r="B101" s="1635"/>
      <c r="C101" s="1635"/>
      <c r="D101" s="1681"/>
      <c r="E101" s="1693"/>
      <c r="F101" s="1635"/>
      <c r="G101" s="1635"/>
      <c r="H101" s="1635"/>
      <c r="I101" s="1635"/>
      <c r="J101" s="1635"/>
      <c r="K101" s="1635"/>
      <c r="L101" s="1635"/>
      <c r="M101" s="1681"/>
      <c r="N101" s="2"/>
      <c r="O101" s="2"/>
      <c r="P101" s="2"/>
      <c r="Q101" s="2"/>
      <c r="R101" s="2"/>
      <c r="S101" s="2"/>
      <c r="T101" s="2"/>
      <c r="U101" s="2"/>
      <c r="V101" s="2"/>
      <c r="W101" s="2"/>
      <c r="X101" s="2"/>
      <c r="Y101" s="2"/>
      <c r="Z101" s="2"/>
    </row>
    <row r="102" spans="1:26" ht="12.75" customHeight="1" x14ac:dyDescent="0.2">
      <c r="A102" s="2"/>
      <c r="B102" s="1748" t="s">
        <v>1333</v>
      </c>
      <c r="C102" s="1630"/>
      <c r="D102" s="1630"/>
      <c r="E102" s="1630"/>
      <c r="F102" s="1630"/>
      <c r="G102" s="1630"/>
      <c r="H102" s="1630"/>
      <c r="I102" s="1630"/>
      <c r="J102" s="1630"/>
      <c r="K102" s="1630"/>
      <c r="L102" s="1630"/>
      <c r="M102" s="1630"/>
      <c r="N102" s="2"/>
      <c r="O102" s="2"/>
      <c r="P102" s="2"/>
      <c r="Q102" s="2"/>
      <c r="R102" s="2"/>
      <c r="S102" s="2"/>
      <c r="T102" s="2"/>
      <c r="U102" s="2"/>
      <c r="V102" s="2"/>
      <c r="W102" s="2"/>
      <c r="X102" s="2"/>
      <c r="Y102" s="2"/>
      <c r="Z102" s="2"/>
    </row>
    <row r="103" spans="1:26" ht="12.75" customHeight="1" x14ac:dyDescent="0.2">
      <c r="A103" s="2"/>
      <c r="B103" s="2574" t="s">
        <v>1334</v>
      </c>
      <c r="C103" s="1645"/>
      <c r="D103" s="1769"/>
      <c r="E103" s="2575" t="s">
        <v>1335</v>
      </c>
      <c r="F103" s="1645"/>
      <c r="G103" s="1645"/>
      <c r="H103" s="1645"/>
      <c r="I103" s="1645"/>
      <c r="J103" s="1645"/>
      <c r="K103" s="1645"/>
      <c r="L103" s="1645"/>
      <c r="M103" s="1769"/>
      <c r="N103" s="2"/>
      <c r="O103" s="2"/>
      <c r="P103" s="2"/>
      <c r="Q103" s="2"/>
      <c r="R103" s="2"/>
      <c r="S103" s="2"/>
      <c r="T103" s="2"/>
      <c r="U103" s="2"/>
      <c r="V103" s="2"/>
      <c r="W103" s="2"/>
      <c r="X103" s="2"/>
      <c r="Y103" s="2"/>
      <c r="Z103" s="2"/>
    </row>
    <row r="104" spans="1:26" ht="12.75" customHeight="1" x14ac:dyDescent="0.2">
      <c r="A104" s="2"/>
      <c r="B104" s="1610"/>
      <c r="C104" s="1610"/>
      <c r="D104" s="1637"/>
      <c r="E104" s="1685"/>
      <c r="F104" s="1610"/>
      <c r="G104" s="1610"/>
      <c r="H104" s="1610"/>
      <c r="I104" s="1610"/>
      <c r="J104" s="1610"/>
      <c r="K104" s="1610"/>
      <c r="L104" s="1610"/>
      <c r="M104" s="1637"/>
      <c r="N104" s="2"/>
      <c r="O104" s="2"/>
      <c r="P104" s="2"/>
      <c r="Q104" s="2"/>
      <c r="R104" s="2"/>
      <c r="S104" s="2"/>
      <c r="T104" s="2"/>
      <c r="U104" s="2"/>
      <c r="V104" s="2"/>
      <c r="W104" s="2"/>
      <c r="X104" s="2"/>
      <c r="Y104" s="2"/>
      <c r="Z104" s="2"/>
    </row>
    <row r="105" spans="1:26" ht="12.75" customHeight="1" x14ac:dyDescent="0.2">
      <c r="A105" s="2"/>
      <c r="B105" s="1610"/>
      <c r="C105" s="1610"/>
      <c r="D105" s="1637"/>
      <c r="E105" s="1685"/>
      <c r="F105" s="1610"/>
      <c r="G105" s="1610"/>
      <c r="H105" s="1610"/>
      <c r="I105" s="1610"/>
      <c r="J105" s="1610"/>
      <c r="K105" s="1610"/>
      <c r="L105" s="1610"/>
      <c r="M105" s="1637"/>
      <c r="N105" s="2"/>
      <c r="O105" s="2"/>
      <c r="P105" s="2"/>
      <c r="Q105" s="2"/>
      <c r="R105" s="2"/>
      <c r="S105" s="2"/>
      <c r="T105" s="2"/>
      <c r="U105" s="2"/>
      <c r="V105" s="2"/>
      <c r="W105" s="2"/>
      <c r="X105" s="2"/>
      <c r="Y105" s="2"/>
      <c r="Z105" s="2"/>
    </row>
    <row r="106" spans="1:26" ht="12.75" customHeight="1" x14ac:dyDescent="0.2">
      <c r="A106" s="2"/>
      <c r="B106" s="1610"/>
      <c r="C106" s="1610"/>
      <c r="D106" s="1637"/>
      <c r="E106" s="1685"/>
      <c r="F106" s="1610"/>
      <c r="G106" s="1610"/>
      <c r="H106" s="1610"/>
      <c r="I106" s="1610"/>
      <c r="J106" s="1610"/>
      <c r="K106" s="1610"/>
      <c r="L106" s="1610"/>
      <c r="M106" s="1637"/>
      <c r="N106" s="2"/>
      <c r="O106" s="2"/>
      <c r="P106" s="2"/>
      <c r="Q106" s="2"/>
      <c r="R106" s="2"/>
      <c r="S106" s="2"/>
      <c r="T106" s="2"/>
      <c r="U106" s="2"/>
      <c r="V106" s="2"/>
      <c r="W106" s="2"/>
      <c r="X106" s="2"/>
      <c r="Y106" s="2"/>
      <c r="Z106" s="2"/>
    </row>
    <row r="107" spans="1:26" ht="51.75" customHeight="1" x14ac:dyDescent="0.2">
      <c r="A107" s="2"/>
      <c r="B107" s="1650"/>
      <c r="C107" s="1650"/>
      <c r="D107" s="1651"/>
      <c r="E107" s="2363"/>
      <c r="F107" s="1650"/>
      <c r="G107" s="1650"/>
      <c r="H107" s="1650"/>
      <c r="I107" s="1650"/>
      <c r="J107" s="1650"/>
      <c r="K107" s="1650"/>
      <c r="L107" s="1650"/>
      <c r="M107" s="1651"/>
      <c r="N107" s="2"/>
      <c r="O107" s="2"/>
      <c r="P107" s="2"/>
      <c r="Q107" s="2"/>
      <c r="R107" s="2"/>
      <c r="S107" s="2"/>
      <c r="T107" s="2"/>
      <c r="U107" s="2"/>
      <c r="V107" s="2"/>
      <c r="W107" s="2"/>
      <c r="X107" s="2"/>
      <c r="Y107" s="2"/>
      <c r="Z107" s="2"/>
    </row>
    <row r="108" spans="1:26" ht="12.75" customHeight="1" x14ac:dyDescent="0.2">
      <c r="A108" s="2"/>
      <c r="B108" s="2576" t="s">
        <v>1336</v>
      </c>
      <c r="C108" s="1698"/>
      <c r="D108" s="1699"/>
      <c r="E108" s="2577" t="s">
        <v>1337</v>
      </c>
      <c r="F108" s="1698"/>
      <c r="G108" s="1698"/>
      <c r="H108" s="1698"/>
      <c r="I108" s="1698"/>
      <c r="J108" s="1698"/>
      <c r="K108" s="1698"/>
      <c r="L108" s="1698"/>
      <c r="M108" s="1699"/>
      <c r="N108" s="2"/>
      <c r="O108" s="2"/>
      <c r="P108" s="2"/>
      <c r="Q108" s="2"/>
      <c r="R108" s="2"/>
      <c r="S108" s="2"/>
      <c r="T108" s="2"/>
      <c r="U108" s="2"/>
      <c r="V108" s="2"/>
      <c r="W108" s="2"/>
      <c r="X108" s="2"/>
      <c r="Y108" s="2"/>
      <c r="Z108" s="2"/>
    </row>
    <row r="109" spans="1:26" ht="12.75" customHeight="1" x14ac:dyDescent="0.2">
      <c r="A109" s="2"/>
      <c r="B109" s="1610"/>
      <c r="C109" s="1610"/>
      <c r="D109" s="1637"/>
      <c r="E109" s="1685"/>
      <c r="F109" s="1610"/>
      <c r="G109" s="1610"/>
      <c r="H109" s="1610"/>
      <c r="I109" s="1610"/>
      <c r="J109" s="1610"/>
      <c r="K109" s="1610"/>
      <c r="L109" s="1610"/>
      <c r="M109" s="1637"/>
      <c r="N109" s="2"/>
      <c r="O109" s="2"/>
      <c r="P109" s="2"/>
      <c r="Q109" s="2"/>
      <c r="R109" s="2"/>
      <c r="S109" s="2"/>
      <c r="T109" s="2"/>
      <c r="U109" s="2"/>
      <c r="V109" s="2"/>
      <c r="W109" s="2"/>
      <c r="X109" s="2"/>
      <c r="Y109" s="2"/>
      <c r="Z109" s="2"/>
    </row>
    <row r="110" spans="1:26" ht="12.75" customHeight="1" x14ac:dyDescent="0.2">
      <c r="A110" s="2"/>
      <c r="B110" s="1610"/>
      <c r="C110" s="1610"/>
      <c r="D110" s="1637"/>
      <c r="E110" s="1685"/>
      <c r="F110" s="1610"/>
      <c r="G110" s="1610"/>
      <c r="H110" s="1610"/>
      <c r="I110" s="1610"/>
      <c r="J110" s="1610"/>
      <c r="K110" s="1610"/>
      <c r="L110" s="1610"/>
      <c r="M110" s="1637"/>
      <c r="N110" s="2"/>
      <c r="O110" s="2"/>
      <c r="P110" s="2"/>
      <c r="Q110" s="2"/>
      <c r="R110" s="2"/>
      <c r="S110" s="2"/>
      <c r="T110" s="2"/>
      <c r="U110" s="2"/>
      <c r="V110" s="2"/>
      <c r="W110" s="2"/>
      <c r="X110" s="2"/>
      <c r="Y110" s="2"/>
      <c r="Z110" s="2"/>
    </row>
    <row r="111" spans="1:26" ht="12.75" customHeight="1" x14ac:dyDescent="0.2">
      <c r="A111" s="2"/>
      <c r="B111" s="1610"/>
      <c r="C111" s="1610"/>
      <c r="D111" s="1637"/>
      <c r="E111" s="1685"/>
      <c r="F111" s="1610"/>
      <c r="G111" s="1610"/>
      <c r="H111" s="1610"/>
      <c r="I111" s="1610"/>
      <c r="J111" s="1610"/>
      <c r="K111" s="1610"/>
      <c r="L111" s="1610"/>
      <c r="M111" s="1637"/>
      <c r="N111" s="2"/>
      <c r="O111" s="2"/>
      <c r="P111" s="2"/>
      <c r="Q111" s="2"/>
      <c r="R111" s="2"/>
      <c r="S111" s="2"/>
      <c r="T111" s="2"/>
      <c r="U111" s="2"/>
      <c r="V111" s="2"/>
      <c r="W111" s="2"/>
      <c r="X111" s="2"/>
      <c r="Y111" s="2"/>
      <c r="Z111" s="2"/>
    </row>
    <row r="112" spans="1:26" ht="31.5" customHeight="1" x14ac:dyDescent="0.2">
      <c r="A112" s="2"/>
      <c r="B112" s="1650"/>
      <c r="C112" s="1650"/>
      <c r="D112" s="1651"/>
      <c r="E112" s="2363"/>
      <c r="F112" s="1650"/>
      <c r="G112" s="1650"/>
      <c r="H112" s="1650"/>
      <c r="I112" s="1650"/>
      <c r="J112" s="1650"/>
      <c r="K112" s="1650"/>
      <c r="L112" s="1650"/>
      <c r="M112" s="1651"/>
      <c r="N112" s="2"/>
      <c r="O112" s="2"/>
      <c r="P112" s="2"/>
      <c r="Q112" s="2"/>
      <c r="R112" s="2"/>
      <c r="S112" s="2"/>
      <c r="T112" s="2"/>
      <c r="U112" s="2"/>
      <c r="V112" s="2"/>
      <c r="W112" s="2"/>
      <c r="X112" s="2"/>
      <c r="Y112" s="2"/>
      <c r="Z112" s="2"/>
    </row>
    <row r="113" spans="1:26" ht="12.75" customHeight="1" x14ac:dyDescent="0.2">
      <c r="A113" s="2"/>
      <c r="B113" s="1697" t="s">
        <v>1338</v>
      </c>
      <c r="C113" s="1698"/>
      <c r="D113" s="1699"/>
      <c r="E113" s="2578" t="s">
        <v>1339</v>
      </c>
      <c r="F113" s="1698"/>
      <c r="G113" s="1698"/>
      <c r="H113" s="1698"/>
      <c r="I113" s="1698"/>
      <c r="J113" s="1698"/>
      <c r="K113" s="1698"/>
      <c r="L113" s="1698"/>
      <c r="M113" s="1699"/>
      <c r="N113" s="2"/>
      <c r="O113" s="2571"/>
      <c r="P113" s="1610"/>
      <c r="Q113" s="1610"/>
      <c r="R113" s="1610"/>
      <c r="S113" s="1610"/>
      <c r="T113" s="1610"/>
      <c r="U113" s="1610"/>
      <c r="V113" s="1610"/>
      <c r="W113" s="1610"/>
      <c r="X113" s="2"/>
      <c r="Y113" s="2"/>
      <c r="Z113" s="2"/>
    </row>
    <row r="114" spans="1:26" ht="18.75" customHeight="1" x14ac:dyDescent="0.2">
      <c r="A114" s="2"/>
      <c r="B114" s="1610"/>
      <c r="C114" s="1610"/>
      <c r="D114" s="1637"/>
      <c r="E114" s="1685"/>
      <c r="F114" s="1610"/>
      <c r="G114" s="1610"/>
      <c r="H114" s="1610"/>
      <c r="I114" s="1610"/>
      <c r="J114" s="1610"/>
      <c r="K114" s="1610"/>
      <c r="L114" s="1610"/>
      <c r="M114" s="1637"/>
      <c r="N114" s="2"/>
      <c r="O114" s="1610"/>
      <c r="P114" s="1610"/>
      <c r="Q114" s="1610"/>
      <c r="R114" s="1610"/>
      <c r="S114" s="1610"/>
      <c r="T114" s="1610"/>
      <c r="U114" s="1610"/>
      <c r="V114" s="1610"/>
      <c r="W114" s="1610"/>
      <c r="X114" s="2"/>
      <c r="Y114" s="2"/>
      <c r="Z114" s="2"/>
    </row>
    <row r="115" spans="1:26" ht="80.25" customHeight="1" x14ac:dyDescent="0.2">
      <c r="A115" s="2"/>
      <c r="B115" s="1610"/>
      <c r="C115" s="1610"/>
      <c r="D115" s="1637"/>
      <c r="E115" s="1685"/>
      <c r="F115" s="1610"/>
      <c r="G115" s="1610"/>
      <c r="H115" s="1610"/>
      <c r="I115" s="1610"/>
      <c r="J115" s="1610"/>
      <c r="K115" s="1610"/>
      <c r="L115" s="1610"/>
      <c r="M115" s="1637"/>
      <c r="N115" s="2"/>
      <c r="O115" s="1610"/>
      <c r="P115" s="1610"/>
      <c r="Q115" s="1610"/>
      <c r="R115" s="1610"/>
      <c r="S115" s="1610"/>
      <c r="T115" s="1610"/>
      <c r="U115" s="1610"/>
      <c r="V115" s="1610"/>
      <c r="W115" s="1610"/>
      <c r="X115" s="2"/>
      <c r="Y115" s="2"/>
      <c r="Z115" s="2"/>
    </row>
    <row r="116" spans="1:26" ht="1.5" customHeight="1" x14ac:dyDescent="0.2">
      <c r="A116" s="2"/>
      <c r="B116" s="1610"/>
      <c r="C116" s="1610"/>
      <c r="D116" s="1637"/>
      <c r="E116" s="1685"/>
      <c r="F116" s="1610"/>
      <c r="G116" s="1610"/>
      <c r="H116" s="1610"/>
      <c r="I116" s="1610"/>
      <c r="J116" s="1610"/>
      <c r="K116" s="1610"/>
      <c r="L116" s="1610"/>
      <c r="M116" s="1637"/>
      <c r="N116" s="2"/>
      <c r="O116" s="1610"/>
      <c r="P116" s="1610"/>
      <c r="Q116" s="1610"/>
      <c r="R116" s="1610"/>
      <c r="S116" s="1610"/>
      <c r="T116" s="1610"/>
      <c r="U116" s="1610"/>
      <c r="V116" s="1610"/>
      <c r="W116" s="1610"/>
      <c r="X116" s="2"/>
      <c r="Y116" s="2"/>
      <c r="Z116" s="2"/>
    </row>
    <row r="117" spans="1:26" ht="1.5" customHeight="1" x14ac:dyDescent="0.2">
      <c r="A117" s="2"/>
      <c r="B117" s="1610"/>
      <c r="C117" s="1610"/>
      <c r="D117" s="1637"/>
      <c r="E117" s="1685"/>
      <c r="F117" s="1610"/>
      <c r="G117" s="1610"/>
      <c r="H117" s="1610"/>
      <c r="I117" s="1610"/>
      <c r="J117" s="1610"/>
      <c r="K117" s="1610"/>
      <c r="L117" s="1610"/>
      <c r="M117" s="1637"/>
      <c r="N117" s="2"/>
      <c r="O117" s="1610"/>
      <c r="P117" s="1610"/>
      <c r="Q117" s="1610"/>
      <c r="R117" s="1610"/>
      <c r="S117" s="1610"/>
      <c r="T117" s="1610"/>
      <c r="U117" s="1610"/>
      <c r="V117" s="1610"/>
      <c r="W117" s="1610"/>
      <c r="X117" s="2"/>
      <c r="Y117" s="2"/>
      <c r="Z117" s="2"/>
    </row>
    <row r="118" spans="1:26" ht="12.75" customHeight="1" x14ac:dyDescent="0.2">
      <c r="A118" s="2"/>
      <c r="B118" s="1610"/>
      <c r="C118" s="1610"/>
      <c r="D118" s="1637"/>
      <c r="E118" s="1685"/>
      <c r="F118" s="1610"/>
      <c r="G118" s="1610"/>
      <c r="H118" s="1610"/>
      <c r="I118" s="1610"/>
      <c r="J118" s="1610"/>
      <c r="K118" s="1610"/>
      <c r="L118" s="1610"/>
      <c r="M118" s="1637"/>
      <c r="N118" s="2"/>
      <c r="O118" s="1610"/>
      <c r="P118" s="1610"/>
      <c r="Q118" s="1610"/>
      <c r="R118" s="1610"/>
      <c r="S118" s="1610"/>
      <c r="T118" s="1610"/>
      <c r="U118" s="1610"/>
      <c r="V118" s="1610"/>
      <c r="W118" s="1610"/>
      <c r="X118" s="2"/>
      <c r="Y118" s="2"/>
      <c r="Z118" s="2"/>
    </row>
    <row r="119" spans="1:26" ht="12.75" customHeight="1" x14ac:dyDescent="0.2">
      <c r="A119" s="2"/>
      <c r="B119" s="1610"/>
      <c r="C119" s="1610"/>
      <c r="D119" s="1637"/>
      <c r="E119" s="1685"/>
      <c r="F119" s="1610"/>
      <c r="G119" s="1610"/>
      <c r="H119" s="1610"/>
      <c r="I119" s="1610"/>
      <c r="J119" s="1610"/>
      <c r="K119" s="1610"/>
      <c r="L119" s="1610"/>
      <c r="M119" s="1637"/>
      <c r="N119" s="2"/>
      <c r="O119" s="1610"/>
      <c r="P119" s="1610"/>
      <c r="Q119" s="1610"/>
      <c r="R119" s="1610"/>
      <c r="S119" s="1610"/>
      <c r="T119" s="1610"/>
      <c r="U119" s="1610"/>
      <c r="V119" s="1610"/>
      <c r="W119" s="1610"/>
      <c r="X119" s="2"/>
      <c r="Y119" s="2"/>
      <c r="Z119" s="2"/>
    </row>
    <row r="120" spans="1:26" ht="1.5" customHeight="1" x14ac:dyDescent="0.2">
      <c r="A120" s="2"/>
      <c r="B120" s="1610"/>
      <c r="C120" s="1610"/>
      <c r="D120" s="1637"/>
      <c r="E120" s="1685"/>
      <c r="F120" s="1610"/>
      <c r="G120" s="1610"/>
      <c r="H120" s="1610"/>
      <c r="I120" s="1610"/>
      <c r="J120" s="1610"/>
      <c r="K120" s="1610"/>
      <c r="L120" s="1610"/>
      <c r="M120" s="1637"/>
      <c r="N120" s="2"/>
      <c r="O120" s="1610"/>
      <c r="P120" s="1610"/>
      <c r="Q120" s="1610"/>
      <c r="R120" s="1610"/>
      <c r="S120" s="1610"/>
      <c r="T120" s="1610"/>
      <c r="U120" s="1610"/>
      <c r="V120" s="1610"/>
      <c r="W120" s="1610"/>
      <c r="X120" s="2"/>
      <c r="Y120" s="2"/>
      <c r="Z120" s="2"/>
    </row>
    <row r="121" spans="1:26" ht="1.5" customHeight="1" x14ac:dyDescent="0.2">
      <c r="A121" s="2"/>
      <c r="B121" s="1635"/>
      <c r="C121" s="1635"/>
      <c r="D121" s="1681"/>
      <c r="E121" s="1693"/>
      <c r="F121" s="1635"/>
      <c r="G121" s="1635"/>
      <c r="H121" s="1635"/>
      <c r="I121" s="1635"/>
      <c r="J121" s="1635"/>
      <c r="K121" s="1635"/>
      <c r="L121" s="1635"/>
      <c r="M121" s="1681"/>
      <c r="N121" s="2"/>
      <c r="O121" s="1610"/>
      <c r="P121" s="1610"/>
      <c r="Q121" s="1610"/>
      <c r="R121" s="1610"/>
      <c r="S121" s="1610"/>
      <c r="T121" s="1610"/>
      <c r="U121" s="1610"/>
      <c r="V121" s="1610"/>
      <c r="W121" s="1610"/>
      <c r="X121" s="2"/>
      <c r="Y121" s="2"/>
      <c r="Z121" s="2"/>
    </row>
    <row r="122" spans="1:26" ht="12.75" customHeight="1" x14ac:dyDescent="0.2">
      <c r="A122" s="2"/>
      <c r="B122" s="8"/>
      <c r="C122" s="8"/>
      <c r="D122" s="8"/>
      <c r="E122" s="8"/>
      <c r="F122" s="8"/>
      <c r="G122" s="8"/>
      <c r="H122" s="8"/>
      <c r="I122" s="8"/>
      <c r="J122" s="8"/>
      <c r="K122" s="8"/>
      <c r="L122" s="8"/>
      <c r="M122" s="8"/>
      <c r="N122" s="2"/>
      <c r="O122" s="2"/>
      <c r="P122" s="2"/>
      <c r="Q122" s="2"/>
      <c r="R122" s="2"/>
      <c r="S122" s="2"/>
      <c r="T122" s="2"/>
      <c r="U122" s="2"/>
      <c r="V122" s="2"/>
      <c r="W122" s="2"/>
      <c r="X122" s="2"/>
      <c r="Y122" s="2"/>
      <c r="Z122" s="2"/>
    </row>
    <row r="123" spans="1:26" ht="12.75" customHeight="1" x14ac:dyDescent="0.2">
      <c r="A123" s="2"/>
      <c r="B123" s="8"/>
      <c r="C123" s="8"/>
      <c r="D123" s="8"/>
      <c r="E123" s="8"/>
      <c r="F123" s="8"/>
      <c r="G123" s="8"/>
      <c r="H123" s="8"/>
      <c r="I123" s="8"/>
      <c r="J123" s="8"/>
      <c r="K123" s="8"/>
      <c r="L123" s="8"/>
      <c r="M123" s="8"/>
      <c r="N123" s="2"/>
      <c r="O123" s="2"/>
      <c r="P123" s="2"/>
      <c r="Q123" s="2"/>
      <c r="R123" s="2"/>
      <c r="S123" s="2"/>
      <c r="T123" s="2"/>
      <c r="U123" s="2"/>
      <c r="V123" s="2"/>
      <c r="W123" s="2"/>
      <c r="X123" s="2"/>
      <c r="Y123" s="2"/>
      <c r="Z123" s="2"/>
    </row>
    <row r="124" spans="1:26" ht="12.75" customHeight="1" x14ac:dyDescent="0.2">
      <c r="A124" s="2"/>
      <c r="B124" s="8"/>
      <c r="C124" s="8"/>
      <c r="D124" s="8"/>
      <c r="E124" s="8"/>
      <c r="F124" s="8"/>
      <c r="G124" s="8"/>
      <c r="H124" s="8"/>
      <c r="I124" s="8"/>
      <c r="J124" s="8"/>
      <c r="K124" s="8"/>
      <c r="L124" s="8"/>
      <c r="M124" s="8"/>
      <c r="N124" s="2"/>
      <c r="O124" s="2"/>
      <c r="P124" s="2"/>
      <c r="Q124" s="2"/>
      <c r="R124" s="2"/>
      <c r="S124" s="2"/>
      <c r="T124" s="2"/>
      <c r="U124" s="2"/>
      <c r="V124" s="2"/>
      <c r="W124" s="2"/>
      <c r="X124" s="2"/>
      <c r="Y124" s="2"/>
      <c r="Z124" s="2"/>
    </row>
    <row r="125" spans="1:26" ht="12.75" customHeight="1" x14ac:dyDescent="0.2">
      <c r="A125" s="2"/>
      <c r="B125" s="8"/>
      <c r="C125" s="8"/>
      <c r="D125" s="8"/>
      <c r="E125" s="8"/>
      <c r="F125" s="8"/>
      <c r="G125" s="8"/>
      <c r="H125" s="8"/>
      <c r="I125" s="8"/>
      <c r="J125" s="8"/>
      <c r="K125" s="8"/>
      <c r="L125" s="8"/>
      <c r="M125" s="8"/>
      <c r="N125" s="2"/>
      <c r="O125" s="2"/>
      <c r="P125" s="2"/>
      <c r="Q125" s="2"/>
      <c r="R125" s="2"/>
      <c r="S125" s="2"/>
      <c r="T125" s="2"/>
      <c r="U125" s="2"/>
      <c r="V125" s="2"/>
      <c r="W125" s="2"/>
      <c r="X125" s="2"/>
      <c r="Y125" s="2"/>
      <c r="Z125" s="2"/>
    </row>
    <row r="126" spans="1:26" ht="20.25" customHeight="1" x14ac:dyDescent="0.2">
      <c r="A126" s="6"/>
      <c r="B126" s="7" t="s">
        <v>1340</v>
      </c>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x14ac:dyDescent="0.2">
      <c r="A127" s="2"/>
      <c r="B127" s="2572" t="s">
        <v>1341</v>
      </c>
      <c r="C127" s="1610"/>
      <c r="D127" s="1610"/>
      <c r="E127" s="1610"/>
      <c r="F127" s="1610"/>
      <c r="G127" s="1610"/>
      <c r="H127" s="1610"/>
      <c r="I127" s="1610"/>
      <c r="J127" s="1610"/>
      <c r="K127" s="1610"/>
      <c r="L127" s="1610"/>
      <c r="M127" s="1610"/>
      <c r="N127" s="2"/>
      <c r="O127" s="2"/>
      <c r="P127" s="2"/>
      <c r="Q127" s="2"/>
      <c r="R127" s="2"/>
      <c r="S127" s="2"/>
      <c r="T127" s="2"/>
      <c r="U127" s="2"/>
      <c r="V127" s="2"/>
      <c r="W127" s="2"/>
      <c r="X127" s="2"/>
      <c r="Y127" s="2"/>
      <c r="Z127" s="2"/>
    </row>
    <row r="128" spans="1:26" ht="12.75" customHeight="1" x14ac:dyDescent="0.2">
      <c r="A128" s="2"/>
      <c r="B128" s="2573" t="s">
        <v>1309</v>
      </c>
      <c r="C128" s="1610"/>
      <c r="D128" s="1610"/>
      <c r="E128" s="1610"/>
      <c r="F128" s="1610"/>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8"/>
      <c r="C129" s="8"/>
      <c r="D129" s="8"/>
      <c r="E129" s="8"/>
      <c r="F129" s="8"/>
      <c r="G129" s="8"/>
      <c r="H129" s="8"/>
      <c r="I129" s="8"/>
      <c r="J129" s="8"/>
      <c r="K129" s="8"/>
      <c r="L129" s="8"/>
      <c r="M129" s="8"/>
      <c r="N129" s="2"/>
      <c r="O129" s="2"/>
      <c r="P129" s="2"/>
      <c r="Q129" s="2"/>
      <c r="R129" s="2"/>
      <c r="S129" s="2"/>
      <c r="T129" s="2"/>
      <c r="U129" s="2"/>
      <c r="V129" s="2"/>
      <c r="W129" s="2"/>
      <c r="X129" s="2"/>
      <c r="Y129" s="2"/>
      <c r="Z129" s="2"/>
    </row>
    <row r="130" spans="1:26" ht="12.75" customHeight="1" x14ac:dyDescent="0.2">
      <c r="A130" s="2"/>
      <c r="B130" s="1689" t="s">
        <v>1312</v>
      </c>
      <c r="C130" s="1638"/>
      <c r="D130" s="1639"/>
      <c r="E130" s="2581" t="s">
        <v>1313</v>
      </c>
      <c r="F130" s="1638"/>
      <c r="G130" s="1638"/>
      <c r="H130" s="1638"/>
      <c r="I130" s="1638"/>
      <c r="J130" s="1638"/>
      <c r="K130" s="1638"/>
      <c r="L130" s="1638"/>
      <c r="M130" s="1638"/>
      <c r="N130" s="2"/>
      <c r="O130" s="2"/>
      <c r="P130" s="2"/>
      <c r="Q130" s="2"/>
      <c r="R130" s="2"/>
      <c r="S130" s="2"/>
      <c r="T130" s="2"/>
      <c r="U130" s="2"/>
      <c r="V130" s="2"/>
      <c r="W130" s="2"/>
      <c r="X130" s="2"/>
      <c r="Y130" s="2"/>
      <c r="Z130" s="2"/>
    </row>
    <row r="131" spans="1:26" ht="12.75" customHeight="1" x14ac:dyDescent="0.2">
      <c r="A131" s="2"/>
      <c r="B131" s="1708" t="s">
        <v>1314</v>
      </c>
      <c r="C131" s="1635"/>
      <c r="D131" s="1635"/>
      <c r="E131" s="1635"/>
      <c r="F131" s="1635"/>
      <c r="G131" s="1635"/>
      <c r="H131" s="1635"/>
      <c r="I131" s="1635"/>
      <c r="J131" s="1635"/>
      <c r="K131" s="1635"/>
      <c r="L131" s="1635"/>
      <c r="M131" s="1635"/>
      <c r="N131" s="2"/>
      <c r="O131" s="2"/>
      <c r="P131" s="2"/>
      <c r="Q131" s="2"/>
      <c r="R131" s="2"/>
      <c r="S131" s="2"/>
      <c r="T131" s="2"/>
      <c r="U131" s="2"/>
      <c r="V131" s="2"/>
      <c r="W131" s="2"/>
      <c r="X131" s="2"/>
      <c r="Y131" s="2"/>
      <c r="Z131" s="2"/>
    </row>
    <row r="132" spans="1:26" ht="12.75" customHeight="1" x14ac:dyDescent="0.2">
      <c r="A132" s="2"/>
      <c r="B132" s="2574" t="s">
        <v>1342</v>
      </c>
      <c r="C132" s="1645"/>
      <c r="D132" s="1769"/>
      <c r="E132" s="2589" t="s">
        <v>1343</v>
      </c>
      <c r="F132" s="1645"/>
      <c r="G132" s="1645"/>
      <c r="H132" s="1645"/>
      <c r="I132" s="1645"/>
      <c r="J132" s="1645"/>
      <c r="K132" s="1645"/>
      <c r="L132" s="1645"/>
      <c r="M132" s="1769"/>
      <c r="N132" s="2"/>
      <c r="O132" s="2"/>
      <c r="P132" s="2"/>
      <c r="Q132" s="2"/>
      <c r="R132" s="2"/>
      <c r="S132" s="2"/>
      <c r="T132" s="2"/>
      <c r="U132" s="2"/>
      <c r="V132" s="2"/>
      <c r="W132" s="2"/>
      <c r="X132" s="2"/>
      <c r="Y132" s="2"/>
      <c r="Z132" s="2"/>
    </row>
    <row r="133" spans="1:26" ht="12.75" customHeight="1" x14ac:dyDescent="0.2">
      <c r="A133" s="2"/>
      <c r="B133" s="1610"/>
      <c r="C133" s="1610"/>
      <c r="D133" s="1637"/>
      <c r="E133" s="1685"/>
      <c r="F133" s="1610"/>
      <c r="G133" s="1610"/>
      <c r="H133" s="1610"/>
      <c r="I133" s="1610"/>
      <c r="J133" s="1610"/>
      <c r="K133" s="1610"/>
      <c r="L133" s="1610"/>
      <c r="M133" s="1637"/>
      <c r="N133" s="2"/>
      <c r="O133" s="2"/>
      <c r="P133" s="2"/>
      <c r="Q133" s="2"/>
      <c r="R133" s="2"/>
      <c r="S133" s="2"/>
      <c r="T133" s="2"/>
      <c r="U133" s="2"/>
      <c r="V133" s="2"/>
      <c r="W133" s="2"/>
      <c r="X133" s="2"/>
      <c r="Y133" s="2"/>
      <c r="Z133" s="2"/>
    </row>
    <row r="134" spans="1:26" ht="36.75" customHeight="1" x14ac:dyDescent="0.2">
      <c r="A134" s="2"/>
      <c r="B134" s="1610"/>
      <c r="C134" s="1610"/>
      <c r="D134" s="1637"/>
      <c r="E134" s="1685"/>
      <c r="F134" s="1610"/>
      <c r="G134" s="1610"/>
      <c r="H134" s="1610"/>
      <c r="I134" s="1610"/>
      <c r="J134" s="1610"/>
      <c r="K134" s="1610"/>
      <c r="L134" s="1610"/>
      <c r="M134" s="1637"/>
      <c r="N134" s="2"/>
      <c r="O134" s="2"/>
      <c r="P134" s="2"/>
      <c r="Q134" s="2"/>
      <c r="R134" s="2"/>
      <c r="S134" s="2"/>
      <c r="T134" s="2"/>
      <c r="U134" s="2"/>
      <c r="V134" s="2"/>
      <c r="W134" s="2"/>
      <c r="X134" s="2"/>
      <c r="Y134" s="2"/>
      <c r="Z134" s="2"/>
    </row>
    <row r="135" spans="1:26" ht="12.75" customHeight="1" x14ac:dyDescent="0.2">
      <c r="A135" s="2"/>
      <c r="B135" s="1610"/>
      <c r="C135" s="1610"/>
      <c r="D135" s="1637"/>
      <c r="E135" s="1685"/>
      <c r="F135" s="1610"/>
      <c r="G135" s="1610"/>
      <c r="H135" s="1610"/>
      <c r="I135" s="1610"/>
      <c r="J135" s="1610"/>
      <c r="K135" s="1610"/>
      <c r="L135" s="1610"/>
      <c r="M135" s="1637"/>
      <c r="N135" s="2"/>
      <c r="O135" s="2"/>
      <c r="P135" s="2"/>
      <c r="Q135" s="2"/>
      <c r="R135" s="2"/>
      <c r="S135" s="2"/>
      <c r="T135" s="2"/>
      <c r="U135" s="2"/>
      <c r="V135" s="2"/>
      <c r="W135" s="2"/>
      <c r="X135" s="2"/>
      <c r="Y135" s="2"/>
      <c r="Z135" s="2"/>
    </row>
    <row r="136" spans="1:26" ht="12.75" customHeight="1" x14ac:dyDescent="0.2">
      <c r="A136" s="2"/>
      <c r="B136" s="1650"/>
      <c r="C136" s="1650"/>
      <c r="D136" s="1651"/>
      <c r="E136" s="2363"/>
      <c r="F136" s="1650"/>
      <c r="G136" s="1650"/>
      <c r="H136" s="1650"/>
      <c r="I136" s="1650"/>
      <c r="J136" s="1650"/>
      <c r="K136" s="1650"/>
      <c r="L136" s="1650"/>
      <c r="M136" s="1651"/>
      <c r="N136" s="2"/>
      <c r="O136" s="2"/>
      <c r="P136" s="2"/>
      <c r="Q136" s="2"/>
      <c r="R136" s="2"/>
      <c r="S136" s="2"/>
      <c r="T136" s="2"/>
      <c r="U136" s="2"/>
      <c r="V136" s="2"/>
      <c r="W136" s="2"/>
      <c r="X136" s="2"/>
      <c r="Y136" s="2"/>
      <c r="Z136" s="2"/>
    </row>
    <row r="137" spans="1:26" ht="12.75" customHeight="1" x14ac:dyDescent="0.2">
      <c r="A137" s="2"/>
      <c r="B137" s="1697" t="s">
        <v>1344</v>
      </c>
      <c r="C137" s="1698"/>
      <c r="D137" s="1699"/>
      <c r="E137" s="2592" t="s">
        <v>1345</v>
      </c>
      <c r="F137" s="1698"/>
      <c r="G137" s="1698"/>
      <c r="H137" s="1698"/>
      <c r="I137" s="1698"/>
      <c r="J137" s="1698"/>
      <c r="K137" s="1698"/>
      <c r="L137" s="1698"/>
      <c r="M137" s="1699"/>
      <c r="N137" s="2"/>
      <c r="O137" s="2"/>
      <c r="P137" s="2"/>
      <c r="Q137" s="2"/>
      <c r="R137" s="2"/>
      <c r="S137" s="2"/>
      <c r="T137" s="2"/>
      <c r="U137" s="2"/>
      <c r="V137" s="2"/>
      <c r="W137" s="2"/>
      <c r="X137" s="2"/>
      <c r="Y137" s="2"/>
      <c r="Z137" s="2"/>
    </row>
    <row r="138" spans="1:26" ht="30.75" customHeight="1" x14ac:dyDescent="0.2">
      <c r="A138" s="2"/>
      <c r="B138" s="1610"/>
      <c r="C138" s="1610"/>
      <c r="D138" s="1637"/>
      <c r="E138" s="1685"/>
      <c r="F138" s="1610"/>
      <c r="G138" s="1610"/>
      <c r="H138" s="1610"/>
      <c r="I138" s="1610"/>
      <c r="J138" s="1610"/>
      <c r="K138" s="1610"/>
      <c r="L138" s="1610"/>
      <c r="M138" s="1637"/>
      <c r="N138" s="2"/>
      <c r="O138" s="2"/>
      <c r="P138" s="2"/>
      <c r="Q138" s="2"/>
      <c r="R138" s="2"/>
      <c r="S138" s="2"/>
      <c r="T138" s="2"/>
      <c r="U138" s="2"/>
      <c r="V138" s="2"/>
      <c r="W138" s="2"/>
      <c r="X138" s="2"/>
      <c r="Y138" s="2"/>
      <c r="Z138" s="2"/>
    </row>
    <row r="139" spans="1:26" ht="12.75" customHeight="1" x14ac:dyDescent="0.2">
      <c r="A139" s="2"/>
      <c r="B139" s="1610"/>
      <c r="C139" s="1610"/>
      <c r="D139" s="1637"/>
      <c r="E139" s="1685"/>
      <c r="F139" s="1610"/>
      <c r="G139" s="1610"/>
      <c r="H139" s="1610"/>
      <c r="I139" s="1610"/>
      <c r="J139" s="1610"/>
      <c r="K139" s="1610"/>
      <c r="L139" s="1610"/>
      <c r="M139" s="1637"/>
      <c r="N139" s="2"/>
      <c r="O139" s="2"/>
      <c r="P139" s="2"/>
      <c r="Q139" s="2"/>
      <c r="R139" s="2"/>
      <c r="S139" s="2"/>
      <c r="T139" s="2"/>
      <c r="U139" s="2"/>
      <c r="V139" s="2"/>
      <c r="W139" s="2"/>
      <c r="X139" s="2"/>
      <c r="Y139" s="2"/>
      <c r="Z139" s="2"/>
    </row>
    <row r="140" spans="1:26" ht="12.75" customHeight="1" x14ac:dyDescent="0.2">
      <c r="A140" s="2"/>
      <c r="B140" s="1610"/>
      <c r="C140" s="1610"/>
      <c r="D140" s="1637"/>
      <c r="E140" s="1685"/>
      <c r="F140" s="1610"/>
      <c r="G140" s="1610"/>
      <c r="H140" s="1610"/>
      <c r="I140" s="1610"/>
      <c r="J140" s="1610"/>
      <c r="K140" s="1610"/>
      <c r="L140" s="1610"/>
      <c r="M140" s="1637"/>
      <c r="N140" s="2"/>
      <c r="O140" s="2"/>
      <c r="P140" s="2"/>
      <c r="Q140" s="2"/>
      <c r="R140" s="2"/>
      <c r="S140" s="2"/>
      <c r="T140" s="2"/>
      <c r="U140" s="2"/>
      <c r="V140" s="2"/>
      <c r="W140" s="2"/>
      <c r="X140" s="2"/>
      <c r="Y140" s="2"/>
      <c r="Z140" s="2"/>
    </row>
    <row r="141" spans="1:26" ht="12.75" customHeight="1" x14ac:dyDescent="0.2">
      <c r="A141" s="2"/>
      <c r="B141" s="1650"/>
      <c r="C141" s="1650"/>
      <c r="D141" s="1651"/>
      <c r="E141" s="2363"/>
      <c r="F141" s="1650"/>
      <c r="G141" s="1650"/>
      <c r="H141" s="1650"/>
      <c r="I141" s="1650"/>
      <c r="J141" s="1650"/>
      <c r="K141" s="1650"/>
      <c r="L141" s="1650"/>
      <c r="M141" s="1651"/>
      <c r="N141" s="2"/>
      <c r="O141" s="2"/>
      <c r="P141" s="2"/>
      <c r="Q141" s="2"/>
      <c r="R141" s="2"/>
      <c r="S141" s="2"/>
      <c r="T141" s="2"/>
      <c r="U141" s="2"/>
      <c r="V141" s="2"/>
      <c r="W141" s="2"/>
      <c r="X141" s="2"/>
      <c r="Y141" s="2"/>
      <c r="Z141" s="2"/>
    </row>
    <row r="142" spans="1:26" ht="12.75" customHeight="1" x14ac:dyDescent="0.2">
      <c r="A142" s="2"/>
      <c r="B142" s="1697" t="s">
        <v>1346</v>
      </c>
      <c r="C142" s="1698"/>
      <c r="D142" s="1699"/>
      <c r="E142" s="2593" t="s">
        <v>1347</v>
      </c>
      <c r="F142" s="1610"/>
      <c r="G142" s="1610"/>
      <c r="H142" s="1610"/>
      <c r="I142" s="1610"/>
      <c r="J142" s="1610"/>
      <c r="K142" s="1610"/>
      <c r="L142" s="1610"/>
      <c r="M142" s="1637"/>
      <c r="N142" s="2"/>
      <c r="O142" s="2"/>
      <c r="P142" s="2"/>
      <c r="Q142" s="2"/>
      <c r="R142" s="2"/>
      <c r="S142" s="2"/>
      <c r="T142" s="2"/>
      <c r="U142" s="2"/>
      <c r="V142" s="2"/>
      <c r="W142" s="2"/>
      <c r="X142" s="2"/>
      <c r="Y142" s="2"/>
      <c r="Z142" s="2"/>
    </row>
    <row r="143" spans="1:26" ht="12.75" customHeight="1" x14ac:dyDescent="0.2">
      <c r="A143" s="2"/>
      <c r="B143" s="1610"/>
      <c r="C143" s="1610"/>
      <c r="D143" s="1637"/>
      <c r="E143" s="1685"/>
      <c r="F143" s="1610"/>
      <c r="G143" s="1610"/>
      <c r="H143" s="1610"/>
      <c r="I143" s="1610"/>
      <c r="J143" s="1610"/>
      <c r="K143" s="1610"/>
      <c r="L143" s="1610"/>
      <c r="M143" s="1637"/>
      <c r="N143" s="2"/>
      <c r="O143" s="2"/>
      <c r="P143" s="2"/>
      <c r="Q143" s="2"/>
      <c r="R143" s="2"/>
      <c r="S143" s="2"/>
      <c r="T143" s="2"/>
      <c r="U143" s="2"/>
      <c r="V143" s="2"/>
      <c r="W143" s="2"/>
      <c r="X143" s="2"/>
      <c r="Y143" s="2"/>
      <c r="Z143" s="2"/>
    </row>
    <row r="144" spans="1:26" ht="47.25" customHeight="1" x14ac:dyDescent="0.2">
      <c r="A144" s="2"/>
      <c r="B144" s="1610"/>
      <c r="C144" s="1610"/>
      <c r="D144" s="1637"/>
      <c r="E144" s="1685"/>
      <c r="F144" s="1610"/>
      <c r="G144" s="1610"/>
      <c r="H144" s="1610"/>
      <c r="I144" s="1610"/>
      <c r="J144" s="1610"/>
      <c r="K144" s="1610"/>
      <c r="L144" s="1610"/>
      <c r="M144" s="1637"/>
      <c r="N144" s="2"/>
      <c r="O144" s="2"/>
      <c r="P144" s="2"/>
      <c r="Q144" s="2"/>
      <c r="R144" s="2"/>
      <c r="S144" s="2"/>
      <c r="T144" s="2"/>
      <c r="U144" s="2"/>
      <c r="V144" s="2"/>
      <c r="W144" s="2"/>
      <c r="X144" s="2"/>
      <c r="Y144" s="2"/>
      <c r="Z144" s="2"/>
    </row>
    <row r="145" spans="1:26" ht="12.75" customHeight="1" x14ac:dyDescent="0.2">
      <c r="A145" s="2"/>
      <c r="B145" s="1610"/>
      <c r="C145" s="1610"/>
      <c r="D145" s="1637"/>
      <c r="E145" s="1685"/>
      <c r="F145" s="1610"/>
      <c r="G145" s="1610"/>
      <c r="H145" s="1610"/>
      <c r="I145" s="1610"/>
      <c r="J145" s="1610"/>
      <c r="K145" s="1610"/>
      <c r="L145" s="1610"/>
      <c r="M145" s="1637"/>
      <c r="N145" s="2"/>
      <c r="O145" s="2"/>
      <c r="P145" s="2"/>
      <c r="Q145" s="2"/>
      <c r="R145" s="2"/>
      <c r="S145" s="2"/>
      <c r="T145" s="2"/>
      <c r="U145" s="2"/>
      <c r="V145" s="2"/>
      <c r="W145" s="2"/>
      <c r="X145" s="2"/>
      <c r="Y145" s="2"/>
      <c r="Z145" s="2"/>
    </row>
    <row r="146" spans="1:26" ht="12.75" customHeight="1" x14ac:dyDescent="0.2">
      <c r="A146" s="2"/>
      <c r="B146" s="1610"/>
      <c r="C146" s="1610"/>
      <c r="D146" s="1637"/>
      <c r="E146" s="1685"/>
      <c r="F146" s="1610"/>
      <c r="G146" s="1610"/>
      <c r="H146" s="1610"/>
      <c r="I146" s="1610"/>
      <c r="J146" s="1610"/>
      <c r="K146" s="1610"/>
      <c r="L146" s="1610"/>
      <c r="M146" s="1637"/>
      <c r="N146" s="2"/>
      <c r="O146" s="2"/>
      <c r="P146" s="2"/>
      <c r="Q146" s="2"/>
      <c r="R146" s="2"/>
      <c r="S146" s="2"/>
      <c r="T146" s="2"/>
      <c r="U146" s="2"/>
      <c r="V146" s="2"/>
      <c r="W146" s="2"/>
      <c r="X146" s="2"/>
      <c r="Y146" s="2"/>
      <c r="Z146" s="2"/>
    </row>
    <row r="147" spans="1:26" ht="12.75" customHeight="1" x14ac:dyDescent="0.2">
      <c r="A147" s="2"/>
      <c r="B147" s="1610"/>
      <c r="C147" s="1610"/>
      <c r="D147" s="1637"/>
      <c r="E147" s="1685"/>
      <c r="F147" s="1610"/>
      <c r="G147" s="1610"/>
      <c r="H147" s="1610"/>
      <c r="I147" s="1610"/>
      <c r="J147" s="1610"/>
      <c r="K147" s="1610"/>
      <c r="L147" s="1610"/>
      <c r="M147" s="1637"/>
      <c r="N147" s="2"/>
      <c r="O147" s="2"/>
      <c r="P147" s="2"/>
      <c r="Q147" s="2"/>
      <c r="R147" s="2"/>
      <c r="S147" s="2"/>
      <c r="T147" s="2"/>
      <c r="U147" s="2"/>
      <c r="V147" s="2"/>
      <c r="W147" s="2"/>
      <c r="X147" s="2"/>
      <c r="Y147" s="2"/>
      <c r="Z147" s="2"/>
    </row>
    <row r="148" spans="1:26" ht="12.75" customHeight="1" x14ac:dyDescent="0.2">
      <c r="A148" s="2"/>
      <c r="B148" s="1610"/>
      <c r="C148" s="1610"/>
      <c r="D148" s="1637"/>
      <c r="E148" s="1685"/>
      <c r="F148" s="1610"/>
      <c r="G148" s="1610"/>
      <c r="H148" s="1610"/>
      <c r="I148" s="1610"/>
      <c r="J148" s="1610"/>
      <c r="K148" s="1610"/>
      <c r="L148" s="1610"/>
      <c r="M148" s="1637"/>
      <c r="N148" s="2"/>
      <c r="O148" s="2"/>
      <c r="P148" s="2"/>
      <c r="Q148" s="2"/>
      <c r="R148" s="2"/>
      <c r="S148" s="2"/>
      <c r="T148" s="2"/>
      <c r="U148" s="2"/>
      <c r="V148" s="2"/>
      <c r="W148" s="2"/>
      <c r="X148" s="2"/>
      <c r="Y148" s="2"/>
      <c r="Z148" s="2"/>
    </row>
    <row r="149" spans="1:26" ht="12.75" customHeight="1" x14ac:dyDescent="0.2">
      <c r="A149" s="2"/>
      <c r="B149" s="1610"/>
      <c r="C149" s="1610"/>
      <c r="D149" s="1637"/>
      <c r="E149" s="1685"/>
      <c r="F149" s="1610"/>
      <c r="G149" s="1610"/>
      <c r="H149" s="1610"/>
      <c r="I149" s="1610"/>
      <c r="J149" s="1610"/>
      <c r="K149" s="1610"/>
      <c r="L149" s="1610"/>
      <c r="M149" s="1637"/>
      <c r="N149" s="2"/>
      <c r="O149" s="2"/>
      <c r="P149" s="2"/>
      <c r="Q149" s="2"/>
      <c r="R149" s="2"/>
      <c r="S149" s="2"/>
      <c r="T149" s="2"/>
      <c r="U149" s="2"/>
      <c r="V149" s="2"/>
      <c r="W149" s="2"/>
      <c r="X149" s="2"/>
      <c r="Y149" s="2"/>
      <c r="Z149" s="2"/>
    </row>
    <row r="150" spans="1:26" ht="12.75" customHeight="1" x14ac:dyDescent="0.2">
      <c r="A150" s="1"/>
      <c r="B150" s="1635"/>
      <c r="C150" s="1635"/>
      <c r="D150" s="1681"/>
      <c r="E150" s="1693"/>
      <c r="F150" s="1635"/>
      <c r="G150" s="1635"/>
      <c r="H150" s="1635"/>
      <c r="I150" s="1635"/>
      <c r="J150" s="1635"/>
      <c r="K150" s="1635"/>
      <c r="L150" s="1635"/>
      <c r="M150" s="1681"/>
      <c r="N150" s="1"/>
      <c r="O150" s="1"/>
      <c r="P150" s="1"/>
      <c r="Q150" s="1"/>
      <c r="R150" s="1"/>
      <c r="S150" s="1"/>
      <c r="T150" s="1"/>
      <c r="U150" s="1"/>
      <c r="V150" s="1"/>
      <c r="W150" s="1"/>
      <c r="X150" s="1"/>
      <c r="Y150" s="1"/>
      <c r="Z150" s="1"/>
    </row>
    <row r="151" spans="1:26" ht="12.75" customHeight="1" x14ac:dyDescent="0.2">
      <c r="A151" s="1"/>
      <c r="B151" s="1748" t="s">
        <v>1319</v>
      </c>
      <c r="C151" s="1630"/>
      <c r="D151" s="1630"/>
      <c r="E151" s="1630"/>
      <c r="F151" s="1630"/>
      <c r="G151" s="1630"/>
      <c r="H151" s="1630"/>
      <c r="I151" s="1630"/>
      <c r="J151" s="1630"/>
      <c r="K151" s="1630"/>
      <c r="L151" s="1630"/>
      <c r="M151" s="1630"/>
      <c r="N151" s="1"/>
      <c r="O151" s="1"/>
      <c r="P151" s="1"/>
      <c r="Q151" s="1"/>
      <c r="R151" s="1"/>
      <c r="S151" s="1"/>
      <c r="T151" s="1"/>
      <c r="U151" s="1"/>
      <c r="V151" s="1"/>
      <c r="W151" s="1"/>
      <c r="X151" s="1"/>
      <c r="Y151" s="1"/>
      <c r="Z151" s="1"/>
    </row>
    <row r="152" spans="1:26" ht="1.5" customHeight="1" x14ac:dyDescent="0.2">
      <c r="A152" s="1"/>
      <c r="B152" s="2574" t="s">
        <v>1348</v>
      </c>
      <c r="C152" s="1645"/>
      <c r="D152" s="1769"/>
      <c r="E152" s="2589" t="s">
        <v>1349</v>
      </c>
      <c r="F152" s="1645"/>
      <c r="G152" s="1645"/>
      <c r="H152" s="1645"/>
      <c r="I152" s="1645"/>
      <c r="J152" s="1645"/>
      <c r="K152" s="1645"/>
      <c r="L152" s="1645"/>
      <c r="M152" s="2590"/>
      <c r="N152" s="1"/>
      <c r="O152" s="1"/>
      <c r="P152" s="1"/>
      <c r="Q152" s="1"/>
      <c r="R152" s="1"/>
      <c r="S152" s="1"/>
      <c r="T152" s="1"/>
      <c r="U152" s="1"/>
      <c r="V152" s="1"/>
      <c r="W152" s="1"/>
      <c r="X152" s="1"/>
      <c r="Y152" s="1"/>
      <c r="Z152" s="1"/>
    </row>
    <row r="153" spans="1:26" ht="1.5" customHeight="1" x14ac:dyDescent="0.2">
      <c r="A153" s="1"/>
      <c r="B153" s="1610"/>
      <c r="C153" s="1610"/>
      <c r="D153" s="1637"/>
      <c r="E153" s="1685"/>
      <c r="F153" s="1610"/>
      <c r="G153" s="1610"/>
      <c r="H153" s="1610"/>
      <c r="I153" s="1610"/>
      <c r="J153" s="1610"/>
      <c r="K153" s="1610"/>
      <c r="L153" s="1610"/>
      <c r="M153" s="1725"/>
      <c r="N153" s="1"/>
      <c r="O153" s="1"/>
      <c r="P153" s="1"/>
      <c r="Q153" s="1"/>
      <c r="R153" s="1"/>
      <c r="S153" s="1"/>
      <c r="T153" s="1"/>
      <c r="U153" s="1"/>
      <c r="V153" s="1"/>
      <c r="W153" s="1"/>
      <c r="X153" s="1"/>
      <c r="Y153" s="1"/>
      <c r="Z153" s="1"/>
    </row>
    <row r="154" spans="1:26" ht="1.5" customHeight="1" x14ac:dyDescent="0.2">
      <c r="A154" s="1"/>
      <c r="B154" s="1610"/>
      <c r="C154" s="1610"/>
      <c r="D154" s="1637"/>
      <c r="E154" s="1685"/>
      <c r="F154" s="1610"/>
      <c r="G154" s="1610"/>
      <c r="H154" s="1610"/>
      <c r="I154" s="1610"/>
      <c r="J154" s="1610"/>
      <c r="K154" s="1610"/>
      <c r="L154" s="1610"/>
      <c r="M154" s="1725"/>
      <c r="N154" s="1"/>
      <c r="O154" s="1"/>
      <c r="P154" s="1"/>
      <c r="Q154" s="1"/>
      <c r="R154" s="1"/>
      <c r="S154" s="1"/>
      <c r="T154" s="1"/>
      <c r="U154" s="1"/>
      <c r="V154" s="1"/>
      <c r="W154" s="1"/>
      <c r="X154" s="1"/>
      <c r="Y154" s="1"/>
      <c r="Z154" s="1"/>
    </row>
    <row r="155" spans="1:26" ht="1.5" customHeight="1" x14ac:dyDescent="0.2">
      <c r="A155" s="1"/>
      <c r="B155" s="1610"/>
      <c r="C155" s="1610"/>
      <c r="D155" s="1637"/>
      <c r="E155" s="1685"/>
      <c r="F155" s="1610"/>
      <c r="G155" s="1610"/>
      <c r="H155" s="1610"/>
      <c r="I155" s="1610"/>
      <c r="J155" s="1610"/>
      <c r="K155" s="1610"/>
      <c r="L155" s="1610"/>
      <c r="M155" s="1725"/>
      <c r="N155" s="1"/>
      <c r="O155" s="1"/>
      <c r="P155" s="1"/>
      <c r="Q155" s="1"/>
      <c r="R155" s="1"/>
      <c r="S155" s="1"/>
      <c r="T155" s="1"/>
      <c r="U155" s="1"/>
      <c r="V155" s="1"/>
      <c r="W155" s="1"/>
      <c r="X155" s="1"/>
      <c r="Y155" s="1"/>
      <c r="Z155" s="1"/>
    </row>
    <row r="156" spans="1:26" ht="12.75" customHeight="1" x14ac:dyDescent="0.2">
      <c r="A156" s="1"/>
      <c r="B156" s="1610"/>
      <c r="C156" s="1610"/>
      <c r="D156" s="1637"/>
      <c r="E156" s="1685"/>
      <c r="F156" s="1610"/>
      <c r="G156" s="1610"/>
      <c r="H156" s="1610"/>
      <c r="I156" s="1610"/>
      <c r="J156" s="1610"/>
      <c r="K156" s="1610"/>
      <c r="L156" s="1610"/>
      <c r="M156" s="1725"/>
      <c r="N156" s="1"/>
      <c r="O156" s="1"/>
      <c r="P156" s="1"/>
      <c r="Q156" s="1"/>
      <c r="R156" s="1"/>
      <c r="S156" s="1"/>
      <c r="T156" s="1"/>
      <c r="U156" s="1"/>
      <c r="V156" s="1"/>
      <c r="W156" s="1"/>
      <c r="X156" s="1"/>
      <c r="Y156" s="1"/>
      <c r="Z156" s="1"/>
    </row>
    <row r="157" spans="1:26" ht="12.75" customHeight="1" x14ac:dyDescent="0.2">
      <c r="A157" s="1"/>
      <c r="B157" s="1610"/>
      <c r="C157" s="1610"/>
      <c r="D157" s="1637"/>
      <c r="E157" s="1685"/>
      <c r="F157" s="1610"/>
      <c r="G157" s="1610"/>
      <c r="H157" s="1610"/>
      <c r="I157" s="1610"/>
      <c r="J157" s="1610"/>
      <c r="K157" s="1610"/>
      <c r="L157" s="1610"/>
      <c r="M157" s="1725"/>
      <c r="N157" s="1"/>
      <c r="O157" s="1"/>
      <c r="P157" s="1"/>
      <c r="Q157" s="1"/>
      <c r="R157" s="1"/>
      <c r="S157" s="1"/>
      <c r="T157" s="1"/>
      <c r="U157" s="1"/>
      <c r="V157" s="1"/>
      <c r="W157" s="1"/>
      <c r="X157" s="1"/>
      <c r="Y157" s="1"/>
      <c r="Z157" s="1"/>
    </row>
    <row r="158" spans="1:26" ht="12.75" customHeight="1" x14ac:dyDescent="0.2">
      <c r="A158" s="1"/>
      <c r="B158" s="1610"/>
      <c r="C158" s="1610"/>
      <c r="D158" s="1637"/>
      <c r="E158" s="1685"/>
      <c r="F158" s="1610"/>
      <c r="G158" s="1610"/>
      <c r="H158" s="1610"/>
      <c r="I158" s="1610"/>
      <c r="J158" s="1610"/>
      <c r="K158" s="1610"/>
      <c r="L158" s="1610"/>
      <c r="M158" s="1725"/>
      <c r="N158" s="1"/>
      <c r="O158" s="1"/>
      <c r="P158" s="1"/>
      <c r="Q158" s="1"/>
      <c r="R158" s="1"/>
      <c r="S158" s="1"/>
      <c r="T158" s="1"/>
      <c r="U158" s="1"/>
      <c r="V158" s="1"/>
      <c r="W158" s="1"/>
      <c r="X158" s="1"/>
      <c r="Y158" s="1"/>
      <c r="Z158" s="1"/>
    </row>
    <row r="159" spans="1:26" ht="11.25" customHeight="1" x14ac:dyDescent="0.2">
      <c r="A159" s="1"/>
      <c r="B159" s="1610"/>
      <c r="C159" s="1610"/>
      <c r="D159" s="1637"/>
      <c r="E159" s="1685"/>
      <c r="F159" s="1610"/>
      <c r="G159" s="1610"/>
      <c r="H159" s="1610"/>
      <c r="I159" s="1610"/>
      <c r="J159" s="1610"/>
      <c r="K159" s="1610"/>
      <c r="L159" s="1610"/>
      <c r="M159" s="1725"/>
      <c r="N159" s="1"/>
      <c r="O159" s="1"/>
      <c r="P159" s="1"/>
      <c r="Q159" s="1"/>
      <c r="R159" s="1"/>
      <c r="S159" s="1"/>
      <c r="T159" s="1"/>
      <c r="U159" s="1"/>
      <c r="V159" s="1"/>
      <c r="W159" s="1"/>
      <c r="X159" s="1"/>
      <c r="Y159" s="1"/>
      <c r="Z159" s="1"/>
    </row>
    <row r="160" spans="1:26" ht="12.75" customHeight="1" x14ac:dyDescent="0.2">
      <c r="A160" s="1"/>
      <c r="B160" s="1610"/>
      <c r="C160" s="1610"/>
      <c r="D160" s="1637"/>
      <c r="E160" s="1685"/>
      <c r="F160" s="1610"/>
      <c r="G160" s="1610"/>
      <c r="H160" s="1610"/>
      <c r="I160" s="1610"/>
      <c r="J160" s="1610"/>
      <c r="K160" s="1610"/>
      <c r="L160" s="1610"/>
      <c r="M160" s="1725"/>
      <c r="N160" s="1"/>
      <c r="O160" s="1"/>
      <c r="P160" s="1"/>
      <c r="Q160" s="1"/>
      <c r="R160" s="1"/>
      <c r="S160" s="1"/>
      <c r="T160" s="1"/>
      <c r="U160" s="1"/>
      <c r="V160" s="1"/>
      <c r="W160" s="1"/>
      <c r="X160" s="1"/>
      <c r="Y160" s="1"/>
      <c r="Z160" s="1"/>
    </row>
    <row r="161" spans="1:26" ht="12.75" customHeight="1" x14ac:dyDescent="0.2">
      <c r="A161" s="1"/>
      <c r="B161" s="1610"/>
      <c r="C161" s="1610"/>
      <c r="D161" s="1637"/>
      <c r="E161" s="1685"/>
      <c r="F161" s="1610"/>
      <c r="G161" s="1610"/>
      <c r="H161" s="1610"/>
      <c r="I161" s="1610"/>
      <c r="J161" s="1610"/>
      <c r="K161" s="1610"/>
      <c r="L161" s="1610"/>
      <c r="M161" s="1725"/>
      <c r="N161" s="1"/>
      <c r="O161" s="1"/>
      <c r="P161" s="1"/>
      <c r="Q161" s="1"/>
      <c r="R161" s="1"/>
      <c r="S161" s="1"/>
      <c r="T161" s="1"/>
      <c r="U161" s="1"/>
      <c r="V161" s="1"/>
      <c r="W161" s="1"/>
      <c r="X161" s="1"/>
      <c r="Y161" s="1"/>
      <c r="Z161" s="1"/>
    </row>
    <row r="162" spans="1:26" ht="12.75" customHeight="1" x14ac:dyDescent="0.2">
      <c r="A162" s="1"/>
      <c r="B162" s="1610"/>
      <c r="C162" s="1610"/>
      <c r="D162" s="1637"/>
      <c r="E162" s="1685"/>
      <c r="F162" s="1610"/>
      <c r="G162" s="1610"/>
      <c r="H162" s="1610"/>
      <c r="I162" s="1610"/>
      <c r="J162" s="1610"/>
      <c r="K162" s="1610"/>
      <c r="L162" s="1610"/>
      <c r="M162" s="1725"/>
      <c r="N162" s="1"/>
      <c r="O162" s="1"/>
      <c r="P162" s="1"/>
      <c r="Q162" s="1"/>
      <c r="R162" s="1"/>
      <c r="S162" s="1"/>
      <c r="T162" s="1"/>
      <c r="U162" s="1"/>
      <c r="V162" s="1"/>
      <c r="W162" s="1"/>
      <c r="X162" s="1"/>
      <c r="Y162" s="1"/>
      <c r="Z162" s="1"/>
    </row>
    <row r="163" spans="1:26" ht="12.75" customHeight="1" x14ac:dyDescent="0.2">
      <c r="A163" s="1"/>
      <c r="B163" s="1610"/>
      <c r="C163" s="1610"/>
      <c r="D163" s="1637"/>
      <c r="E163" s="1685"/>
      <c r="F163" s="1610"/>
      <c r="G163" s="1610"/>
      <c r="H163" s="1610"/>
      <c r="I163" s="1610"/>
      <c r="J163" s="1610"/>
      <c r="K163" s="1610"/>
      <c r="L163" s="1610"/>
      <c r="M163" s="1725"/>
      <c r="N163" s="1"/>
      <c r="O163" s="1"/>
      <c r="P163" s="1"/>
      <c r="Q163" s="1"/>
      <c r="R163" s="1"/>
      <c r="S163" s="1"/>
      <c r="T163" s="1"/>
      <c r="U163" s="1"/>
      <c r="V163" s="1"/>
      <c r="W163" s="1"/>
      <c r="X163" s="1"/>
      <c r="Y163" s="1"/>
      <c r="Z163" s="1"/>
    </row>
    <row r="164" spans="1:26" ht="12.75" customHeight="1" x14ac:dyDescent="0.2">
      <c r="A164" s="1"/>
      <c r="B164" s="1610"/>
      <c r="C164" s="1610"/>
      <c r="D164" s="1637"/>
      <c r="E164" s="1685"/>
      <c r="F164" s="1610"/>
      <c r="G164" s="1610"/>
      <c r="H164" s="1610"/>
      <c r="I164" s="1610"/>
      <c r="J164" s="1610"/>
      <c r="K164" s="1610"/>
      <c r="L164" s="1610"/>
      <c r="M164" s="1725"/>
      <c r="N164" s="1"/>
      <c r="O164" s="1"/>
      <c r="P164" s="1"/>
      <c r="Q164" s="1"/>
      <c r="R164" s="1"/>
      <c r="S164" s="1"/>
      <c r="T164" s="1"/>
      <c r="U164" s="1"/>
      <c r="V164" s="1"/>
      <c r="W164" s="1"/>
      <c r="X164" s="1"/>
      <c r="Y164" s="1"/>
      <c r="Z164" s="1"/>
    </row>
    <row r="165" spans="1:26" ht="12.75" customHeight="1" x14ac:dyDescent="0.2">
      <c r="A165" s="1"/>
      <c r="B165" s="1610"/>
      <c r="C165" s="1610"/>
      <c r="D165" s="1637"/>
      <c r="E165" s="1685"/>
      <c r="F165" s="1610"/>
      <c r="G165" s="1610"/>
      <c r="H165" s="1610"/>
      <c r="I165" s="1610"/>
      <c r="J165" s="1610"/>
      <c r="K165" s="1610"/>
      <c r="L165" s="1610"/>
      <c r="M165" s="1725"/>
      <c r="N165" s="1"/>
      <c r="O165" s="1"/>
      <c r="P165" s="1"/>
      <c r="Q165" s="1"/>
      <c r="R165" s="1"/>
      <c r="S165" s="1"/>
      <c r="T165" s="1"/>
      <c r="U165" s="1"/>
      <c r="V165" s="1"/>
      <c r="W165" s="1"/>
      <c r="X165" s="1"/>
      <c r="Y165" s="1"/>
      <c r="Z165" s="1"/>
    </row>
    <row r="166" spans="1:26" ht="12.75" customHeight="1" x14ac:dyDescent="0.2">
      <c r="A166" s="1"/>
      <c r="B166" s="1610"/>
      <c r="C166" s="1610"/>
      <c r="D166" s="1637"/>
      <c r="E166" s="1685"/>
      <c r="F166" s="1610"/>
      <c r="G166" s="1610"/>
      <c r="H166" s="1610"/>
      <c r="I166" s="1610"/>
      <c r="J166" s="1610"/>
      <c r="K166" s="1610"/>
      <c r="L166" s="1610"/>
      <c r="M166" s="1725"/>
      <c r="N166" s="1"/>
      <c r="O166" s="1"/>
      <c r="P166" s="1"/>
      <c r="Q166" s="1"/>
      <c r="R166" s="1"/>
      <c r="S166" s="1"/>
      <c r="T166" s="1"/>
      <c r="U166" s="1"/>
      <c r="V166" s="1"/>
      <c r="W166" s="1"/>
      <c r="X166" s="1"/>
      <c r="Y166" s="1"/>
      <c r="Z166" s="1"/>
    </row>
    <row r="167" spans="1:26" ht="12.75" customHeight="1" x14ac:dyDescent="0.2">
      <c r="A167" s="1"/>
      <c r="B167" s="1610"/>
      <c r="C167" s="1610"/>
      <c r="D167" s="1637"/>
      <c r="E167" s="1685"/>
      <c r="F167" s="1610"/>
      <c r="G167" s="1610"/>
      <c r="H167" s="1610"/>
      <c r="I167" s="1610"/>
      <c r="J167" s="1610"/>
      <c r="K167" s="1610"/>
      <c r="L167" s="1610"/>
      <c r="M167" s="1725"/>
      <c r="N167" s="1"/>
      <c r="O167" s="1"/>
      <c r="P167" s="1"/>
      <c r="Q167" s="1"/>
      <c r="R167" s="1"/>
      <c r="S167" s="1"/>
      <c r="T167" s="1"/>
      <c r="U167" s="1"/>
      <c r="V167" s="1"/>
      <c r="W167" s="1"/>
      <c r="X167" s="1"/>
      <c r="Y167" s="1"/>
      <c r="Z167" s="1"/>
    </row>
    <row r="168" spans="1:26" ht="12.75" customHeight="1" x14ac:dyDescent="0.2">
      <c r="A168" s="1"/>
      <c r="B168" s="1610"/>
      <c r="C168" s="1610"/>
      <c r="D168" s="1637"/>
      <c r="E168" s="1685"/>
      <c r="F168" s="1610"/>
      <c r="G168" s="1610"/>
      <c r="H168" s="1610"/>
      <c r="I168" s="1610"/>
      <c r="J168" s="1610"/>
      <c r="K168" s="1610"/>
      <c r="L168" s="1610"/>
      <c r="M168" s="1725"/>
      <c r="N168" s="1"/>
      <c r="O168" s="1"/>
      <c r="P168" s="1"/>
      <c r="Q168" s="1"/>
      <c r="R168" s="1"/>
      <c r="S168" s="1"/>
      <c r="T168" s="1"/>
      <c r="U168" s="1"/>
      <c r="V168" s="1"/>
      <c r="W168" s="1"/>
      <c r="X168" s="1"/>
      <c r="Y168" s="1"/>
      <c r="Z168" s="1"/>
    </row>
    <row r="169" spans="1:26" ht="12.75" customHeight="1" x14ac:dyDescent="0.2">
      <c r="A169" s="1"/>
      <c r="B169" s="1610"/>
      <c r="C169" s="1610"/>
      <c r="D169" s="1637"/>
      <c r="E169" s="1685"/>
      <c r="F169" s="1610"/>
      <c r="G169" s="1610"/>
      <c r="H169" s="1610"/>
      <c r="I169" s="1610"/>
      <c r="J169" s="1610"/>
      <c r="K169" s="1610"/>
      <c r="L169" s="1610"/>
      <c r="M169" s="1725"/>
      <c r="N169" s="1"/>
      <c r="O169" s="1"/>
      <c r="P169" s="1"/>
      <c r="Q169" s="1"/>
      <c r="R169" s="1"/>
      <c r="S169" s="1"/>
      <c r="T169" s="1"/>
      <c r="U169" s="1"/>
      <c r="V169" s="1"/>
      <c r="W169" s="1"/>
      <c r="X169" s="1"/>
      <c r="Y169" s="1"/>
      <c r="Z169" s="1"/>
    </row>
    <row r="170" spans="1:26" ht="12.75" customHeight="1" x14ac:dyDescent="0.2">
      <c r="A170" s="1"/>
      <c r="B170" s="1610"/>
      <c r="C170" s="1610"/>
      <c r="D170" s="1637"/>
      <c r="E170" s="1685"/>
      <c r="F170" s="1610"/>
      <c r="G170" s="1610"/>
      <c r="H170" s="1610"/>
      <c r="I170" s="1610"/>
      <c r="J170" s="1610"/>
      <c r="K170" s="1610"/>
      <c r="L170" s="1610"/>
      <c r="M170" s="1725"/>
      <c r="N170" s="1"/>
      <c r="O170" s="1"/>
      <c r="P170" s="1"/>
      <c r="Q170" s="1"/>
      <c r="R170" s="1"/>
      <c r="S170" s="1"/>
      <c r="T170" s="1"/>
      <c r="U170" s="1"/>
      <c r="V170" s="1"/>
      <c r="W170" s="1"/>
      <c r="X170" s="1"/>
      <c r="Y170" s="1"/>
      <c r="Z170" s="1"/>
    </row>
    <row r="171" spans="1:26" ht="12.75" customHeight="1" x14ac:dyDescent="0.2">
      <c r="A171" s="1"/>
      <c r="B171" s="1610"/>
      <c r="C171" s="1610"/>
      <c r="D171" s="1637"/>
      <c r="E171" s="1685"/>
      <c r="F171" s="1610"/>
      <c r="G171" s="1610"/>
      <c r="H171" s="1610"/>
      <c r="I171" s="1610"/>
      <c r="J171" s="1610"/>
      <c r="K171" s="1610"/>
      <c r="L171" s="1610"/>
      <c r="M171" s="1725"/>
      <c r="N171" s="1"/>
      <c r="O171" s="1"/>
      <c r="P171" s="1"/>
      <c r="Q171" s="1"/>
      <c r="R171" s="1"/>
      <c r="S171" s="1"/>
      <c r="T171" s="1"/>
      <c r="U171" s="1"/>
      <c r="V171" s="1"/>
      <c r="W171" s="1"/>
      <c r="X171" s="1"/>
      <c r="Y171" s="1"/>
      <c r="Z171" s="1"/>
    </row>
    <row r="172" spans="1:26" ht="12.75" customHeight="1" x14ac:dyDescent="0.2">
      <c r="A172" s="1"/>
      <c r="B172" s="1610"/>
      <c r="C172" s="1610"/>
      <c r="D172" s="1637"/>
      <c r="E172" s="1685"/>
      <c r="F172" s="1610"/>
      <c r="G172" s="1610"/>
      <c r="H172" s="1610"/>
      <c r="I172" s="1610"/>
      <c r="J172" s="1610"/>
      <c r="K172" s="1610"/>
      <c r="L172" s="1610"/>
      <c r="M172" s="1725"/>
      <c r="N172" s="1"/>
      <c r="O172" s="1"/>
      <c r="P172" s="1"/>
      <c r="Q172" s="1"/>
      <c r="R172" s="1"/>
      <c r="S172" s="1"/>
      <c r="T172" s="1"/>
      <c r="U172" s="1"/>
      <c r="V172" s="1"/>
      <c r="W172" s="1"/>
      <c r="X172" s="1"/>
      <c r="Y172" s="1"/>
      <c r="Z172" s="1"/>
    </row>
    <row r="173" spans="1:26" ht="12.75" customHeight="1" x14ac:dyDescent="0.2">
      <c r="A173" s="1"/>
      <c r="B173" s="1610"/>
      <c r="C173" s="1610"/>
      <c r="D173" s="1637"/>
      <c r="E173" s="1685"/>
      <c r="F173" s="1610"/>
      <c r="G173" s="1610"/>
      <c r="H173" s="1610"/>
      <c r="I173" s="1610"/>
      <c r="J173" s="1610"/>
      <c r="K173" s="1610"/>
      <c r="L173" s="1610"/>
      <c r="M173" s="1725"/>
      <c r="N173" s="1"/>
      <c r="O173" s="1"/>
      <c r="P173" s="1"/>
      <c r="Q173" s="1"/>
      <c r="R173" s="1"/>
      <c r="S173" s="1"/>
      <c r="T173" s="1"/>
      <c r="U173" s="1"/>
      <c r="V173" s="1"/>
      <c r="W173" s="1"/>
      <c r="X173" s="1"/>
      <c r="Y173" s="1"/>
      <c r="Z173" s="1"/>
    </row>
    <row r="174" spans="1:26" ht="12.75" customHeight="1" x14ac:dyDescent="0.2">
      <c r="A174" s="1"/>
      <c r="B174" s="1610"/>
      <c r="C174" s="1610"/>
      <c r="D174" s="1637"/>
      <c r="E174" s="1685"/>
      <c r="F174" s="1610"/>
      <c r="G174" s="1610"/>
      <c r="H174" s="1610"/>
      <c r="I174" s="1610"/>
      <c r="J174" s="1610"/>
      <c r="K174" s="1610"/>
      <c r="L174" s="1610"/>
      <c r="M174" s="1725"/>
      <c r="N174" s="1"/>
      <c r="O174" s="1"/>
      <c r="P174" s="1"/>
      <c r="Q174" s="1"/>
      <c r="R174" s="1"/>
      <c r="S174" s="1"/>
      <c r="T174" s="1"/>
      <c r="U174" s="1"/>
      <c r="V174" s="1"/>
      <c r="W174" s="1"/>
      <c r="X174" s="1"/>
      <c r="Y174" s="1"/>
      <c r="Z174" s="1"/>
    </row>
    <row r="175" spans="1:26" ht="12.75" customHeight="1" x14ac:dyDescent="0.2">
      <c r="A175" s="1"/>
      <c r="B175" s="1610"/>
      <c r="C175" s="1610"/>
      <c r="D175" s="1637"/>
      <c r="E175" s="1685"/>
      <c r="F175" s="1610"/>
      <c r="G175" s="1610"/>
      <c r="H175" s="1610"/>
      <c r="I175" s="1610"/>
      <c r="J175" s="1610"/>
      <c r="K175" s="1610"/>
      <c r="L175" s="1610"/>
      <c r="M175" s="1725"/>
      <c r="N175" s="1"/>
      <c r="O175" s="1"/>
      <c r="P175" s="1"/>
      <c r="Q175" s="1"/>
      <c r="R175" s="1"/>
      <c r="S175" s="1"/>
      <c r="T175" s="1"/>
      <c r="U175" s="1"/>
      <c r="V175" s="1"/>
      <c r="W175" s="1"/>
      <c r="X175" s="1"/>
      <c r="Y175" s="1"/>
      <c r="Z175" s="1"/>
    </row>
    <row r="176" spans="1:26" ht="12.75" customHeight="1" x14ac:dyDescent="0.2">
      <c r="A176" s="1"/>
      <c r="B176" s="1610"/>
      <c r="C176" s="1610"/>
      <c r="D176" s="1637"/>
      <c r="E176" s="1685"/>
      <c r="F176" s="1610"/>
      <c r="G176" s="1610"/>
      <c r="H176" s="1610"/>
      <c r="I176" s="1610"/>
      <c r="J176" s="1610"/>
      <c r="K176" s="1610"/>
      <c r="L176" s="1610"/>
      <c r="M176" s="1725"/>
      <c r="N176" s="1"/>
      <c r="O176" s="1"/>
      <c r="P176" s="1"/>
      <c r="Q176" s="1"/>
      <c r="R176" s="1"/>
      <c r="S176" s="1"/>
      <c r="T176" s="1"/>
      <c r="U176" s="1"/>
      <c r="V176" s="1"/>
      <c r="W176" s="1"/>
      <c r="X176" s="1"/>
      <c r="Y176" s="1"/>
      <c r="Z176" s="1"/>
    </row>
    <row r="177" spans="1:26" ht="12.75" customHeight="1" x14ac:dyDescent="0.2">
      <c r="A177" s="1"/>
      <c r="B177" s="1610"/>
      <c r="C177" s="1610"/>
      <c r="D177" s="1637"/>
      <c r="E177" s="1685"/>
      <c r="F177" s="1610"/>
      <c r="G177" s="1610"/>
      <c r="H177" s="1610"/>
      <c r="I177" s="1610"/>
      <c r="J177" s="1610"/>
      <c r="K177" s="1610"/>
      <c r="L177" s="1610"/>
      <c r="M177" s="1725"/>
      <c r="N177" s="1"/>
      <c r="O177" s="1"/>
      <c r="P177" s="1"/>
      <c r="Q177" s="1"/>
      <c r="R177" s="1"/>
      <c r="S177" s="1"/>
      <c r="T177" s="1"/>
      <c r="U177" s="1"/>
      <c r="V177" s="1"/>
      <c r="W177" s="1"/>
      <c r="X177" s="1"/>
      <c r="Y177" s="1"/>
      <c r="Z177" s="1"/>
    </row>
    <row r="178" spans="1:26" ht="12.75" customHeight="1" x14ac:dyDescent="0.2">
      <c r="A178" s="1"/>
      <c r="B178" s="1650"/>
      <c r="C178" s="1650"/>
      <c r="D178" s="1651"/>
      <c r="E178" s="2363"/>
      <c r="F178" s="1650"/>
      <c r="G178" s="1650"/>
      <c r="H178" s="1650"/>
      <c r="I178" s="1650"/>
      <c r="J178" s="1650"/>
      <c r="K178" s="1650"/>
      <c r="L178" s="1650"/>
      <c r="M178" s="2591"/>
      <c r="N178" s="1"/>
      <c r="O178" s="1"/>
      <c r="P178" s="1"/>
      <c r="Q178" s="1"/>
      <c r="R178" s="1"/>
      <c r="S178" s="1"/>
      <c r="T178" s="1"/>
      <c r="U178" s="1"/>
      <c r="V178" s="1"/>
      <c r="W178" s="1"/>
      <c r="X178" s="1"/>
      <c r="Y178" s="1"/>
      <c r="Z178" s="1"/>
    </row>
    <row r="179" spans="1:26" ht="12.75" customHeight="1" x14ac:dyDescent="0.2">
      <c r="A179" s="1"/>
      <c r="B179" s="1697" t="s">
        <v>1350</v>
      </c>
      <c r="C179" s="1698"/>
      <c r="D179" s="1699"/>
      <c r="E179" s="2577" t="s">
        <v>1351</v>
      </c>
      <c r="F179" s="1698"/>
      <c r="G179" s="1698"/>
      <c r="H179" s="1698"/>
      <c r="I179" s="1698"/>
      <c r="J179" s="1698"/>
      <c r="K179" s="1698"/>
      <c r="L179" s="1698"/>
      <c r="M179" s="1699"/>
      <c r="N179" s="1"/>
      <c r="O179" s="1"/>
      <c r="P179" s="1"/>
      <c r="Q179" s="1"/>
      <c r="R179" s="1"/>
      <c r="S179" s="1"/>
      <c r="T179" s="1"/>
      <c r="U179" s="1"/>
      <c r="V179" s="1"/>
      <c r="W179" s="1"/>
      <c r="X179" s="1"/>
      <c r="Y179" s="1"/>
      <c r="Z179" s="1"/>
    </row>
    <row r="180" spans="1:26" ht="4.5" customHeight="1" x14ac:dyDescent="0.2">
      <c r="A180" s="1"/>
      <c r="B180" s="1610"/>
      <c r="C180" s="1610"/>
      <c r="D180" s="1637"/>
      <c r="E180" s="1685"/>
      <c r="F180" s="1610"/>
      <c r="G180" s="1610"/>
      <c r="H180" s="1610"/>
      <c r="I180" s="1610"/>
      <c r="J180" s="1610"/>
      <c r="K180" s="1610"/>
      <c r="L180" s="1610"/>
      <c r="M180" s="1637"/>
      <c r="N180" s="1"/>
      <c r="O180" s="1"/>
      <c r="P180" s="1"/>
      <c r="Q180" s="1"/>
      <c r="R180" s="1"/>
      <c r="S180" s="1"/>
      <c r="T180" s="1"/>
      <c r="U180" s="1"/>
      <c r="V180" s="1"/>
      <c r="W180" s="1"/>
      <c r="X180" s="1"/>
      <c r="Y180" s="1"/>
      <c r="Z180" s="1"/>
    </row>
    <row r="181" spans="1:26" ht="101.25" customHeight="1" x14ac:dyDescent="0.2">
      <c r="A181" s="1"/>
      <c r="B181" s="1610"/>
      <c r="C181" s="1610"/>
      <c r="D181" s="1637"/>
      <c r="E181" s="1685"/>
      <c r="F181" s="1610"/>
      <c r="G181" s="1610"/>
      <c r="H181" s="1610"/>
      <c r="I181" s="1610"/>
      <c r="J181" s="1610"/>
      <c r="K181" s="1610"/>
      <c r="L181" s="1610"/>
      <c r="M181" s="1637"/>
      <c r="N181" s="1"/>
      <c r="O181" s="1"/>
      <c r="P181" s="1"/>
      <c r="Q181" s="1"/>
      <c r="R181" s="1"/>
      <c r="S181" s="1"/>
      <c r="T181" s="1"/>
      <c r="U181" s="1"/>
      <c r="V181" s="1"/>
      <c r="W181" s="1"/>
      <c r="X181" s="1"/>
      <c r="Y181" s="1"/>
      <c r="Z181" s="1"/>
    </row>
    <row r="182" spans="1:26" ht="12.75" customHeight="1" x14ac:dyDescent="0.2">
      <c r="A182" s="1"/>
      <c r="B182" s="1610"/>
      <c r="C182" s="1610"/>
      <c r="D182" s="1637"/>
      <c r="E182" s="1685"/>
      <c r="F182" s="1610"/>
      <c r="G182" s="1610"/>
      <c r="H182" s="1610"/>
      <c r="I182" s="1610"/>
      <c r="J182" s="1610"/>
      <c r="K182" s="1610"/>
      <c r="L182" s="1610"/>
      <c r="M182" s="1637"/>
      <c r="N182" s="1"/>
      <c r="O182" s="1"/>
      <c r="P182" s="1"/>
      <c r="Q182" s="1"/>
      <c r="R182" s="1"/>
      <c r="S182" s="1"/>
      <c r="T182" s="1"/>
      <c r="U182" s="1"/>
      <c r="V182" s="1"/>
      <c r="W182" s="1"/>
      <c r="X182" s="1"/>
      <c r="Y182" s="1"/>
      <c r="Z182" s="1"/>
    </row>
    <row r="183" spans="1:26" ht="72" customHeight="1" x14ac:dyDescent="0.2">
      <c r="A183" s="1"/>
      <c r="B183" s="1610"/>
      <c r="C183" s="1610"/>
      <c r="D183" s="1637"/>
      <c r="E183" s="1685"/>
      <c r="F183" s="1610"/>
      <c r="G183" s="1610"/>
      <c r="H183" s="1610"/>
      <c r="I183" s="1610"/>
      <c r="J183" s="1610"/>
      <c r="K183" s="1610"/>
      <c r="L183" s="1610"/>
      <c r="M183" s="1637"/>
      <c r="N183" s="1"/>
      <c r="O183" s="1"/>
      <c r="P183" s="1"/>
      <c r="Q183" s="1"/>
      <c r="R183" s="1"/>
      <c r="S183" s="1"/>
      <c r="T183" s="1"/>
      <c r="U183" s="1"/>
      <c r="V183" s="1"/>
      <c r="W183" s="1"/>
      <c r="X183" s="1"/>
      <c r="Y183" s="1"/>
      <c r="Z183" s="1"/>
    </row>
    <row r="184" spans="1:26" ht="12.75" customHeight="1" x14ac:dyDescent="0.2">
      <c r="A184" s="1"/>
      <c r="B184" s="1610"/>
      <c r="C184" s="1610"/>
      <c r="D184" s="1637"/>
      <c r="E184" s="1685"/>
      <c r="F184" s="1610"/>
      <c r="G184" s="1610"/>
      <c r="H184" s="1610"/>
      <c r="I184" s="1610"/>
      <c r="J184" s="1610"/>
      <c r="K184" s="1610"/>
      <c r="L184" s="1610"/>
      <c r="M184" s="1637"/>
      <c r="N184" s="1"/>
      <c r="O184" s="1"/>
      <c r="P184" s="1"/>
      <c r="Q184" s="1"/>
      <c r="R184" s="1"/>
      <c r="S184" s="1"/>
      <c r="T184" s="1"/>
      <c r="U184" s="1"/>
      <c r="V184" s="1"/>
      <c r="W184" s="1"/>
      <c r="X184" s="1"/>
      <c r="Y184" s="1"/>
      <c r="Z184" s="1"/>
    </row>
    <row r="185" spans="1:26" ht="12.75" customHeight="1" x14ac:dyDescent="0.2">
      <c r="A185" s="1"/>
      <c r="B185" s="1610"/>
      <c r="C185" s="1610"/>
      <c r="D185" s="1637"/>
      <c r="E185" s="1685"/>
      <c r="F185" s="1610"/>
      <c r="G185" s="1610"/>
      <c r="H185" s="1610"/>
      <c r="I185" s="1610"/>
      <c r="J185" s="1610"/>
      <c r="K185" s="1610"/>
      <c r="L185" s="1610"/>
      <c r="M185" s="1637"/>
      <c r="N185" s="1"/>
      <c r="O185" s="1"/>
      <c r="P185" s="1"/>
      <c r="Q185" s="1"/>
      <c r="R185" s="1"/>
      <c r="S185" s="1"/>
      <c r="T185" s="1"/>
      <c r="U185" s="1"/>
      <c r="V185" s="1"/>
      <c r="W185" s="1"/>
      <c r="X185" s="1"/>
      <c r="Y185" s="1"/>
      <c r="Z185" s="1"/>
    </row>
    <row r="186" spans="1:26" ht="12.75" customHeight="1" x14ac:dyDescent="0.2">
      <c r="A186" s="1"/>
      <c r="B186" s="1610"/>
      <c r="C186" s="1610"/>
      <c r="D186" s="1637"/>
      <c r="E186" s="1685"/>
      <c r="F186" s="1610"/>
      <c r="G186" s="1610"/>
      <c r="H186" s="1610"/>
      <c r="I186" s="1610"/>
      <c r="J186" s="1610"/>
      <c r="K186" s="1610"/>
      <c r="L186" s="1610"/>
      <c r="M186" s="1637"/>
      <c r="N186" s="1"/>
      <c r="O186" s="1"/>
      <c r="P186" s="1"/>
      <c r="Q186" s="1"/>
      <c r="R186" s="1"/>
      <c r="S186" s="1"/>
      <c r="T186" s="1"/>
      <c r="U186" s="1"/>
      <c r="V186" s="1"/>
      <c r="W186" s="1"/>
      <c r="X186" s="1"/>
      <c r="Y186" s="1"/>
      <c r="Z186" s="1"/>
    </row>
    <row r="187" spans="1:26" ht="12.75" customHeight="1" x14ac:dyDescent="0.2">
      <c r="A187" s="1"/>
      <c r="B187" s="1610"/>
      <c r="C187" s="1610"/>
      <c r="D187" s="1637"/>
      <c r="E187" s="1685"/>
      <c r="F187" s="1610"/>
      <c r="G187" s="1610"/>
      <c r="H187" s="1610"/>
      <c r="I187" s="1610"/>
      <c r="J187" s="1610"/>
      <c r="K187" s="1610"/>
      <c r="L187" s="1610"/>
      <c r="M187" s="1637"/>
      <c r="N187" s="1"/>
      <c r="O187" s="1"/>
      <c r="P187" s="1"/>
      <c r="Q187" s="1"/>
      <c r="R187" s="1"/>
      <c r="S187" s="1"/>
      <c r="T187" s="1"/>
      <c r="U187" s="1"/>
      <c r="V187" s="1"/>
      <c r="W187" s="1"/>
      <c r="X187" s="1"/>
      <c r="Y187" s="1"/>
      <c r="Z187" s="1"/>
    </row>
    <row r="188" spans="1:26" ht="12.75" customHeight="1" x14ac:dyDescent="0.2">
      <c r="A188" s="1"/>
      <c r="B188" s="1650"/>
      <c r="C188" s="1650"/>
      <c r="D188" s="1651"/>
      <c r="E188" s="2363"/>
      <c r="F188" s="1650"/>
      <c r="G188" s="1650"/>
      <c r="H188" s="1650"/>
      <c r="I188" s="1650"/>
      <c r="J188" s="1650"/>
      <c r="K188" s="1650"/>
      <c r="L188" s="1650"/>
      <c r="M188" s="1651"/>
      <c r="N188" s="1"/>
      <c r="O188" s="1"/>
      <c r="P188" s="1"/>
      <c r="Q188" s="1"/>
      <c r="R188" s="1"/>
      <c r="S188" s="1"/>
      <c r="T188" s="1"/>
      <c r="U188" s="1"/>
      <c r="V188" s="1"/>
      <c r="W188" s="1"/>
      <c r="X188" s="1"/>
      <c r="Y188" s="1"/>
      <c r="Z188" s="1"/>
    </row>
    <row r="189" spans="1:26" ht="12.75" customHeight="1" x14ac:dyDescent="0.2">
      <c r="A189" s="1"/>
      <c r="B189" s="1697" t="s">
        <v>1352</v>
      </c>
      <c r="C189" s="1698"/>
      <c r="D189" s="1699"/>
      <c r="E189" s="2592" t="s">
        <v>1353</v>
      </c>
      <c r="F189" s="1698"/>
      <c r="G189" s="1698"/>
      <c r="H189" s="1698"/>
      <c r="I189" s="1698"/>
      <c r="J189" s="1698"/>
      <c r="K189" s="1698"/>
      <c r="L189" s="1698"/>
      <c r="M189" s="1699"/>
      <c r="N189" s="1"/>
      <c r="O189" s="1"/>
      <c r="P189" s="1"/>
      <c r="Q189" s="1"/>
      <c r="R189" s="1"/>
      <c r="S189" s="1"/>
      <c r="T189" s="1"/>
      <c r="U189" s="1"/>
      <c r="V189" s="1"/>
      <c r="W189" s="1"/>
      <c r="X189" s="1"/>
      <c r="Y189" s="1"/>
      <c r="Z189" s="1"/>
    </row>
    <row r="190" spans="1:26" ht="12.75" customHeight="1" x14ac:dyDescent="0.2">
      <c r="A190" s="1"/>
      <c r="B190" s="1610"/>
      <c r="C190" s="1610"/>
      <c r="D190" s="1637"/>
      <c r="E190" s="1685"/>
      <c r="F190" s="1610"/>
      <c r="G190" s="1610"/>
      <c r="H190" s="1610"/>
      <c r="I190" s="1610"/>
      <c r="J190" s="1610"/>
      <c r="K190" s="1610"/>
      <c r="L190" s="1610"/>
      <c r="M190" s="1637"/>
      <c r="N190" s="1"/>
      <c r="O190" s="1"/>
      <c r="P190" s="1"/>
      <c r="Q190" s="1"/>
      <c r="R190" s="1"/>
      <c r="S190" s="1"/>
      <c r="T190" s="1"/>
      <c r="U190" s="1"/>
      <c r="V190" s="1"/>
      <c r="W190" s="1"/>
      <c r="X190" s="1"/>
      <c r="Y190" s="1"/>
      <c r="Z190" s="1"/>
    </row>
    <row r="191" spans="1:26" ht="49.5" customHeight="1" x14ac:dyDescent="0.2">
      <c r="A191" s="1"/>
      <c r="B191" s="1610"/>
      <c r="C191" s="1610"/>
      <c r="D191" s="1637"/>
      <c r="E191" s="1685"/>
      <c r="F191" s="1610"/>
      <c r="G191" s="1610"/>
      <c r="H191" s="1610"/>
      <c r="I191" s="1610"/>
      <c r="J191" s="1610"/>
      <c r="K191" s="1610"/>
      <c r="L191" s="1610"/>
      <c r="M191" s="1637"/>
      <c r="N191" s="1"/>
      <c r="O191" s="1"/>
      <c r="P191" s="1"/>
      <c r="Q191" s="1"/>
      <c r="R191" s="1"/>
      <c r="S191" s="1"/>
      <c r="T191" s="1"/>
      <c r="U191" s="1"/>
      <c r="V191" s="1"/>
      <c r="W191" s="1"/>
      <c r="X191" s="1"/>
      <c r="Y191" s="1"/>
      <c r="Z191" s="1"/>
    </row>
    <row r="192" spans="1:26" ht="77.25" customHeight="1" x14ac:dyDescent="0.2">
      <c r="A192" s="1"/>
      <c r="B192" s="1610"/>
      <c r="C192" s="1610"/>
      <c r="D192" s="1637"/>
      <c r="E192" s="1685"/>
      <c r="F192" s="1610"/>
      <c r="G192" s="1610"/>
      <c r="H192" s="1610"/>
      <c r="I192" s="1610"/>
      <c r="J192" s="1610"/>
      <c r="K192" s="1610"/>
      <c r="L192" s="1610"/>
      <c r="M192" s="1637"/>
      <c r="N192" s="1"/>
      <c r="O192" s="1"/>
      <c r="P192" s="1"/>
      <c r="Q192" s="1"/>
      <c r="R192" s="1"/>
      <c r="S192" s="1"/>
      <c r="T192" s="1"/>
      <c r="U192" s="1"/>
      <c r="V192" s="1"/>
      <c r="W192" s="1"/>
      <c r="X192" s="1"/>
      <c r="Y192" s="1"/>
      <c r="Z192" s="1"/>
    </row>
    <row r="193" spans="1:26" ht="12.75" customHeight="1" x14ac:dyDescent="0.2">
      <c r="A193" s="1"/>
      <c r="B193" s="1610"/>
      <c r="C193" s="1610"/>
      <c r="D193" s="1637"/>
      <c r="E193" s="1685"/>
      <c r="F193" s="1610"/>
      <c r="G193" s="1610"/>
      <c r="H193" s="1610"/>
      <c r="I193" s="1610"/>
      <c r="J193" s="1610"/>
      <c r="K193" s="1610"/>
      <c r="L193" s="1610"/>
      <c r="M193" s="1637"/>
      <c r="N193" s="1"/>
      <c r="O193" s="1"/>
      <c r="P193" s="1"/>
      <c r="Q193" s="1"/>
      <c r="R193" s="1"/>
      <c r="S193" s="1"/>
      <c r="T193" s="1"/>
      <c r="U193" s="1"/>
      <c r="V193" s="1"/>
      <c r="W193" s="1"/>
      <c r="X193" s="1"/>
      <c r="Y193" s="1"/>
      <c r="Z193" s="1"/>
    </row>
    <row r="194" spans="1:26" ht="12.75" customHeight="1" x14ac:dyDescent="0.2">
      <c r="A194" s="1"/>
      <c r="B194" s="1610"/>
      <c r="C194" s="1610"/>
      <c r="D194" s="1637"/>
      <c r="E194" s="1685"/>
      <c r="F194" s="1610"/>
      <c r="G194" s="1610"/>
      <c r="H194" s="1610"/>
      <c r="I194" s="1610"/>
      <c r="J194" s="1610"/>
      <c r="K194" s="1610"/>
      <c r="L194" s="1610"/>
      <c r="M194" s="1637"/>
      <c r="N194" s="1"/>
      <c r="O194" s="1"/>
      <c r="P194" s="1"/>
      <c r="Q194" s="1"/>
      <c r="R194" s="1"/>
      <c r="S194" s="1"/>
      <c r="T194" s="1"/>
      <c r="U194" s="1"/>
      <c r="V194" s="1"/>
      <c r="W194" s="1"/>
      <c r="X194" s="1"/>
      <c r="Y194" s="1"/>
      <c r="Z194" s="1"/>
    </row>
    <row r="195" spans="1:26" ht="12.75" customHeight="1" x14ac:dyDescent="0.2">
      <c r="A195" s="1"/>
      <c r="B195" s="1610"/>
      <c r="C195" s="1610"/>
      <c r="D195" s="1637"/>
      <c r="E195" s="1685"/>
      <c r="F195" s="1610"/>
      <c r="G195" s="1610"/>
      <c r="H195" s="1610"/>
      <c r="I195" s="1610"/>
      <c r="J195" s="1610"/>
      <c r="K195" s="1610"/>
      <c r="L195" s="1610"/>
      <c r="M195" s="1637"/>
      <c r="N195" s="1"/>
      <c r="O195" s="1"/>
      <c r="P195" s="1"/>
      <c r="Q195" s="1"/>
      <c r="R195" s="1"/>
      <c r="S195" s="1"/>
      <c r="T195" s="1"/>
      <c r="U195" s="1"/>
      <c r="V195" s="1"/>
      <c r="W195" s="1"/>
      <c r="X195" s="1"/>
      <c r="Y195" s="1"/>
      <c r="Z195" s="1"/>
    </row>
    <row r="196" spans="1:26" ht="12.75" customHeight="1" x14ac:dyDescent="0.2">
      <c r="A196" s="1"/>
      <c r="B196" s="1610"/>
      <c r="C196" s="1610"/>
      <c r="D196" s="1637"/>
      <c r="E196" s="1685"/>
      <c r="F196" s="1610"/>
      <c r="G196" s="1610"/>
      <c r="H196" s="1610"/>
      <c r="I196" s="1610"/>
      <c r="J196" s="1610"/>
      <c r="K196" s="1610"/>
      <c r="L196" s="1610"/>
      <c r="M196" s="1637"/>
      <c r="N196" s="1"/>
      <c r="O196" s="1"/>
      <c r="P196" s="1"/>
      <c r="Q196" s="1"/>
      <c r="R196" s="1"/>
      <c r="S196" s="1"/>
      <c r="T196" s="1"/>
      <c r="U196" s="1"/>
      <c r="V196" s="1"/>
      <c r="W196" s="1"/>
      <c r="X196" s="1"/>
      <c r="Y196" s="1"/>
      <c r="Z196" s="1"/>
    </row>
    <row r="197" spans="1:26" ht="12.75" customHeight="1" x14ac:dyDescent="0.2">
      <c r="A197" s="1"/>
      <c r="B197" s="1610"/>
      <c r="C197" s="1610"/>
      <c r="D197" s="1637"/>
      <c r="E197" s="1685"/>
      <c r="F197" s="1610"/>
      <c r="G197" s="1610"/>
      <c r="H197" s="1610"/>
      <c r="I197" s="1610"/>
      <c r="J197" s="1610"/>
      <c r="K197" s="1610"/>
      <c r="L197" s="1610"/>
      <c r="M197" s="1637"/>
      <c r="N197" s="1"/>
      <c r="O197" s="1"/>
      <c r="P197" s="1"/>
      <c r="Q197" s="1"/>
      <c r="R197" s="1"/>
      <c r="S197" s="1"/>
      <c r="T197" s="1"/>
      <c r="U197" s="1"/>
      <c r="V197" s="1"/>
      <c r="W197" s="1"/>
      <c r="X197" s="1"/>
      <c r="Y197" s="1"/>
      <c r="Z197" s="1"/>
    </row>
    <row r="198" spans="1:26" ht="12.75" customHeight="1" x14ac:dyDescent="0.2">
      <c r="A198" s="1"/>
      <c r="B198" s="1610"/>
      <c r="C198" s="1610"/>
      <c r="D198" s="1637"/>
      <c r="E198" s="1685"/>
      <c r="F198" s="1610"/>
      <c r="G198" s="1610"/>
      <c r="H198" s="1610"/>
      <c r="I198" s="1610"/>
      <c r="J198" s="1610"/>
      <c r="K198" s="1610"/>
      <c r="L198" s="1610"/>
      <c r="M198" s="1637"/>
      <c r="N198" s="1"/>
      <c r="O198" s="1"/>
      <c r="P198" s="1"/>
      <c r="Q198" s="1"/>
      <c r="R198" s="1"/>
      <c r="S198" s="1"/>
      <c r="T198" s="1"/>
      <c r="U198" s="1"/>
      <c r="V198" s="1"/>
      <c r="W198" s="1"/>
      <c r="X198" s="1"/>
      <c r="Y198" s="1"/>
      <c r="Z198" s="1"/>
    </row>
    <row r="199" spans="1:26" ht="12.75" customHeight="1" x14ac:dyDescent="0.2">
      <c r="A199" s="1"/>
      <c r="B199" s="1610"/>
      <c r="C199" s="1610"/>
      <c r="D199" s="1637"/>
      <c r="E199" s="1685"/>
      <c r="F199" s="1610"/>
      <c r="G199" s="1610"/>
      <c r="H199" s="1610"/>
      <c r="I199" s="1610"/>
      <c r="J199" s="1610"/>
      <c r="K199" s="1610"/>
      <c r="L199" s="1610"/>
      <c r="M199" s="1637"/>
      <c r="N199" s="1"/>
      <c r="O199" s="1"/>
      <c r="P199" s="1"/>
      <c r="Q199" s="1"/>
      <c r="R199" s="1"/>
      <c r="S199" s="1"/>
      <c r="T199" s="1"/>
      <c r="U199" s="1"/>
      <c r="V199" s="1"/>
      <c r="W199" s="1"/>
      <c r="X199" s="1"/>
      <c r="Y199" s="1"/>
      <c r="Z199" s="1"/>
    </row>
    <row r="200" spans="1:26" ht="12.75" customHeight="1" x14ac:dyDescent="0.2">
      <c r="A200" s="1"/>
      <c r="B200" s="1610"/>
      <c r="C200" s="1610"/>
      <c r="D200" s="1637"/>
      <c r="E200" s="1685"/>
      <c r="F200" s="1610"/>
      <c r="G200" s="1610"/>
      <c r="H200" s="1610"/>
      <c r="I200" s="1610"/>
      <c r="J200" s="1610"/>
      <c r="K200" s="1610"/>
      <c r="L200" s="1610"/>
      <c r="M200" s="1637"/>
      <c r="N200" s="1"/>
      <c r="O200" s="1"/>
      <c r="P200" s="1"/>
      <c r="Q200" s="1"/>
      <c r="R200" s="1"/>
      <c r="S200" s="1"/>
      <c r="T200" s="1"/>
      <c r="U200" s="1"/>
      <c r="V200" s="1"/>
      <c r="W200" s="1"/>
      <c r="X200" s="1"/>
      <c r="Y200" s="1"/>
      <c r="Z200" s="1"/>
    </row>
    <row r="201" spans="1:26" ht="23.25" customHeight="1" x14ac:dyDescent="0.2">
      <c r="A201" s="1"/>
      <c r="B201" s="1650"/>
      <c r="C201" s="1650"/>
      <c r="D201" s="1651"/>
      <c r="E201" s="2363"/>
      <c r="F201" s="1650"/>
      <c r="G201" s="1650"/>
      <c r="H201" s="1650"/>
      <c r="I201" s="1650"/>
      <c r="J201" s="1650"/>
      <c r="K201" s="1650"/>
      <c r="L201" s="1650"/>
      <c r="M201" s="1651"/>
      <c r="N201" s="1"/>
      <c r="O201" s="1"/>
      <c r="P201" s="1"/>
      <c r="Q201" s="1"/>
      <c r="R201" s="1"/>
      <c r="S201" s="1"/>
      <c r="T201" s="1"/>
      <c r="U201" s="1"/>
      <c r="V201" s="1"/>
      <c r="W201" s="1"/>
      <c r="X201" s="1"/>
      <c r="Y201" s="1"/>
      <c r="Z201" s="1"/>
    </row>
    <row r="202" spans="1:26" ht="12.75" customHeight="1" x14ac:dyDescent="0.2">
      <c r="A202" s="1"/>
      <c r="B202" s="1697" t="s">
        <v>1354</v>
      </c>
      <c r="C202" s="1698"/>
      <c r="D202" s="1699"/>
      <c r="E202" s="2586" t="s">
        <v>1355</v>
      </c>
      <c r="F202" s="1698"/>
      <c r="G202" s="1698"/>
      <c r="H202" s="1698"/>
      <c r="I202" s="1698"/>
      <c r="J202" s="1698"/>
      <c r="K202" s="1698"/>
      <c r="L202" s="1698"/>
      <c r="M202" s="2587"/>
      <c r="N202" s="1"/>
      <c r="O202" s="1"/>
      <c r="P202" s="1"/>
      <c r="Q202" s="1"/>
      <c r="R202" s="1"/>
      <c r="S202" s="1"/>
      <c r="T202" s="1"/>
      <c r="U202" s="1"/>
      <c r="V202" s="1"/>
      <c r="W202" s="1"/>
      <c r="X202" s="1"/>
      <c r="Y202" s="1"/>
      <c r="Z202" s="1"/>
    </row>
    <row r="203" spans="1:26" ht="52.5" customHeight="1" x14ac:dyDescent="0.2">
      <c r="A203" s="1"/>
      <c r="B203" s="1610"/>
      <c r="C203" s="1610"/>
      <c r="D203" s="1637"/>
      <c r="E203" s="1685"/>
      <c r="F203" s="1610"/>
      <c r="G203" s="1610"/>
      <c r="H203" s="1610"/>
      <c r="I203" s="1610"/>
      <c r="J203" s="1610"/>
      <c r="K203" s="1610"/>
      <c r="L203" s="1610"/>
      <c r="M203" s="1725"/>
      <c r="N203" s="1"/>
      <c r="O203" s="1"/>
      <c r="P203" s="1"/>
      <c r="Q203" s="1"/>
      <c r="R203" s="1"/>
      <c r="S203" s="1"/>
      <c r="T203" s="1"/>
      <c r="U203" s="1"/>
      <c r="V203" s="1"/>
      <c r="W203" s="1"/>
      <c r="X203" s="1"/>
      <c r="Y203" s="1"/>
      <c r="Z203" s="1"/>
    </row>
    <row r="204" spans="1:26" ht="12.75" customHeight="1" x14ac:dyDescent="0.2">
      <c r="A204" s="1"/>
      <c r="B204" s="1610"/>
      <c r="C204" s="1610"/>
      <c r="D204" s="1637"/>
      <c r="E204" s="1685"/>
      <c r="F204" s="1610"/>
      <c r="G204" s="1610"/>
      <c r="H204" s="1610"/>
      <c r="I204" s="1610"/>
      <c r="J204" s="1610"/>
      <c r="K204" s="1610"/>
      <c r="L204" s="1610"/>
      <c r="M204" s="1725"/>
      <c r="N204" s="1"/>
      <c r="O204" s="1"/>
      <c r="P204" s="1"/>
      <c r="Q204" s="1"/>
      <c r="R204" s="1"/>
      <c r="S204" s="1"/>
      <c r="T204" s="1"/>
      <c r="U204" s="1"/>
      <c r="V204" s="1"/>
      <c r="W204" s="1"/>
      <c r="X204" s="1"/>
      <c r="Y204" s="1"/>
      <c r="Z204" s="1"/>
    </row>
    <row r="205" spans="1:26" ht="12.75" customHeight="1" x14ac:dyDescent="0.2">
      <c r="A205" s="1"/>
      <c r="B205" s="1610"/>
      <c r="C205" s="1610"/>
      <c r="D205" s="1637"/>
      <c r="E205" s="1685"/>
      <c r="F205" s="1610"/>
      <c r="G205" s="1610"/>
      <c r="H205" s="1610"/>
      <c r="I205" s="1610"/>
      <c r="J205" s="1610"/>
      <c r="K205" s="1610"/>
      <c r="L205" s="1610"/>
      <c r="M205" s="1725"/>
      <c r="N205" s="1"/>
      <c r="O205" s="1"/>
      <c r="P205" s="1"/>
      <c r="Q205" s="1"/>
      <c r="R205" s="1"/>
      <c r="S205" s="1"/>
      <c r="T205" s="1"/>
      <c r="U205" s="1"/>
      <c r="V205" s="1"/>
      <c r="W205" s="1"/>
      <c r="X205" s="1"/>
      <c r="Y205" s="1"/>
      <c r="Z205" s="1"/>
    </row>
    <row r="206" spans="1:26" ht="12.75" customHeight="1" x14ac:dyDescent="0.2">
      <c r="A206" s="1"/>
      <c r="B206" s="1610"/>
      <c r="C206" s="1610"/>
      <c r="D206" s="1637"/>
      <c r="E206" s="1685"/>
      <c r="F206" s="1610"/>
      <c r="G206" s="1610"/>
      <c r="H206" s="1610"/>
      <c r="I206" s="1610"/>
      <c r="J206" s="1610"/>
      <c r="K206" s="1610"/>
      <c r="L206" s="1610"/>
      <c r="M206" s="1725"/>
      <c r="N206" s="1"/>
      <c r="O206" s="1"/>
      <c r="P206" s="1"/>
      <c r="Q206" s="1"/>
      <c r="R206" s="1"/>
      <c r="S206" s="1"/>
      <c r="T206" s="1"/>
      <c r="U206" s="1"/>
      <c r="V206" s="1"/>
      <c r="W206" s="1"/>
      <c r="X206" s="1"/>
      <c r="Y206" s="1"/>
      <c r="Z206" s="1"/>
    </row>
    <row r="207" spans="1:26" ht="12.75" customHeight="1" x14ac:dyDescent="0.2">
      <c r="A207" s="1"/>
      <c r="B207" s="1610"/>
      <c r="C207" s="1610"/>
      <c r="D207" s="1637"/>
      <c r="E207" s="1685"/>
      <c r="F207" s="1610"/>
      <c r="G207" s="1610"/>
      <c r="H207" s="1610"/>
      <c r="I207" s="1610"/>
      <c r="J207" s="1610"/>
      <c r="K207" s="1610"/>
      <c r="L207" s="1610"/>
      <c r="M207" s="1725"/>
      <c r="N207" s="1"/>
      <c r="O207" s="1"/>
      <c r="P207" s="1"/>
      <c r="Q207" s="1"/>
      <c r="R207" s="1"/>
      <c r="S207" s="1"/>
      <c r="T207" s="1"/>
      <c r="U207" s="1"/>
      <c r="V207" s="1"/>
      <c r="W207" s="1"/>
      <c r="X207" s="1"/>
      <c r="Y207" s="1"/>
      <c r="Z207" s="1"/>
    </row>
    <row r="208" spans="1:26" ht="12.75" customHeight="1" x14ac:dyDescent="0.2">
      <c r="A208" s="1"/>
      <c r="B208" s="1635"/>
      <c r="C208" s="1635"/>
      <c r="D208" s="1681"/>
      <c r="E208" s="1693"/>
      <c r="F208" s="1635"/>
      <c r="G208" s="1635"/>
      <c r="H208" s="1635"/>
      <c r="I208" s="1635"/>
      <c r="J208" s="1635"/>
      <c r="K208" s="1635"/>
      <c r="L208" s="1635"/>
      <c r="M208" s="2588"/>
      <c r="N208" s="1"/>
      <c r="O208" s="1"/>
      <c r="P208" s="1"/>
      <c r="Q208" s="1"/>
      <c r="R208" s="1"/>
      <c r="S208" s="1"/>
      <c r="T208" s="1"/>
      <c r="U208" s="1"/>
      <c r="V208" s="1"/>
      <c r="W208" s="1"/>
      <c r="X208" s="1"/>
      <c r="Y208" s="1"/>
      <c r="Z208" s="1"/>
    </row>
    <row r="209" spans="1:26" ht="12.75" customHeight="1" x14ac:dyDescent="0.2">
      <c r="A209" s="1"/>
      <c r="B209" s="1748" t="s">
        <v>1356</v>
      </c>
      <c r="C209" s="1630"/>
      <c r="D209" s="1630"/>
      <c r="E209" s="1630"/>
      <c r="F209" s="1630"/>
      <c r="G209" s="1630"/>
      <c r="H209" s="1630"/>
      <c r="I209" s="1630"/>
      <c r="J209" s="1630"/>
      <c r="K209" s="1630"/>
      <c r="L209" s="1630"/>
      <c r="M209" s="1630"/>
      <c r="N209" s="1"/>
      <c r="O209" s="1"/>
      <c r="P209" s="1"/>
      <c r="Q209" s="1"/>
      <c r="R209" s="1"/>
      <c r="S209" s="1"/>
      <c r="T209" s="1"/>
      <c r="U209" s="1"/>
      <c r="V209" s="1"/>
      <c r="W209" s="1"/>
      <c r="X209" s="1"/>
      <c r="Y209" s="1"/>
      <c r="Z209" s="1"/>
    </row>
    <row r="210" spans="1:26" ht="12.75" customHeight="1" x14ac:dyDescent="0.2">
      <c r="A210" s="1"/>
      <c r="B210" s="2574" t="s">
        <v>1357</v>
      </c>
      <c r="C210" s="1645"/>
      <c r="D210" s="1769"/>
      <c r="E210" s="2579" t="s">
        <v>1358</v>
      </c>
      <c r="F210" s="1645"/>
      <c r="G210" s="1645"/>
      <c r="H210" s="1645"/>
      <c r="I210" s="1645"/>
      <c r="J210" s="1645"/>
      <c r="K210" s="1645"/>
      <c r="L210" s="1645"/>
      <c r="M210" s="1769"/>
      <c r="N210" s="1"/>
      <c r="O210" s="1"/>
      <c r="P210" s="1"/>
      <c r="Q210" s="1"/>
      <c r="R210" s="1"/>
      <c r="S210" s="1"/>
      <c r="T210" s="1"/>
      <c r="U210" s="1"/>
      <c r="V210" s="1"/>
      <c r="W210" s="1"/>
      <c r="X210" s="1"/>
      <c r="Y210" s="1"/>
      <c r="Z210" s="1"/>
    </row>
    <row r="211" spans="1:26" ht="12.75" customHeight="1" x14ac:dyDescent="0.2">
      <c r="A211" s="1"/>
      <c r="B211" s="1610"/>
      <c r="C211" s="1610"/>
      <c r="D211" s="1637"/>
      <c r="E211" s="1685"/>
      <c r="F211" s="1610"/>
      <c r="G211" s="1610"/>
      <c r="H211" s="1610"/>
      <c r="I211" s="1610"/>
      <c r="J211" s="1610"/>
      <c r="K211" s="1610"/>
      <c r="L211" s="1610"/>
      <c r="M211" s="1637"/>
      <c r="N211" s="1"/>
      <c r="O211" s="1"/>
      <c r="P211" s="1"/>
      <c r="Q211" s="1"/>
      <c r="R211" s="1"/>
      <c r="S211" s="1"/>
      <c r="T211" s="1"/>
      <c r="U211" s="1"/>
      <c r="V211" s="1"/>
      <c r="W211" s="1"/>
      <c r="X211" s="1"/>
      <c r="Y211" s="1"/>
      <c r="Z211" s="1"/>
    </row>
    <row r="212" spans="1:26" ht="12.75" customHeight="1" x14ac:dyDescent="0.2">
      <c r="A212" s="1"/>
      <c r="B212" s="1610"/>
      <c r="C212" s="1610"/>
      <c r="D212" s="1637"/>
      <c r="E212" s="1685"/>
      <c r="F212" s="1610"/>
      <c r="G212" s="1610"/>
      <c r="H212" s="1610"/>
      <c r="I212" s="1610"/>
      <c r="J212" s="1610"/>
      <c r="K212" s="1610"/>
      <c r="L212" s="1610"/>
      <c r="M212" s="1637"/>
      <c r="N212" s="1"/>
      <c r="O212" s="1"/>
      <c r="P212" s="1"/>
      <c r="Q212" s="1"/>
      <c r="R212" s="1"/>
      <c r="S212" s="1"/>
      <c r="T212" s="1"/>
      <c r="U212" s="1"/>
      <c r="V212" s="1"/>
      <c r="W212" s="1"/>
      <c r="X212" s="1"/>
      <c r="Y212" s="1"/>
      <c r="Z212" s="1"/>
    </row>
    <row r="213" spans="1:26" ht="12.75" customHeight="1" x14ac:dyDescent="0.2">
      <c r="A213" s="1"/>
      <c r="B213" s="1610"/>
      <c r="C213" s="1610"/>
      <c r="D213" s="1637"/>
      <c r="E213" s="1685"/>
      <c r="F213" s="1610"/>
      <c r="G213" s="1610"/>
      <c r="H213" s="1610"/>
      <c r="I213" s="1610"/>
      <c r="J213" s="1610"/>
      <c r="K213" s="1610"/>
      <c r="L213" s="1610"/>
      <c r="M213" s="1637"/>
      <c r="N213" s="1"/>
      <c r="O213" s="1"/>
      <c r="P213" s="1"/>
      <c r="Q213" s="1"/>
      <c r="R213" s="1"/>
      <c r="S213" s="1"/>
      <c r="T213" s="1"/>
      <c r="U213" s="1"/>
      <c r="V213" s="1"/>
      <c r="W213" s="1"/>
      <c r="X213" s="1"/>
      <c r="Y213" s="1"/>
      <c r="Z213" s="1"/>
    </row>
    <row r="214" spans="1:26" ht="12.75" customHeight="1" x14ac:dyDescent="0.2">
      <c r="A214" s="1"/>
      <c r="B214" s="1610"/>
      <c r="C214" s="1610"/>
      <c r="D214" s="1637"/>
      <c r="E214" s="1685"/>
      <c r="F214" s="1610"/>
      <c r="G214" s="1610"/>
      <c r="H214" s="1610"/>
      <c r="I214" s="1610"/>
      <c r="J214" s="1610"/>
      <c r="K214" s="1610"/>
      <c r="L214" s="1610"/>
      <c r="M214" s="1637"/>
      <c r="N214" s="1"/>
      <c r="O214" s="1"/>
      <c r="P214" s="1"/>
      <c r="Q214" s="1"/>
      <c r="R214" s="1"/>
      <c r="S214" s="1"/>
      <c r="T214" s="1"/>
      <c r="U214" s="1"/>
      <c r="V214" s="1"/>
      <c r="W214" s="1"/>
      <c r="X214" s="1"/>
      <c r="Y214" s="1"/>
      <c r="Z214" s="1"/>
    </row>
    <row r="215" spans="1:26" ht="12.75" customHeight="1" x14ac:dyDescent="0.2">
      <c r="A215" s="1"/>
      <c r="B215" s="1610"/>
      <c r="C215" s="1610"/>
      <c r="D215" s="1637"/>
      <c r="E215" s="1685"/>
      <c r="F215" s="1610"/>
      <c r="G215" s="1610"/>
      <c r="H215" s="1610"/>
      <c r="I215" s="1610"/>
      <c r="J215" s="1610"/>
      <c r="K215" s="1610"/>
      <c r="L215" s="1610"/>
      <c r="M215" s="1637"/>
      <c r="N215" s="1"/>
      <c r="O215" s="1"/>
      <c r="P215" s="1"/>
      <c r="Q215" s="1"/>
      <c r="R215" s="1"/>
      <c r="S215" s="1"/>
      <c r="T215" s="1"/>
      <c r="U215" s="1"/>
      <c r="V215" s="1"/>
      <c r="W215" s="1"/>
      <c r="X215" s="1"/>
      <c r="Y215" s="1"/>
      <c r="Z215" s="1"/>
    </row>
    <row r="216" spans="1:26" ht="12.75" customHeight="1" x14ac:dyDescent="0.2">
      <c r="A216" s="1"/>
      <c r="B216" s="1610"/>
      <c r="C216" s="1610"/>
      <c r="D216" s="1637"/>
      <c r="E216" s="1685"/>
      <c r="F216" s="1610"/>
      <c r="G216" s="1610"/>
      <c r="H216" s="1610"/>
      <c r="I216" s="1610"/>
      <c r="J216" s="1610"/>
      <c r="K216" s="1610"/>
      <c r="L216" s="1610"/>
      <c r="M216" s="1637"/>
      <c r="N216" s="1"/>
      <c r="O216" s="1"/>
      <c r="P216" s="1"/>
      <c r="Q216" s="1"/>
      <c r="R216" s="1"/>
      <c r="S216" s="1"/>
      <c r="T216" s="1"/>
      <c r="U216" s="1"/>
      <c r="V216" s="1"/>
      <c r="W216" s="1"/>
      <c r="X216" s="1"/>
      <c r="Y216" s="1"/>
      <c r="Z216" s="1"/>
    </row>
    <row r="217" spans="1:26" ht="12.75" customHeight="1" x14ac:dyDescent="0.2">
      <c r="A217" s="1"/>
      <c r="B217" s="1610"/>
      <c r="C217" s="1610"/>
      <c r="D217" s="1637"/>
      <c r="E217" s="1685"/>
      <c r="F217" s="1610"/>
      <c r="G217" s="1610"/>
      <c r="H217" s="1610"/>
      <c r="I217" s="1610"/>
      <c r="J217" s="1610"/>
      <c r="K217" s="1610"/>
      <c r="L217" s="1610"/>
      <c r="M217" s="1637"/>
      <c r="N217" s="1"/>
      <c r="O217" s="1"/>
      <c r="P217" s="1"/>
      <c r="Q217" s="1"/>
      <c r="R217" s="1"/>
      <c r="S217" s="1"/>
      <c r="T217" s="1"/>
      <c r="U217" s="1"/>
      <c r="V217" s="1"/>
      <c r="W217" s="1"/>
      <c r="X217" s="1"/>
      <c r="Y217" s="1"/>
      <c r="Z217" s="1"/>
    </row>
    <row r="218" spans="1:26" ht="12.75" customHeight="1" x14ac:dyDescent="0.2">
      <c r="A218" s="1"/>
      <c r="B218" s="1610"/>
      <c r="C218" s="1610"/>
      <c r="D218" s="1637"/>
      <c r="E218" s="1685"/>
      <c r="F218" s="1610"/>
      <c r="G218" s="1610"/>
      <c r="H218" s="1610"/>
      <c r="I218" s="1610"/>
      <c r="J218" s="1610"/>
      <c r="K218" s="1610"/>
      <c r="L218" s="1610"/>
      <c r="M218" s="1637"/>
      <c r="N218" s="1"/>
      <c r="O218" s="1"/>
      <c r="P218" s="1"/>
      <c r="Q218" s="1"/>
      <c r="R218" s="1"/>
      <c r="S218" s="1"/>
      <c r="T218" s="1"/>
      <c r="U218" s="1"/>
      <c r="V218" s="1"/>
      <c r="W218" s="1"/>
      <c r="X218" s="1"/>
      <c r="Y218" s="1"/>
      <c r="Z218" s="1"/>
    </row>
    <row r="219" spans="1:26" ht="12.75" customHeight="1" x14ac:dyDescent="0.2">
      <c r="A219" s="1"/>
      <c r="B219" s="1610"/>
      <c r="C219" s="1610"/>
      <c r="D219" s="1637"/>
      <c r="E219" s="1685"/>
      <c r="F219" s="1610"/>
      <c r="G219" s="1610"/>
      <c r="H219" s="1610"/>
      <c r="I219" s="1610"/>
      <c r="J219" s="1610"/>
      <c r="K219" s="1610"/>
      <c r="L219" s="1610"/>
      <c r="M219" s="1637"/>
      <c r="N219" s="1"/>
      <c r="O219" s="1"/>
      <c r="P219" s="1"/>
      <c r="Q219" s="1"/>
      <c r="R219" s="1"/>
      <c r="S219" s="1"/>
      <c r="T219" s="1"/>
      <c r="U219" s="1"/>
      <c r="V219" s="1"/>
      <c r="W219" s="1"/>
      <c r="X219" s="1"/>
      <c r="Y219" s="1"/>
      <c r="Z219" s="1"/>
    </row>
    <row r="220" spans="1:26" ht="62.25" customHeight="1" x14ac:dyDescent="0.2">
      <c r="A220" s="1"/>
      <c r="B220" s="1650"/>
      <c r="C220" s="1650"/>
      <c r="D220" s="1651"/>
      <c r="E220" s="2363"/>
      <c r="F220" s="1650"/>
      <c r="G220" s="1650"/>
      <c r="H220" s="1650"/>
      <c r="I220" s="1650"/>
      <c r="J220" s="1650"/>
      <c r="K220" s="1650"/>
      <c r="L220" s="1650"/>
      <c r="M220" s="1651"/>
      <c r="N220" s="1"/>
      <c r="O220" s="1"/>
      <c r="P220" s="1"/>
      <c r="Q220" s="1"/>
      <c r="R220" s="1"/>
      <c r="S220" s="1"/>
      <c r="T220" s="1"/>
      <c r="U220" s="1"/>
      <c r="V220" s="1"/>
      <c r="W220" s="1"/>
      <c r="X220" s="1"/>
      <c r="Y220" s="1"/>
      <c r="Z220" s="1"/>
    </row>
    <row r="221" spans="1:26" ht="12.75" customHeight="1" x14ac:dyDescent="0.2">
      <c r="A221" s="1"/>
      <c r="B221" s="1697" t="s">
        <v>1359</v>
      </c>
      <c r="C221" s="1698"/>
      <c r="D221" s="1699"/>
      <c r="E221" s="2583" t="s">
        <v>1360</v>
      </c>
      <c r="F221" s="1698"/>
      <c r="G221" s="1698"/>
      <c r="H221" s="1698"/>
      <c r="I221" s="1698"/>
      <c r="J221" s="1698"/>
      <c r="K221" s="1698"/>
      <c r="L221" s="1698"/>
      <c r="M221" s="1699"/>
      <c r="N221" s="1"/>
      <c r="O221" s="1"/>
      <c r="P221" s="1"/>
      <c r="Q221" s="1"/>
      <c r="R221" s="1"/>
      <c r="S221" s="1"/>
      <c r="T221" s="1"/>
      <c r="U221" s="1"/>
      <c r="V221" s="1"/>
      <c r="W221" s="1"/>
      <c r="X221" s="1"/>
      <c r="Y221" s="1"/>
      <c r="Z221" s="1"/>
    </row>
    <row r="222" spans="1:26" ht="12.75" customHeight="1" x14ac:dyDescent="0.2">
      <c r="A222" s="1"/>
      <c r="B222" s="1610"/>
      <c r="C222" s="1610"/>
      <c r="D222" s="1637"/>
      <c r="E222" s="1685"/>
      <c r="F222" s="1610"/>
      <c r="G222" s="1610"/>
      <c r="H222" s="1610"/>
      <c r="I222" s="1610"/>
      <c r="J222" s="1610"/>
      <c r="K222" s="1610"/>
      <c r="L222" s="1610"/>
      <c r="M222" s="1637"/>
      <c r="N222" s="1"/>
      <c r="O222" s="1"/>
      <c r="P222" s="1"/>
      <c r="Q222" s="1"/>
      <c r="R222" s="1"/>
      <c r="S222" s="1"/>
      <c r="T222" s="1"/>
      <c r="U222" s="1"/>
      <c r="V222" s="1"/>
      <c r="W222" s="1"/>
      <c r="X222" s="1"/>
      <c r="Y222" s="1"/>
      <c r="Z222" s="1"/>
    </row>
    <row r="223" spans="1:26" ht="12.75" customHeight="1" x14ac:dyDescent="0.2">
      <c r="A223" s="1"/>
      <c r="B223" s="1610"/>
      <c r="C223" s="1610"/>
      <c r="D223" s="1637"/>
      <c r="E223" s="1685"/>
      <c r="F223" s="1610"/>
      <c r="G223" s="1610"/>
      <c r="H223" s="1610"/>
      <c r="I223" s="1610"/>
      <c r="J223" s="1610"/>
      <c r="K223" s="1610"/>
      <c r="L223" s="1610"/>
      <c r="M223" s="1637"/>
      <c r="N223" s="1"/>
      <c r="O223" s="1"/>
      <c r="P223" s="1"/>
      <c r="Q223" s="1"/>
      <c r="R223" s="1"/>
      <c r="S223" s="1"/>
      <c r="T223" s="1"/>
      <c r="U223" s="1"/>
      <c r="V223" s="1"/>
      <c r="W223" s="1"/>
      <c r="X223" s="1"/>
      <c r="Y223" s="1"/>
      <c r="Z223" s="1"/>
    </row>
    <row r="224" spans="1:26" ht="46.5" customHeight="1" x14ac:dyDescent="0.2">
      <c r="A224" s="1"/>
      <c r="B224" s="1610"/>
      <c r="C224" s="1610"/>
      <c r="D224" s="1637"/>
      <c r="E224" s="1685"/>
      <c r="F224" s="1610"/>
      <c r="G224" s="1610"/>
      <c r="H224" s="1610"/>
      <c r="I224" s="1610"/>
      <c r="J224" s="1610"/>
      <c r="K224" s="1610"/>
      <c r="L224" s="1610"/>
      <c r="M224" s="1637"/>
      <c r="N224" s="1"/>
      <c r="O224" s="1"/>
      <c r="P224" s="1"/>
      <c r="Q224" s="1"/>
      <c r="R224" s="1"/>
      <c r="S224" s="1"/>
      <c r="T224" s="1"/>
      <c r="U224" s="1"/>
      <c r="V224" s="1"/>
      <c r="W224" s="1"/>
      <c r="X224" s="1"/>
      <c r="Y224" s="1"/>
      <c r="Z224" s="1"/>
    </row>
    <row r="225" spans="1:26" ht="12.75" customHeight="1" x14ac:dyDescent="0.2">
      <c r="A225" s="1"/>
      <c r="B225" s="1610"/>
      <c r="C225" s="1610"/>
      <c r="D225" s="1637"/>
      <c r="E225" s="1685"/>
      <c r="F225" s="1610"/>
      <c r="G225" s="1610"/>
      <c r="H225" s="1610"/>
      <c r="I225" s="1610"/>
      <c r="J225" s="1610"/>
      <c r="K225" s="1610"/>
      <c r="L225" s="1610"/>
      <c r="M225" s="1637"/>
      <c r="N225" s="1"/>
      <c r="O225" s="1"/>
      <c r="P225" s="1"/>
      <c r="Q225" s="1"/>
      <c r="R225" s="1"/>
      <c r="S225" s="1"/>
      <c r="T225" s="1"/>
      <c r="U225" s="1"/>
      <c r="V225" s="1"/>
      <c r="W225" s="1"/>
      <c r="X225" s="1"/>
      <c r="Y225" s="1"/>
      <c r="Z225" s="1"/>
    </row>
    <row r="226" spans="1:26" ht="12.75" customHeight="1" x14ac:dyDescent="0.2">
      <c r="A226" s="1"/>
      <c r="B226" s="1610"/>
      <c r="C226" s="1610"/>
      <c r="D226" s="1637"/>
      <c r="E226" s="1685"/>
      <c r="F226" s="1610"/>
      <c r="G226" s="1610"/>
      <c r="H226" s="1610"/>
      <c r="I226" s="1610"/>
      <c r="J226" s="1610"/>
      <c r="K226" s="1610"/>
      <c r="L226" s="1610"/>
      <c r="M226" s="1637"/>
      <c r="N226" s="1"/>
      <c r="O226" s="1"/>
      <c r="P226" s="1"/>
      <c r="Q226" s="1"/>
      <c r="R226" s="1"/>
      <c r="S226" s="1"/>
      <c r="T226" s="1"/>
      <c r="U226" s="1"/>
      <c r="V226" s="1"/>
      <c r="W226" s="1"/>
      <c r="X226" s="1"/>
      <c r="Y226" s="1"/>
      <c r="Z226" s="1"/>
    </row>
    <row r="227" spans="1:26" ht="12.75" customHeight="1" x14ac:dyDescent="0.2">
      <c r="A227" s="1"/>
      <c r="B227" s="1650"/>
      <c r="C227" s="1650"/>
      <c r="D227" s="1651"/>
      <c r="E227" s="2363"/>
      <c r="F227" s="1650"/>
      <c r="G227" s="1650"/>
      <c r="H227" s="1650"/>
      <c r="I227" s="1650"/>
      <c r="J227" s="1650"/>
      <c r="K227" s="1650"/>
      <c r="L227" s="1650"/>
      <c r="M227" s="1651"/>
      <c r="N227" s="1"/>
      <c r="O227" s="1"/>
      <c r="P227" s="1"/>
      <c r="Q227" s="1"/>
      <c r="R227" s="1"/>
      <c r="S227" s="1"/>
      <c r="T227" s="1"/>
      <c r="U227" s="1"/>
      <c r="V227" s="1"/>
      <c r="W227" s="1"/>
      <c r="X227" s="1"/>
      <c r="Y227" s="1"/>
      <c r="Z227" s="1"/>
    </row>
    <row r="228" spans="1:26" ht="12.75" customHeight="1" x14ac:dyDescent="0.2">
      <c r="A228" s="1"/>
      <c r="B228" s="1697" t="s">
        <v>1361</v>
      </c>
      <c r="C228" s="1698"/>
      <c r="D228" s="1699"/>
      <c r="E228" s="2583" t="s">
        <v>1362</v>
      </c>
      <c r="F228" s="1698"/>
      <c r="G228" s="1698"/>
      <c r="H228" s="1698"/>
      <c r="I228" s="1698"/>
      <c r="J228" s="1698"/>
      <c r="K228" s="1698"/>
      <c r="L228" s="1698"/>
      <c r="M228" s="1699"/>
      <c r="N228" s="1"/>
      <c r="O228" s="1"/>
      <c r="P228" s="1"/>
      <c r="Q228" s="1"/>
      <c r="R228" s="1"/>
      <c r="S228" s="1"/>
      <c r="T228" s="1"/>
      <c r="U228" s="1"/>
      <c r="V228" s="1"/>
      <c r="W228" s="1"/>
      <c r="X228" s="1"/>
      <c r="Y228" s="1"/>
      <c r="Z228" s="1"/>
    </row>
    <row r="229" spans="1:26" ht="12.75" customHeight="1" x14ac:dyDescent="0.2">
      <c r="A229" s="1"/>
      <c r="B229" s="1610"/>
      <c r="C229" s="1610"/>
      <c r="D229" s="1637"/>
      <c r="E229" s="1685"/>
      <c r="F229" s="1610"/>
      <c r="G229" s="1610"/>
      <c r="H229" s="1610"/>
      <c r="I229" s="1610"/>
      <c r="J229" s="1610"/>
      <c r="K229" s="1610"/>
      <c r="L229" s="1610"/>
      <c r="M229" s="1637"/>
      <c r="N229" s="1"/>
      <c r="O229" s="1"/>
      <c r="P229" s="1"/>
      <c r="Q229" s="1"/>
      <c r="R229" s="1"/>
      <c r="S229" s="1"/>
      <c r="T229" s="1"/>
      <c r="U229" s="1"/>
      <c r="V229" s="1"/>
      <c r="W229" s="1"/>
      <c r="X229" s="1"/>
      <c r="Y229" s="1"/>
      <c r="Z229" s="1"/>
    </row>
    <row r="230" spans="1:26" ht="12.75" customHeight="1" x14ac:dyDescent="0.2">
      <c r="A230" s="1"/>
      <c r="B230" s="1610"/>
      <c r="C230" s="1610"/>
      <c r="D230" s="1637"/>
      <c r="E230" s="1685"/>
      <c r="F230" s="1610"/>
      <c r="G230" s="1610"/>
      <c r="H230" s="1610"/>
      <c r="I230" s="1610"/>
      <c r="J230" s="1610"/>
      <c r="K230" s="1610"/>
      <c r="L230" s="1610"/>
      <c r="M230" s="1637"/>
      <c r="N230" s="1"/>
      <c r="O230" s="1"/>
      <c r="P230" s="1"/>
      <c r="Q230" s="1"/>
      <c r="R230" s="1"/>
      <c r="S230" s="1"/>
      <c r="T230" s="1"/>
      <c r="U230" s="1"/>
      <c r="V230" s="1"/>
      <c r="W230" s="1"/>
      <c r="X230" s="1"/>
      <c r="Y230" s="1"/>
      <c r="Z230" s="1"/>
    </row>
    <row r="231" spans="1:26" ht="12.75" customHeight="1" x14ac:dyDescent="0.2">
      <c r="A231" s="1"/>
      <c r="B231" s="1610"/>
      <c r="C231" s="1610"/>
      <c r="D231" s="1637"/>
      <c r="E231" s="1685"/>
      <c r="F231" s="1610"/>
      <c r="G231" s="1610"/>
      <c r="H231" s="1610"/>
      <c r="I231" s="1610"/>
      <c r="J231" s="1610"/>
      <c r="K231" s="1610"/>
      <c r="L231" s="1610"/>
      <c r="M231" s="1637"/>
      <c r="N231" s="1"/>
      <c r="O231" s="1"/>
      <c r="P231" s="1"/>
      <c r="Q231" s="1"/>
      <c r="R231" s="1"/>
      <c r="S231" s="1"/>
      <c r="T231" s="1"/>
      <c r="U231" s="1"/>
      <c r="V231" s="1"/>
      <c r="W231" s="1"/>
      <c r="X231" s="1"/>
      <c r="Y231" s="1"/>
      <c r="Z231" s="1"/>
    </row>
    <row r="232" spans="1:26" ht="63.75" customHeight="1" x14ac:dyDescent="0.2">
      <c r="A232" s="1"/>
      <c r="B232" s="1610"/>
      <c r="C232" s="1610"/>
      <c r="D232" s="1637"/>
      <c r="E232" s="1685"/>
      <c r="F232" s="1610"/>
      <c r="G232" s="1610"/>
      <c r="H232" s="1610"/>
      <c r="I232" s="1610"/>
      <c r="J232" s="1610"/>
      <c r="K232" s="1610"/>
      <c r="L232" s="1610"/>
      <c r="M232" s="1637"/>
      <c r="N232" s="1"/>
      <c r="O232" s="1"/>
      <c r="P232" s="1"/>
      <c r="Q232" s="1"/>
      <c r="R232" s="1"/>
      <c r="S232" s="1"/>
      <c r="T232" s="1"/>
      <c r="U232" s="1"/>
      <c r="V232" s="1"/>
      <c r="W232" s="1"/>
      <c r="X232" s="1"/>
      <c r="Y232" s="1"/>
      <c r="Z232" s="1"/>
    </row>
    <row r="233" spans="1:26" ht="12.75" customHeight="1" x14ac:dyDescent="0.2">
      <c r="A233" s="1"/>
      <c r="B233" s="1610"/>
      <c r="C233" s="1610"/>
      <c r="D233" s="1637"/>
      <c r="E233" s="1685"/>
      <c r="F233" s="1610"/>
      <c r="G233" s="1610"/>
      <c r="H233" s="1610"/>
      <c r="I233" s="1610"/>
      <c r="J233" s="1610"/>
      <c r="K233" s="1610"/>
      <c r="L233" s="1610"/>
      <c r="M233" s="1637"/>
      <c r="N233" s="1"/>
      <c r="O233" s="1"/>
      <c r="P233" s="1"/>
      <c r="Q233" s="1"/>
      <c r="R233" s="1"/>
      <c r="S233" s="1"/>
      <c r="T233" s="1"/>
      <c r="U233" s="1"/>
      <c r="V233" s="1"/>
      <c r="W233" s="1"/>
      <c r="X233" s="1"/>
      <c r="Y233" s="1"/>
      <c r="Z233" s="1"/>
    </row>
    <row r="234" spans="1:26" ht="12.75" customHeight="1" x14ac:dyDescent="0.2">
      <c r="A234" s="1"/>
      <c r="B234" s="1610"/>
      <c r="C234" s="1610"/>
      <c r="D234" s="1637"/>
      <c r="E234" s="1685"/>
      <c r="F234" s="1610"/>
      <c r="G234" s="1610"/>
      <c r="H234" s="1610"/>
      <c r="I234" s="1610"/>
      <c r="J234" s="1610"/>
      <c r="K234" s="1610"/>
      <c r="L234" s="1610"/>
      <c r="M234" s="1637"/>
      <c r="N234" s="1"/>
      <c r="O234" s="1"/>
      <c r="P234" s="1"/>
      <c r="Q234" s="1"/>
      <c r="R234" s="1"/>
      <c r="S234" s="1"/>
      <c r="T234" s="1"/>
      <c r="U234" s="1"/>
      <c r="V234" s="1"/>
      <c r="W234" s="1"/>
      <c r="X234" s="1"/>
      <c r="Y234" s="1"/>
      <c r="Z234" s="1"/>
    </row>
    <row r="235" spans="1:26" ht="12.75" customHeight="1" x14ac:dyDescent="0.2">
      <c r="A235" s="1"/>
      <c r="B235" s="1610"/>
      <c r="C235" s="1610"/>
      <c r="D235" s="1637"/>
      <c r="E235" s="1685"/>
      <c r="F235" s="1610"/>
      <c r="G235" s="1610"/>
      <c r="H235" s="1610"/>
      <c r="I235" s="1610"/>
      <c r="J235" s="1610"/>
      <c r="K235" s="1610"/>
      <c r="L235" s="1610"/>
      <c r="M235" s="1637"/>
      <c r="N235" s="1"/>
      <c r="O235" s="1"/>
      <c r="P235" s="1"/>
      <c r="Q235" s="1"/>
      <c r="R235" s="1"/>
      <c r="S235" s="1"/>
      <c r="T235" s="1"/>
      <c r="U235" s="1"/>
      <c r="V235" s="1"/>
      <c r="W235" s="1"/>
      <c r="X235" s="1"/>
      <c r="Y235" s="1"/>
      <c r="Z235" s="1"/>
    </row>
    <row r="236" spans="1:26" ht="12.75" customHeight="1" x14ac:dyDescent="0.2">
      <c r="A236" s="1"/>
      <c r="B236" s="1610"/>
      <c r="C236" s="1610"/>
      <c r="D236" s="1637"/>
      <c r="E236" s="1685"/>
      <c r="F236" s="1610"/>
      <c r="G236" s="1610"/>
      <c r="H236" s="1610"/>
      <c r="I236" s="1610"/>
      <c r="J236" s="1610"/>
      <c r="K236" s="1610"/>
      <c r="L236" s="1610"/>
      <c r="M236" s="1637"/>
      <c r="N236" s="1"/>
      <c r="O236" s="1"/>
      <c r="P236" s="1"/>
      <c r="Q236" s="1"/>
      <c r="R236" s="1"/>
      <c r="S236" s="1"/>
      <c r="T236" s="1"/>
      <c r="U236" s="1"/>
      <c r="V236" s="1"/>
      <c r="W236" s="1"/>
      <c r="X236" s="1"/>
      <c r="Y236" s="1"/>
      <c r="Z236" s="1"/>
    </row>
    <row r="237" spans="1:26" ht="12.75" customHeight="1" x14ac:dyDescent="0.2">
      <c r="A237" s="1"/>
      <c r="B237" s="1610"/>
      <c r="C237" s="1610"/>
      <c r="D237" s="1637"/>
      <c r="E237" s="1685"/>
      <c r="F237" s="1610"/>
      <c r="G237" s="1610"/>
      <c r="H237" s="1610"/>
      <c r="I237" s="1610"/>
      <c r="J237" s="1610"/>
      <c r="K237" s="1610"/>
      <c r="L237" s="1610"/>
      <c r="M237" s="1637"/>
      <c r="N237" s="1"/>
      <c r="O237" s="1"/>
      <c r="P237" s="1"/>
      <c r="Q237" s="1"/>
      <c r="R237" s="1"/>
      <c r="S237" s="1"/>
      <c r="T237" s="1"/>
      <c r="U237" s="1"/>
      <c r="V237" s="1"/>
      <c r="W237" s="1"/>
      <c r="X237" s="1"/>
      <c r="Y237" s="1"/>
      <c r="Z237" s="1"/>
    </row>
    <row r="238" spans="1:26" ht="12.75" customHeight="1" x14ac:dyDescent="0.2">
      <c r="A238" s="1"/>
      <c r="B238" s="1610"/>
      <c r="C238" s="1610"/>
      <c r="D238" s="1637"/>
      <c r="E238" s="1685"/>
      <c r="F238" s="1610"/>
      <c r="G238" s="1610"/>
      <c r="H238" s="1610"/>
      <c r="I238" s="1610"/>
      <c r="J238" s="1610"/>
      <c r="K238" s="1610"/>
      <c r="L238" s="1610"/>
      <c r="M238" s="1637"/>
      <c r="N238" s="1"/>
      <c r="O238" s="1"/>
      <c r="P238" s="1"/>
      <c r="Q238" s="1"/>
      <c r="R238" s="1"/>
      <c r="S238" s="1"/>
      <c r="T238" s="1"/>
      <c r="U238" s="1"/>
      <c r="V238" s="1"/>
      <c r="W238" s="1"/>
      <c r="X238" s="1"/>
      <c r="Y238" s="1"/>
      <c r="Z238" s="1"/>
    </row>
    <row r="239" spans="1:26" ht="12.75" customHeight="1" x14ac:dyDescent="0.2">
      <c r="A239" s="1"/>
      <c r="B239" s="1610"/>
      <c r="C239" s="1610"/>
      <c r="D239" s="1637"/>
      <c r="E239" s="1685"/>
      <c r="F239" s="1610"/>
      <c r="G239" s="1610"/>
      <c r="H239" s="1610"/>
      <c r="I239" s="1610"/>
      <c r="J239" s="1610"/>
      <c r="K239" s="1610"/>
      <c r="L239" s="1610"/>
      <c r="M239" s="1637"/>
      <c r="N239" s="1"/>
      <c r="O239" s="1"/>
      <c r="P239" s="1"/>
      <c r="Q239" s="1"/>
      <c r="R239" s="1"/>
      <c r="S239" s="1"/>
      <c r="T239" s="1"/>
      <c r="U239" s="1"/>
      <c r="V239" s="1"/>
      <c r="W239" s="1"/>
      <c r="X239" s="1"/>
      <c r="Y239" s="1"/>
      <c r="Z239" s="1"/>
    </row>
    <row r="240" spans="1:26" ht="12.75" customHeight="1" x14ac:dyDescent="0.2">
      <c r="A240" s="1"/>
      <c r="B240" s="1650"/>
      <c r="C240" s="1650"/>
      <c r="D240" s="1651"/>
      <c r="E240" s="2363"/>
      <c r="F240" s="1650"/>
      <c r="G240" s="1650"/>
      <c r="H240" s="1650"/>
      <c r="I240" s="1650"/>
      <c r="J240" s="1650"/>
      <c r="K240" s="1650"/>
      <c r="L240" s="1650"/>
      <c r="M240" s="1651"/>
      <c r="N240" s="1"/>
      <c r="O240" s="1"/>
      <c r="P240" s="1"/>
      <c r="Q240" s="1"/>
      <c r="R240" s="1"/>
      <c r="S240" s="1"/>
      <c r="T240" s="1"/>
      <c r="U240" s="1"/>
      <c r="V240" s="1"/>
      <c r="W240" s="1"/>
      <c r="X240" s="1"/>
      <c r="Y240" s="1"/>
      <c r="Z240" s="1"/>
    </row>
    <row r="241" spans="1:26" ht="12.75" customHeight="1" x14ac:dyDescent="0.2">
      <c r="A241" s="1"/>
      <c r="B241" s="1697" t="s">
        <v>1363</v>
      </c>
      <c r="C241" s="1698"/>
      <c r="D241" s="1699"/>
      <c r="E241" s="2583" t="s">
        <v>1364</v>
      </c>
      <c r="F241" s="1698"/>
      <c r="G241" s="1698"/>
      <c r="H241" s="1698"/>
      <c r="I241" s="1698"/>
      <c r="J241" s="1698"/>
      <c r="K241" s="1698"/>
      <c r="L241" s="1698"/>
      <c r="M241" s="1699"/>
      <c r="N241" s="1"/>
      <c r="O241" s="1"/>
      <c r="P241" s="1"/>
      <c r="Q241" s="1"/>
      <c r="R241" s="1"/>
      <c r="S241" s="1"/>
      <c r="T241" s="1"/>
      <c r="U241" s="1"/>
      <c r="V241" s="1"/>
      <c r="W241" s="1"/>
      <c r="X241" s="1"/>
      <c r="Y241" s="1"/>
      <c r="Z241" s="1"/>
    </row>
    <row r="242" spans="1:26" ht="12.75" customHeight="1" x14ac:dyDescent="0.2">
      <c r="A242" s="1"/>
      <c r="B242" s="1610"/>
      <c r="C242" s="1610"/>
      <c r="D242" s="1637"/>
      <c r="E242" s="1685"/>
      <c r="F242" s="1610"/>
      <c r="G242" s="1610"/>
      <c r="H242" s="1610"/>
      <c r="I242" s="1610"/>
      <c r="J242" s="1610"/>
      <c r="K242" s="1610"/>
      <c r="L242" s="1610"/>
      <c r="M242" s="1637"/>
      <c r="N242" s="1"/>
      <c r="O242" s="1"/>
      <c r="P242" s="1"/>
      <c r="Q242" s="1"/>
      <c r="R242" s="1"/>
      <c r="S242" s="1"/>
      <c r="T242" s="1"/>
      <c r="U242" s="1"/>
      <c r="V242" s="1"/>
      <c r="W242" s="1"/>
      <c r="X242" s="1"/>
      <c r="Y242" s="1"/>
      <c r="Z242" s="1"/>
    </row>
    <row r="243" spans="1:26" ht="12.75" customHeight="1" x14ac:dyDescent="0.2">
      <c r="A243" s="1"/>
      <c r="B243" s="1610"/>
      <c r="C243" s="1610"/>
      <c r="D243" s="1637"/>
      <c r="E243" s="1685"/>
      <c r="F243" s="1610"/>
      <c r="G243" s="1610"/>
      <c r="H243" s="1610"/>
      <c r="I243" s="1610"/>
      <c r="J243" s="1610"/>
      <c r="K243" s="1610"/>
      <c r="L243" s="1610"/>
      <c r="M243" s="1637"/>
      <c r="N243" s="1"/>
      <c r="O243" s="1"/>
      <c r="P243" s="1"/>
      <c r="Q243" s="1"/>
      <c r="R243" s="1"/>
      <c r="S243" s="1"/>
      <c r="T243" s="1"/>
      <c r="U243" s="1"/>
      <c r="V243" s="1"/>
      <c r="W243" s="1"/>
      <c r="X243" s="1"/>
      <c r="Y243" s="1"/>
      <c r="Z243" s="1"/>
    </row>
    <row r="244" spans="1:26" ht="12.75" customHeight="1" x14ac:dyDescent="0.2">
      <c r="A244" s="1"/>
      <c r="B244" s="1610"/>
      <c r="C244" s="1610"/>
      <c r="D244" s="1637"/>
      <c r="E244" s="1685"/>
      <c r="F244" s="1610"/>
      <c r="G244" s="1610"/>
      <c r="H244" s="1610"/>
      <c r="I244" s="1610"/>
      <c r="J244" s="1610"/>
      <c r="K244" s="1610"/>
      <c r="L244" s="1610"/>
      <c r="M244" s="1637"/>
      <c r="N244" s="1"/>
      <c r="O244" s="1"/>
      <c r="P244" s="1"/>
      <c r="Q244" s="1"/>
      <c r="R244" s="1"/>
      <c r="S244" s="1"/>
      <c r="T244" s="1"/>
      <c r="U244" s="1"/>
      <c r="V244" s="1"/>
      <c r="W244" s="1"/>
      <c r="X244" s="1"/>
      <c r="Y244" s="1"/>
      <c r="Z244" s="1"/>
    </row>
    <row r="245" spans="1:26" ht="12.75" customHeight="1" x14ac:dyDescent="0.2">
      <c r="A245" s="1"/>
      <c r="B245" s="1610"/>
      <c r="C245" s="1610"/>
      <c r="D245" s="1637"/>
      <c r="E245" s="1685"/>
      <c r="F245" s="1610"/>
      <c r="G245" s="1610"/>
      <c r="H245" s="1610"/>
      <c r="I245" s="1610"/>
      <c r="J245" s="1610"/>
      <c r="K245" s="1610"/>
      <c r="L245" s="1610"/>
      <c r="M245" s="1637"/>
      <c r="N245" s="1"/>
      <c r="O245" s="1"/>
      <c r="P245" s="1"/>
      <c r="Q245" s="1"/>
      <c r="R245" s="1"/>
      <c r="S245" s="1"/>
      <c r="T245" s="1"/>
      <c r="U245" s="1"/>
      <c r="V245" s="1"/>
      <c r="W245" s="1"/>
      <c r="X245" s="1"/>
      <c r="Y245" s="1"/>
      <c r="Z245" s="1"/>
    </row>
    <row r="246" spans="1:26" ht="12.75" customHeight="1" x14ac:dyDescent="0.2">
      <c r="A246" s="1"/>
      <c r="B246" s="1610"/>
      <c r="C246" s="1610"/>
      <c r="D246" s="1637"/>
      <c r="E246" s="1685"/>
      <c r="F246" s="1610"/>
      <c r="G246" s="1610"/>
      <c r="H246" s="1610"/>
      <c r="I246" s="1610"/>
      <c r="J246" s="1610"/>
      <c r="K246" s="1610"/>
      <c r="L246" s="1610"/>
      <c r="M246" s="1637"/>
      <c r="N246" s="1"/>
      <c r="O246" s="1"/>
      <c r="P246" s="1"/>
      <c r="Q246" s="1"/>
      <c r="R246" s="1"/>
      <c r="S246" s="1"/>
      <c r="T246" s="1"/>
      <c r="U246" s="1"/>
      <c r="V246" s="1"/>
      <c r="W246" s="1"/>
      <c r="X246" s="1"/>
      <c r="Y246" s="1"/>
      <c r="Z246" s="1"/>
    </row>
    <row r="247" spans="1:26" ht="12.75" customHeight="1" x14ac:dyDescent="0.2">
      <c r="A247" s="1"/>
      <c r="B247" s="1635"/>
      <c r="C247" s="1635"/>
      <c r="D247" s="1681"/>
      <c r="E247" s="1693"/>
      <c r="F247" s="1635"/>
      <c r="G247" s="1635"/>
      <c r="H247" s="1635"/>
      <c r="I247" s="1635"/>
      <c r="J247" s="1635"/>
      <c r="K247" s="1635"/>
      <c r="L247" s="1635"/>
      <c r="M247" s="1681"/>
      <c r="N247" s="1"/>
      <c r="O247" s="1"/>
      <c r="P247" s="1"/>
      <c r="Q247" s="1"/>
      <c r="R247" s="1"/>
      <c r="S247" s="1"/>
      <c r="T247" s="1"/>
      <c r="U247" s="1"/>
      <c r="V247" s="1"/>
      <c r="W247" s="1"/>
      <c r="X247" s="1"/>
      <c r="Y247" s="1"/>
      <c r="Z247" s="1"/>
    </row>
    <row r="248" spans="1:26" ht="12.75" customHeight="1" x14ac:dyDescent="0.2">
      <c r="A248" s="1"/>
      <c r="B248" s="1748" t="s">
        <v>1333</v>
      </c>
      <c r="C248" s="1630"/>
      <c r="D248" s="1630"/>
      <c r="E248" s="1630"/>
      <c r="F248" s="1630"/>
      <c r="G248" s="1630"/>
      <c r="H248" s="1630"/>
      <c r="I248" s="1630"/>
      <c r="J248" s="1630"/>
      <c r="K248" s="1630"/>
      <c r="L248" s="1630"/>
      <c r="M248" s="1630"/>
      <c r="N248" s="1"/>
      <c r="O248" s="1"/>
      <c r="P248" s="1"/>
      <c r="Q248" s="1"/>
      <c r="R248" s="1"/>
      <c r="S248" s="1"/>
      <c r="T248" s="1"/>
      <c r="U248" s="1"/>
      <c r="V248" s="1"/>
      <c r="W248" s="1"/>
      <c r="X248" s="1"/>
      <c r="Y248" s="1"/>
      <c r="Z248" s="1"/>
    </row>
    <row r="249" spans="1:26" ht="12.75" customHeight="1" x14ac:dyDescent="0.2">
      <c r="A249" s="1"/>
      <c r="B249" s="2574" t="s">
        <v>1365</v>
      </c>
      <c r="C249" s="1645"/>
      <c r="D249" s="1769"/>
      <c r="E249" s="2584" t="s">
        <v>1366</v>
      </c>
      <c r="F249" s="1645"/>
      <c r="G249" s="1645"/>
      <c r="H249" s="1645"/>
      <c r="I249" s="1645"/>
      <c r="J249" s="1645"/>
      <c r="K249" s="1645"/>
      <c r="L249" s="1645"/>
      <c r="M249" s="1769"/>
      <c r="N249" s="1"/>
      <c r="O249" s="1"/>
      <c r="P249" s="1"/>
      <c r="Q249" s="1"/>
      <c r="R249" s="1"/>
      <c r="S249" s="1"/>
      <c r="T249" s="1"/>
      <c r="U249" s="1"/>
      <c r="V249" s="1"/>
      <c r="W249" s="1"/>
      <c r="X249" s="1"/>
      <c r="Y249" s="1"/>
      <c r="Z249" s="1"/>
    </row>
    <row r="250" spans="1:26" ht="12.75" customHeight="1" x14ac:dyDescent="0.2">
      <c r="A250" s="1"/>
      <c r="B250" s="1610"/>
      <c r="C250" s="1610"/>
      <c r="D250" s="1637"/>
      <c r="E250" s="1685"/>
      <c r="F250" s="1610"/>
      <c r="G250" s="1610"/>
      <c r="H250" s="1610"/>
      <c r="I250" s="1610"/>
      <c r="J250" s="1610"/>
      <c r="K250" s="1610"/>
      <c r="L250" s="1610"/>
      <c r="M250" s="1637"/>
      <c r="N250" s="1"/>
      <c r="O250" s="1"/>
      <c r="P250" s="1"/>
      <c r="Q250" s="1"/>
      <c r="R250" s="1"/>
      <c r="S250" s="1"/>
      <c r="T250" s="1"/>
      <c r="U250" s="1"/>
      <c r="V250" s="1"/>
      <c r="W250" s="1"/>
      <c r="X250" s="1"/>
      <c r="Y250" s="1"/>
      <c r="Z250" s="1"/>
    </row>
    <row r="251" spans="1:26" ht="12.75" customHeight="1" x14ac:dyDescent="0.2">
      <c r="A251" s="1"/>
      <c r="B251" s="1610"/>
      <c r="C251" s="1610"/>
      <c r="D251" s="1637"/>
      <c r="E251" s="1685"/>
      <c r="F251" s="1610"/>
      <c r="G251" s="1610"/>
      <c r="H251" s="1610"/>
      <c r="I251" s="1610"/>
      <c r="J251" s="1610"/>
      <c r="K251" s="1610"/>
      <c r="L251" s="1610"/>
      <c r="M251" s="1637"/>
      <c r="N251" s="1"/>
      <c r="O251" s="1"/>
      <c r="P251" s="1"/>
      <c r="Q251" s="1"/>
      <c r="R251" s="1"/>
      <c r="S251" s="1"/>
      <c r="T251" s="1"/>
      <c r="U251" s="1"/>
      <c r="V251" s="1"/>
      <c r="W251" s="1"/>
      <c r="X251" s="1"/>
      <c r="Y251" s="1"/>
      <c r="Z251" s="1"/>
    </row>
    <row r="252" spans="1:26" ht="12.75" customHeight="1" x14ac:dyDescent="0.2">
      <c r="A252" s="1"/>
      <c r="B252" s="1610"/>
      <c r="C252" s="1610"/>
      <c r="D252" s="1637"/>
      <c r="E252" s="1685"/>
      <c r="F252" s="1610"/>
      <c r="G252" s="1610"/>
      <c r="H252" s="1610"/>
      <c r="I252" s="1610"/>
      <c r="J252" s="1610"/>
      <c r="K252" s="1610"/>
      <c r="L252" s="1610"/>
      <c r="M252" s="1637"/>
      <c r="N252" s="1"/>
      <c r="O252" s="1"/>
      <c r="P252" s="1"/>
      <c r="Q252" s="1"/>
      <c r="R252" s="1"/>
      <c r="S252" s="1"/>
      <c r="T252" s="1"/>
      <c r="U252" s="1"/>
      <c r="V252" s="1"/>
      <c r="W252" s="1"/>
      <c r="X252" s="1"/>
      <c r="Y252" s="1"/>
      <c r="Z252" s="1"/>
    </row>
    <row r="253" spans="1:26" ht="12.75" customHeight="1" x14ac:dyDescent="0.2">
      <c r="A253" s="1"/>
      <c r="B253" s="1610"/>
      <c r="C253" s="1610"/>
      <c r="D253" s="1637"/>
      <c r="E253" s="1685"/>
      <c r="F253" s="1610"/>
      <c r="G253" s="1610"/>
      <c r="H253" s="1610"/>
      <c r="I253" s="1610"/>
      <c r="J253" s="1610"/>
      <c r="K253" s="1610"/>
      <c r="L253" s="1610"/>
      <c r="M253" s="1637"/>
      <c r="N253" s="1"/>
      <c r="O253" s="1"/>
      <c r="P253" s="1"/>
      <c r="Q253" s="1"/>
      <c r="R253" s="1"/>
      <c r="S253" s="1"/>
      <c r="T253" s="1"/>
      <c r="U253" s="1"/>
      <c r="V253" s="1"/>
      <c r="W253" s="1"/>
      <c r="X253" s="1"/>
      <c r="Y253" s="1"/>
      <c r="Z253" s="1"/>
    </row>
    <row r="254" spans="1:26" ht="12.75" customHeight="1" x14ac:dyDescent="0.2">
      <c r="A254" s="1"/>
      <c r="B254" s="1650"/>
      <c r="C254" s="1650"/>
      <c r="D254" s="1651"/>
      <c r="E254" s="2363"/>
      <c r="F254" s="1650"/>
      <c r="G254" s="1650"/>
      <c r="H254" s="1650"/>
      <c r="I254" s="1650"/>
      <c r="J254" s="1650"/>
      <c r="K254" s="1650"/>
      <c r="L254" s="1650"/>
      <c r="M254" s="1651"/>
      <c r="N254" s="1"/>
      <c r="O254" s="1"/>
      <c r="P254" s="1"/>
      <c r="Q254" s="1"/>
      <c r="R254" s="1"/>
      <c r="S254" s="1"/>
      <c r="T254" s="1"/>
      <c r="U254" s="1"/>
      <c r="V254" s="1"/>
      <c r="W254" s="1"/>
      <c r="X254" s="1"/>
      <c r="Y254" s="1"/>
      <c r="Z254" s="1"/>
    </row>
    <row r="255" spans="1:26" ht="12.75" customHeight="1" x14ac:dyDescent="0.2">
      <c r="A255" s="1"/>
      <c r="B255" s="2576" t="s">
        <v>1367</v>
      </c>
      <c r="C255" s="1698"/>
      <c r="D255" s="1699"/>
      <c r="E255" s="2585" t="s">
        <v>1368</v>
      </c>
      <c r="F255" s="1698"/>
      <c r="G255" s="1698"/>
      <c r="H255" s="1698"/>
      <c r="I255" s="1698"/>
      <c r="J255" s="1698"/>
      <c r="K255" s="1698"/>
      <c r="L255" s="1698"/>
      <c r="M255" s="1699"/>
      <c r="N255" s="1"/>
      <c r="O255" s="1"/>
      <c r="P255" s="1"/>
      <c r="Q255" s="1"/>
      <c r="R255" s="1"/>
      <c r="S255" s="1"/>
      <c r="T255" s="1"/>
      <c r="U255" s="1"/>
      <c r="V255" s="1"/>
      <c r="W255" s="1"/>
      <c r="X255" s="1"/>
      <c r="Y255" s="1"/>
      <c r="Z255" s="1"/>
    </row>
    <row r="256" spans="1:26" ht="47.25" customHeight="1" x14ac:dyDescent="0.2">
      <c r="A256" s="1"/>
      <c r="B256" s="1610"/>
      <c r="C256" s="1610"/>
      <c r="D256" s="1637"/>
      <c r="E256" s="1685"/>
      <c r="F256" s="1610"/>
      <c r="G256" s="1610"/>
      <c r="H256" s="1610"/>
      <c r="I256" s="1610"/>
      <c r="J256" s="1610"/>
      <c r="K256" s="1610"/>
      <c r="L256" s="1610"/>
      <c r="M256" s="1637"/>
      <c r="N256" s="1"/>
      <c r="O256" s="1"/>
      <c r="P256" s="1"/>
      <c r="Q256" s="1"/>
      <c r="R256" s="1"/>
      <c r="S256" s="1"/>
      <c r="T256" s="1"/>
      <c r="U256" s="1"/>
      <c r="V256" s="1"/>
      <c r="W256" s="1"/>
      <c r="X256" s="1"/>
      <c r="Y256" s="1"/>
      <c r="Z256" s="1"/>
    </row>
    <row r="257" spans="1:26" ht="12.75" customHeight="1" x14ac:dyDescent="0.2">
      <c r="A257" s="1"/>
      <c r="B257" s="1610"/>
      <c r="C257" s="1610"/>
      <c r="D257" s="1637"/>
      <c r="E257" s="1685"/>
      <c r="F257" s="1610"/>
      <c r="G257" s="1610"/>
      <c r="H257" s="1610"/>
      <c r="I257" s="1610"/>
      <c r="J257" s="1610"/>
      <c r="K257" s="1610"/>
      <c r="L257" s="1610"/>
      <c r="M257" s="1637"/>
      <c r="N257" s="1"/>
      <c r="O257" s="1"/>
      <c r="P257" s="1"/>
      <c r="Q257" s="1"/>
      <c r="R257" s="1"/>
      <c r="S257" s="1"/>
      <c r="T257" s="1"/>
      <c r="U257" s="1"/>
      <c r="V257" s="1"/>
      <c r="W257" s="1"/>
      <c r="X257" s="1"/>
      <c r="Y257" s="1"/>
      <c r="Z257" s="1"/>
    </row>
    <row r="258" spans="1:26" ht="1.5" customHeight="1" x14ac:dyDescent="0.2">
      <c r="A258" s="1"/>
      <c r="B258" s="1610"/>
      <c r="C258" s="1610"/>
      <c r="D258" s="1637"/>
      <c r="E258" s="1685"/>
      <c r="F258" s="1610"/>
      <c r="G258" s="1610"/>
      <c r="H258" s="1610"/>
      <c r="I258" s="1610"/>
      <c r="J258" s="1610"/>
      <c r="K258" s="1610"/>
      <c r="L258" s="1610"/>
      <c r="M258" s="1637"/>
      <c r="N258" s="1"/>
      <c r="O258" s="1"/>
      <c r="P258" s="1"/>
      <c r="Q258" s="1"/>
      <c r="R258" s="1"/>
      <c r="S258" s="1"/>
      <c r="T258" s="1"/>
      <c r="U258" s="1"/>
      <c r="V258" s="1"/>
      <c r="W258" s="1"/>
      <c r="X258" s="1"/>
      <c r="Y258" s="1"/>
      <c r="Z258" s="1"/>
    </row>
    <row r="259" spans="1:26" ht="12.75" customHeight="1" x14ac:dyDescent="0.2">
      <c r="A259" s="1"/>
      <c r="B259" s="1650"/>
      <c r="C259" s="1650"/>
      <c r="D259" s="1651"/>
      <c r="E259" s="2363"/>
      <c r="F259" s="1650"/>
      <c r="G259" s="1650"/>
      <c r="H259" s="1650"/>
      <c r="I259" s="1650"/>
      <c r="J259" s="1650"/>
      <c r="K259" s="1650"/>
      <c r="L259" s="1650"/>
      <c r="M259" s="1651"/>
      <c r="N259" s="1"/>
      <c r="O259" s="1"/>
      <c r="P259" s="1"/>
      <c r="Q259" s="1"/>
      <c r="R259" s="1"/>
      <c r="S259" s="1"/>
      <c r="T259" s="1"/>
      <c r="U259" s="1"/>
      <c r="V259" s="1"/>
      <c r="W259" s="1"/>
      <c r="X259" s="1"/>
      <c r="Y259" s="1"/>
      <c r="Z259" s="1"/>
    </row>
    <row r="260" spans="1:26" ht="12.75" customHeight="1" x14ac:dyDescent="0.2">
      <c r="A260" s="1"/>
      <c r="B260" s="1697" t="s">
        <v>1369</v>
      </c>
      <c r="C260" s="1698"/>
      <c r="D260" s="1699"/>
      <c r="E260" s="2578" t="s">
        <v>1370</v>
      </c>
      <c r="F260" s="1698"/>
      <c r="G260" s="1698"/>
      <c r="H260" s="1698"/>
      <c r="I260" s="1698"/>
      <c r="J260" s="1698"/>
      <c r="K260" s="1698"/>
      <c r="L260" s="1698"/>
      <c r="M260" s="1699"/>
      <c r="N260" s="1"/>
      <c r="O260" s="1"/>
      <c r="P260" s="1"/>
      <c r="Q260" s="1"/>
      <c r="R260" s="1"/>
      <c r="S260" s="1"/>
      <c r="T260" s="1"/>
      <c r="U260" s="1"/>
      <c r="V260" s="1"/>
      <c r="W260" s="1"/>
      <c r="X260" s="1"/>
      <c r="Y260" s="1"/>
      <c r="Z260" s="1"/>
    </row>
    <row r="261" spans="1:26" ht="12.75" customHeight="1" x14ac:dyDescent="0.2">
      <c r="A261" s="1"/>
      <c r="B261" s="1610"/>
      <c r="C261" s="1610"/>
      <c r="D261" s="1637"/>
      <c r="E261" s="1685"/>
      <c r="F261" s="1610"/>
      <c r="G261" s="1610"/>
      <c r="H261" s="1610"/>
      <c r="I261" s="1610"/>
      <c r="J261" s="1610"/>
      <c r="K261" s="1610"/>
      <c r="L261" s="1610"/>
      <c r="M261" s="1637"/>
      <c r="N261" s="1"/>
      <c r="O261" s="1"/>
      <c r="P261" s="1"/>
      <c r="Q261" s="1"/>
      <c r="R261" s="1"/>
      <c r="S261" s="1"/>
      <c r="T261" s="1"/>
      <c r="U261" s="1"/>
      <c r="V261" s="1"/>
      <c r="W261" s="1"/>
      <c r="X261" s="1"/>
      <c r="Y261" s="1"/>
      <c r="Z261" s="1"/>
    </row>
    <row r="262" spans="1:26" ht="12.75" customHeight="1" x14ac:dyDescent="0.2">
      <c r="A262" s="1"/>
      <c r="B262" s="1610"/>
      <c r="C262" s="1610"/>
      <c r="D262" s="1637"/>
      <c r="E262" s="1685"/>
      <c r="F262" s="1610"/>
      <c r="G262" s="1610"/>
      <c r="H262" s="1610"/>
      <c r="I262" s="1610"/>
      <c r="J262" s="1610"/>
      <c r="K262" s="1610"/>
      <c r="L262" s="1610"/>
      <c r="M262" s="1637"/>
      <c r="N262" s="1"/>
      <c r="O262" s="1"/>
      <c r="P262" s="1"/>
      <c r="Q262" s="1"/>
      <c r="R262" s="1"/>
      <c r="S262" s="1"/>
      <c r="T262" s="1"/>
      <c r="U262" s="1"/>
      <c r="V262" s="1"/>
      <c r="W262" s="1"/>
      <c r="X262" s="1"/>
      <c r="Y262" s="1"/>
      <c r="Z262" s="1"/>
    </row>
    <row r="263" spans="1:26" ht="12.75" customHeight="1" x14ac:dyDescent="0.2">
      <c r="A263" s="1"/>
      <c r="B263" s="1610"/>
      <c r="C263" s="1610"/>
      <c r="D263" s="1637"/>
      <c r="E263" s="1685"/>
      <c r="F263" s="1610"/>
      <c r="G263" s="1610"/>
      <c r="H263" s="1610"/>
      <c r="I263" s="1610"/>
      <c r="J263" s="1610"/>
      <c r="K263" s="1610"/>
      <c r="L263" s="1610"/>
      <c r="M263" s="1637"/>
      <c r="N263" s="1"/>
      <c r="O263" s="1"/>
      <c r="P263" s="1"/>
      <c r="Q263" s="1"/>
      <c r="R263" s="1"/>
      <c r="S263" s="1"/>
      <c r="T263" s="1"/>
      <c r="U263" s="1"/>
      <c r="V263" s="1"/>
      <c r="W263" s="1"/>
      <c r="X263" s="1"/>
      <c r="Y263" s="1"/>
      <c r="Z263" s="1"/>
    </row>
    <row r="264" spans="1:26" ht="12.75" customHeight="1" x14ac:dyDescent="0.2">
      <c r="A264" s="1"/>
      <c r="B264" s="1610"/>
      <c r="C264" s="1610"/>
      <c r="D264" s="1637"/>
      <c r="E264" s="1685"/>
      <c r="F264" s="1610"/>
      <c r="G264" s="1610"/>
      <c r="H264" s="1610"/>
      <c r="I264" s="1610"/>
      <c r="J264" s="1610"/>
      <c r="K264" s="1610"/>
      <c r="L264" s="1610"/>
      <c r="M264" s="1637"/>
      <c r="N264" s="1"/>
      <c r="O264" s="1"/>
      <c r="P264" s="1"/>
      <c r="Q264" s="1"/>
      <c r="R264" s="1"/>
      <c r="S264" s="1"/>
      <c r="T264" s="1"/>
      <c r="U264" s="1"/>
      <c r="V264" s="1"/>
      <c r="W264" s="1"/>
      <c r="X264" s="1"/>
      <c r="Y264" s="1"/>
      <c r="Z264" s="1"/>
    </row>
    <row r="265" spans="1:26" ht="12.75" customHeight="1" x14ac:dyDescent="0.2">
      <c r="A265" s="1"/>
      <c r="B265" s="1610"/>
      <c r="C265" s="1610"/>
      <c r="D265" s="1637"/>
      <c r="E265" s="1685"/>
      <c r="F265" s="1610"/>
      <c r="G265" s="1610"/>
      <c r="H265" s="1610"/>
      <c r="I265" s="1610"/>
      <c r="J265" s="1610"/>
      <c r="K265" s="1610"/>
      <c r="L265" s="1610"/>
      <c r="M265" s="1637"/>
      <c r="N265" s="1"/>
      <c r="O265" s="1"/>
      <c r="P265" s="1"/>
      <c r="Q265" s="1"/>
      <c r="R265" s="1"/>
      <c r="S265" s="1"/>
      <c r="T265" s="1"/>
      <c r="U265" s="1"/>
      <c r="V265" s="1"/>
      <c r="W265" s="1"/>
      <c r="X265" s="1"/>
      <c r="Y265" s="1"/>
      <c r="Z265" s="1"/>
    </row>
    <row r="266" spans="1:26" ht="12.75" customHeight="1" x14ac:dyDescent="0.2">
      <c r="A266" s="1"/>
      <c r="B266" s="1610"/>
      <c r="C266" s="1610"/>
      <c r="D266" s="1637"/>
      <c r="E266" s="1685"/>
      <c r="F266" s="1610"/>
      <c r="G266" s="1610"/>
      <c r="H266" s="1610"/>
      <c r="I266" s="1610"/>
      <c r="J266" s="1610"/>
      <c r="K266" s="1610"/>
      <c r="L266" s="1610"/>
      <c r="M266" s="1637"/>
      <c r="N266" s="1"/>
      <c r="O266" s="1"/>
      <c r="P266" s="1"/>
      <c r="Q266" s="1"/>
      <c r="R266" s="1"/>
      <c r="S266" s="1"/>
      <c r="T266" s="1"/>
      <c r="U266" s="1"/>
      <c r="V266" s="1"/>
      <c r="W266" s="1"/>
      <c r="X266" s="1"/>
      <c r="Y266" s="1"/>
      <c r="Z266" s="1"/>
    </row>
    <row r="267" spans="1:26" ht="12.75" customHeight="1" x14ac:dyDescent="0.2">
      <c r="A267" s="1"/>
      <c r="B267" s="1610"/>
      <c r="C267" s="1610"/>
      <c r="D267" s="1637"/>
      <c r="E267" s="1685"/>
      <c r="F267" s="1610"/>
      <c r="G267" s="1610"/>
      <c r="H267" s="1610"/>
      <c r="I267" s="1610"/>
      <c r="J267" s="1610"/>
      <c r="K267" s="1610"/>
      <c r="L267" s="1610"/>
      <c r="M267" s="1637"/>
      <c r="N267" s="1"/>
      <c r="O267" s="1"/>
      <c r="P267" s="1"/>
      <c r="Q267" s="1"/>
      <c r="R267" s="1"/>
      <c r="S267" s="1"/>
      <c r="T267" s="1"/>
      <c r="U267" s="1"/>
      <c r="V267" s="1"/>
      <c r="W267" s="1"/>
      <c r="X267" s="1"/>
      <c r="Y267" s="1"/>
      <c r="Z267" s="1"/>
    </row>
    <row r="268" spans="1:26" ht="12.75" customHeight="1" x14ac:dyDescent="0.2">
      <c r="A268" s="1"/>
      <c r="B268" s="1610"/>
      <c r="C268" s="1610"/>
      <c r="D268" s="1637"/>
      <c r="E268" s="1685"/>
      <c r="F268" s="1610"/>
      <c r="G268" s="1610"/>
      <c r="H268" s="1610"/>
      <c r="I268" s="1610"/>
      <c r="J268" s="1610"/>
      <c r="K268" s="1610"/>
      <c r="L268" s="1610"/>
      <c r="M268" s="1637"/>
      <c r="N268" s="1"/>
      <c r="O268" s="1"/>
      <c r="P268" s="1"/>
      <c r="Q268" s="1"/>
      <c r="R268" s="1"/>
      <c r="S268" s="1"/>
      <c r="T268" s="1"/>
      <c r="U268" s="1"/>
      <c r="V268" s="1"/>
      <c r="W268" s="1"/>
      <c r="X268" s="1"/>
      <c r="Y268" s="1"/>
      <c r="Z268" s="1"/>
    </row>
    <row r="269" spans="1:26" ht="12.75" customHeight="1" x14ac:dyDescent="0.2">
      <c r="A269" s="1"/>
      <c r="B269" s="1610"/>
      <c r="C269" s="1610"/>
      <c r="D269" s="1637"/>
      <c r="E269" s="1685"/>
      <c r="F269" s="1610"/>
      <c r="G269" s="1610"/>
      <c r="H269" s="1610"/>
      <c r="I269" s="1610"/>
      <c r="J269" s="1610"/>
      <c r="K269" s="1610"/>
      <c r="L269" s="1610"/>
      <c r="M269" s="1637"/>
      <c r="N269" s="1"/>
      <c r="O269" s="1"/>
      <c r="P269" s="1"/>
      <c r="Q269" s="1"/>
      <c r="R269" s="1"/>
      <c r="S269" s="1"/>
      <c r="T269" s="1"/>
      <c r="U269" s="1"/>
      <c r="V269" s="1"/>
      <c r="W269" s="1"/>
      <c r="X269" s="1"/>
      <c r="Y269" s="1"/>
      <c r="Z269" s="1"/>
    </row>
    <row r="270" spans="1:26" ht="12.75" customHeight="1" x14ac:dyDescent="0.2">
      <c r="A270" s="1"/>
      <c r="B270" s="1610"/>
      <c r="C270" s="1610"/>
      <c r="D270" s="1637"/>
      <c r="E270" s="1685"/>
      <c r="F270" s="1610"/>
      <c r="G270" s="1610"/>
      <c r="H270" s="1610"/>
      <c r="I270" s="1610"/>
      <c r="J270" s="1610"/>
      <c r="K270" s="1610"/>
      <c r="L270" s="1610"/>
      <c r="M270" s="1637"/>
      <c r="N270" s="1"/>
      <c r="O270" s="1"/>
      <c r="P270" s="1"/>
      <c r="Q270" s="1"/>
      <c r="R270" s="1"/>
      <c r="S270" s="1"/>
      <c r="T270" s="1"/>
      <c r="U270" s="1"/>
      <c r="V270" s="1"/>
      <c r="W270" s="1"/>
      <c r="X270" s="1"/>
      <c r="Y270" s="1"/>
      <c r="Z270" s="1"/>
    </row>
    <row r="271" spans="1:26" ht="12.75" customHeight="1" x14ac:dyDescent="0.2">
      <c r="A271" s="1"/>
      <c r="B271" s="1610"/>
      <c r="C271" s="1610"/>
      <c r="D271" s="1637"/>
      <c r="E271" s="1685"/>
      <c r="F271" s="1610"/>
      <c r="G271" s="1610"/>
      <c r="H271" s="1610"/>
      <c r="I271" s="1610"/>
      <c r="J271" s="1610"/>
      <c r="K271" s="1610"/>
      <c r="L271" s="1610"/>
      <c r="M271" s="1637"/>
      <c r="N271" s="1"/>
      <c r="O271" s="1"/>
      <c r="P271" s="1"/>
      <c r="Q271" s="1"/>
      <c r="R271" s="1"/>
      <c r="S271" s="1"/>
      <c r="T271" s="1"/>
      <c r="U271" s="1"/>
      <c r="V271" s="1"/>
      <c r="W271" s="1"/>
      <c r="X271" s="1"/>
      <c r="Y271" s="1"/>
      <c r="Z271" s="1"/>
    </row>
    <row r="272" spans="1:26" ht="12.75" customHeight="1" x14ac:dyDescent="0.2">
      <c r="A272" s="1"/>
      <c r="B272" s="1610"/>
      <c r="C272" s="1610"/>
      <c r="D272" s="1637"/>
      <c r="E272" s="1685"/>
      <c r="F272" s="1610"/>
      <c r="G272" s="1610"/>
      <c r="H272" s="1610"/>
      <c r="I272" s="1610"/>
      <c r="J272" s="1610"/>
      <c r="K272" s="1610"/>
      <c r="L272" s="1610"/>
      <c r="M272" s="1637"/>
      <c r="N272" s="1"/>
      <c r="O272" s="1"/>
      <c r="P272" s="1"/>
      <c r="Q272" s="1"/>
      <c r="R272" s="1"/>
      <c r="S272" s="1"/>
      <c r="T272" s="1"/>
      <c r="U272" s="1"/>
      <c r="V272" s="1"/>
      <c r="W272" s="1"/>
      <c r="X272" s="1"/>
      <c r="Y272" s="1"/>
      <c r="Z272" s="1"/>
    </row>
    <row r="273" spans="1:26" ht="12.75" customHeight="1" x14ac:dyDescent="0.2">
      <c r="A273" s="1"/>
      <c r="B273" s="1610"/>
      <c r="C273" s="1610"/>
      <c r="D273" s="1637"/>
      <c r="E273" s="1685"/>
      <c r="F273" s="1610"/>
      <c r="G273" s="1610"/>
      <c r="H273" s="1610"/>
      <c r="I273" s="1610"/>
      <c r="J273" s="1610"/>
      <c r="K273" s="1610"/>
      <c r="L273" s="1610"/>
      <c r="M273" s="1637"/>
      <c r="N273" s="1"/>
      <c r="O273" s="1"/>
      <c r="P273" s="1"/>
      <c r="Q273" s="1"/>
      <c r="R273" s="1"/>
      <c r="S273" s="1"/>
      <c r="T273" s="1"/>
      <c r="U273" s="1"/>
      <c r="V273" s="1"/>
      <c r="W273" s="1"/>
      <c r="X273" s="1"/>
      <c r="Y273" s="1"/>
      <c r="Z273" s="1"/>
    </row>
    <row r="274" spans="1:26" ht="12.75" customHeight="1" x14ac:dyDescent="0.2">
      <c r="A274" s="1"/>
      <c r="B274" s="1610"/>
      <c r="C274" s="1610"/>
      <c r="D274" s="1637"/>
      <c r="E274" s="1685"/>
      <c r="F274" s="1610"/>
      <c r="G274" s="1610"/>
      <c r="H274" s="1610"/>
      <c r="I274" s="1610"/>
      <c r="J274" s="1610"/>
      <c r="K274" s="1610"/>
      <c r="L274" s="1610"/>
      <c r="M274" s="1637"/>
      <c r="N274" s="1"/>
      <c r="O274" s="1"/>
      <c r="P274" s="1"/>
      <c r="Q274" s="1"/>
      <c r="R274" s="1"/>
      <c r="S274" s="1"/>
      <c r="T274" s="1"/>
      <c r="U274" s="1"/>
      <c r="V274" s="1"/>
      <c r="W274" s="1"/>
      <c r="X274" s="1"/>
      <c r="Y274" s="1"/>
      <c r="Z274" s="1"/>
    </row>
    <row r="275" spans="1:26" ht="12.75" hidden="1" customHeight="1" x14ac:dyDescent="0.2">
      <c r="A275" s="1"/>
      <c r="B275" s="1610"/>
      <c r="C275" s="1610"/>
      <c r="D275" s="1637"/>
      <c r="E275" s="1685"/>
      <c r="F275" s="1610"/>
      <c r="G275" s="1610"/>
      <c r="H275" s="1610"/>
      <c r="I275" s="1610"/>
      <c r="J275" s="1610"/>
      <c r="K275" s="1610"/>
      <c r="L275" s="1610"/>
      <c r="M275" s="1637"/>
      <c r="N275" s="1"/>
      <c r="O275" s="1"/>
      <c r="P275" s="1"/>
      <c r="Q275" s="1"/>
      <c r="R275" s="1"/>
      <c r="S275" s="1"/>
      <c r="T275" s="1"/>
      <c r="U275" s="1"/>
      <c r="V275" s="1"/>
      <c r="W275" s="1"/>
      <c r="X275" s="1"/>
      <c r="Y275" s="1"/>
      <c r="Z275" s="1"/>
    </row>
    <row r="276" spans="1:26" ht="12.75" customHeight="1" x14ac:dyDescent="0.2">
      <c r="A276" s="1"/>
      <c r="B276" s="1610"/>
      <c r="C276" s="1610"/>
      <c r="D276" s="1637"/>
      <c r="E276" s="1685"/>
      <c r="F276" s="1610"/>
      <c r="G276" s="1610"/>
      <c r="H276" s="1610"/>
      <c r="I276" s="1610"/>
      <c r="J276" s="1610"/>
      <c r="K276" s="1610"/>
      <c r="L276" s="1610"/>
      <c r="M276" s="1637"/>
      <c r="N276" s="1"/>
      <c r="O276" s="1"/>
      <c r="P276" s="1"/>
      <c r="Q276" s="1"/>
      <c r="R276" s="1"/>
      <c r="S276" s="1"/>
      <c r="T276" s="1"/>
      <c r="U276" s="1"/>
      <c r="V276" s="1"/>
      <c r="W276" s="1"/>
      <c r="X276" s="1"/>
      <c r="Y276" s="1"/>
      <c r="Z276" s="1"/>
    </row>
    <row r="277" spans="1:26" ht="12.75" customHeight="1" x14ac:dyDescent="0.2">
      <c r="A277" s="1"/>
      <c r="B277" s="1610"/>
      <c r="C277" s="1610"/>
      <c r="D277" s="1637"/>
      <c r="E277" s="1685"/>
      <c r="F277" s="1610"/>
      <c r="G277" s="1610"/>
      <c r="H277" s="1610"/>
      <c r="I277" s="1610"/>
      <c r="J277" s="1610"/>
      <c r="K277" s="1610"/>
      <c r="L277" s="1610"/>
      <c r="M277" s="1637"/>
      <c r="N277" s="1"/>
      <c r="O277" s="1"/>
      <c r="P277" s="1"/>
      <c r="Q277" s="1"/>
      <c r="R277" s="1"/>
      <c r="S277" s="1"/>
      <c r="T277" s="1"/>
      <c r="U277" s="1"/>
      <c r="V277" s="1"/>
      <c r="W277" s="1"/>
      <c r="X277" s="1"/>
      <c r="Y277" s="1"/>
      <c r="Z277" s="1"/>
    </row>
    <row r="278" spans="1:26" ht="12.75" customHeight="1" x14ac:dyDescent="0.2">
      <c r="A278" s="1"/>
      <c r="B278" s="1610"/>
      <c r="C278" s="1610"/>
      <c r="D278" s="1637"/>
      <c r="E278" s="1685"/>
      <c r="F278" s="1610"/>
      <c r="G278" s="1610"/>
      <c r="H278" s="1610"/>
      <c r="I278" s="1610"/>
      <c r="J278" s="1610"/>
      <c r="K278" s="1610"/>
      <c r="L278" s="1610"/>
      <c r="M278" s="1637"/>
      <c r="N278" s="1"/>
      <c r="O278" s="1"/>
      <c r="P278" s="1"/>
      <c r="Q278" s="1"/>
      <c r="R278" s="1"/>
      <c r="S278" s="1"/>
      <c r="T278" s="1"/>
      <c r="U278" s="1"/>
      <c r="V278" s="1"/>
      <c r="W278" s="1"/>
      <c r="X278" s="1"/>
      <c r="Y278" s="1"/>
      <c r="Z278" s="1"/>
    </row>
    <row r="279" spans="1:26" ht="12.75" customHeight="1" x14ac:dyDescent="0.2">
      <c r="A279" s="1"/>
      <c r="B279" s="1610"/>
      <c r="C279" s="1610"/>
      <c r="D279" s="1637"/>
      <c r="E279" s="1685"/>
      <c r="F279" s="1610"/>
      <c r="G279" s="1610"/>
      <c r="H279" s="1610"/>
      <c r="I279" s="1610"/>
      <c r="J279" s="1610"/>
      <c r="K279" s="1610"/>
      <c r="L279" s="1610"/>
      <c r="M279" s="1637"/>
      <c r="N279" s="1"/>
      <c r="O279" s="1"/>
      <c r="P279" s="1"/>
      <c r="Q279" s="1"/>
      <c r="R279" s="1"/>
      <c r="S279" s="1"/>
      <c r="T279" s="1"/>
      <c r="U279" s="1"/>
      <c r="V279" s="1"/>
      <c r="W279" s="1"/>
      <c r="X279" s="1"/>
      <c r="Y279" s="1"/>
      <c r="Z279" s="1"/>
    </row>
    <row r="280" spans="1:26" ht="12.75" customHeight="1" x14ac:dyDescent="0.2">
      <c r="A280" s="1"/>
      <c r="B280" s="1610"/>
      <c r="C280" s="1610"/>
      <c r="D280" s="1637"/>
      <c r="E280" s="1685"/>
      <c r="F280" s="1610"/>
      <c r="G280" s="1610"/>
      <c r="H280" s="1610"/>
      <c r="I280" s="1610"/>
      <c r="J280" s="1610"/>
      <c r="K280" s="1610"/>
      <c r="L280" s="1610"/>
      <c r="M280" s="1637"/>
      <c r="N280" s="1"/>
      <c r="O280" s="1"/>
      <c r="P280" s="1"/>
      <c r="Q280" s="1"/>
      <c r="R280" s="1"/>
      <c r="S280" s="1"/>
      <c r="T280" s="1"/>
      <c r="U280" s="1"/>
      <c r="V280" s="1"/>
      <c r="W280" s="1"/>
      <c r="X280" s="1"/>
      <c r="Y280" s="1"/>
      <c r="Z280" s="1"/>
    </row>
    <row r="281" spans="1:26" ht="12.75" customHeight="1" x14ac:dyDescent="0.2">
      <c r="A281" s="1"/>
      <c r="B281" s="1635"/>
      <c r="C281" s="1635"/>
      <c r="D281" s="1681"/>
      <c r="E281" s="1693"/>
      <c r="F281" s="1635"/>
      <c r="G281" s="1635"/>
      <c r="H281" s="1635"/>
      <c r="I281" s="1635"/>
      <c r="J281" s="1635"/>
      <c r="K281" s="1635"/>
      <c r="L281" s="1635"/>
      <c r="M281" s="168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cIK19VneGYsS3TKsd0JpmsFo2+FUH6PMgQ3xXotio2FaTKfxSr2T4Mhr7ySFsJYe1sfWtBAxgHa0rBeS+7FlYw==" saltValue="CMW4eaLnzMhnKoTgSDkkLg==" spinCount="100000" sheet="1" objects="1" scenarios="1"/>
  <mergeCells count="84">
    <mergeCell ref="B130:D130"/>
    <mergeCell ref="E130:M130"/>
    <mergeCell ref="B131:M131"/>
    <mergeCell ref="B132:D136"/>
    <mergeCell ref="E132:M136"/>
    <mergeCell ref="B137:D141"/>
    <mergeCell ref="E137:M141"/>
    <mergeCell ref="B142:D150"/>
    <mergeCell ref="E142:M150"/>
    <mergeCell ref="B151:M151"/>
    <mergeCell ref="B152:D178"/>
    <mergeCell ref="E152:M178"/>
    <mergeCell ref="B179:D188"/>
    <mergeCell ref="E179:M188"/>
    <mergeCell ref="B189:D201"/>
    <mergeCell ref="E189:M201"/>
    <mergeCell ref="B202:D208"/>
    <mergeCell ref="E202:M208"/>
    <mergeCell ref="B209:M209"/>
    <mergeCell ref="B210:D220"/>
    <mergeCell ref="E210:M220"/>
    <mergeCell ref="B249:D254"/>
    <mergeCell ref="E249:M254"/>
    <mergeCell ref="B255:D259"/>
    <mergeCell ref="E255:M259"/>
    <mergeCell ref="B260:D281"/>
    <mergeCell ref="E260:M281"/>
    <mergeCell ref="B221:D227"/>
    <mergeCell ref="E221:M227"/>
    <mergeCell ref="B228:D240"/>
    <mergeCell ref="E228:M240"/>
    <mergeCell ref="B241:D247"/>
    <mergeCell ref="E241:M247"/>
    <mergeCell ref="B248:M248"/>
    <mergeCell ref="A1:A2"/>
    <mergeCell ref="B1:B2"/>
    <mergeCell ref="C1:C2"/>
    <mergeCell ref="D1:D2"/>
    <mergeCell ref="E1:E2"/>
    <mergeCell ref="F1:F2"/>
    <mergeCell ref="G1:G2"/>
    <mergeCell ref="H1:H2"/>
    <mergeCell ref="I1:I2"/>
    <mergeCell ref="J1:J2"/>
    <mergeCell ref="K1:K2"/>
    <mergeCell ref="L1:L2"/>
    <mergeCell ref="M1:M2"/>
    <mergeCell ref="B6:M7"/>
    <mergeCell ref="B14:D14"/>
    <mergeCell ref="N1:N2"/>
    <mergeCell ref="B8:F8"/>
    <mergeCell ref="B9:F9"/>
    <mergeCell ref="B10:F10"/>
    <mergeCell ref="B11:F11"/>
    <mergeCell ref="E14:M14"/>
    <mergeCell ref="B15:M15"/>
    <mergeCell ref="B16:D21"/>
    <mergeCell ref="E16:M21"/>
    <mergeCell ref="B22:D32"/>
    <mergeCell ref="E22:M32"/>
    <mergeCell ref="B33:M33"/>
    <mergeCell ref="B34:D51"/>
    <mergeCell ref="E34:M51"/>
    <mergeCell ref="B52:D64"/>
    <mergeCell ref="E52:M64"/>
    <mergeCell ref="B65:D79"/>
    <mergeCell ref="E65:M79"/>
    <mergeCell ref="B80:M80"/>
    <mergeCell ref="B81:D88"/>
    <mergeCell ref="E81:M88"/>
    <mergeCell ref="B89:D96"/>
    <mergeCell ref="E89:M96"/>
    <mergeCell ref="B97:D101"/>
    <mergeCell ref="E97:M101"/>
    <mergeCell ref="B102:M102"/>
    <mergeCell ref="O113:W121"/>
    <mergeCell ref="B127:M127"/>
    <mergeCell ref="B128:F128"/>
    <mergeCell ref="B103:D107"/>
    <mergeCell ref="E103:M107"/>
    <mergeCell ref="B108:D112"/>
    <mergeCell ref="E108:M112"/>
    <mergeCell ref="B113:D121"/>
    <mergeCell ref="E113:M121"/>
  </mergeCells>
  <hyperlinks>
    <hyperlink ref="B8" r:id="rId1" xr:uid="{00000000-0004-0000-0A00-000000000000}"/>
    <hyperlink ref="B9" r:id="rId2" xr:uid="{00000000-0004-0000-0A00-000001000000}"/>
    <hyperlink ref="B10" r:id="rId3" xr:uid="{00000000-0004-0000-0A00-000002000000}"/>
    <hyperlink ref="B11" r:id="rId4" xr:uid="{00000000-0004-0000-0A00-000003000000}"/>
    <hyperlink ref="B128" r:id="rId5" xr:uid="{00000000-0004-0000-0A00-000004000000}"/>
  </hyperlinks>
  <pageMargins left="0.25" right="0.25" top="0.75" bottom="0.75" header="0" footer="0"/>
  <pageSetup paperSize="9" orientation="landscape"/>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2"/>
  <dimension ref="A1:Z996"/>
  <sheetViews>
    <sheetView showGridLines="0" workbookViewId="0">
      <pane ySplit="2" topLeftCell="A3" activePane="bottomLeft" state="frozen"/>
      <selection pane="bottomLeft" sqref="A1:A2"/>
    </sheetView>
  </sheetViews>
  <sheetFormatPr defaultColWidth="11.19921875" defaultRowHeight="15" customHeight="1" x14ac:dyDescent="0.2"/>
  <cols>
    <col min="1" max="2" width="7" customWidth="1"/>
    <col min="3" max="3" width="14.19921875" customWidth="1"/>
    <col min="4" max="13" width="10.3984375" customWidth="1"/>
    <col min="14" max="14" width="10.796875" customWidth="1"/>
    <col min="15" max="26" width="8.59765625" customWidth="1"/>
  </cols>
  <sheetData>
    <row r="1" spans="1:26" ht="12.75" customHeight="1" x14ac:dyDescent="0.2">
      <c r="A1" s="1619"/>
      <c r="B1" s="2288"/>
      <c r="C1" s="1800"/>
      <c r="D1" s="1858"/>
      <c r="E1" s="1859"/>
      <c r="F1" s="1860"/>
      <c r="G1" s="1861"/>
      <c r="H1" s="1801"/>
      <c r="I1" s="1800"/>
      <c r="J1" s="1800"/>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27.75" customHeight="1" x14ac:dyDescent="0.2">
      <c r="A5" s="9"/>
      <c r="B5" s="7" t="s">
        <v>1371</v>
      </c>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2"/>
      <c r="B8" s="1636" t="s">
        <v>1372</v>
      </c>
      <c r="C8" s="1637"/>
      <c r="D8" s="1640">
        <v>2014</v>
      </c>
      <c r="E8" s="1640">
        <v>2015</v>
      </c>
      <c r="F8" s="1640">
        <v>2016</v>
      </c>
      <c r="G8" s="1640">
        <v>2017</v>
      </c>
      <c r="H8" s="1640">
        <v>2018</v>
      </c>
      <c r="I8" s="1640">
        <v>2019</v>
      </c>
      <c r="J8" s="1640">
        <v>2020</v>
      </c>
      <c r="K8" s="1640">
        <v>2021</v>
      </c>
      <c r="L8" s="1640">
        <v>2022</v>
      </c>
      <c r="M8" s="1642">
        <v>2023</v>
      </c>
      <c r="N8" s="2596">
        <v>2024</v>
      </c>
      <c r="O8" s="2"/>
      <c r="P8" s="2"/>
      <c r="Q8" s="2"/>
      <c r="R8" s="2"/>
      <c r="S8" s="2"/>
      <c r="T8" s="2"/>
      <c r="U8" s="2"/>
      <c r="V8" s="2"/>
      <c r="W8" s="2"/>
      <c r="X8" s="2"/>
      <c r="Y8" s="2"/>
      <c r="Z8" s="2"/>
    </row>
    <row r="9" spans="1:26" ht="12.75" customHeight="1" x14ac:dyDescent="0.2">
      <c r="A9" s="2"/>
      <c r="B9" s="1638"/>
      <c r="C9" s="1639"/>
      <c r="D9" s="1641"/>
      <c r="E9" s="1641"/>
      <c r="F9" s="1641"/>
      <c r="G9" s="1641"/>
      <c r="H9" s="1641"/>
      <c r="I9" s="1641"/>
      <c r="J9" s="1641"/>
      <c r="K9" s="1641"/>
      <c r="L9" s="1641"/>
      <c r="M9" s="1643"/>
      <c r="N9" s="1643"/>
      <c r="O9" s="2"/>
      <c r="P9" s="2"/>
      <c r="Q9" s="2"/>
      <c r="R9" s="2"/>
      <c r="S9" s="2"/>
      <c r="T9" s="2"/>
      <c r="U9" s="2"/>
      <c r="V9" s="2"/>
      <c r="W9" s="2"/>
      <c r="X9" s="2"/>
      <c r="Y9" s="2"/>
      <c r="Z9" s="2"/>
    </row>
    <row r="10" spans="1:26" ht="12.75" customHeight="1" x14ac:dyDescent="0.2">
      <c r="A10" s="2"/>
      <c r="B10" s="1810" t="s">
        <v>1373</v>
      </c>
      <c r="C10" s="1672"/>
      <c r="D10" s="953" t="s">
        <v>1374</v>
      </c>
      <c r="E10" s="953" t="s">
        <v>1374</v>
      </c>
      <c r="F10" s="953" t="s">
        <v>1374</v>
      </c>
      <c r="G10" s="953" t="s">
        <v>1374</v>
      </c>
      <c r="H10" s="953" t="s">
        <v>1374</v>
      </c>
      <c r="I10" s="954">
        <v>53.2</v>
      </c>
      <c r="J10" s="954">
        <v>50.1</v>
      </c>
      <c r="K10" s="954">
        <v>39.1</v>
      </c>
      <c r="L10" s="954">
        <v>26</v>
      </c>
      <c r="M10" s="955">
        <v>26.7</v>
      </c>
      <c r="N10" s="1556">
        <v>28.1</v>
      </c>
      <c r="O10" s="2"/>
      <c r="P10" s="2"/>
      <c r="Q10" s="2"/>
      <c r="R10" s="2"/>
      <c r="S10" s="2"/>
      <c r="T10" s="2"/>
      <c r="U10" s="2"/>
      <c r="V10" s="2"/>
      <c r="W10" s="2"/>
      <c r="X10" s="2"/>
      <c r="Y10" s="2"/>
      <c r="Z10" s="2"/>
    </row>
    <row r="11" spans="1:26" ht="12.75" customHeight="1" x14ac:dyDescent="0.2">
      <c r="A11" s="2"/>
      <c r="B11" s="1845" t="s">
        <v>1375</v>
      </c>
      <c r="C11" s="1625"/>
      <c r="D11" s="1557" t="s">
        <v>1374</v>
      </c>
      <c r="E11" s="1557" t="s">
        <v>1374</v>
      </c>
      <c r="F11" s="1557" t="s">
        <v>1374</v>
      </c>
      <c r="G11" s="1557" t="s">
        <v>1374</v>
      </c>
      <c r="H11" s="1557" t="s">
        <v>1374</v>
      </c>
      <c r="I11" s="1558" t="s">
        <v>1374</v>
      </c>
      <c r="J11" s="1558" t="s">
        <v>1374</v>
      </c>
      <c r="K11" s="1558" t="s">
        <v>1374</v>
      </c>
      <c r="L11" s="1558" t="s">
        <v>1374</v>
      </c>
      <c r="M11" s="823">
        <v>23.1</v>
      </c>
      <c r="N11" s="1556">
        <v>24.2</v>
      </c>
      <c r="O11" s="2"/>
      <c r="P11" s="2"/>
      <c r="Q11" s="2"/>
      <c r="R11" s="2"/>
      <c r="S11" s="2"/>
      <c r="T11" s="2"/>
      <c r="U11" s="2"/>
      <c r="V11" s="2"/>
      <c r="W11" s="2"/>
      <c r="X11" s="2"/>
      <c r="Y11" s="2"/>
      <c r="Z11" s="2"/>
    </row>
    <row r="12" spans="1:26" ht="12.75" customHeight="1" x14ac:dyDescent="0.2">
      <c r="A12" s="2"/>
      <c r="B12" s="1845" t="s">
        <v>1376</v>
      </c>
      <c r="C12" s="1625"/>
      <c r="D12" s="956" t="s">
        <v>1374</v>
      </c>
      <c r="E12" s="956" t="s">
        <v>1374</v>
      </c>
      <c r="F12" s="956" t="s">
        <v>1374</v>
      </c>
      <c r="G12" s="956" t="s">
        <v>1374</v>
      </c>
      <c r="H12" s="956" t="s">
        <v>1374</v>
      </c>
      <c r="I12" s="956" t="s">
        <v>1377</v>
      </c>
      <c r="J12" s="956" t="s">
        <v>1377</v>
      </c>
      <c r="K12" s="956" t="s">
        <v>1377</v>
      </c>
      <c r="L12" s="956" t="s">
        <v>1378</v>
      </c>
      <c r="M12" s="1556" t="s">
        <v>1379</v>
      </c>
      <c r="N12" s="1556" t="s">
        <v>1379</v>
      </c>
      <c r="O12" s="2"/>
      <c r="P12" s="2"/>
      <c r="Q12" s="2"/>
      <c r="R12" s="2"/>
      <c r="S12" s="2"/>
      <c r="T12" s="2"/>
      <c r="U12" s="2"/>
      <c r="V12" s="2"/>
      <c r="W12" s="2"/>
      <c r="X12" s="2"/>
      <c r="Y12" s="2"/>
      <c r="Z12" s="2"/>
    </row>
    <row r="13" spans="1:26" ht="12.75" customHeight="1" x14ac:dyDescent="0.2">
      <c r="A13" s="2"/>
      <c r="B13" s="1845" t="s">
        <v>1380</v>
      </c>
      <c r="C13" s="1625"/>
      <c r="D13" s="956" t="s">
        <v>1374</v>
      </c>
      <c r="E13" s="956" t="s">
        <v>1374</v>
      </c>
      <c r="F13" s="956" t="s">
        <v>1374</v>
      </c>
      <c r="G13" s="956" t="s">
        <v>1374</v>
      </c>
      <c r="H13" s="956" t="s">
        <v>1374</v>
      </c>
      <c r="I13" s="956">
        <v>7</v>
      </c>
      <c r="J13" s="956">
        <v>33</v>
      </c>
      <c r="K13" s="956">
        <v>44</v>
      </c>
      <c r="L13" s="956">
        <v>54</v>
      </c>
      <c r="M13" s="1556">
        <v>54</v>
      </c>
      <c r="N13" s="1556">
        <v>47</v>
      </c>
      <c r="O13" s="2"/>
      <c r="P13" s="2"/>
      <c r="Q13" s="2"/>
      <c r="R13" s="2"/>
      <c r="S13" s="2"/>
      <c r="T13" s="2"/>
      <c r="U13" s="2"/>
      <c r="V13" s="2"/>
      <c r="W13" s="2"/>
      <c r="X13" s="2"/>
      <c r="Y13" s="2"/>
      <c r="Z13" s="2"/>
    </row>
    <row r="14" spans="1:26" ht="12.75" customHeight="1" x14ac:dyDescent="0.2">
      <c r="A14" s="2"/>
      <c r="B14" s="1845" t="s">
        <v>1381</v>
      </c>
      <c r="C14" s="1625"/>
      <c r="D14" s="956" t="s">
        <v>1374</v>
      </c>
      <c r="E14" s="956" t="s">
        <v>1374</v>
      </c>
      <c r="F14" s="956" t="s">
        <v>1374</v>
      </c>
      <c r="G14" s="956" t="s">
        <v>1374</v>
      </c>
      <c r="H14" s="956" t="s">
        <v>1374</v>
      </c>
      <c r="I14" s="956" t="s">
        <v>1374</v>
      </c>
      <c r="J14" s="956" t="s">
        <v>1374</v>
      </c>
      <c r="K14" s="956" t="s">
        <v>1374</v>
      </c>
      <c r="L14" s="956" t="s">
        <v>1374</v>
      </c>
      <c r="M14" s="1556">
        <v>51</v>
      </c>
      <c r="N14" s="1556">
        <v>55</v>
      </c>
      <c r="O14" s="2"/>
      <c r="P14" s="2"/>
      <c r="Q14" s="2"/>
      <c r="R14" s="2"/>
      <c r="S14" s="2"/>
      <c r="T14" s="2"/>
      <c r="U14" s="2"/>
      <c r="V14" s="2"/>
      <c r="W14" s="2"/>
      <c r="X14" s="2"/>
      <c r="Y14" s="2"/>
      <c r="Z14" s="2"/>
    </row>
    <row r="15" spans="1:26" ht="12.75" customHeight="1" x14ac:dyDescent="0.2">
      <c r="A15" s="2"/>
      <c r="B15" s="1845" t="s">
        <v>1382</v>
      </c>
      <c r="C15" s="1625"/>
      <c r="D15" s="956" t="s">
        <v>1374</v>
      </c>
      <c r="E15" s="956" t="s">
        <v>1374</v>
      </c>
      <c r="F15" s="956" t="s">
        <v>1374</v>
      </c>
      <c r="G15" s="956" t="s">
        <v>1374</v>
      </c>
      <c r="H15" s="956" t="s">
        <v>1374</v>
      </c>
      <c r="I15" s="956" t="s">
        <v>1374</v>
      </c>
      <c r="J15" s="956" t="s">
        <v>1383</v>
      </c>
      <c r="K15" s="956" t="s">
        <v>1384</v>
      </c>
      <c r="L15" s="956" t="s">
        <v>1384</v>
      </c>
      <c r="M15" s="1556" t="s">
        <v>1385</v>
      </c>
      <c r="N15" s="1556" t="s">
        <v>1385</v>
      </c>
      <c r="O15" s="2"/>
      <c r="P15" s="2"/>
      <c r="Q15" s="2"/>
      <c r="R15" s="2"/>
      <c r="S15" s="2"/>
      <c r="T15" s="2"/>
      <c r="U15" s="2"/>
      <c r="V15" s="2"/>
      <c r="W15" s="2"/>
      <c r="X15" s="2"/>
      <c r="Y15" s="2"/>
      <c r="Z15" s="2"/>
    </row>
    <row r="16" spans="1:26" ht="12.75" customHeight="1" x14ac:dyDescent="0.2">
      <c r="A16" s="2"/>
      <c r="B16" s="1845" t="s">
        <v>1386</v>
      </c>
      <c r="C16" s="1625"/>
      <c r="D16" s="956" t="s">
        <v>1383</v>
      </c>
      <c r="E16" s="956" t="s">
        <v>1383</v>
      </c>
      <c r="F16" s="956" t="s">
        <v>1383</v>
      </c>
      <c r="G16" s="956" t="s">
        <v>1387</v>
      </c>
      <c r="H16" s="956" t="s">
        <v>1383</v>
      </c>
      <c r="I16" s="956" t="s">
        <v>1383</v>
      </c>
      <c r="J16" s="956" t="s">
        <v>1387</v>
      </c>
      <c r="K16" s="956" t="s">
        <v>1378</v>
      </c>
      <c r="L16" s="956" t="s">
        <v>1378</v>
      </c>
      <c r="M16" s="1556" t="s">
        <v>1388</v>
      </c>
      <c r="N16" s="1556" t="s">
        <v>1389</v>
      </c>
      <c r="O16" s="2"/>
      <c r="P16" s="2"/>
      <c r="Q16" s="2"/>
      <c r="R16" s="2"/>
      <c r="S16" s="2"/>
      <c r="T16" s="2"/>
      <c r="U16" s="2"/>
      <c r="V16" s="2"/>
      <c r="W16" s="2"/>
      <c r="X16" s="2"/>
      <c r="Y16" s="2"/>
      <c r="Z16" s="2"/>
    </row>
    <row r="17" spans="1:26" ht="12.75" customHeight="1" x14ac:dyDescent="0.2">
      <c r="A17" s="2"/>
      <c r="B17" s="1845" t="s">
        <v>1390</v>
      </c>
      <c r="C17" s="1625"/>
      <c r="D17" s="956" t="s">
        <v>1374</v>
      </c>
      <c r="E17" s="956" t="s">
        <v>1374</v>
      </c>
      <c r="F17" s="956" t="s">
        <v>1374</v>
      </c>
      <c r="G17" s="956" t="s">
        <v>1374</v>
      </c>
      <c r="H17" s="956" t="s">
        <v>1374</v>
      </c>
      <c r="I17" s="956" t="s">
        <v>1374</v>
      </c>
      <c r="J17" s="956" t="s">
        <v>1374</v>
      </c>
      <c r="K17" s="956" t="s">
        <v>1391</v>
      </c>
      <c r="L17" s="956" t="s">
        <v>1378</v>
      </c>
      <c r="M17" s="1556" t="s">
        <v>1378</v>
      </c>
      <c r="N17" s="1556" t="s">
        <v>1378</v>
      </c>
      <c r="O17" s="2"/>
      <c r="P17" s="2"/>
      <c r="Q17" s="2"/>
      <c r="R17" s="2"/>
      <c r="S17" s="2"/>
      <c r="T17" s="2"/>
      <c r="U17" s="2"/>
      <c r="V17" s="2"/>
      <c r="W17" s="2"/>
      <c r="X17" s="2"/>
      <c r="Y17" s="2"/>
      <c r="Z17" s="2"/>
    </row>
    <row r="18" spans="1:26" ht="12.75" customHeight="1" x14ac:dyDescent="0.2">
      <c r="A18" s="2"/>
      <c r="B18" s="1845" t="s">
        <v>1392</v>
      </c>
      <c r="C18" s="1625"/>
      <c r="D18" s="957"/>
      <c r="E18" s="956" t="s">
        <v>1374</v>
      </c>
      <c r="F18" s="956" t="s">
        <v>1374</v>
      </c>
      <c r="G18" s="956" t="s">
        <v>1374</v>
      </c>
      <c r="H18" s="956" t="s">
        <v>1374</v>
      </c>
      <c r="I18" s="956" t="s">
        <v>1374</v>
      </c>
      <c r="J18" s="958" t="s">
        <v>1387</v>
      </c>
      <c r="K18" s="958" t="s">
        <v>1391</v>
      </c>
      <c r="L18" s="958" t="s">
        <v>1391</v>
      </c>
      <c r="M18" s="959" t="s">
        <v>1388</v>
      </c>
      <c r="N18" s="959" t="s">
        <v>1388</v>
      </c>
      <c r="O18" s="2"/>
      <c r="P18" s="2"/>
      <c r="Q18" s="2"/>
      <c r="R18" s="2"/>
      <c r="S18" s="2"/>
      <c r="T18" s="2"/>
      <c r="U18" s="2"/>
      <c r="V18" s="2"/>
      <c r="W18" s="2"/>
      <c r="X18" s="2"/>
      <c r="Y18" s="2"/>
      <c r="Z18" s="2"/>
    </row>
    <row r="19" spans="1:26" ht="12.75" customHeight="1" x14ac:dyDescent="0.2">
      <c r="A19" s="2"/>
      <c r="B19" s="1845" t="s">
        <v>1393</v>
      </c>
      <c r="C19" s="1625"/>
      <c r="D19" s="957"/>
      <c r="E19" s="956" t="s">
        <v>1374</v>
      </c>
      <c r="F19" s="956" t="s">
        <v>1374</v>
      </c>
      <c r="G19" s="956" t="s">
        <v>1374</v>
      </c>
      <c r="H19" s="956" t="s">
        <v>1374</v>
      </c>
      <c r="I19" s="956" t="s">
        <v>1374</v>
      </c>
      <c r="J19" s="958" t="s">
        <v>1374</v>
      </c>
      <c r="K19" s="958" t="s">
        <v>1387</v>
      </c>
      <c r="L19" s="958" t="s">
        <v>1378</v>
      </c>
      <c r="M19" s="959" t="s">
        <v>1378</v>
      </c>
      <c r="N19" s="959" t="s">
        <v>1378</v>
      </c>
      <c r="O19" s="2"/>
      <c r="P19" s="2"/>
      <c r="Q19" s="2"/>
      <c r="R19" s="2"/>
      <c r="S19" s="2"/>
      <c r="T19" s="2"/>
      <c r="U19" s="2"/>
      <c r="V19" s="2"/>
      <c r="W19" s="2"/>
      <c r="X19" s="2"/>
      <c r="Y19" s="2"/>
      <c r="Z19" s="2"/>
    </row>
    <row r="20" spans="1:26" ht="12.75" customHeight="1" x14ac:dyDescent="0.2">
      <c r="A20" s="2"/>
      <c r="B20" s="1925" t="s">
        <v>1394</v>
      </c>
      <c r="C20" s="1699"/>
      <c r="D20" s="2595" t="s">
        <v>1374</v>
      </c>
      <c r="E20" s="2595" t="s">
        <v>1374</v>
      </c>
      <c r="F20" s="2595" t="s">
        <v>1374</v>
      </c>
      <c r="G20" s="2595" t="s">
        <v>1374</v>
      </c>
      <c r="H20" s="2595" t="s">
        <v>1374</v>
      </c>
      <c r="I20" s="2595" t="s">
        <v>64</v>
      </c>
      <c r="J20" s="2595">
        <v>2</v>
      </c>
      <c r="K20" s="2595">
        <v>3</v>
      </c>
      <c r="L20" s="2595">
        <v>3</v>
      </c>
      <c r="M20" s="2594">
        <v>3</v>
      </c>
      <c r="N20" s="2594">
        <v>3</v>
      </c>
      <c r="O20" s="2"/>
      <c r="P20" s="2"/>
      <c r="Q20" s="2"/>
      <c r="R20" s="2"/>
      <c r="S20" s="2"/>
      <c r="T20" s="2"/>
      <c r="U20" s="2"/>
      <c r="V20" s="2"/>
      <c r="W20" s="2"/>
      <c r="X20" s="2"/>
      <c r="Y20" s="2"/>
      <c r="Z20" s="2"/>
    </row>
    <row r="21" spans="1:26" ht="12.75" customHeight="1" x14ac:dyDescent="0.2">
      <c r="A21" s="2"/>
      <c r="B21" s="1650"/>
      <c r="C21" s="1651"/>
      <c r="D21" s="2361"/>
      <c r="E21" s="2361"/>
      <c r="F21" s="2361"/>
      <c r="G21" s="2361"/>
      <c r="H21" s="2361"/>
      <c r="I21" s="2361"/>
      <c r="J21" s="2361"/>
      <c r="K21" s="2361"/>
      <c r="L21" s="2361"/>
      <c r="M21" s="2363"/>
      <c r="N21" s="2363"/>
      <c r="O21" s="2"/>
      <c r="P21" s="2"/>
      <c r="Q21" s="2"/>
      <c r="R21" s="2"/>
      <c r="S21" s="2"/>
      <c r="T21" s="2"/>
      <c r="U21" s="2"/>
      <c r="V21" s="2"/>
      <c r="W21" s="2"/>
      <c r="X21" s="2"/>
      <c r="Y21" s="2"/>
      <c r="Z21" s="2"/>
    </row>
    <row r="22" spans="1:26" ht="12.75" customHeight="1" x14ac:dyDescent="0.25">
      <c r="A22" s="2"/>
      <c r="B22" s="1845" t="s">
        <v>1395</v>
      </c>
      <c r="C22" s="1625"/>
      <c r="D22" s="956" t="s">
        <v>1374</v>
      </c>
      <c r="E22" s="956" t="s">
        <v>1374</v>
      </c>
      <c r="F22" s="956" t="s">
        <v>1374</v>
      </c>
      <c r="G22" s="956" t="s">
        <v>1374</v>
      </c>
      <c r="H22" s="956" t="s">
        <v>1374</v>
      </c>
      <c r="I22" s="956" t="s">
        <v>1374</v>
      </c>
      <c r="J22" s="960" t="s">
        <v>1396</v>
      </c>
      <c r="K22" s="960" t="s">
        <v>1396</v>
      </c>
      <c r="L22" s="960" t="s">
        <v>1396</v>
      </c>
      <c r="M22" s="1556" t="s">
        <v>1396</v>
      </c>
      <c r="N22" s="1556" t="s">
        <v>1396</v>
      </c>
      <c r="O22" s="2"/>
      <c r="P22" s="2"/>
      <c r="Q22" s="2"/>
      <c r="R22" s="2"/>
      <c r="S22" s="2"/>
      <c r="T22" s="2"/>
      <c r="U22" s="2"/>
      <c r="V22" s="2"/>
      <c r="W22" s="2"/>
      <c r="X22" s="2"/>
      <c r="Y22" s="2"/>
      <c r="Z22" s="2"/>
    </row>
    <row r="23" spans="1:26" ht="12.75" customHeight="1" x14ac:dyDescent="0.25">
      <c r="A23" s="2"/>
      <c r="B23" s="1845" t="s">
        <v>1397</v>
      </c>
      <c r="C23" s="1625"/>
      <c r="D23" s="956" t="s">
        <v>1374</v>
      </c>
      <c r="E23" s="956" t="s">
        <v>1374</v>
      </c>
      <c r="F23" s="956" t="s">
        <v>1374</v>
      </c>
      <c r="G23" s="956" t="s">
        <v>1374</v>
      </c>
      <c r="H23" s="956" t="s">
        <v>1374</v>
      </c>
      <c r="I23" s="956" t="s">
        <v>1374</v>
      </c>
      <c r="J23" s="956" t="s">
        <v>1374</v>
      </c>
      <c r="K23" s="956" t="s">
        <v>1374</v>
      </c>
      <c r="L23" s="961">
        <v>2.5</v>
      </c>
      <c r="M23" s="959">
        <v>3.4</v>
      </c>
      <c r="N23" s="1556">
        <v>3.4</v>
      </c>
      <c r="O23" s="2"/>
      <c r="P23" s="2"/>
      <c r="Q23" s="2"/>
      <c r="R23" s="2"/>
      <c r="S23" s="2"/>
      <c r="T23" s="2"/>
      <c r="U23" s="2"/>
      <c r="V23" s="2"/>
      <c r="W23" s="2"/>
      <c r="X23" s="2"/>
      <c r="Y23" s="2"/>
      <c r="Z23" s="2"/>
    </row>
    <row r="24" spans="1:26" ht="12.75" customHeight="1" x14ac:dyDescent="0.25">
      <c r="A24" s="2"/>
      <c r="B24" s="1845" t="s">
        <v>1398</v>
      </c>
      <c r="C24" s="1625"/>
      <c r="D24" s="956" t="s">
        <v>1374</v>
      </c>
      <c r="E24" s="956" t="s">
        <v>1374</v>
      </c>
      <c r="F24" s="956" t="s">
        <v>1374</v>
      </c>
      <c r="G24" s="956" t="s">
        <v>1374</v>
      </c>
      <c r="H24" s="956" t="s">
        <v>1374</v>
      </c>
      <c r="I24" s="956" t="s">
        <v>1374</v>
      </c>
      <c r="J24" s="956" t="s">
        <v>1374</v>
      </c>
      <c r="K24" s="956" t="s">
        <v>1374</v>
      </c>
      <c r="L24" s="961">
        <v>51</v>
      </c>
      <c r="M24" s="959">
        <v>63</v>
      </c>
      <c r="N24" s="1556" t="s">
        <v>136</v>
      </c>
      <c r="O24" s="2"/>
      <c r="P24" s="2"/>
      <c r="Q24" s="2"/>
      <c r="R24" s="2"/>
      <c r="S24" s="2"/>
      <c r="T24" s="2"/>
      <c r="U24" s="2"/>
      <c r="V24" s="2"/>
      <c r="W24" s="2"/>
      <c r="X24" s="2"/>
      <c r="Y24" s="2"/>
      <c r="Z24" s="2"/>
    </row>
    <row r="25" spans="1:26" ht="12.75" customHeight="1" x14ac:dyDescent="0.2">
      <c r="A25" s="2"/>
      <c r="B25" s="1925" t="s">
        <v>1399</v>
      </c>
      <c r="C25" s="1699"/>
      <c r="D25" s="2595" t="s">
        <v>1396</v>
      </c>
      <c r="E25" s="2595" t="s">
        <v>1396</v>
      </c>
      <c r="F25" s="2595" t="s">
        <v>1396</v>
      </c>
      <c r="G25" s="2595" t="s">
        <v>1396</v>
      </c>
      <c r="H25" s="2595" t="s">
        <v>1396</v>
      </c>
      <c r="I25" s="2595" t="s">
        <v>1396</v>
      </c>
      <c r="J25" s="2595" t="s">
        <v>1396</v>
      </c>
      <c r="K25" s="2595" t="s">
        <v>1396</v>
      </c>
      <c r="L25" s="2595" t="s">
        <v>1396</v>
      </c>
      <c r="M25" s="2594" t="s">
        <v>1396</v>
      </c>
      <c r="N25" s="2594" t="s">
        <v>136</v>
      </c>
      <c r="O25" s="2"/>
      <c r="P25" s="2"/>
      <c r="Q25" s="2"/>
      <c r="R25" s="2"/>
      <c r="S25" s="2"/>
      <c r="T25" s="2"/>
      <c r="U25" s="2"/>
      <c r="V25" s="2"/>
      <c r="W25" s="2"/>
      <c r="X25" s="2"/>
      <c r="Y25" s="2"/>
      <c r="Z25" s="2"/>
    </row>
    <row r="26" spans="1:26" ht="12.75" customHeight="1" x14ac:dyDescent="0.2">
      <c r="A26" s="2"/>
      <c r="B26" s="1635"/>
      <c r="C26" s="1681"/>
      <c r="D26" s="1691"/>
      <c r="E26" s="1691"/>
      <c r="F26" s="1691"/>
      <c r="G26" s="1691"/>
      <c r="H26" s="1691"/>
      <c r="I26" s="1691"/>
      <c r="J26" s="1691"/>
      <c r="K26" s="1691"/>
      <c r="L26" s="1691"/>
      <c r="M26" s="1693"/>
      <c r="N26" s="1693"/>
      <c r="O26" s="2"/>
      <c r="P26" s="2"/>
      <c r="Q26" s="2"/>
      <c r="R26" s="2"/>
      <c r="S26" s="2"/>
      <c r="T26" s="2"/>
      <c r="U26" s="2"/>
      <c r="V26" s="2"/>
      <c r="W26" s="2"/>
      <c r="X26" s="2"/>
      <c r="Y26" s="2"/>
      <c r="Z26" s="2"/>
    </row>
    <row r="27" spans="1:26"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sheetProtection algorithmName="SHA-512" hashValue="xHMKH4PQT1+sKiZbNMhuy8WTu2CzRp1p2dL+LzcC2ssx4eK7WNGYIvOLI2c4cFW2FcoWJFObcXRwtiETCy0etQ==" saltValue="VRRdfZ2wZqh252CD7CrFog==" spinCount="100000" sheet="1" objects="1" scenarios="1"/>
  <mergeCells count="63">
    <mergeCell ref="B17:C17"/>
    <mergeCell ref="B18:C18"/>
    <mergeCell ref="B19:C19"/>
    <mergeCell ref="B20:C21"/>
    <mergeCell ref="D20:D21"/>
    <mergeCell ref="E20:E21"/>
    <mergeCell ref="F20:F21"/>
    <mergeCell ref="B22:C22"/>
    <mergeCell ref="B23:C23"/>
    <mergeCell ref="B24:C24"/>
    <mergeCell ref="B25:C26"/>
    <mergeCell ref="D25:D26"/>
    <mergeCell ref="E25:E26"/>
    <mergeCell ref="F25:F26"/>
    <mergeCell ref="H1:H2"/>
    <mergeCell ref="B8:C9"/>
    <mergeCell ref="D8:D9"/>
    <mergeCell ref="E8:E9"/>
    <mergeCell ref="F8:F9"/>
    <mergeCell ref="G8:G9"/>
    <mergeCell ref="H8:H9"/>
    <mergeCell ref="B14:C14"/>
    <mergeCell ref="B15:C15"/>
    <mergeCell ref="B16:C16"/>
    <mergeCell ref="G20:G21"/>
    <mergeCell ref="H20:H21"/>
    <mergeCell ref="N1:N2"/>
    <mergeCell ref="A1:A2"/>
    <mergeCell ref="B1:B2"/>
    <mergeCell ref="C1:C2"/>
    <mergeCell ref="D1:D2"/>
    <mergeCell ref="E1:E2"/>
    <mergeCell ref="F1:F2"/>
    <mergeCell ref="G1:G2"/>
    <mergeCell ref="I1:I2"/>
    <mergeCell ref="J1:J2"/>
    <mergeCell ref="K1:K2"/>
    <mergeCell ref="L1:L2"/>
    <mergeCell ref="M1:M2"/>
    <mergeCell ref="J8:J9"/>
    <mergeCell ref="K8:K9"/>
    <mergeCell ref="L8:L9"/>
    <mergeCell ref="M8:M9"/>
    <mergeCell ref="N8:N9"/>
    <mergeCell ref="I8:I9"/>
    <mergeCell ref="B10:C10"/>
    <mergeCell ref="B11:C11"/>
    <mergeCell ref="B12:C12"/>
    <mergeCell ref="B13:C13"/>
    <mergeCell ref="N20:N21"/>
    <mergeCell ref="G25:G26"/>
    <mergeCell ref="H25:H26"/>
    <mergeCell ref="I25:I26"/>
    <mergeCell ref="J25:J26"/>
    <mergeCell ref="K25:K26"/>
    <mergeCell ref="L25:L26"/>
    <mergeCell ref="M25:M26"/>
    <mergeCell ref="N25:N26"/>
    <mergeCell ref="I20:I21"/>
    <mergeCell ref="J20:J21"/>
    <mergeCell ref="K20:K21"/>
    <mergeCell ref="L20:L21"/>
    <mergeCell ref="M20:M21"/>
  </mergeCells>
  <pageMargins left="0.25" right="0.25" top="0.75" bottom="0.75" header="0" footer="0"/>
  <pageSetup paperSize="9"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3">
    <outlinePr summaryBelow="0" summaryRight="0"/>
  </sheetPr>
  <dimension ref="A1:Z1000"/>
  <sheetViews>
    <sheetView showGridLines="0" workbookViewId="0">
      <selection sqref="A1:A2"/>
    </sheetView>
  </sheetViews>
  <sheetFormatPr defaultColWidth="11.19921875" defaultRowHeight="15" customHeight="1" x14ac:dyDescent="0.2"/>
  <cols>
    <col min="1" max="1" width="9.69921875" customWidth="1"/>
    <col min="2" max="2" width="35.19921875" customWidth="1"/>
    <col min="3" max="3" width="28.796875" customWidth="1"/>
    <col min="4" max="4" width="18.8984375" customWidth="1"/>
    <col min="5" max="5" width="17.69921875" customWidth="1"/>
    <col min="6" max="6" width="20.09765625" customWidth="1"/>
    <col min="7" max="7" width="13.09765625" customWidth="1"/>
    <col min="10" max="10" width="16.59765625" customWidth="1"/>
    <col min="12" max="12" width="18" customWidth="1"/>
    <col min="13" max="13" width="18.19921875" customWidth="1"/>
    <col min="14" max="14" width="19.09765625" customWidth="1"/>
    <col min="15" max="15" width="16.59765625" customWidth="1"/>
    <col min="16" max="16" width="16.8984375" customWidth="1"/>
    <col min="17" max="17" width="18.296875" customWidth="1"/>
    <col min="20" max="20" width="18.69921875" customWidth="1"/>
    <col min="21" max="21" width="16.8984375" customWidth="1"/>
  </cols>
  <sheetData>
    <row r="1" spans="1:26" ht="12.75" customHeight="1" x14ac:dyDescent="0.2">
      <c r="A1" s="1619"/>
      <c r="B1" s="2288"/>
      <c r="C1" s="1800"/>
      <c r="D1" s="1858"/>
      <c r="E1" s="1859"/>
      <c r="F1" s="1860"/>
      <c r="G1" s="1861"/>
      <c r="H1" s="1801"/>
      <c r="I1" s="1800"/>
      <c r="J1" s="1800"/>
      <c r="K1" s="1800"/>
      <c r="L1" s="1800"/>
      <c r="M1" s="1800"/>
      <c r="N1" s="1617"/>
      <c r="O1" s="1615"/>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615"/>
      <c r="P2" s="1"/>
      <c r="Q2" s="1"/>
      <c r="R2" s="1"/>
      <c r="S2" s="1"/>
      <c r="T2" s="1"/>
      <c r="U2" s="1"/>
      <c r="V2" s="1"/>
      <c r="W2" s="1"/>
      <c r="X2" s="1"/>
      <c r="Y2" s="1"/>
      <c r="Z2" s="1"/>
    </row>
    <row r="4" spans="1:26" ht="32.25" x14ac:dyDescent="0.4">
      <c r="B4" s="962" t="s">
        <v>1400</v>
      </c>
      <c r="C4" s="963"/>
    </row>
    <row r="6" spans="1:26" ht="51" x14ac:dyDescent="0.2">
      <c r="A6" s="831"/>
      <c r="B6" s="964" t="s">
        <v>1401</v>
      </c>
      <c r="C6" s="965" t="s">
        <v>1402</v>
      </c>
      <c r="D6" s="965" t="s">
        <v>1403</v>
      </c>
      <c r="E6" s="965" t="s">
        <v>1404</v>
      </c>
      <c r="F6" s="965" t="s">
        <v>1405</v>
      </c>
      <c r="G6" s="965" t="s">
        <v>1406</v>
      </c>
      <c r="H6" s="965" t="s">
        <v>1407</v>
      </c>
      <c r="I6" s="965" t="s">
        <v>1408</v>
      </c>
      <c r="J6" s="965" t="s">
        <v>1409</v>
      </c>
      <c r="K6" s="965" t="s">
        <v>1410</v>
      </c>
      <c r="L6" s="965" t="s">
        <v>1411</v>
      </c>
      <c r="M6" s="965" t="s">
        <v>1412</v>
      </c>
      <c r="N6" s="965" t="s">
        <v>1413</v>
      </c>
      <c r="O6" s="965" t="s">
        <v>1414</v>
      </c>
      <c r="P6" s="965" t="s">
        <v>1415</v>
      </c>
      <c r="Q6" s="965" t="s">
        <v>1416</v>
      </c>
      <c r="R6" s="965" t="s">
        <v>1417</v>
      </c>
      <c r="S6" s="965" t="s">
        <v>1418</v>
      </c>
      <c r="T6" s="965" t="s">
        <v>1419</v>
      </c>
      <c r="U6" s="965" t="s">
        <v>1420</v>
      </c>
      <c r="V6" s="831"/>
      <c r="W6" s="831"/>
      <c r="X6" s="831"/>
      <c r="Y6" s="831"/>
      <c r="Z6" s="831"/>
    </row>
    <row r="7" spans="1:26" ht="14.25" x14ac:dyDescent="0.2">
      <c r="A7" s="70"/>
      <c r="B7" s="1559" t="s">
        <v>1421</v>
      </c>
      <c r="C7" s="966" t="s">
        <v>1422</v>
      </c>
      <c r="D7" s="967" t="s">
        <v>1423</v>
      </c>
      <c r="E7" s="968"/>
      <c r="F7" s="968"/>
      <c r="G7" s="968"/>
      <c r="H7" s="1560"/>
      <c r="I7" s="968"/>
      <c r="J7" s="968"/>
      <c r="K7" s="968"/>
      <c r="L7" s="968"/>
      <c r="M7" s="968"/>
      <c r="N7" s="968"/>
      <c r="O7" s="968"/>
      <c r="P7" s="1560"/>
      <c r="Q7" s="1560"/>
      <c r="R7" s="968"/>
      <c r="S7" s="968"/>
      <c r="T7" s="968"/>
      <c r="U7" s="968"/>
      <c r="V7" s="70"/>
      <c r="W7" s="70"/>
      <c r="X7" s="70"/>
      <c r="Y7" s="70"/>
      <c r="Z7" s="70"/>
    </row>
    <row r="8" spans="1:26" ht="14.25" x14ac:dyDescent="0.2">
      <c r="A8" s="70"/>
      <c r="B8" s="964" t="s">
        <v>1424</v>
      </c>
      <c r="C8" s="969" t="s">
        <v>1425</v>
      </c>
      <c r="D8" s="969" t="s">
        <v>1426</v>
      </c>
      <c r="E8" s="970"/>
      <c r="F8" s="970"/>
      <c r="G8" s="970"/>
      <c r="H8" s="971"/>
      <c r="I8" s="970"/>
      <c r="J8" s="970"/>
      <c r="K8" s="970"/>
      <c r="L8" s="971"/>
      <c r="M8" s="970"/>
      <c r="N8" s="971"/>
      <c r="O8" s="970"/>
      <c r="P8" s="970"/>
      <c r="Q8" s="970"/>
      <c r="R8" s="970"/>
      <c r="S8" s="970"/>
      <c r="T8" s="970"/>
      <c r="U8" s="970"/>
      <c r="V8" s="70"/>
      <c r="W8" s="70"/>
      <c r="X8" s="70"/>
      <c r="Y8" s="70"/>
      <c r="Z8" s="70"/>
    </row>
    <row r="9" spans="1:26" ht="14.25" x14ac:dyDescent="0.2">
      <c r="A9" s="70"/>
      <c r="B9" s="964" t="s">
        <v>1427</v>
      </c>
      <c r="C9" s="969" t="s">
        <v>1428</v>
      </c>
      <c r="D9" s="969" t="s">
        <v>1429</v>
      </c>
      <c r="E9" s="970"/>
      <c r="F9" s="970"/>
      <c r="G9" s="970"/>
      <c r="H9" s="971"/>
      <c r="I9" s="970"/>
      <c r="J9" s="970"/>
      <c r="K9" s="970"/>
      <c r="L9" s="971"/>
      <c r="M9" s="970"/>
      <c r="N9" s="971"/>
      <c r="O9" s="970"/>
      <c r="P9" s="970"/>
      <c r="Q9" s="970"/>
      <c r="R9" s="970"/>
      <c r="S9" s="970"/>
      <c r="T9" s="970"/>
      <c r="U9" s="970"/>
      <c r="V9" s="70"/>
      <c r="W9" s="70"/>
      <c r="X9" s="70"/>
      <c r="Y9" s="70"/>
      <c r="Z9" s="70"/>
    </row>
    <row r="10" spans="1:26" ht="14.25" x14ac:dyDescent="0.2">
      <c r="A10" s="70"/>
      <c r="B10" s="964" t="s">
        <v>1430</v>
      </c>
      <c r="C10" s="969" t="s">
        <v>1431</v>
      </c>
      <c r="D10" s="969" t="s">
        <v>1429</v>
      </c>
      <c r="E10" s="972"/>
      <c r="F10" s="970"/>
      <c r="G10" s="970"/>
      <c r="H10" s="971"/>
      <c r="I10" s="970"/>
      <c r="J10" s="970"/>
      <c r="K10" s="970"/>
      <c r="L10" s="971"/>
      <c r="M10" s="970"/>
      <c r="N10" s="971"/>
      <c r="O10" s="970"/>
      <c r="P10" s="970"/>
      <c r="Q10" s="970"/>
      <c r="R10" s="970"/>
      <c r="S10" s="970"/>
      <c r="T10" s="970"/>
      <c r="U10" s="973"/>
      <c r="V10" s="70"/>
      <c r="W10" s="70"/>
      <c r="X10" s="70"/>
      <c r="Y10" s="70"/>
      <c r="Z10" s="70"/>
    </row>
    <row r="11" spans="1:26" ht="14.25" x14ac:dyDescent="0.2">
      <c r="A11" s="70"/>
      <c r="B11" s="964" t="s">
        <v>1432</v>
      </c>
      <c r="C11" s="969" t="s">
        <v>1433</v>
      </c>
      <c r="D11" s="969" t="s">
        <v>1434</v>
      </c>
      <c r="E11" s="970"/>
      <c r="F11" s="970"/>
      <c r="G11" s="970"/>
      <c r="H11" s="970"/>
      <c r="I11" s="970"/>
      <c r="J11" s="970"/>
      <c r="K11" s="970"/>
      <c r="L11" s="970"/>
      <c r="M11" s="970"/>
      <c r="N11" s="970"/>
      <c r="O11" s="970"/>
      <c r="P11" s="970"/>
      <c r="Q11" s="970"/>
      <c r="R11" s="970"/>
      <c r="S11" s="970"/>
      <c r="T11" s="970"/>
      <c r="U11" s="968"/>
      <c r="V11" s="70"/>
      <c r="W11" s="70"/>
      <c r="X11" s="70"/>
      <c r="Y11" s="70"/>
      <c r="Z11" s="70"/>
    </row>
    <row r="12" spans="1:26" ht="14.25" x14ac:dyDescent="0.2">
      <c r="A12" s="70"/>
      <c r="B12" s="964" t="s">
        <v>1435</v>
      </c>
      <c r="C12" s="969" t="s">
        <v>1436</v>
      </c>
      <c r="D12" s="969" t="s">
        <v>1423</v>
      </c>
      <c r="E12" s="970"/>
      <c r="F12" s="970"/>
      <c r="G12" s="970"/>
      <c r="H12" s="970"/>
      <c r="I12" s="970"/>
      <c r="J12" s="970"/>
      <c r="K12" s="970"/>
      <c r="L12" s="970"/>
      <c r="M12" s="970"/>
      <c r="N12" s="970"/>
      <c r="O12" s="970"/>
      <c r="P12" s="970"/>
      <c r="Q12" s="970"/>
      <c r="R12" s="970"/>
      <c r="S12" s="970"/>
      <c r="T12" s="970"/>
      <c r="U12" s="970"/>
      <c r="V12" s="70"/>
      <c r="W12" s="70"/>
      <c r="X12" s="70"/>
      <c r="Y12" s="70"/>
      <c r="Z12" s="70"/>
    </row>
    <row r="13" spans="1:26" ht="25.5" x14ac:dyDescent="0.2">
      <c r="A13" s="70"/>
      <c r="B13" s="964" t="s">
        <v>1437</v>
      </c>
      <c r="C13" s="969" t="s">
        <v>1438</v>
      </c>
      <c r="D13" s="969" t="s">
        <v>1439</v>
      </c>
      <c r="E13" s="971"/>
      <c r="F13" s="970"/>
      <c r="G13" s="970"/>
      <c r="H13" s="971"/>
      <c r="I13" s="970"/>
      <c r="J13" s="970"/>
      <c r="K13" s="970"/>
      <c r="L13" s="971"/>
      <c r="M13" s="970"/>
      <c r="N13" s="970"/>
      <c r="O13" s="970"/>
      <c r="P13" s="970"/>
      <c r="Q13" s="970"/>
      <c r="R13" s="970"/>
      <c r="S13" s="970"/>
      <c r="T13" s="970"/>
      <c r="U13" s="970"/>
      <c r="V13" s="70"/>
      <c r="W13" s="70"/>
      <c r="X13" s="70"/>
      <c r="Y13" s="70"/>
      <c r="Z13" s="70"/>
    </row>
    <row r="14" spans="1:26" ht="14.25" x14ac:dyDescent="0.2">
      <c r="A14" s="70"/>
      <c r="B14" s="964" t="s">
        <v>1440</v>
      </c>
      <c r="C14" s="969" t="s">
        <v>1441</v>
      </c>
      <c r="D14" s="969" t="s">
        <v>1423</v>
      </c>
      <c r="E14" s="970"/>
      <c r="F14" s="970"/>
      <c r="G14" s="970"/>
      <c r="H14" s="970"/>
      <c r="I14" s="970"/>
      <c r="J14" s="970"/>
      <c r="K14" s="970"/>
      <c r="L14" s="970"/>
      <c r="M14" s="970"/>
      <c r="N14" s="970"/>
      <c r="O14" s="970"/>
      <c r="P14" s="970"/>
      <c r="Q14" s="970"/>
      <c r="R14" s="970"/>
      <c r="S14" s="970"/>
      <c r="T14" s="970"/>
      <c r="U14" s="970"/>
      <c r="V14" s="70"/>
      <c r="W14" s="70"/>
      <c r="X14" s="70"/>
      <c r="Y14" s="70"/>
      <c r="Z14" s="70"/>
    </row>
    <row r="15" spans="1:26" ht="25.5" x14ac:dyDescent="0.2">
      <c r="A15" s="70"/>
      <c r="B15" s="964" t="s">
        <v>1442</v>
      </c>
      <c r="C15" s="969" t="s">
        <v>1443</v>
      </c>
      <c r="D15" s="969" t="s">
        <v>1439</v>
      </c>
      <c r="E15" s="971"/>
      <c r="F15" s="970"/>
      <c r="G15" s="970"/>
      <c r="H15" s="971"/>
      <c r="I15" s="970"/>
      <c r="J15" s="970"/>
      <c r="K15" s="970"/>
      <c r="L15" s="970"/>
      <c r="M15" s="970"/>
      <c r="N15" s="971"/>
      <c r="O15" s="970"/>
      <c r="P15" s="970"/>
      <c r="Q15" s="970"/>
      <c r="R15" s="970"/>
      <c r="S15" s="970"/>
      <c r="T15" s="970"/>
      <c r="U15" s="970"/>
      <c r="V15" s="70"/>
      <c r="W15" s="70"/>
      <c r="X15" s="70"/>
      <c r="Y15" s="70"/>
      <c r="Z15" s="70"/>
    </row>
    <row r="16" spans="1:26" ht="25.5" x14ac:dyDescent="0.2">
      <c r="A16" s="70"/>
      <c r="B16" s="964" t="s">
        <v>1444</v>
      </c>
      <c r="C16" s="969" t="s">
        <v>1445</v>
      </c>
      <c r="D16" s="969" t="s">
        <v>1429</v>
      </c>
      <c r="E16" s="970"/>
      <c r="F16" s="970"/>
      <c r="G16" s="970"/>
      <c r="H16" s="971"/>
      <c r="I16" s="970"/>
      <c r="J16" s="970"/>
      <c r="K16" s="970"/>
      <c r="L16" s="971"/>
      <c r="M16" s="970"/>
      <c r="N16" s="971"/>
      <c r="O16" s="970"/>
      <c r="P16" s="970"/>
      <c r="Q16" s="970"/>
      <c r="R16" s="970"/>
      <c r="S16" s="970"/>
      <c r="T16" s="970"/>
      <c r="U16" s="970"/>
      <c r="V16" s="70"/>
      <c r="W16" s="70"/>
      <c r="X16" s="70"/>
      <c r="Y16" s="70"/>
      <c r="Z16" s="70"/>
    </row>
    <row r="17" spans="1:26" ht="14.25" x14ac:dyDescent="0.2">
      <c r="A17" s="70"/>
      <c r="B17" s="964" t="s">
        <v>1446</v>
      </c>
      <c r="C17" s="969" t="s">
        <v>1447</v>
      </c>
      <c r="D17" s="969"/>
      <c r="E17" s="970"/>
      <c r="F17" s="970"/>
      <c r="G17" s="970"/>
      <c r="H17" s="971"/>
      <c r="I17" s="970"/>
      <c r="J17" s="970"/>
      <c r="K17" s="970"/>
      <c r="L17" s="970"/>
      <c r="M17" s="970"/>
      <c r="N17" s="970"/>
      <c r="O17" s="970"/>
      <c r="P17" s="970"/>
      <c r="Q17" s="970"/>
      <c r="R17" s="970"/>
      <c r="S17" s="970"/>
      <c r="T17" s="970"/>
      <c r="U17" s="970"/>
      <c r="V17" s="70"/>
      <c r="W17" s="70"/>
      <c r="X17" s="70"/>
      <c r="Y17" s="70"/>
      <c r="Z17" s="70"/>
    </row>
    <row r="18" spans="1:26" ht="14.25" x14ac:dyDescent="0.2">
      <c r="A18" s="70"/>
      <c r="B18" s="964" t="s">
        <v>1448</v>
      </c>
      <c r="C18" s="969" t="s">
        <v>1449</v>
      </c>
      <c r="D18" s="969" t="s">
        <v>1429</v>
      </c>
      <c r="E18" s="970"/>
      <c r="F18" s="970"/>
      <c r="G18" s="970"/>
      <c r="H18" s="971"/>
      <c r="I18" s="970"/>
      <c r="J18" s="970"/>
      <c r="K18" s="970"/>
      <c r="L18" s="971"/>
      <c r="M18" s="970"/>
      <c r="N18" s="970"/>
      <c r="O18" s="970"/>
      <c r="P18" s="970"/>
      <c r="Q18" s="970"/>
      <c r="R18" s="970"/>
      <c r="S18" s="970"/>
      <c r="T18" s="970"/>
      <c r="U18" s="971"/>
      <c r="V18" s="70"/>
      <c r="W18" s="70"/>
      <c r="X18" s="70"/>
      <c r="Y18" s="70"/>
      <c r="Z18" s="70"/>
    </row>
    <row r="19" spans="1:26" ht="14.25" x14ac:dyDescent="0.2">
      <c r="A19" s="70"/>
      <c r="B19" s="964" t="s">
        <v>1450</v>
      </c>
      <c r="C19" s="969" t="s">
        <v>1451</v>
      </c>
      <c r="D19" s="969" t="s">
        <v>1452</v>
      </c>
      <c r="E19" s="970"/>
      <c r="F19" s="970"/>
      <c r="G19" s="970"/>
      <c r="H19" s="970"/>
      <c r="I19" s="970"/>
      <c r="J19" s="970"/>
      <c r="K19" s="970"/>
      <c r="L19" s="970"/>
      <c r="M19" s="970"/>
      <c r="N19" s="970"/>
      <c r="O19" s="970"/>
      <c r="P19" s="970"/>
      <c r="Q19" s="970"/>
      <c r="R19" s="970"/>
      <c r="S19" s="970"/>
      <c r="T19" s="970"/>
      <c r="U19" s="971"/>
      <c r="V19" s="70"/>
      <c r="W19" s="70"/>
      <c r="X19" s="70"/>
      <c r="Y19" s="70"/>
      <c r="Z19" s="70"/>
    </row>
    <row r="20" spans="1:26" ht="14.25" x14ac:dyDescent="0.2">
      <c r="A20" s="70"/>
      <c r="B20" s="964" t="s">
        <v>822</v>
      </c>
      <c r="C20" s="969" t="s">
        <v>1453</v>
      </c>
      <c r="D20" s="969" t="s">
        <v>1454</v>
      </c>
      <c r="E20" s="970"/>
      <c r="F20" s="970"/>
      <c r="G20" s="970"/>
      <c r="H20" s="970"/>
      <c r="I20" s="970"/>
      <c r="J20" s="970"/>
      <c r="K20" s="970"/>
      <c r="L20" s="970"/>
      <c r="M20" s="970"/>
      <c r="N20" s="970"/>
      <c r="O20" s="970"/>
      <c r="P20" s="970"/>
      <c r="Q20" s="970"/>
      <c r="R20" s="970"/>
      <c r="S20" s="970"/>
      <c r="T20" s="970"/>
      <c r="U20" s="971"/>
      <c r="V20" s="70"/>
      <c r="W20" s="70"/>
      <c r="X20" s="70"/>
      <c r="Y20" s="70"/>
      <c r="Z20" s="70"/>
    </row>
    <row r="21" spans="1:26" ht="14.25" x14ac:dyDescent="0.2">
      <c r="A21" s="70"/>
      <c r="B21" s="964" t="s">
        <v>1455</v>
      </c>
      <c r="C21" s="969" t="s">
        <v>1374</v>
      </c>
      <c r="D21" s="969" t="s">
        <v>1456</v>
      </c>
      <c r="E21" s="971"/>
      <c r="F21" s="971"/>
      <c r="G21" s="970"/>
      <c r="H21" s="971"/>
      <c r="I21" s="970"/>
      <c r="J21" s="970"/>
      <c r="K21" s="970"/>
      <c r="L21" s="971"/>
      <c r="M21" s="970"/>
      <c r="N21" s="971"/>
      <c r="O21" s="970"/>
      <c r="P21" s="971"/>
      <c r="Q21" s="970"/>
      <c r="R21" s="970"/>
      <c r="S21" s="970"/>
      <c r="T21" s="970"/>
      <c r="U21" s="970"/>
      <c r="V21" s="70"/>
      <c r="W21" s="70"/>
      <c r="X21" s="70"/>
      <c r="Y21" s="70"/>
      <c r="Z21" s="70"/>
    </row>
    <row r="22" spans="1:26" ht="14.25" x14ac:dyDescent="0.2">
      <c r="A22" s="70"/>
      <c r="B22" s="964" t="s">
        <v>1457</v>
      </c>
      <c r="C22" s="974" t="s">
        <v>1458</v>
      </c>
      <c r="D22" s="974" t="s">
        <v>1429</v>
      </c>
      <c r="E22" s="975"/>
      <c r="F22" s="975"/>
      <c r="G22" s="976"/>
      <c r="H22" s="975"/>
      <c r="I22" s="975"/>
      <c r="J22" s="975"/>
      <c r="K22" s="975"/>
      <c r="L22" s="975"/>
      <c r="M22" s="975"/>
      <c r="N22" s="975"/>
      <c r="O22" s="975"/>
      <c r="P22" s="975"/>
      <c r="Q22" s="975"/>
      <c r="R22" s="975"/>
      <c r="S22" s="975"/>
      <c r="T22" s="975"/>
      <c r="U22" s="975"/>
      <c r="V22" s="70"/>
      <c r="W22" s="70"/>
      <c r="X22" s="70"/>
      <c r="Y22" s="70"/>
      <c r="Z22" s="70"/>
    </row>
    <row r="23" spans="1:26" ht="14.25" x14ac:dyDescent="0.2">
      <c r="A23" s="70"/>
      <c r="B23" s="964" t="s">
        <v>1459</v>
      </c>
      <c r="C23" s="974" t="s">
        <v>1460</v>
      </c>
      <c r="D23" s="974" t="s">
        <v>1429</v>
      </c>
      <c r="E23" s="975"/>
      <c r="F23" s="976"/>
      <c r="G23" s="976"/>
      <c r="H23" s="975"/>
      <c r="I23" s="975"/>
      <c r="J23" s="975"/>
      <c r="K23" s="975"/>
      <c r="L23" s="975"/>
      <c r="M23" s="975"/>
      <c r="N23" s="976"/>
      <c r="O23" s="976"/>
      <c r="P23" s="975"/>
      <c r="Q23" s="975"/>
      <c r="R23" s="975"/>
      <c r="S23" s="975"/>
      <c r="T23" s="975"/>
      <c r="U23" s="975"/>
      <c r="V23" s="70"/>
      <c r="W23" s="70"/>
      <c r="X23" s="70"/>
      <c r="Y23" s="70"/>
      <c r="Z23" s="70"/>
    </row>
    <row r="24" spans="1:26" ht="14.25" x14ac:dyDescent="0.2">
      <c r="B24" s="977"/>
      <c r="C24" s="977"/>
      <c r="D24" s="978"/>
    </row>
    <row r="25" spans="1:26" ht="14.25" x14ac:dyDescent="0.2">
      <c r="B25" s="977"/>
      <c r="C25" s="977"/>
      <c r="D25" s="978"/>
    </row>
    <row r="26" spans="1:26" ht="22.5" x14ac:dyDescent="0.3">
      <c r="A26" s="1561"/>
      <c r="B26" s="1562" t="s">
        <v>1461</v>
      </c>
      <c r="C26" s="1561"/>
      <c r="D26" s="1561"/>
      <c r="E26" s="1561"/>
      <c r="F26" s="1561"/>
      <c r="G26" s="1561"/>
      <c r="H26" s="1561"/>
      <c r="I26" s="1561"/>
      <c r="J26" s="1561"/>
      <c r="K26" s="1561"/>
      <c r="L26" s="1561"/>
      <c r="M26" s="1561"/>
      <c r="N26" s="1561"/>
      <c r="O26" s="1561"/>
      <c r="P26" s="1561"/>
      <c r="Q26" s="1561"/>
      <c r="R26" s="1561"/>
      <c r="S26" s="1561"/>
      <c r="T26" s="1561"/>
      <c r="U26" s="1561"/>
      <c r="V26" s="1561"/>
      <c r="W26" s="1561"/>
      <c r="X26" s="1561"/>
      <c r="Y26" s="1561"/>
      <c r="Z26" s="1561"/>
    </row>
    <row r="27" spans="1:26" ht="14.25" x14ac:dyDescent="0.2">
      <c r="A27" s="355"/>
      <c r="B27" s="355"/>
      <c r="C27" s="355"/>
      <c r="D27" s="355"/>
      <c r="E27" s="355"/>
      <c r="F27" s="355"/>
      <c r="G27" s="355"/>
      <c r="H27" s="355"/>
      <c r="I27" s="355"/>
      <c r="J27" s="355"/>
      <c r="K27" s="355"/>
      <c r="L27" s="355"/>
      <c r="M27" s="355"/>
      <c r="N27" s="355"/>
      <c r="O27" s="355"/>
      <c r="P27" s="355"/>
      <c r="Q27" s="355"/>
      <c r="R27" s="355"/>
      <c r="S27" s="355"/>
      <c r="T27" s="355"/>
      <c r="U27" s="355"/>
      <c r="V27" s="355"/>
      <c r="W27" s="355"/>
      <c r="X27" s="355"/>
      <c r="Y27" s="355"/>
      <c r="Z27" s="355"/>
    </row>
    <row r="28" spans="1:26" ht="51" x14ac:dyDescent="0.2">
      <c r="A28" s="70"/>
      <c r="B28" s="979" t="s">
        <v>1401</v>
      </c>
      <c r="C28" s="979" t="s">
        <v>1462</v>
      </c>
      <c r="D28" s="979" t="s">
        <v>1402</v>
      </c>
      <c r="E28" s="979" t="s">
        <v>1403</v>
      </c>
      <c r="F28" s="979" t="s">
        <v>1404</v>
      </c>
      <c r="G28" s="979" t="s">
        <v>1405</v>
      </c>
      <c r="H28" s="979" t="s">
        <v>1406</v>
      </c>
      <c r="I28" s="979" t="s">
        <v>1407</v>
      </c>
      <c r="J28" s="979" t="s">
        <v>1408</v>
      </c>
      <c r="K28" s="979" t="s">
        <v>1409</v>
      </c>
      <c r="L28" s="979" t="s">
        <v>1410</v>
      </c>
      <c r="M28" s="979" t="s">
        <v>1411</v>
      </c>
      <c r="N28" s="979" t="s">
        <v>1412</v>
      </c>
      <c r="O28" s="979" t="s">
        <v>1413</v>
      </c>
      <c r="P28" s="979" t="s">
        <v>1414</v>
      </c>
      <c r="Q28" s="979" t="s">
        <v>1415</v>
      </c>
      <c r="R28" s="979" t="s">
        <v>1416</v>
      </c>
      <c r="S28" s="979" t="s">
        <v>1417</v>
      </c>
      <c r="T28" s="979" t="s">
        <v>1418</v>
      </c>
      <c r="U28" s="979" t="s">
        <v>1419</v>
      </c>
      <c r="V28" s="979" t="s">
        <v>1420</v>
      </c>
      <c r="W28" s="70"/>
      <c r="X28" s="70"/>
      <c r="Y28" s="70"/>
      <c r="Z28" s="70"/>
    </row>
    <row r="29" spans="1:26" ht="63.75" x14ac:dyDescent="0.2">
      <c r="A29" s="70"/>
      <c r="B29" s="980" t="s">
        <v>1463</v>
      </c>
      <c r="C29" s="981" t="s">
        <v>1464</v>
      </c>
      <c r="D29" s="982" t="s">
        <v>1465</v>
      </c>
      <c r="E29" s="981" t="s">
        <v>1426</v>
      </c>
      <c r="F29" s="983"/>
      <c r="G29" s="983"/>
      <c r="H29" s="983"/>
      <c r="I29" s="984"/>
      <c r="J29" s="983"/>
      <c r="K29" s="983"/>
      <c r="L29" s="983"/>
      <c r="M29" s="983"/>
      <c r="N29" s="983"/>
      <c r="O29" s="983"/>
      <c r="P29" s="983"/>
      <c r="Q29" s="983"/>
      <c r="R29" s="983"/>
      <c r="S29" s="983"/>
      <c r="T29" s="983"/>
      <c r="U29" s="983"/>
      <c r="V29" s="984"/>
      <c r="W29" s="70"/>
      <c r="X29" s="70"/>
      <c r="Y29" s="70"/>
      <c r="Z29" s="70"/>
    </row>
    <row r="30" spans="1:26" ht="76.5" x14ac:dyDescent="0.2">
      <c r="A30" s="70"/>
      <c r="B30" s="980" t="s">
        <v>1466</v>
      </c>
      <c r="C30" s="981" t="s">
        <v>1467</v>
      </c>
      <c r="D30" s="982" t="s">
        <v>1468</v>
      </c>
      <c r="E30" s="981" t="s">
        <v>1426</v>
      </c>
      <c r="F30" s="983"/>
      <c r="G30" s="983"/>
      <c r="H30" s="983"/>
      <c r="I30" s="984"/>
      <c r="J30" s="983"/>
      <c r="K30" s="983"/>
      <c r="L30" s="983"/>
      <c r="M30" s="983"/>
      <c r="N30" s="983"/>
      <c r="O30" s="984"/>
      <c r="P30" s="983"/>
      <c r="Q30" s="983"/>
      <c r="R30" s="983"/>
      <c r="S30" s="983"/>
      <c r="T30" s="983"/>
      <c r="U30" s="983"/>
      <c r="V30" s="983"/>
      <c r="W30" s="70"/>
      <c r="X30" s="70"/>
      <c r="Y30" s="70"/>
      <c r="Z30" s="70"/>
    </row>
    <row r="31" spans="1:26" ht="76.5" x14ac:dyDescent="0.2">
      <c r="A31" s="70"/>
      <c r="B31" s="980" t="s">
        <v>1469</v>
      </c>
      <c r="C31" s="981" t="s">
        <v>1470</v>
      </c>
      <c r="D31" s="982" t="s">
        <v>1471</v>
      </c>
      <c r="E31" s="981" t="s">
        <v>1426</v>
      </c>
      <c r="F31" s="983"/>
      <c r="G31" s="983"/>
      <c r="H31" s="983"/>
      <c r="I31" s="984"/>
      <c r="J31" s="983"/>
      <c r="K31" s="983"/>
      <c r="L31" s="983"/>
      <c r="M31" s="983"/>
      <c r="N31" s="983"/>
      <c r="O31" s="984"/>
      <c r="P31" s="983"/>
      <c r="Q31" s="983"/>
      <c r="R31" s="983"/>
      <c r="S31" s="983"/>
      <c r="T31" s="983"/>
      <c r="U31" s="983"/>
      <c r="V31" s="983"/>
      <c r="W31" s="70"/>
      <c r="X31" s="70"/>
      <c r="Y31" s="70"/>
      <c r="Z31" s="70"/>
    </row>
    <row r="32" spans="1:26" ht="76.5" x14ac:dyDescent="0.2">
      <c r="A32" s="70"/>
      <c r="B32" s="980" t="s">
        <v>1472</v>
      </c>
      <c r="C32" s="981" t="s">
        <v>1473</v>
      </c>
      <c r="D32" s="982" t="s">
        <v>1471</v>
      </c>
      <c r="E32" s="981" t="s">
        <v>1426</v>
      </c>
      <c r="F32" s="983"/>
      <c r="G32" s="983"/>
      <c r="H32" s="983"/>
      <c r="I32" s="984"/>
      <c r="J32" s="983"/>
      <c r="K32" s="983"/>
      <c r="L32" s="983"/>
      <c r="M32" s="984"/>
      <c r="N32" s="983"/>
      <c r="O32" s="984"/>
      <c r="P32" s="983"/>
      <c r="Q32" s="983"/>
      <c r="R32" s="983"/>
      <c r="S32" s="983"/>
      <c r="T32" s="983"/>
      <c r="U32" s="983"/>
      <c r="V32" s="983"/>
      <c r="W32" s="70"/>
      <c r="X32" s="70"/>
      <c r="Y32" s="70"/>
      <c r="Z32" s="70"/>
    </row>
    <row r="33" spans="1:26" ht="51" x14ac:dyDescent="0.2">
      <c r="A33" s="70"/>
      <c r="B33" s="980" t="s">
        <v>1474</v>
      </c>
      <c r="C33" s="981" t="s">
        <v>1475</v>
      </c>
      <c r="D33" s="982" t="s">
        <v>1476</v>
      </c>
      <c r="E33" s="981" t="s">
        <v>1426</v>
      </c>
      <c r="F33" s="983"/>
      <c r="G33" s="983"/>
      <c r="H33" s="983"/>
      <c r="I33" s="983"/>
      <c r="J33" s="983"/>
      <c r="K33" s="983"/>
      <c r="L33" s="983"/>
      <c r="M33" s="983"/>
      <c r="N33" s="983"/>
      <c r="O33" s="984"/>
      <c r="P33" s="983"/>
      <c r="Q33" s="983"/>
      <c r="R33" s="983"/>
      <c r="S33" s="983"/>
      <c r="T33" s="983"/>
      <c r="U33" s="983"/>
      <c r="V33" s="983"/>
      <c r="W33" s="70"/>
      <c r="X33" s="70"/>
      <c r="Y33" s="70"/>
      <c r="Z33" s="70"/>
    </row>
    <row r="34" spans="1:26" ht="89.25" x14ac:dyDescent="0.2">
      <c r="A34" s="70"/>
      <c r="B34" s="980" t="s">
        <v>1477</v>
      </c>
      <c r="C34" s="981" t="s">
        <v>1478</v>
      </c>
      <c r="D34" s="982" t="s">
        <v>1479</v>
      </c>
      <c r="E34" s="981" t="s">
        <v>1426</v>
      </c>
      <c r="F34" s="983"/>
      <c r="G34" s="983"/>
      <c r="H34" s="983"/>
      <c r="I34" s="983"/>
      <c r="J34" s="983"/>
      <c r="K34" s="983"/>
      <c r="L34" s="983"/>
      <c r="M34" s="983"/>
      <c r="N34" s="983"/>
      <c r="O34" s="983"/>
      <c r="P34" s="983"/>
      <c r="Q34" s="983"/>
      <c r="R34" s="983"/>
      <c r="S34" s="983"/>
      <c r="T34" s="983"/>
      <c r="U34" s="983"/>
      <c r="V34" s="983"/>
      <c r="W34" s="70"/>
      <c r="X34" s="70"/>
      <c r="Y34" s="70"/>
      <c r="Z34" s="70"/>
    </row>
    <row r="35" spans="1:26" ht="51" x14ac:dyDescent="0.2">
      <c r="A35" s="70"/>
      <c r="B35" s="980" t="s">
        <v>1480</v>
      </c>
      <c r="C35" s="981" t="s">
        <v>1481</v>
      </c>
      <c r="D35" s="982" t="s">
        <v>1479</v>
      </c>
      <c r="E35" s="981" t="s">
        <v>1426</v>
      </c>
      <c r="F35" s="983"/>
      <c r="G35" s="983"/>
      <c r="H35" s="983"/>
      <c r="I35" s="983"/>
      <c r="J35" s="983"/>
      <c r="K35" s="983"/>
      <c r="L35" s="983"/>
      <c r="M35" s="983"/>
      <c r="N35" s="983"/>
      <c r="O35" s="983"/>
      <c r="P35" s="983"/>
      <c r="Q35" s="983"/>
      <c r="R35" s="983"/>
      <c r="S35" s="983"/>
      <c r="T35" s="983"/>
      <c r="U35" s="983"/>
      <c r="V35" s="983"/>
      <c r="W35" s="70"/>
      <c r="X35" s="70"/>
      <c r="Y35" s="70"/>
      <c r="Z35" s="70"/>
    </row>
    <row r="36" spans="1:26" ht="102" x14ac:dyDescent="0.2">
      <c r="A36" s="70"/>
      <c r="B36" s="980" t="s">
        <v>1482</v>
      </c>
      <c r="C36" s="981" t="s">
        <v>1483</v>
      </c>
      <c r="D36" s="982" t="s">
        <v>1374</v>
      </c>
      <c r="E36" s="981" t="s">
        <v>1429</v>
      </c>
      <c r="F36" s="983"/>
      <c r="G36" s="983"/>
      <c r="H36" s="983"/>
      <c r="I36" s="983"/>
      <c r="J36" s="983"/>
      <c r="K36" s="983"/>
      <c r="L36" s="983"/>
      <c r="M36" s="983"/>
      <c r="N36" s="983"/>
      <c r="O36" s="983"/>
      <c r="P36" s="983"/>
      <c r="Q36" s="983"/>
      <c r="R36" s="983"/>
      <c r="S36" s="983"/>
      <c r="T36" s="983"/>
      <c r="U36" s="983"/>
      <c r="V36" s="983"/>
      <c r="W36" s="70"/>
      <c r="X36" s="70"/>
      <c r="Y36" s="70"/>
      <c r="Z36" s="70"/>
    </row>
    <row r="37" spans="1:26" ht="38.25" x14ac:dyDescent="0.2">
      <c r="A37" s="70"/>
      <c r="B37" s="980" t="s">
        <v>1484</v>
      </c>
      <c r="C37" s="981" t="s">
        <v>1485</v>
      </c>
      <c r="D37" s="982" t="s">
        <v>1486</v>
      </c>
      <c r="E37" s="981" t="s">
        <v>1426</v>
      </c>
      <c r="F37" s="983"/>
      <c r="G37" s="983"/>
      <c r="H37" s="983"/>
      <c r="I37" s="984"/>
      <c r="J37" s="983"/>
      <c r="K37" s="983"/>
      <c r="L37" s="983"/>
      <c r="M37" s="983"/>
      <c r="N37" s="983"/>
      <c r="O37" s="983"/>
      <c r="P37" s="983"/>
      <c r="Q37" s="983"/>
      <c r="R37" s="983"/>
      <c r="S37" s="983"/>
      <c r="T37" s="983"/>
      <c r="U37" s="983"/>
      <c r="V37" s="983"/>
      <c r="W37" s="70"/>
      <c r="X37" s="70"/>
      <c r="Y37" s="70"/>
      <c r="Z37" s="70"/>
    </row>
    <row r="38" spans="1:26" ht="89.25" x14ac:dyDescent="0.2">
      <c r="A38" s="70"/>
      <c r="B38" s="980" t="s">
        <v>1487</v>
      </c>
      <c r="C38" s="981" t="s">
        <v>1488</v>
      </c>
      <c r="D38" s="982" t="s">
        <v>1489</v>
      </c>
      <c r="E38" s="981" t="s">
        <v>1490</v>
      </c>
      <c r="F38" s="983"/>
      <c r="G38" s="983"/>
      <c r="H38" s="983"/>
      <c r="I38" s="984"/>
      <c r="J38" s="984"/>
      <c r="K38" s="984"/>
      <c r="L38" s="983"/>
      <c r="M38" s="984"/>
      <c r="N38" s="983"/>
      <c r="O38" s="984"/>
      <c r="P38" s="984"/>
      <c r="Q38" s="984"/>
      <c r="R38" s="984"/>
      <c r="S38" s="983"/>
      <c r="T38" s="983"/>
      <c r="U38" s="984"/>
      <c r="V38" s="984"/>
      <c r="W38" s="70"/>
      <c r="X38" s="70"/>
      <c r="Y38" s="70"/>
      <c r="Z38" s="70"/>
    </row>
    <row r="39" spans="1:26" ht="14.25" x14ac:dyDescent="0.2">
      <c r="A39" s="70"/>
      <c r="B39" s="980" t="s">
        <v>1491</v>
      </c>
      <c r="C39" s="983"/>
      <c r="D39" s="982" t="s">
        <v>1492</v>
      </c>
      <c r="E39" s="981" t="s">
        <v>1426</v>
      </c>
      <c r="F39" s="983"/>
      <c r="G39" s="983"/>
      <c r="H39" s="983"/>
      <c r="I39" s="983"/>
      <c r="J39" s="983"/>
      <c r="K39" s="983"/>
      <c r="L39" s="983"/>
      <c r="M39" s="983"/>
      <c r="N39" s="983"/>
      <c r="O39" s="983"/>
      <c r="P39" s="983"/>
      <c r="Q39" s="983"/>
      <c r="R39" s="983"/>
      <c r="S39" s="983"/>
      <c r="T39" s="983"/>
      <c r="U39" s="983"/>
      <c r="V39" s="983"/>
      <c r="W39" s="70"/>
      <c r="X39" s="70"/>
      <c r="Y39" s="70"/>
      <c r="Z39" s="70"/>
    </row>
    <row r="40" spans="1:26" ht="27.75" x14ac:dyDescent="0.2">
      <c r="A40" s="70"/>
      <c r="B40" s="980" t="s">
        <v>1493</v>
      </c>
      <c r="C40" s="981" t="s">
        <v>1494</v>
      </c>
      <c r="D40" s="982" t="s">
        <v>1495</v>
      </c>
      <c r="E40" s="981" t="s">
        <v>1452</v>
      </c>
      <c r="F40" s="983"/>
      <c r="G40" s="983"/>
      <c r="H40" s="983"/>
      <c r="I40" s="984"/>
      <c r="J40" s="984"/>
      <c r="K40" s="983"/>
      <c r="L40" s="984"/>
      <c r="M40" s="984"/>
      <c r="N40" s="984"/>
      <c r="O40" s="984"/>
      <c r="P40" s="983"/>
      <c r="Q40" s="983"/>
      <c r="R40" s="983"/>
      <c r="S40" s="983"/>
      <c r="T40" s="983"/>
      <c r="U40" s="984"/>
      <c r="V40" s="984"/>
      <c r="W40" s="70"/>
      <c r="X40" s="70"/>
      <c r="Y40" s="70"/>
      <c r="Z40" s="70"/>
    </row>
    <row r="41" spans="1:26" ht="25.5" x14ac:dyDescent="0.2">
      <c r="A41" s="70"/>
      <c r="B41" s="980" t="s">
        <v>1496</v>
      </c>
      <c r="C41" s="981" t="s">
        <v>1497</v>
      </c>
      <c r="D41" s="982" t="s">
        <v>1498</v>
      </c>
      <c r="E41" s="981" t="s">
        <v>1429</v>
      </c>
      <c r="F41" s="983"/>
      <c r="G41" s="983"/>
      <c r="H41" s="984"/>
      <c r="I41" s="983"/>
      <c r="J41" s="983"/>
      <c r="K41" s="983"/>
      <c r="L41" s="983"/>
      <c r="M41" s="984"/>
      <c r="N41" s="983"/>
      <c r="O41" s="984"/>
      <c r="P41" s="983"/>
      <c r="Q41" s="983"/>
      <c r="R41" s="983"/>
      <c r="S41" s="983"/>
      <c r="T41" s="983"/>
      <c r="U41" s="984"/>
      <c r="V41" s="983"/>
      <c r="W41" s="70"/>
      <c r="X41" s="70"/>
      <c r="Y41" s="70"/>
      <c r="Z41" s="70"/>
    </row>
    <row r="42" spans="1:26" ht="76.5" x14ac:dyDescent="0.2">
      <c r="A42" s="70"/>
      <c r="B42" s="980" t="s">
        <v>1499</v>
      </c>
      <c r="C42" s="981" t="s">
        <v>1500</v>
      </c>
      <c r="D42" s="982" t="s">
        <v>1501</v>
      </c>
      <c r="E42" s="981" t="s">
        <v>1452</v>
      </c>
      <c r="F42" s="983"/>
      <c r="G42" s="983"/>
      <c r="H42" s="983"/>
      <c r="I42" s="984"/>
      <c r="J42" s="983"/>
      <c r="K42" s="983"/>
      <c r="L42" s="983"/>
      <c r="M42" s="983"/>
      <c r="N42" s="983"/>
      <c r="O42" s="984"/>
      <c r="P42" s="983"/>
      <c r="Q42" s="983"/>
      <c r="R42" s="983"/>
      <c r="S42" s="983"/>
      <c r="T42" s="983"/>
      <c r="U42" s="984"/>
      <c r="V42" s="983"/>
      <c r="W42" s="70"/>
      <c r="X42" s="70"/>
      <c r="Y42" s="70"/>
      <c r="Z42" s="70"/>
    </row>
    <row r="43" spans="1:26" ht="114.75" x14ac:dyDescent="0.2">
      <c r="A43" s="70"/>
      <c r="B43" s="980" t="s">
        <v>1502</v>
      </c>
      <c r="C43" s="981" t="s">
        <v>1503</v>
      </c>
      <c r="D43" s="982" t="s">
        <v>1504</v>
      </c>
      <c r="E43" s="981" t="s">
        <v>1426</v>
      </c>
      <c r="F43" s="983"/>
      <c r="G43" s="983"/>
      <c r="H43" s="983"/>
      <c r="I43" s="984"/>
      <c r="J43" s="983"/>
      <c r="K43" s="983"/>
      <c r="L43" s="983"/>
      <c r="M43" s="983"/>
      <c r="N43" s="983"/>
      <c r="O43" s="984"/>
      <c r="P43" s="983"/>
      <c r="Q43" s="983"/>
      <c r="R43" s="983"/>
      <c r="S43" s="983"/>
      <c r="T43" s="983"/>
      <c r="U43" s="983"/>
      <c r="V43" s="983"/>
      <c r="W43" s="70"/>
      <c r="X43" s="70"/>
      <c r="Y43" s="70"/>
      <c r="Z43" s="70"/>
    </row>
    <row r="44" spans="1:26" ht="127.5" x14ac:dyDescent="0.2">
      <c r="A44" s="70"/>
      <c r="B44" s="980" t="s">
        <v>1505</v>
      </c>
      <c r="C44" s="981" t="s">
        <v>1506</v>
      </c>
      <c r="D44" s="982" t="s">
        <v>1507</v>
      </c>
      <c r="E44" s="981" t="s">
        <v>1452</v>
      </c>
      <c r="F44" s="983"/>
      <c r="G44" s="983"/>
      <c r="H44" s="983"/>
      <c r="I44" s="984"/>
      <c r="J44" s="983"/>
      <c r="K44" s="983"/>
      <c r="L44" s="983"/>
      <c r="M44" s="983"/>
      <c r="N44" s="983"/>
      <c r="O44" s="984"/>
      <c r="P44" s="983"/>
      <c r="Q44" s="983"/>
      <c r="R44" s="983"/>
      <c r="S44" s="983"/>
      <c r="T44" s="983"/>
      <c r="U44" s="983"/>
      <c r="V44" s="983"/>
      <c r="W44" s="70"/>
      <c r="X44" s="70"/>
      <c r="Y44" s="70"/>
      <c r="Z44" s="70"/>
    </row>
    <row r="45" spans="1:26" ht="165.75" x14ac:dyDescent="0.2">
      <c r="A45" s="70"/>
      <c r="B45" s="980" t="s">
        <v>1508</v>
      </c>
      <c r="C45" s="981" t="s">
        <v>1509</v>
      </c>
      <c r="D45" s="982" t="s">
        <v>1510</v>
      </c>
      <c r="E45" s="981" t="s">
        <v>1426</v>
      </c>
      <c r="F45" s="983"/>
      <c r="G45" s="983"/>
      <c r="H45" s="983"/>
      <c r="I45" s="70"/>
      <c r="J45" s="984"/>
      <c r="K45" s="983"/>
      <c r="L45" s="983"/>
      <c r="M45" s="983"/>
      <c r="N45" s="983"/>
      <c r="O45" s="984"/>
      <c r="P45" s="983"/>
      <c r="Q45" s="983"/>
      <c r="R45" s="983"/>
      <c r="S45" s="983"/>
      <c r="T45" s="983"/>
      <c r="U45" s="983"/>
      <c r="V45" s="984"/>
      <c r="W45" s="70"/>
      <c r="X45" s="70"/>
      <c r="Y45" s="70"/>
      <c r="Z45" s="70"/>
    </row>
    <row r="46" spans="1:26" ht="102" x14ac:dyDescent="0.2">
      <c r="A46" s="70"/>
      <c r="B46" s="980" t="s">
        <v>1511</v>
      </c>
      <c r="C46" s="981" t="s">
        <v>1512</v>
      </c>
      <c r="D46" s="982" t="s">
        <v>1513</v>
      </c>
      <c r="E46" s="981" t="s">
        <v>1426</v>
      </c>
      <c r="F46" s="983"/>
      <c r="G46" s="983"/>
      <c r="H46" s="984"/>
      <c r="I46" s="983"/>
      <c r="J46" s="984"/>
      <c r="K46" s="983"/>
      <c r="L46" s="983"/>
      <c r="M46" s="983"/>
      <c r="N46" s="983"/>
      <c r="O46" s="983"/>
      <c r="P46" s="983"/>
      <c r="Q46" s="983"/>
      <c r="R46" s="983"/>
      <c r="S46" s="983"/>
      <c r="T46" s="983"/>
      <c r="U46" s="984"/>
      <c r="V46" s="983"/>
      <c r="W46" s="70"/>
      <c r="X46" s="70"/>
      <c r="Y46" s="70"/>
      <c r="Z46" s="70"/>
    </row>
    <row r="47" spans="1:26" ht="38.25" x14ac:dyDescent="0.2">
      <c r="A47" s="70"/>
      <c r="B47" s="980" t="s">
        <v>1514</v>
      </c>
      <c r="C47" s="981" t="s">
        <v>1515</v>
      </c>
      <c r="D47" s="982" t="s">
        <v>1516</v>
      </c>
      <c r="E47" s="981" t="s">
        <v>1426</v>
      </c>
      <c r="F47" s="983"/>
      <c r="G47" s="983"/>
      <c r="H47" s="983"/>
      <c r="I47" s="984"/>
      <c r="J47" s="983"/>
      <c r="K47" s="983"/>
      <c r="L47" s="983"/>
      <c r="M47" s="983"/>
      <c r="N47" s="983"/>
      <c r="O47" s="983"/>
      <c r="P47" s="983"/>
      <c r="Q47" s="983"/>
      <c r="R47" s="984"/>
      <c r="S47" s="983"/>
      <c r="T47" s="983"/>
      <c r="U47" s="983"/>
      <c r="V47" s="983"/>
      <c r="W47" s="70"/>
      <c r="X47" s="70"/>
      <c r="Y47" s="70"/>
      <c r="Z47" s="70"/>
    </row>
    <row r="48" spans="1:26" ht="127.5" x14ac:dyDescent="0.2">
      <c r="A48" s="70"/>
      <c r="B48" s="980" t="s">
        <v>1517</v>
      </c>
      <c r="C48" s="981" t="s">
        <v>1518</v>
      </c>
      <c r="D48" s="982" t="s">
        <v>1374</v>
      </c>
      <c r="E48" s="981" t="s">
        <v>1426</v>
      </c>
      <c r="F48" s="983"/>
      <c r="G48" s="983"/>
      <c r="H48" s="983"/>
      <c r="I48" s="984"/>
      <c r="J48" s="983"/>
      <c r="K48" s="983"/>
      <c r="L48" s="983"/>
      <c r="M48" s="983"/>
      <c r="N48" s="983"/>
      <c r="O48" s="984"/>
      <c r="P48" s="983"/>
      <c r="Q48" s="983"/>
      <c r="R48" s="983"/>
      <c r="S48" s="983"/>
      <c r="T48" s="983"/>
      <c r="U48" s="984"/>
      <c r="V48" s="983"/>
      <c r="W48" s="70"/>
      <c r="X48" s="70"/>
      <c r="Y48" s="70"/>
      <c r="Z48" s="70"/>
    </row>
    <row r="49" spans="1:26" ht="63.75" x14ac:dyDescent="0.2">
      <c r="A49" s="70"/>
      <c r="B49" s="980" t="s">
        <v>1519</v>
      </c>
      <c r="C49" s="981" t="s">
        <v>1520</v>
      </c>
      <c r="D49" s="982" t="s">
        <v>1521</v>
      </c>
      <c r="E49" s="981" t="s">
        <v>1426</v>
      </c>
      <c r="F49" s="983"/>
      <c r="G49" s="983"/>
      <c r="H49" s="983"/>
      <c r="I49" s="984"/>
      <c r="J49" s="984"/>
      <c r="K49" s="983"/>
      <c r="L49" s="983"/>
      <c r="M49" s="984"/>
      <c r="N49" s="983"/>
      <c r="O49" s="984"/>
      <c r="P49" s="984"/>
      <c r="Q49" s="983"/>
      <c r="R49" s="983"/>
      <c r="S49" s="983"/>
      <c r="T49" s="983"/>
      <c r="U49" s="984"/>
      <c r="V49" s="984"/>
      <c r="W49" s="70"/>
      <c r="X49" s="70"/>
      <c r="Y49" s="70"/>
      <c r="Z49" s="70"/>
    </row>
    <row r="50" spans="1:26" ht="102" x14ac:dyDescent="0.2">
      <c r="A50" s="70"/>
      <c r="B50" s="980" t="s">
        <v>1522</v>
      </c>
      <c r="C50" s="981" t="s">
        <v>1523</v>
      </c>
      <c r="D50" s="982" t="s">
        <v>1524</v>
      </c>
      <c r="E50" s="981" t="s">
        <v>1426</v>
      </c>
      <c r="F50" s="983"/>
      <c r="G50" s="983"/>
      <c r="H50" s="983"/>
      <c r="I50" s="984"/>
      <c r="J50" s="983"/>
      <c r="K50" s="983"/>
      <c r="L50" s="983"/>
      <c r="M50" s="983"/>
      <c r="N50" s="983"/>
      <c r="O50" s="984"/>
      <c r="P50" s="983"/>
      <c r="Q50" s="983"/>
      <c r="R50" s="983"/>
      <c r="S50" s="983"/>
      <c r="T50" s="983"/>
      <c r="U50" s="984"/>
      <c r="V50" s="983"/>
      <c r="W50" s="70"/>
      <c r="X50" s="70"/>
      <c r="Y50" s="70"/>
      <c r="Z50" s="70"/>
    </row>
    <row r="51" spans="1:26" ht="25.5" x14ac:dyDescent="0.2">
      <c r="A51" s="70"/>
      <c r="B51" s="980" t="s">
        <v>1525</v>
      </c>
      <c r="C51" s="981" t="s">
        <v>1526</v>
      </c>
      <c r="D51" s="982" t="s">
        <v>1527</v>
      </c>
      <c r="E51" s="981" t="s">
        <v>1426</v>
      </c>
      <c r="F51" s="983"/>
      <c r="G51" s="983"/>
      <c r="H51" s="983"/>
      <c r="I51" s="983"/>
      <c r="J51" s="983"/>
      <c r="K51" s="983"/>
      <c r="L51" s="983"/>
      <c r="M51" s="983"/>
      <c r="N51" s="983"/>
      <c r="O51" s="983"/>
      <c r="P51" s="983"/>
      <c r="Q51" s="983"/>
      <c r="R51" s="983"/>
      <c r="S51" s="983"/>
      <c r="T51" s="983"/>
      <c r="U51" s="984"/>
      <c r="V51" s="983"/>
      <c r="W51" s="70"/>
      <c r="X51" s="70"/>
      <c r="Y51" s="70"/>
      <c r="Z51" s="70"/>
    </row>
    <row r="52" spans="1:26" ht="102" x14ac:dyDescent="0.2">
      <c r="A52" s="70"/>
      <c r="B52" s="980" t="s">
        <v>1528</v>
      </c>
      <c r="C52" s="981" t="s">
        <v>1529</v>
      </c>
      <c r="D52" s="982" t="s">
        <v>1530</v>
      </c>
      <c r="E52" s="981" t="s">
        <v>1426</v>
      </c>
      <c r="F52" s="983"/>
      <c r="G52" s="983"/>
      <c r="H52" s="983"/>
      <c r="I52" s="984"/>
      <c r="J52" s="983"/>
      <c r="K52" s="983"/>
      <c r="L52" s="983"/>
      <c r="M52" s="983"/>
      <c r="N52" s="983"/>
      <c r="O52" s="984"/>
      <c r="P52" s="983"/>
      <c r="Q52" s="983"/>
      <c r="R52" s="983"/>
      <c r="S52" s="983"/>
      <c r="T52" s="983"/>
      <c r="U52" s="983"/>
      <c r="V52" s="983"/>
      <c r="W52" s="70"/>
      <c r="X52" s="70"/>
      <c r="Y52" s="70"/>
      <c r="Z52" s="70"/>
    </row>
    <row r="53" spans="1:26" ht="38.25" x14ac:dyDescent="0.2">
      <c r="A53" s="70"/>
      <c r="B53" s="980" t="s">
        <v>1531</v>
      </c>
      <c r="C53" s="981" t="s">
        <v>1532</v>
      </c>
      <c r="D53" s="982" t="s">
        <v>1530</v>
      </c>
      <c r="E53" s="981" t="s">
        <v>1429</v>
      </c>
      <c r="F53" s="983"/>
      <c r="G53" s="983"/>
      <c r="H53" s="983"/>
      <c r="I53" s="984"/>
      <c r="J53" s="983"/>
      <c r="K53" s="983"/>
      <c r="L53" s="983"/>
      <c r="M53" s="983"/>
      <c r="N53" s="983"/>
      <c r="O53" s="984"/>
      <c r="P53" s="983"/>
      <c r="Q53" s="983"/>
      <c r="R53" s="983"/>
      <c r="S53" s="983"/>
      <c r="T53" s="983"/>
      <c r="U53" s="983"/>
      <c r="V53" s="983"/>
      <c r="W53" s="70"/>
      <c r="X53" s="70"/>
      <c r="Y53" s="70"/>
      <c r="Z53" s="70"/>
    </row>
    <row r="54" spans="1:26" ht="102" x14ac:dyDescent="0.2">
      <c r="A54" s="70"/>
      <c r="B54" s="980" t="s">
        <v>1533</v>
      </c>
      <c r="C54" s="981" t="s">
        <v>1534</v>
      </c>
      <c r="D54" s="982" t="s">
        <v>1535</v>
      </c>
      <c r="E54" s="981" t="s">
        <v>1429</v>
      </c>
      <c r="F54" s="983"/>
      <c r="G54" s="983"/>
      <c r="H54" s="983"/>
      <c r="I54" s="984"/>
      <c r="J54" s="983"/>
      <c r="K54" s="983"/>
      <c r="L54" s="983"/>
      <c r="M54" s="983"/>
      <c r="N54" s="983"/>
      <c r="O54" s="984"/>
      <c r="P54" s="983"/>
      <c r="Q54" s="983"/>
      <c r="R54" s="983"/>
      <c r="S54" s="983"/>
      <c r="T54" s="983"/>
      <c r="U54" s="983"/>
      <c r="V54" s="983"/>
      <c r="W54" s="70"/>
      <c r="X54" s="70"/>
      <c r="Y54" s="70"/>
      <c r="Z54" s="70"/>
    </row>
    <row r="55" spans="1:26" ht="114.75" x14ac:dyDescent="0.2">
      <c r="A55" s="70"/>
      <c r="B55" s="1563" t="s">
        <v>1536</v>
      </c>
      <c r="C55" s="985" t="s">
        <v>1537</v>
      </c>
      <c r="D55" s="986" t="s">
        <v>1538</v>
      </c>
      <c r="E55" s="985" t="s">
        <v>1429</v>
      </c>
      <c r="F55" s="987"/>
      <c r="G55" s="987"/>
      <c r="H55" s="987"/>
      <c r="I55" s="1564"/>
      <c r="J55" s="987"/>
      <c r="K55" s="987"/>
      <c r="L55" s="987"/>
      <c r="M55" s="987"/>
      <c r="N55" s="987"/>
      <c r="O55" s="1564"/>
      <c r="P55" s="987"/>
      <c r="Q55" s="987"/>
      <c r="R55" s="987"/>
      <c r="S55" s="987"/>
      <c r="T55" s="987"/>
      <c r="U55" s="987"/>
      <c r="V55" s="987"/>
      <c r="W55" s="70"/>
      <c r="X55" s="70"/>
      <c r="Y55" s="70"/>
      <c r="Z55" s="70"/>
    </row>
    <row r="56" spans="1:26" ht="76.5" x14ac:dyDescent="0.2">
      <c r="A56" s="70"/>
      <c r="B56" s="980" t="s">
        <v>1539</v>
      </c>
      <c r="C56" s="988" t="s">
        <v>1540</v>
      </c>
      <c r="D56" s="982" t="s">
        <v>1541</v>
      </c>
      <c r="E56" s="981" t="s">
        <v>1429</v>
      </c>
      <c r="F56" s="983"/>
      <c r="G56" s="983"/>
      <c r="H56" s="983"/>
      <c r="I56" s="984"/>
      <c r="J56" s="983"/>
      <c r="K56" s="983"/>
      <c r="L56" s="983"/>
      <c r="M56" s="983"/>
      <c r="N56" s="983"/>
      <c r="O56" s="984"/>
      <c r="P56" s="983"/>
      <c r="Q56" s="983"/>
      <c r="R56" s="983"/>
      <c r="S56" s="983"/>
      <c r="T56" s="983"/>
      <c r="U56" s="984"/>
      <c r="V56" s="983"/>
      <c r="W56" s="70"/>
      <c r="X56" s="70"/>
      <c r="Y56" s="70"/>
      <c r="Z56" s="70"/>
    </row>
    <row r="57" spans="1:26" ht="76.5" x14ac:dyDescent="0.2">
      <c r="A57" s="70"/>
      <c r="B57" s="980" t="s">
        <v>1542</v>
      </c>
      <c r="C57" s="988" t="s">
        <v>1543</v>
      </c>
      <c r="D57" s="982" t="s">
        <v>1544</v>
      </c>
      <c r="E57" s="981" t="s">
        <v>1429</v>
      </c>
      <c r="F57" s="983"/>
      <c r="G57" s="983"/>
      <c r="H57" s="983"/>
      <c r="I57" s="984"/>
      <c r="J57" s="983"/>
      <c r="K57" s="983"/>
      <c r="L57" s="983"/>
      <c r="M57" s="983"/>
      <c r="N57" s="983"/>
      <c r="O57" s="984"/>
      <c r="P57" s="983"/>
      <c r="Q57" s="983"/>
      <c r="R57" s="983"/>
      <c r="S57" s="983"/>
      <c r="T57" s="983"/>
      <c r="U57" s="984"/>
      <c r="V57" s="983"/>
      <c r="W57" s="70"/>
      <c r="X57" s="70"/>
      <c r="Y57" s="70"/>
      <c r="Z57" s="70"/>
    </row>
    <row r="58" spans="1:26" ht="51" x14ac:dyDescent="0.2">
      <c r="A58" s="70"/>
      <c r="B58" s="980" t="s">
        <v>1545</v>
      </c>
      <c r="C58" s="981" t="s">
        <v>1546</v>
      </c>
      <c r="D58" s="982" t="s">
        <v>1547</v>
      </c>
      <c r="E58" s="981" t="s">
        <v>1429</v>
      </c>
      <c r="F58" s="983"/>
      <c r="G58" s="984"/>
      <c r="H58" s="984"/>
      <c r="I58" s="984"/>
      <c r="J58" s="984"/>
      <c r="K58" s="984"/>
      <c r="L58" s="984"/>
      <c r="M58" s="984"/>
      <c r="N58" s="983"/>
      <c r="O58" s="984"/>
      <c r="P58" s="984"/>
      <c r="Q58" s="984"/>
      <c r="R58" s="984"/>
      <c r="S58" s="984"/>
      <c r="T58" s="984"/>
      <c r="U58" s="984"/>
      <c r="V58" s="984"/>
      <c r="W58" s="70"/>
      <c r="X58" s="70"/>
      <c r="Y58" s="70"/>
      <c r="Z58" s="70"/>
    </row>
    <row r="59" spans="1:26" ht="25.5" x14ac:dyDescent="0.2">
      <c r="A59" s="70"/>
      <c r="B59" s="980" t="s">
        <v>1548</v>
      </c>
      <c r="C59" s="981" t="s">
        <v>1549</v>
      </c>
      <c r="D59" s="982" t="s">
        <v>1550</v>
      </c>
      <c r="E59" s="981" t="s">
        <v>1426</v>
      </c>
      <c r="F59" s="983"/>
      <c r="G59" s="983"/>
      <c r="H59" s="984"/>
      <c r="I59" s="984"/>
      <c r="J59" s="983"/>
      <c r="K59" s="983"/>
      <c r="L59" s="983"/>
      <c r="M59" s="984"/>
      <c r="N59" s="983"/>
      <c r="O59" s="984"/>
      <c r="P59" s="983"/>
      <c r="Q59" s="983"/>
      <c r="R59" s="983"/>
      <c r="S59" s="983"/>
      <c r="T59" s="983"/>
      <c r="U59" s="983"/>
      <c r="V59" s="983"/>
      <c r="W59" s="70"/>
      <c r="X59" s="70"/>
      <c r="Y59" s="70"/>
      <c r="Z59" s="70"/>
    </row>
    <row r="60" spans="1:26" ht="76.5" x14ac:dyDescent="0.2">
      <c r="A60" s="70"/>
      <c r="B60" s="980" t="s">
        <v>1551</v>
      </c>
      <c r="C60" s="981" t="s">
        <v>1552</v>
      </c>
      <c r="D60" s="982" t="s">
        <v>1553</v>
      </c>
      <c r="E60" s="981" t="s">
        <v>1426</v>
      </c>
      <c r="F60" s="983"/>
      <c r="G60" s="983"/>
      <c r="H60" s="984"/>
      <c r="I60" s="984"/>
      <c r="J60" s="983"/>
      <c r="K60" s="983"/>
      <c r="L60" s="983"/>
      <c r="M60" s="983"/>
      <c r="N60" s="983"/>
      <c r="O60" s="984"/>
      <c r="P60" s="983"/>
      <c r="Q60" s="983"/>
      <c r="R60" s="983"/>
      <c r="S60" s="983"/>
      <c r="T60" s="983"/>
      <c r="U60" s="983"/>
      <c r="V60" s="983"/>
      <c r="W60" s="70"/>
      <c r="X60" s="70"/>
      <c r="Y60" s="70"/>
      <c r="Z60" s="70"/>
    </row>
    <row r="61" spans="1:26" ht="76.5" x14ac:dyDescent="0.2">
      <c r="A61" s="70"/>
      <c r="B61" s="980" t="s">
        <v>1554</v>
      </c>
      <c r="C61" s="981" t="s">
        <v>1555</v>
      </c>
      <c r="D61" s="982" t="s">
        <v>1556</v>
      </c>
      <c r="E61" s="981" t="s">
        <v>1426</v>
      </c>
      <c r="F61" s="983"/>
      <c r="G61" s="983"/>
      <c r="H61" s="984"/>
      <c r="I61" s="984"/>
      <c r="J61" s="983"/>
      <c r="K61" s="983"/>
      <c r="L61" s="983"/>
      <c r="M61" s="983"/>
      <c r="N61" s="983"/>
      <c r="O61" s="984"/>
      <c r="P61" s="983"/>
      <c r="Q61" s="983"/>
      <c r="R61" s="983"/>
      <c r="S61" s="983"/>
      <c r="T61" s="983"/>
      <c r="U61" s="983"/>
      <c r="V61" s="983"/>
      <c r="W61" s="70"/>
      <c r="X61" s="70"/>
      <c r="Y61" s="70"/>
      <c r="Z61" s="70"/>
    </row>
    <row r="62" spans="1:26" ht="63.75" x14ac:dyDescent="0.2">
      <c r="A62" s="70"/>
      <c r="B62" s="980" t="s">
        <v>1557</v>
      </c>
      <c r="C62" s="981" t="s">
        <v>1558</v>
      </c>
      <c r="D62" s="982" t="s">
        <v>1559</v>
      </c>
      <c r="E62" s="981" t="s">
        <v>1426</v>
      </c>
      <c r="F62" s="983"/>
      <c r="G62" s="983"/>
      <c r="H62" s="984"/>
      <c r="I62" s="983"/>
      <c r="J62" s="984"/>
      <c r="K62" s="983"/>
      <c r="L62" s="983"/>
      <c r="M62" s="983"/>
      <c r="N62" s="983"/>
      <c r="O62" s="983"/>
      <c r="P62" s="983"/>
      <c r="Q62" s="983"/>
      <c r="R62" s="983"/>
      <c r="S62" s="983"/>
      <c r="T62" s="983"/>
      <c r="U62" s="983"/>
      <c r="V62" s="983"/>
      <c r="W62" s="70"/>
      <c r="X62" s="70"/>
      <c r="Y62" s="70"/>
      <c r="Z62" s="70"/>
    </row>
    <row r="63" spans="1:26" ht="76.5" x14ac:dyDescent="0.2">
      <c r="A63" s="70"/>
      <c r="B63" s="980" t="s">
        <v>1560</v>
      </c>
      <c r="C63" s="981" t="s">
        <v>1561</v>
      </c>
      <c r="D63" s="982" t="s">
        <v>1562</v>
      </c>
      <c r="E63" s="981" t="s">
        <v>1563</v>
      </c>
      <c r="F63" s="983"/>
      <c r="G63" s="983"/>
      <c r="H63" s="984"/>
      <c r="I63" s="983"/>
      <c r="J63" s="984"/>
      <c r="K63" s="983"/>
      <c r="L63" s="983"/>
      <c r="M63" s="983"/>
      <c r="N63" s="983"/>
      <c r="O63" s="983"/>
      <c r="P63" s="983"/>
      <c r="Q63" s="983"/>
      <c r="R63" s="983"/>
      <c r="S63" s="983"/>
      <c r="T63" s="983"/>
      <c r="U63" s="984"/>
      <c r="V63" s="983"/>
      <c r="W63" s="70"/>
      <c r="X63" s="70"/>
      <c r="Y63" s="70"/>
      <c r="Z63" s="70"/>
    </row>
    <row r="64" spans="1:26" ht="38.25" x14ac:dyDescent="0.2">
      <c r="A64" s="70"/>
      <c r="B64" s="980" t="s">
        <v>1564</v>
      </c>
      <c r="C64" s="981" t="s">
        <v>1565</v>
      </c>
      <c r="D64" s="982" t="s">
        <v>1566</v>
      </c>
      <c r="E64" s="981" t="s">
        <v>1567</v>
      </c>
      <c r="F64" s="983"/>
      <c r="G64" s="983"/>
      <c r="H64" s="984"/>
      <c r="I64" s="983"/>
      <c r="J64" s="983"/>
      <c r="K64" s="983"/>
      <c r="L64" s="983"/>
      <c r="M64" s="983"/>
      <c r="N64" s="983"/>
      <c r="O64" s="984"/>
      <c r="P64" s="983"/>
      <c r="Q64" s="983"/>
      <c r="R64" s="983"/>
      <c r="S64" s="983"/>
      <c r="T64" s="983"/>
      <c r="U64" s="983"/>
      <c r="V64" s="983"/>
      <c r="W64" s="70"/>
      <c r="X64" s="70"/>
      <c r="Y64" s="70"/>
      <c r="Z64" s="70"/>
    </row>
    <row r="65" spans="1:26" ht="51" x14ac:dyDescent="0.2">
      <c r="A65" s="70"/>
      <c r="B65" s="980" t="s">
        <v>1568</v>
      </c>
      <c r="C65" s="981" t="s">
        <v>1569</v>
      </c>
      <c r="D65" s="982" t="s">
        <v>1570</v>
      </c>
      <c r="E65" s="981" t="s">
        <v>1452</v>
      </c>
      <c r="F65" s="983"/>
      <c r="G65" s="983"/>
      <c r="H65" s="984"/>
      <c r="I65" s="984"/>
      <c r="J65" s="983"/>
      <c r="K65" s="983"/>
      <c r="L65" s="983"/>
      <c r="M65" s="983"/>
      <c r="N65" s="983"/>
      <c r="O65" s="983"/>
      <c r="P65" s="983"/>
      <c r="Q65" s="983"/>
      <c r="R65" s="983"/>
      <c r="S65" s="983"/>
      <c r="T65" s="983"/>
      <c r="U65" s="983"/>
      <c r="V65" s="983"/>
      <c r="W65" s="70"/>
      <c r="X65" s="70"/>
      <c r="Y65" s="70"/>
      <c r="Z65" s="70"/>
    </row>
    <row r="66" spans="1:26" ht="51" x14ac:dyDescent="0.2">
      <c r="A66" s="70"/>
      <c r="B66" s="980" t="s">
        <v>1571</v>
      </c>
      <c r="C66" s="981" t="s">
        <v>1569</v>
      </c>
      <c r="D66" s="982" t="s">
        <v>1553</v>
      </c>
      <c r="E66" s="981" t="s">
        <v>1452</v>
      </c>
      <c r="F66" s="983"/>
      <c r="G66" s="983"/>
      <c r="H66" s="984"/>
      <c r="I66" s="984"/>
      <c r="J66" s="983"/>
      <c r="K66" s="983"/>
      <c r="L66" s="983"/>
      <c r="M66" s="983"/>
      <c r="N66" s="983"/>
      <c r="O66" s="983"/>
      <c r="P66" s="983"/>
      <c r="Q66" s="983"/>
      <c r="R66" s="983"/>
      <c r="S66" s="983"/>
      <c r="T66" s="983"/>
      <c r="U66" s="983"/>
      <c r="V66" s="983"/>
      <c r="W66" s="70"/>
      <c r="X66" s="70"/>
      <c r="Y66" s="70"/>
      <c r="Z66" s="70"/>
    </row>
    <row r="67" spans="1:26" ht="51" x14ac:dyDescent="0.2">
      <c r="A67" s="70"/>
      <c r="B67" s="980" t="s">
        <v>1572</v>
      </c>
      <c r="C67" s="981" t="s">
        <v>1573</v>
      </c>
      <c r="D67" s="982" t="s">
        <v>1574</v>
      </c>
      <c r="E67" s="981" t="s">
        <v>1452</v>
      </c>
      <c r="F67" s="983"/>
      <c r="G67" s="983"/>
      <c r="H67" s="984"/>
      <c r="I67" s="983"/>
      <c r="J67" s="983"/>
      <c r="K67" s="983"/>
      <c r="L67" s="983"/>
      <c r="M67" s="983"/>
      <c r="N67" s="983"/>
      <c r="O67" s="984"/>
      <c r="P67" s="983"/>
      <c r="Q67" s="983"/>
      <c r="R67" s="983"/>
      <c r="S67" s="983"/>
      <c r="T67" s="983"/>
      <c r="U67" s="983"/>
      <c r="V67" s="983"/>
      <c r="W67" s="70"/>
      <c r="X67" s="70"/>
      <c r="Y67" s="70"/>
      <c r="Z67" s="70"/>
    </row>
    <row r="68" spans="1:26" ht="51" x14ac:dyDescent="0.2">
      <c r="A68" s="70"/>
      <c r="B68" s="980" t="s">
        <v>1575</v>
      </c>
      <c r="C68" s="981" t="s">
        <v>1576</v>
      </c>
      <c r="D68" s="982" t="s">
        <v>1577</v>
      </c>
      <c r="E68" s="981" t="s">
        <v>1426</v>
      </c>
      <c r="F68" s="983"/>
      <c r="G68" s="983"/>
      <c r="H68" s="984"/>
      <c r="I68" s="984"/>
      <c r="J68" s="984"/>
      <c r="K68" s="983"/>
      <c r="L68" s="983"/>
      <c r="M68" s="983"/>
      <c r="N68" s="983"/>
      <c r="O68" s="983"/>
      <c r="P68" s="983"/>
      <c r="Q68" s="983"/>
      <c r="R68" s="983"/>
      <c r="S68" s="983"/>
      <c r="T68" s="983"/>
      <c r="U68" s="983"/>
      <c r="V68" s="983"/>
      <c r="W68" s="70"/>
      <c r="X68" s="70"/>
      <c r="Y68" s="70"/>
      <c r="Z68" s="70"/>
    </row>
    <row r="69" spans="1:26" ht="25.5" x14ac:dyDescent="0.2">
      <c r="A69" s="70"/>
      <c r="B69" s="989" t="s">
        <v>1578</v>
      </c>
      <c r="C69" s="990" t="s">
        <v>1579</v>
      </c>
      <c r="D69" s="991" t="s">
        <v>1580</v>
      </c>
      <c r="E69" s="981" t="s">
        <v>1581</v>
      </c>
      <c r="F69" s="983"/>
      <c r="G69" s="983"/>
      <c r="H69" s="984"/>
      <c r="I69" s="983"/>
      <c r="J69" s="983"/>
      <c r="K69" s="983"/>
      <c r="L69" s="983"/>
      <c r="M69" s="983"/>
      <c r="N69" s="983"/>
      <c r="O69" s="983"/>
      <c r="P69" s="983"/>
      <c r="Q69" s="983"/>
      <c r="R69" s="983"/>
      <c r="S69" s="983"/>
      <c r="T69" s="983"/>
      <c r="U69" s="984"/>
      <c r="V69" s="984"/>
      <c r="W69" s="70"/>
      <c r="X69" s="70"/>
      <c r="Y69" s="70"/>
      <c r="Z69" s="70"/>
    </row>
    <row r="70" spans="1:26" ht="63.75" x14ac:dyDescent="0.2">
      <c r="A70" s="70"/>
      <c r="B70" s="980" t="s">
        <v>1582</v>
      </c>
      <c r="C70" s="990" t="s">
        <v>1583</v>
      </c>
      <c r="D70" s="991" t="s">
        <v>1584</v>
      </c>
      <c r="E70" s="981" t="s">
        <v>1581</v>
      </c>
      <c r="F70" s="983"/>
      <c r="G70" s="983"/>
      <c r="H70" s="984"/>
      <c r="I70" s="983"/>
      <c r="J70" s="984"/>
      <c r="K70" s="983"/>
      <c r="L70" s="983"/>
      <c r="M70" s="984"/>
      <c r="N70" s="983"/>
      <c r="O70" s="983"/>
      <c r="P70" s="983"/>
      <c r="Q70" s="983"/>
      <c r="R70" s="983"/>
      <c r="S70" s="983"/>
      <c r="T70" s="983"/>
      <c r="U70" s="984"/>
      <c r="V70" s="983"/>
      <c r="W70" s="70"/>
      <c r="X70" s="70"/>
      <c r="Y70" s="70"/>
      <c r="Z70" s="70"/>
    </row>
    <row r="71" spans="1:26" ht="38.25" x14ac:dyDescent="0.2">
      <c r="A71" s="70"/>
      <c r="B71" s="989" t="s">
        <v>1585</v>
      </c>
      <c r="C71" s="990" t="s">
        <v>1586</v>
      </c>
      <c r="D71" s="991" t="s">
        <v>1374</v>
      </c>
      <c r="E71" s="981" t="s">
        <v>1581</v>
      </c>
      <c r="F71" s="983"/>
      <c r="G71" s="983"/>
      <c r="H71" s="984"/>
      <c r="I71" s="983"/>
      <c r="J71" s="983"/>
      <c r="K71" s="983"/>
      <c r="L71" s="983"/>
      <c r="M71" s="983"/>
      <c r="N71" s="983"/>
      <c r="O71" s="983"/>
      <c r="P71" s="983"/>
      <c r="Q71" s="983"/>
      <c r="R71" s="983"/>
      <c r="S71" s="983"/>
      <c r="T71" s="983"/>
      <c r="U71" s="983"/>
      <c r="V71" s="983"/>
      <c r="W71" s="70"/>
      <c r="X71" s="70"/>
      <c r="Y71" s="70"/>
      <c r="Z71" s="70"/>
    </row>
    <row r="72" spans="1:26" ht="38.25" x14ac:dyDescent="0.2">
      <c r="A72" s="70"/>
      <c r="B72" s="989" t="s">
        <v>1587</v>
      </c>
      <c r="C72" s="990" t="s">
        <v>1588</v>
      </c>
      <c r="D72" s="991" t="s">
        <v>1589</v>
      </c>
      <c r="E72" s="981" t="s">
        <v>1452</v>
      </c>
      <c r="F72" s="983"/>
      <c r="G72" s="983"/>
      <c r="H72" s="984"/>
      <c r="I72" s="983"/>
      <c r="J72" s="983"/>
      <c r="K72" s="983"/>
      <c r="L72" s="983"/>
      <c r="M72" s="983"/>
      <c r="N72" s="983"/>
      <c r="O72" s="984"/>
      <c r="P72" s="983"/>
      <c r="Q72" s="983"/>
      <c r="R72" s="983"/>
      <c r="S72" s="983"/>
      <c r="T72" s="983"/>
      <c r="U72" s="983"/>
      <c r="V72" s="984"/>
      <c r="W72" s="70"/>
      <c r="X72" s="70"/>
      <c r="Y72" s="70"/>
      <c r="Z72" s="70"/>
    </row>
    <row r="73" spans="1:26" ht="51" x14ac:dyDescent="0.2">
      <c r="A73" s="70"/>
      <c r="B73" s="989" t="s">
        <v>1590</v>
      </c>
      <c r="C73" s="990" t="s">
        <v>1591</v>
      </c>
      <c r="D73" s="991" t="s">
        <v>1592</v>
      </c>
      <c r="E73" s="981" t="s">
        <v>1429</v>
      </c>
      <c r="F73" s="983"/>
      <c r="G73" s="983"/>
      <c r="H73" s="984"/>
      <c r="I73" s="983"/>
      <c r="J73" s="983"/>
      <c r="K73" s="983"/>
      <c r="L73" s="983"/>
      <c r="M73" s="983"/>
      <c r="N73" s="983"/>
      <c r="O73" s="983"/>
      <c r="P73" s="983"/>
      <c r="Q73" s="983"/>
      <c r="R73" s="983"/>
      <c r="S73" s="983"/>
      <c r="T73" s="983"/>
      <c r="U73" s="983"/>
      <c r="V73" s="983"/>
      <c r="W73" s="70"/>
      <c r="X73" s="70"/>
      <c r="Y73" s="70"/>
      <c r="Z73" s="70"/>
    </row>
    <row r="74" spans="1:26" ht="51" x14ac:dyDescent="0.2">
      <c r="A74" s="70"/>
      <c r="B74" s="989" t="s">
        <v>1593</v>
      </c>
      <c r="C74" s="992" t="s">
        <v>1594</v>
      </c>
      <c r="D74" s="993" t="s">
        <v>1595</v>
      </c>
      <c r="E74" s="985" t="s">
        <v>1452</v>
      </c>
      <c r="F74" s="987"/>
      <c r="G74" s="987"/>
      <c r="H74" s="984"/>
      <c r="I74" s="987"/>
      <c r="J74" s="987"/>
      <c r="K74" s="987"/>
      <c r="L74" s="987"/>
      <c r="M74" s="987"/>
      <c r="N74" s="987"/>
      <c r="O74" s="987"/>
      <c r="P74" s="987"/>
      <c r="Q74" s="987"/>
      <c r="R74" s="987"/>
      <c r="S74" s="987"/>
      <c r="T74" s="987"/>
      <c r="U74" s="987"/>
      <c r="V74" s="987"/>
      <c r="W74" s="70"/>
      <c r="X74" s="70"/>
      <c r="Y74" s="70"/>
      <c r="Z74" s="70"/>
    </row>
    <row r="75" spans="1:26" ht="76.5" x14ac:dyDescent="0.2">
      <c r="A75" s="70"/>
      <c r="B75" s="1565" t="s">
        <v>1596</v>
      </c>
      <c r="C75" s="994" t="s">
        <v>1597</v>
      </c>
      <c r="D75" s="995" t="s">
        <v>1598</v>
      </c>
      <c r="E75" s="996" t="s">
        <v>1429</v>
      </c>
      <c r="F75" s="997"/>
      <c r="G75" s="997"/>
      <c r="H75" s="1566"/>
      <c r="I75" s="997"/>
      <c r="J75" s="997"/>
      <c r="K75" s="997"/>
      <c r="L75" s="997"/>
      <c r="M75" s="997"/>
      <c r="N75" s="997"/>
      <c r="O75" s="1566"/>
      <c r="P75" s="997"/>
      <c r="Q75" s="997"/>
      <c r="R75" s="997"/>
      <c r="S75" s="997"/>
      <c r="T75" s="997"/>
      <c r="U75" s="997"/>
      <c r="V75" s="1566"/>
      <c r="W75" s="70"/>
      <c r="X75" s="70"/>
      <c r="Y75" s="70"/>
      <c r="Z75" s="70"/>
    </row>
    <row r="76" spans="1:26" ht="89.25" x14ac:dyDescent="0.2">
      <c r="A76" s="70"/>
      <c r="B76" s="1565" t="s">
        <v>1599</v>
      </c>
      <c r="C76" s="990" t="s">
        <v>1600</v>
      </c>
      <c r="D76" s="991" t="s">
        <v>1601</v>
      </c>
      <c r="E76" s="981" t="s">
        <v>1426</v>
      </c>
      <c r="F76" s="983"/>
      <c r="G76" s="983"/>
      <c r="H76" s="1566"/>
      <c r="I76" s="1566"/>
      <c r="J76" s="983"/>
      <c r="K76" s="983"/>
      <c r="L76" s="983"/>
      <c r="M76" s="983"/>
      <c r="N76" s="983"/>
      <c r="O76" s="1566"/>
      <c r="P76" s="983"/>
      <c r="Q76" s="983"/>
      <c r="R76" s="983"/>
      <c r="S76" s="983"/>
      <c r="T76" s="983"/>
      <c r="U76" s="983"/>
      <c r="V76" s="1566"/>
      <c r="W76" s="70"/>
      <c r="X76" s="70"/>
      <c r="Y76" s="70"/>
      <c r="Z76" s="70"/>
    </row>
    <row r="77" spans="1:26" ht="38.25" x14ac:dyDescent="0.2">
      <c r="A77" s="70"/>
      <c r="B77" s="989" t="s">
        <v>1602</v>
      </c>
      <c r="C77" s="990" t="s">
        <v>1603</v>
      </c>
      <c r="D77" s="991" t="s">
        <v>1604</v>
      </c>
      <c r="E77" s="981" t="s">
        <v>1605</v>
      </c>
      <c r="F77" s="983"/>
      <c r="G77" s="983"/>
      <c r="H77" s="984"/>
      <c r="I77" s="983"/>
      <c r="J77" s="983"/>
      <c r="K77" s="983"/>
      <c r="L77" s="983"/>
      <c r="M77" s="983"/>
      <c r="N77" s="984"/>
      <c r="O77" s="984"/>
      <c r="P77" s="983"/>
      <c r="Q77" s="983"/>
      <c r="R77" s="984"/>
      <c r="S77" s="983"/>
      <c r="T77" s="983"/>
      <c r="U77" s="983"/>
      <c r="V77" s="984"/>
      <c r="W77" s="70"/>
      <c r="X77" s="70"/>
      <c r="Y77" s="70"/>
      <c r="Z77" s="70"/>
    </row>
    <row r="78" spans="1:26" ht="89.25" x14ac:dyDescent="0.2">
      <c r="A78" s="70"/>
      <c r="B78" s="989" t="s">
        <v>1606</v>
      </c>
      <c r="C78" s="990" t="s">
        <v>1607</v>
      </c>
      <c r="D78" s="998">
        <v>42141</v>
      </c>
      <c r="E78" s="981" t="s">
        <v>1581</v>
      </c>
      <c r="F78" s="983"/>
      <c r="G78" s="983"/>
      <c r="H78" s="984"/>
      <c r="I78" s="983"/>
      <c r="J78" s="983"/>
      <c r="K78" s="983"/>
      <c r="L78" s="983"/>
      <c r="M78" s="983"/>
      <c r="N78" s="983"/>
      <c r="O78" s="983"/>
      <c r="P78" s="983"/>
      <c r="Q78" s="983"/>
      <c r="R78" s="983"/>
      <c r="S78" s="983"/>
      <c r="T78" s="983"/>
      <c r="U78" s="984"/>
      <c r="V78" s="983"/>
      <c r="W78" s="70"/>
      <c r="X78" s="70"/>
      <c r="Y78" s="70"/>
      <c r="Z78" s="70"/>
    </row>
    <row r="79" spans="1:26" ht="25.5" x14ac:dyDescent="0.2">
      <c r="A79" s="70"/>
      <c r="B79" s="989" t="s">
        <v>1608</v>
      </c>
      <c r="C79" s="990" t="s">
        <v>1609</v>
      </c>
      <c r="D79" s="991" t="s">
        <v>1610</v>
      </c>
      <c r="E79" s="981" t="s">
        <v>1581</v>
      </c>
      <c r="F79" s="983"/>
      <c r="G79" s="983"/>
      <c r="H79" s="984"/>
      <c r="I79" s="983"/>
      <c r="J79" s="983"/>
      <c r="K79" s="983"/>
      <c r="L79" s="983"/>
      <c r="M79" s="983"/>
      <c r="N79" s="983"/>
      <c r="O79" s="984"/>
      <c r="P79" s="983"/>
      <c r="Q79" s="983"/>
      <c r="R79" s="983"/>
      <c r="S79" s="983"/>
      <c r="T79" s="983"/>
      <c r="U79" s="983"/>
      <c r="V79" s="983"/>
      <c r="W79" s="70"/>
      <c r="X79" s="70"/>
      <c r="Y79" s="70"/>
      <c r="Z79" s="70"/>
    </row>
    <row r="80" spans="1:26" ht="51" x14ac:dyDescent="0.2">
      <c r="A80" s="70"/>
      <c r="B80" s="989" t="s">
        <v>1611</v>
      </c>
      <c r="C80" s="990" t="s">
        <v>1612</v>
      </c>
      <c r="D80" s="991" t="s">
        <v>1613</v>
      </c>
      <c r="E80" s="981" t="s">
        <v>1452</v>
      </c>
      <c r="F80" s="983"/>
      <c r="G80" s="983"/>
      <c r="H80" s="983"/>
      <c r="I80" s="984"/>
      <c r="J80" s="983"/>
      <c r="K80" s="983"/>
      <c r="L80" s="983"/>
      <c r="M80" s="983"/>
      <c r="N80" s="983"/>
      <c r="O80" s="984"/>
      <c r="P80" s="983"/>
      <c r="Q80" s="983"/>
      <c r="R80" s="983"/>
      <c r="S80" s="983"/>
      <c r="T80" s="983"/>
      <c r="U80" s="983"/>
      <c r="V80" s="984"/>
      <c r="W80" s="70"/>
      <c r="X80" s="70"/>
      <c r="Y80" s="70"/>
      <c r="Z80" s="70"/>
    </row>
    <row r="81" spans="1:26" ht="63.75" x14ac:dyDescent="0.2">
      <c r="A81" s="70"/>
      <c r="B81" s="989" t="s">
        <v>1614</v>
      </c>
      <c r="C81" s="990" t="s">
        <v>1615</v>
      </c>
      <c r="D81" s="991" t="s">
        <v>1616</v>
      </c>
      <c r="E81" s="981" t="s">
        <v>1452</v>
      </c>
      <c r="F81" s="983"/>
      <c r="G81" s="983"/>
      <c r="H81" s="984"/>
      <c r="I81" s="983"/>
      <c r="J81" s="983"/>
      <c r="K81" s="983"/>
      <c r="L81" s="983"/>
      <c r="M81" s="983"/>
      <c r="N81" s="983"/>
      <c r="O81" s="984"/>
      <c r="P81" s="983"/>
      <c r="Q81" s="983"/>
      <c r="R81" s="983"/>
      <c r="S81" s="983"/>
      <c r="T81" s="983"/>
      <c r="U81" s="983"/>
      <c r="V81" s="984"/>
      <c r="W81" s="70"/>
      <c r="X81" s="70"/>
      <c r="Y81" s="70"/>
      <c r="Z81" s="70"/>
    </row>
    <row r="82" spans="1:26" ht="38.25" x14ac:dyDescent="0.2">
      <c r="A82" s="70"/>
      <c r="B82" s="989" t="s">
        <v>1617</v>
      </c>
      <c r="C82" s="990" t="s">
        <v>1618</v>
      </c>
      <c r="D82" s="991" t="s">
        <v>1619</v>
      </c>
      <c r="E82" s="981" t="s">
        <v>1605</v>
      </c>
      <c r="F82" s="983"/>
      <c r="G82" s="983"/>
      <c r="H82" s="984"/>
      <c r="I82" s="983"/>
      <c r="J82" s="983"/>
      <c r="K82" s="983"/>
      <c r="L82" s="983"/>
      <c r="M82" s="984"/>
      <c r="N82" s="984"/>
      <c r="O82" s="984"/>
      <c r="P82" s="983"/>
      <c r="Q82" s="983"/>
      <c r="R82" s="983"/>
      <c r="S82" s="983"/>
      <c r="T82" s="983"/>
      <c r="U82" s="983"/>
      <c r="V82" s="983"/>
      <c r="W82" s="70"/>
      <c r="X82" s="70"/>
      <c r="Y82" s="70"/>
      <c r="Z82" s="70"/>
    </row>
    <row r="83" spans="1:26" ht="76.5" x14ac:dyDescent="0.2">
      <c r="A83" s="70"/>
      <c r="B83" s="989" t="s">
        <v>1620</v>
      </c>
      <c r="C83" s="990" t="s">
        <v>1621</v>
      </c>
      <c r="D83" s="991" t="s">
        <v>1622</v>
      </c>
      <c r="E83" s="981" t="s">
        <v>1429</v>
      </c>
      <c r="F83" s="983"/>
      <c r="G83" s="983"/>
      <c r="H83" s="983"/>
      <c r="I83" s="983"/>
      <c r="J83" s="983"/>
      <c r="K83" s="983"/>
      <c r="L83" s="983"/>
      <c r="M83" s="983"/>
      <c r="N83" s="983"/>
      <c r="O83" s="983"/>
      <c r="P83" s="983"/>
      <c r="Q83" s="983"/>
      <c r="R83" s="983"/>
      <c r="S83" s="983"/>
      <c r="T83" s="983"/>
      <c r="U83" s="983"/>
      <c r="V83" s="983"/>
      <c r="W83" s="70"/>
      <c r="X83" s="70"/>
      <c r="Y83" s="70"/>
      <c r="Z83" s="70"/>
    </row>
    <row r="84" spans="1:26" ht="76.5" x14ac:dyDescent="0.2">
      <c r="A84" s="70"/>
      <c r="B84" s="989" t="s">
        <v>1623</v>
      </c>
      <c r="C84" s="990" t="s">
        <v>1624</v>
      </c>
      <c r="D84" s="991" t="s">
        <v>1625</v>
      </c>
      <c r="E84" s="981" t="s">
        <v>1426</v>
      </c>
      <c r="F84" s="983"/>
      <c r="G84" s="983"/>
      <c r="H84" s="984"/>
      <c r="I84" s="984"/>
      <c r="J84" s="983"/>
      <c r="K84" s="983"/>
      <c r="L84" s="983"/>
      <c r="M84" s="983"/>
      <c r="N84" s="983"/>
      <c r="O84" s="984"/>
      <c r="P84" s="983"/>
      <c r="Q84" s="983"/>
      <c r="R84" s="983"/>
      <c r="S84" s="983"/>
      <c r="T84" s="983"/>
      <c r="U84" s="983"/>
      <c r="V84" s="984"/>
      <c r="W84" s="70"/>
      <c r="X84" s="70"/>
      <c r="Y84" s="70"/>
      <c r="Z84" s="70"/>
    </row>
    <row r="85" spans="1:26" ht="76.5" x14ac:dyDescent="0.2">
      <c r="A85" s="70"/>
      <c r="B85" s="989" t="s">
        <v>1626</v>
      </c>
      <c r="C85" s="990" t="s">
        <v>1627</v>
      </c>
      <c r="D85" s="991" t="s">
        <v>1628</v>
      </c>
      <c r="E85" s="981" t="s">
        <v>1426</v>
      </c>
      <c r="F85" s="983"/>
      <c r="G85" s="983"/>
      <c r="H85" s="983"/>
      <c r="I85" s="984"/>
      <c r="J85" s="983"/>
      <c r="K85" s="983"/>
      <c r="L85" s="983"/>
      <c r="M85" s="983"/>
      <c r="N85" s="983"/>
      <c r="O85" s="984"/>
      <c r="P85" s="983"/>
      <c r="Q85" s="983"/>
      <c r="R85" s="983"/>
      <c r="S85" s="983"/>
      <c r="T85" s="983"/>
      <c r="U85" s="983"/>
      <c r="V85" s="984"/>
      <c r="W85" s="70"/>
      <c r="X85" s="70"/>
      <c r="Y85" s="70"/>
      <c r="Z85" s="70"/>
    </row>
    <row r="86" spans="1:26" ht="63.75" x14ac:dyDescent="0.2">
      <c r="A86" s="70"/>
      <c r="B86" s="989" t="s">
        <v>1629</v>
      </c>
      <c r="C86" s="990" t="s">
        <v>1630</v>
      </c>
      <c r="D86" s="991" t="s">
        <v>1631</v>
      </c>
      <c r="E86" s="981" t="s">
        <v>1426</v>
      </c>
      <c r="F86" s="983"/>
      <c r="G86" s="983"/>
      <c r="H86" s="984"/>
      <c r="I86" s="983"/>
      <c r="J86" s="983"/>
      <c r="K86" s="983"/>
      <c r="L86" s="983"/>
      <c r="M86" s="983"/>
      <c r="N86" s="983"/>
      <c r="O86" s="983"/>
      <c r="P86" s="983"/>
      <c r="Q86" s="983"/>
      <c r="R86" s="983"/>
      <c r="S86" s="983"/>
      <c r="T86" s="983"/>
      <c r="U86" s="983"/>
      <c r="V86" s="983"/>
      <c r="W86" s="70"/>
      <c r="X86" s="70"/>
      <c r="Y86" s="70"/>
      <c r="Z86" s="70"/>
    </row>
    <row r="87" spans="1:26" ht="66" x14ac:dyDescent="0.2">
      <c r="A87" s="70"/>
      <c r="B87" s="989" t="s">
        <v>1632</v>
      </c>
      <c r="C87" s="990" t="s">
        <v>1633</v>
      </c>
      <c r="D87" s="991" t="s">
        <v>1634</v>
      </c>
      <c r="E87" s="981" t="s">
        <v>1635</v>
      </c>
      <c r="F87" s="984"/>
      <c r="G87" s="983"/>
      <c r="H87" s="983"/>
      <c r="I87" s="984"/>
      <c r="J87" s="983"/>
      <c r="K87" s="983"/>
      <c r="L87" s="983"/>
      <c r="M87" s="983"/>
      <c r="N87" s="983"/>
      <c r="O87" s="984"/>
      <c r="P87" s="983"/>
      <c r="Q87" s="983"/>
      <c r="R87" s="983"/>
      <c r="S87" s="983"/>
      <c r="T87" s="983"/>
      <c r="U87" s="983"/>
      <c r="V87" s="983"/>
      <c r="W87" s="70"/>
      <c r="X87" s="70"/>
      <c r="Y87" s="70"/>
      <c r="Z87" s="70"/>
    </row>
    <row r="88" spans="1:26" ht="63.75" x14ac:dyDescent="0.2">
      <c r="A88" s="70"/>
      <c r="B88" s="989" t="s">
        <v>1636</v>
      </c>
      <c r="C88" s="990" t="s">
        <v>1637</v>
      </c>
      <c r="D88" s="991" t="s">
        <v>1638</v>
      </c>
      <c r="E88" s="981" t="s">
        <v>1426</v>
      </c>
      <c r="F88" s="983"/>
      <c r="G88" s="983"/>
      <c r="H88" s="983"/>
      <c r="I88" s="984"/>
      <c r="J88" s="984"/>
      <c r="K88" s="983"/>
      <c r="L88" s="983"/>
      <c r="M88" s="983"/>
      <c r="N88" s="983"/>
      <c r="O88" s="984"/>
      <c r="P88" s="983"/>
      <c r="Q88" s="983"/>
      <c r="R88" s="983"/>
      <c r="S88" s="983"/>
      <c r="T88" s="983"/>
      <c r="U88" s="984"/>
      <c r="V88" s="984"/>
      <c r="W88" s="70"/>
      <c r="X88" s="70"/>
      <c r="Y88" s="70"/>
      <c r="Z88" s="70"/>
    </row>
    <row r="89" spans="1:26" ht="153" x14ac:dyDescent="0.2">
      <c r="A89" s="70"/>
      <c r="B89" s="989" t="s">
        <v>1639</v>
      </c>
      <c r="C89" s="990" t="s">
        <v>1640</v>
      </c>
      <c r="D89" s="982" t="s">
        <v>1641</v>
      </c>
      <c r="E89" s="981" t="s">
        <v>1426</v>
      </c>
      <c r="F89" s="983"/>
      <c r="G89" s="983"/>
      <c r="H89" s="984"/>
      <c r="I89" s="983"/>
      <c r="J89" s="983"/>
      <c r="K89" s="983"/>
      <c r="L89" s="983"/>
      <c r="M89" s="983"/>
      <c r="N89" s="984"/>
      <c r="O89" s="983"/>
      <c r="P89" s="983"/>
      <c r="Q89" s="983"/>
      <c r="R89" s="983"/>
      <c r="S89" s="983"/>
      <c r="T89" s="983"/>
      <c r="U89" s="983"/>
      <c r="V89" s="984"/>
      <c r="W89" s="70"/>
      <c r="X89" s="70"/>
      <c r="Y89" s="70"/>
      <c r="Z89" s="70"/>
    </row>
    <row r="90" spans="1:26" ht="25.5" x14ac:dyDescent="0.2">
      <c r="A90" s="70"/>
      <c r="B90" s="989" t="s">
        <v>1642</v>
      </c>
      <c r="C90" s="990" t="s">
        <v>1643</v>
      </c>
      <c r="D90" s="982" t="s">
        <v>1374</v>
      </c>
      <c r="E90" s="981" t="s">
        <v>1426</v>
      </c>
      <c r="F90" s="983"/>
      <c r="G90" s="983"/>
      <c r="H90" s="984"/>
      <c r="I90" s="983"/>
      <c r="J90" s="983"/>
      <c r="K90" s="983"/>
      <c r="L90" s="983"/>
      <c r="M90" s="983"/>
      <c r="N90" s="983"/>
      <c r="O90" s="983"/>
      <c r="P90" s="983"/>
      <c r="Q90" s="983"/>
      <c r="R90" s="983"/>
      <c r="S90" s="983"/>
      <c r="T90" s="983"/>
      <c r="U90" s="983"/>
      <c r="V90" s="983"/>
      <c r="W90" s="70"/>
      <c r="X90" s="70"/>
      <c r="Y90" s="70"/>
      <c r="Z90" s="70"/>
    </row>
    <row r="91" spans="1:26" ht="51" x14ac:dyDescent="0.2">
      <c r="A91" s="70"/>
      <c r="B91" s="989" t="s">
        <v>1644</v>
      </c>
      <c r="C91" s="990" t="s">
        <v>1645</v>
      </c>
      <c r="D91" s="982" t="s">
        <v>1646</v>
      </c>
      <c r="E91" s="981" t="s">
        <v>1452</v>
      </c>
      <c r="F91" s="983"/>
      <c r="G91" s="983"/>
      <c r="H91" s="984"/>
      <c r="I91" s="983"/>
      <c r="J91" s="983"/>
      <c r="K91" s="983"/>
      <c r="L91" s="983"/>
      <c r="M91" s="983"/>
      <c r="N91" s="983"/>
      <c r="O91" s="983"/>
      <c r="P91" s="983"/>
      <c r="Q91" s="983"/>
      <c r="R91" s="983"/>
      <c r="S91" s="983"/>
      <c r="T91" s="983"/>
      <c r="U91" s="983"/>
      <c r="V91" s="984"/>
      <c r="W91" s="70"/>
      <c r="X91" s="70"/>
      <c r="Y91" s="70"/>
      <c r="Z91" s="70"/>
    </row>
    <row r="92" spans="1:26" ht="25.5" x14ac:dyDescent="0.2">
      <c r="A92" s="70"/>
      <c r="B92" s="989" t="s">
        <v>1647</v>
      </c>
      <c r="C92" s="990" t="s">
        <v>1648</v>
      </c>
      <c r="D92" s="982" t="s">
        <v>1374</v>
      </c>
      <c r="E92" s="981" t="s">
        <v>1649</v>
      </c>
      <c r="F92" s="983"/>
      <c r="G92" s="983"/>
      <c r="H92" s="984"/>
      <c r="I92" s="983"/>
      <c r="J92" s="983"/>
      <c r="K92" s="983"/>
      <c r="L92" s="983"/>
      <c r="M92" s="983"/>
      <c r="N92" s="983"/>
      <c r="O92" s="983"/>
      <c r="P92" s="983"/>
      <c r="Q92" s="983"/>
      <c r="R92" s="983"/>
      <c r="S92" s="983"/>
      <c r="T92" s="983"/>
      <c r="U92" s="983"/>
      <c r="V92" s="983"/>
      <c r="W92" s="70"/>
      <c r="X92" s="70"/>
      <c r="Y92" s="70"/>
      <c r="Z92" s="70"/>
    </row>
    <row r="93" spans="1:26" ht="102" x14ac:dyDescent="0.2">
      <c r="A93" s="70"/>
      <c r="B93" s="989" t="s">
        <v>1650</v>
      </c>
      <c r="C93" s="990" t="s">
        <v>1651</v>
      </c>
      <c r="D93" s="982" t="s">
        <v>1374</v>
      </c>
      <c r="E93" s="981" t="s">
        <v>1605</v>
      </c>
      <c r="F93" s="983"/>
      <c r="G93" s="983"/>
      <c r="H93" s="984"/>
      <c r="I93" s="983"/>
      <c r="J93" s="983"/>
      <c r="K93" s="983"/>
      <c r="L93" s="983"/>
      <c r="M93" s="983"/>
      <c r="N93" s="983"/>
      <c r="O93" s="983"/>
      <c r="P93" s="983"/>
      <c r="Q93" s="983"/>
      <c r="R93" s="983"/>
      <c r="S93" s="983"/>
      <c r="T93" s="983"/>
      <c r="U93" s="983"/>
      <c r="V93" s="983"/>
      <c r="W93" s="70"/>
      <c r="X93" s="70"/>
      <c r="Y93" s="70"/>
      <c r="Z93" s="70"/>
    </row>
    <row r="94" spans="1:26" ht="51" x14ac:dyDescent="0.2">
      <c r="A94" s="70"/>
      <c r="B94" s="980" t="s">
        <v>1652</v>
      </c>
      <c r="C94" s="981" t="s">
        <v>1653</v>
      </c>
      <c r="D94" s="991" t="s">
        <v>1654</v>
      </c>
      <c r="E94" s="981" t="s">
        <v>1426</v>
      </c>
      <c r="F94" s="983"/>
      <c r="G94" s="983"/>
      <c r="H94" s="983"/>
      <c r="I94" s="983"/>
      <c r="J94" s="983"/>
      <c r="K94" s="983"/>
      <c r="L94" s="983"/>
      <c r="M94" s="983"/>
      <c r="N94" s="983"/>
      <c r="O94" s="984"/>
      <c r="P94" s="983"/>
      <c r="Q94" s="983"/>
      <c r="R94" s="983"/>
      <c r="S94" s="983"/>
      <c r="T94" s="983"/>
      <c r="U94" s="983"/>
      <c r="V94" s="983"/>
      <c r="W94" s="70"/>
      <c r="X94" s="70"/>
      <c r="Y94" s="70"/>
      <c r="Z94" s="70"/>
    </row>
    <row r="95" spans="1:26" ht="63.75" x14ac:dyDescent="0.2">
      <c r="A95" s="70"/>
      <c r="B95" s="980" t="s">
        <v>1655</v>
      </c>
      <c r="C95" s="981" t="s">
        <v>1656</v>
      </c>
      <c r="D95" s="991" t="s">
        <v>1574</v>
      </c>
      <c r="E95" s="981" t="s">
        <v>1426</v>
      </c>
      <c r="F95" s="983"/>
      <c r="G95" s="983"/>
      <c r="H95" s="984"/>
      <c r="I95" s="983"/>
      <c r="J95" s="984"/>
      <c r="K95" s="983"/>
      <c r="L95" s="983"/>
      <c r="M95" s="983"/>
      <c r="N95" s="983"/>
      <c r="O95" s="983"/>
      <c r="P95" s="983"/>
      <c r="Q95" s="983"/>
      <c r="R95" s="983"/>
      <c r="S95" s="983"/>
      <c r="T95" s="983"/>
      <c r="U95" s="983"/>
      <c r="V95" s="983"/>
      <c r="W95" s="70"/>
      <c r="X95" s="70"/>
      <c r="Y95" s="70"/>
      <c r="Z95" s="70"/>
    </row>
    <row r="96" spans="1:26" ht="78.75" x14ac:dyDescent="0.2">
      <c r="A96" s="70"/>
      <c r="B96" s="980" t="s">
        <v>1657</v>
      </c>
      <c r="C96" s="981" t="s">
        <v>1658</v>
      </c>
      <c r="D96" s="991" t="s">
        <v>1659</v>
      </c>
      <c r="E96" s="981" t="s">
        <v>1429</v>
      </c>
      <c r="F96" s="983"/>
      <c r="G96" s="983"/>
      <c r="H96" s="983"/>
      <c r="I96" s="984"/>
      <c r="J96" s="984"/>
      <c r="K96" s="983"/>
      <c r="L96" s="983"/>
      <c r="M96" s="983"/>
      <c r="N96" s="983"/>
      <c r="O96" s="984"/>
      <c r="P96" s="983"/>
      <c r="Q96" s="983"/>
      <c r="R96" s="983"/>
      <c r="S96" s="983"/>
      <c r="T96" s="983"/>
      <c r="U96" s="984"/>
      <c r="V96" s="984"/>
      <c r="W96" s="70"/>
      <c r="X96" s="70"/>
      <c r="Y96" s="70"/>
      <c r="Z96" s="70"/>
    </row>
    <row r="97" spans="1:26" ht="51" x14ac:dyDescent="0.2">
      <c r="A97" s="70"/>
      <c r="B97" s="980" t="s">
        <v>1660</v>
      </c>
      <c r="C97" s="981" t="s">
        <v>1661</v>
      </c>
      <c r="D97" s="991" t="s">
        <v>1662</v>
      </c>
      <c r="E97" s="981" t="s">
        <v>1429</v>
      </c>
      <c r="F97" s="983"/>
      <c r="G97" s="984"/>
      <c r="H97" s="983"/>
      <c r="I97" s="984"/>
      <c r="J97" s="983"/>
      <c r="K97" s="983"/>
      <c r="L97" s="983"/>
      <c r="M97" s="983"/>
      <c r="N97" s="983"/>
      <c r="O97" s="983"/>
      <c r="P97" s="983"/>
      <c r="Q97" s="983"/>
      <c r="R97" s="983"/>
      <c r="S97" s="983"/>
      <c r="T97" s="983"/>
      <c r="U97" s="983"/>
      <c r="V97" s="983"/>
      <c r="W97" s="70"/>
      <c r="X97" s="70"/>
      <c r="Y97" s="70"/>
      <c r="Z97" s="70"/>
    </row>
    <row r="98" spans="1:26" ht="89.25" x14ac:dyDescent="0.2">
      <c r="A98" s="70"/>
      <c r="B98" s="980" t="s">
        <v>1663</v>
      </c>
      <c r="C98" s="981" t="s">
        <v>1664</v>
      </c>
      <c r="D98" s="991" t="s">
        <v>1665</v>
      </c>
      <c r="E98" s="981" t="s">
        <v>1452</v>
      </c>
      <c r="F98" s="983"/>
      <c r="G98" s="983"/>
      <c r="H98" s="983"/>
      <c r="I98" s="983"/>
      <c r="J98" s="983"/>
      <c r="K98" s="983"/>
      <c r="L98" s="983"/>
      <c r="M98" s="983"/>
      <c r="N98" s="983"/>
      <c r="O98" s="984"/>
      <c r="P98" s="983"/>
      <c r="Q98" s="983"/>
      <c r="R98" s="983"/>
      <c r="S98" s="983"/>
      <c r="T98" s="983"/>
      <c r="U98" s="983"/>
      <c r="V98" s="984"/>
      <c r="W98" s="70"/>
      <c r="X98" s="70"/>
      <c r="Y98" s="70"/>
      <c r="Z98" s="70"/>
    </row>
    <row r="99" spans="1:26" ht="76.5" x14ac:dyDescent="0.2">
      <c r="A99" s="70"/>
      <c r="B99" s="980" t="s">
        <v>1666</v>
      </c>
      <c r="C99" s="981" t="s">
        <v>1667</v>
      </c>
      <c r="D99" s="991" t="s">
        <v>1544</v>
      </c>
      <c r="E99" s="981" t="s">
        <v>1452</v>
      </c>
      <c r="F99" s="983"/>
      <c r="G99" s="983"/>
      <c r="H99" s="983"/>
      <c r="I99" s="984"/>
      <c r="J99" s="983"/>
      <c r="K99" s="983"/>
      <c r="L99" s="983"/>
      <c r="M99" s="984"/>
      <c r="N99" s="983"/>
      <c r="O99" s="984"/>
      <c r="P99" s="983"/>
      <c r="Q99" s="983"/>
      <c r="R99" s="983"/>
      <c r="S99" s="983"/>
      <c r="T99" s="983"/>
      <c r="U99" s="983"/>
      <c r="V99" s="984"/>
      <c r="W99" s="70"/>
      <c r="X99" s="70"/>
      <c r="Y99" s="70"/>
      <c r="Z99" s="70"/>
    </row>
    <row r="100" spans="1:26" ht="76.5" x14ac:dyDescent="0.2">
      <c r="A100" s="70"/>
      <c r="B100" s="980" t="s">
        <v>1668</v>
      </c>
      <c r="C100" s="981" t="s">
        <v>1669</v>
      </c>
      <c r="D100" s="991" t="s">
        <v>1670</v>
      </c>
      <c r="E100" s="981" t="s">
        <v>1452</v>
      </c>
      <c r="F100" s="983"/>
      <c r="G100" s="983"/>
      <c r="H100" s="983"/>
      <c r="I100" s="984"/>
      <c r="J100" s="983"/>
      <c r="K100" s="983"/>
      <c r="L100" s="983"/>
      <c r="M100" s="983"/>
      <c r="N100" s="983"/>
      <c r="O100" s="984"/>
      <c r="P100" s="983"/>
      <c r="Q100" s="983"/>
      <c r="R100" s="983"/>
      <c r="S100" s="983"/>
      <c r="T100" s="983"/>
      <c r="U100" s="983"/>
      <c r="V100" s="984"/>
      <c r="W100" s="70"/>
      <c r="X100" s="70"/>
      <c r="Y100" s="70"/>
      <c r="Z100" s="70"/>
    </row>
    <row r="101" spans="1:26" ht="14.25" x14ac:dyDescent="0.2">
      <c r="A101" s="7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row>
    <row r="102" spans="1:26" ht="14.25" x14ac:dyDescent="0.2">
      <c r="A102" s="70"/>
      <c r="B102" s="1"/>
      <c r="C102" s="1"/>
      <c r="D102" s="831"/>
      <c r="E102" s="70"/>
      <c r="F102" s="70"/>
      <c r="G102" s="70"/>
      <c r="H102" s="70"/>
      <c r="I102" s="70"/>
      <c r="J102" s="70"/>
      <c r="K102" s="70"/>
      <c r="L102" s="70"/>
      <c r="M102" s="70"/>
      <c r="N102" s="70"/>
      <c r="O102" s="70"/>
      <c r="P102" s="70"/>
      <c r="Q102" s="70"/>
      <c r="R102" s="70"/>
      <c r="S102" s="70"/>
      <c r="T102" s="70"/>
      <c r="U102" s="70"/>
      <c r="V102" s="70"/>
      <c r="W102" s="70"/>
      <c r="X102" s="70"/>
      <c r="Y102" s="70"/>
      <c r="Z102" s="70"/>
    </row>
    <row r="103" spans="1:26" ht="14.25" x14ac:dyDescent="0.2">
      <c r="B103" s="977"/>
      <c r="C103" s="977"/>
      <c r="D103" s="978"/>
    </row>
    <row r="104" spans="1:26" ht="14.25" x14ac:dyDescent="0.2">
      <c r="B104" s="977"/>
      <c r="C104" s="977"/>
      <c r="D104" s="978"/>
    </row>
    <row r="105" spans="1:26" ht="14.25" x14ac:dyDescent="0.2">
      <c r="B105" s="977"/>
      <c r="C105" s="977"/>
      <c r="D105" s="978"/>
    </row>
    <row r="106" spans="1:26" ht="14.25" x14ac:dyDescent="0.2">
      <c r="B106" s="977"/>
      <c r="C106" s="977"/>
      <c r="D106" s="978"/>
    </row>
    <row r="107" spans="1:26" ht="14.25" x14ac:dyDescent="0.2">
      <c r="B107" s="977"/>
      <c r="C107" s="977"/>
      <c r="D107" s="978"/>
    </row>
    <row r="108" spans="1:26" ht="14.25" x14ac:dyDescent="0.2">
      <c r="B108" s="977"/>
      <c r="C108" s="977"/>
      <c r="D108" s="978"/>
    </row>
    <row r="109" spans="1:26" ht="14.25" x14ac:dyDescent="0.2">
      <c r="B109" s="977"/>
      <c r="C109" s="977"/>
      <c r="D109" s="978"/>
    </row>
    <row r="110" spans="1:26" ht="14.25" x14ac:dyDescent="0.2">
      <c r="B110" s="977"/>
      <c r="C110" s="977"/>
      <c r="D110" s="978"/>
    </row>
    <row r="111" spans="1:26" ht="14.25" x14ac:dyDescent="0.2">
      <c r="B111" s="977"/>
      <c r="C111" s="977"/>
      <c r="D111" s="978"/>
    </row>
    <row r="112" spans="1:26" ht="14.25" x14ac:dyDescent="0.2">
      <c r="B112" s="977"/>
      <c r="C112" s="977"/>
      <c r="D112" s="978"/>
    </row>
    <row r="113" spans="2:4" ht="14.25" x14ac:dyDescent="0.2">
      <c r="B113" s="977"/>
      <c r="C113" s="977"/>
      <c r="D113" s="978"/>
    </row>
    <row r="114" spans="2:4" ht="14.25" x14ac:dyDescent="0.2">
      <c r="B114" s="977"/>
      <c r="C114" s="977"/>
      <c r="D114" s="978"/>
    </row>
    <row r="115" spans="2:4" ht="14.25" x14ac:dyDescent="0.2">
      <c r="B115" s="977"/>
      <c r="C115" s="977"/>
      <c r="D115" s="978"/>
    </row>
    <row r="116" spans="2:4" ht="14.25" x14ac:dyDescent="0.2">
      <c r="B116" s="977"/>
      <c r="C116" s="977"/>
      <c r="D116" s="978"/>
    </row>
    <row r="117" spans="2:4" ht="14.25" x14ac:dyDescent="0.2">
      <c r="B117" s="977"/>
      <c r="C117" s="977"/>
      <c r="D117" s="978"/>
    </row>
    <row r="118" spans="2:4" ht="14.25" x14ac:dyDescent="0.2">
      <c r="B118" s="977"/>
      <c r="C118" s="977"/>
      <c r="D118" s="978"/>
    </row>
    <row r="119" spans="2:4" ht="14.25" x14ac:dyDescent="0.2">
      <c r="B119" s="977"/>
      <c r="C119" s="977"/>
      <c r="D119" s="978"/>
    </row>
    <row r="120" spans="2:4" ht="14.25" x14ac:dyDescent="0.2">
      <c r="B120" s="977"/>
      <c r="C120" s="977"/>
      <c r="D120" s="978"/>
    </row>
    <row r="121" spans="2:4" ht="14.25" x14ac:dyDescent="0.2">
      <c r="B121" s="977"/>
      <c r="C121" s="977"/>
      <c r="D121" s="978"/>
    </row>
    <row r="122" spans="2:4" ht="14.25" x14ac:dyDescent="0.2">
      <c r="B122" s="977"/>
      <c r="C122" s="977"/>
      <c r="D122" s="978"/>
    </row>
    <row r="123" spans="2:4" ht="14.25" x14ac:dyDescent="0.2">
      <c r="B123" s="977"/>
      <c r="C123" s="977"/>
      <c r="D123" s="978"/>
    </row>
    <row r="124" spans="2:4" ht="14.25" x14ac:dyDescent="0.2">
      <c r="B124" s="977"/>
      <c r="C124" s="977"/>
      <c r="D124" s="978"/>
    </row>
    <row r="125" spans="2:4" ht="14.25" x14ac:dyDescent="0.2">
      <c r="B125" s="977"/>
      <c r="C125" s="977"/>
      <c r="D125" s="978"/>
    </row>
    <row r="126" spans="2:4" ht="14.25" x14ac:dyDescent="0.2">
      <c r="B126" s="977"/>
      <c r="C126" s="977"/>
      <c r="D126" s="978"/>
    </row>
    <row r="127" spans="2:4" ht="14.25" x14ac:dyDescent="0.2">
      <c r="B127" s="977"/>
      <c r="C127" s="977"/>
      <c r="D127" s="978"/>
    </row>
    <row r="128" spans="2:4" ht="14.25" x14ac:dyDescent="0.2">
      <c r="B128" s="977"/>
      <c r="C128" s="977"/>
      <c r="D128" s="978"/>
    </row>
    <row r="129" spans="2:4" ht="14.25" x14ac:dyDescent="0.2">
      <c r="B129" s="977"/>
      <c r="C129" s="977"/>
      <c r="D129" s="978"/>
    </row>
    <row r="130" spans="2:4" ht="14.25" x14ac:dyDescent="0.2">
      <c r="B130" s="977"/>
      <c r="C130" s="977"/>
      <c r="D130" s="978"/>
    </row>
    <row r="131" spans="2:4" ht="14.25" x14ac:dyDescent="0.2">
      <c r="B131" s="977"/>
      <c r="C131" s="977"/>
      <c r="D131" s="978"/>
    </row>
    <row r="132" spans="2:4" ht="14.25" x14ac:dyDescent="0.2">
      <c r="B132" s="977"/>
      <c r="C132" s="977"/>
      <c r="D132" s="978"/>
    </row>
    <row r="133" spans="2:4" ht="14.25" x14ac:dyDescent="0.2">
      <c r="B133" s="977"/>
      <c r="C133" s="977"/>
      <c r="D133" s="978"/>
    </row>
    <row r="134" spans="2:4" ht="14.25" x14ac:dyDescent="0.2">
      <c r="B134" s="977"/>
      <c r="C134" s="977"/>
      <c r="D134" s="978"/>
    </row>
    <row r="135" spans="2:4" ht="14.25" x14ac:dyDescent="0.2">
      <c r="B135" s="977"/>
      <c r="C135" s="977"/>
      <c r="D135" s="978"/>
    </row>
    <row r="136" spans="2:4" ht="14.25" x14ac:dyDescent="0.2">
      <c r="B136" s="977"/>
      <c r="C136" s="977"/>
      <c r="D136" s="978"/>
    </row>
    <row r="137" spans="2:4" ht="14.25" x14ac:dyDescent="0.2">
      <c r="B137" s="977"/>
      <c r="C137" s="977"/>
      <c r="D137" s="978"/>
    </row>
    <row r="138" spans="2:4" ht="14.25" x14ac:dyDescent="0.2">
      <c r="B138" s="977"/>
      <c r="C138" s="977"/>
      <c r="D138" s="978"/>
    </row>
    <row r="139" spans="2:4" ht="14.25" x14ac:dyDescent="0.2">
      <c r="B139" s="977"/>
      <c r="C139" s="977"/>
      <c r="D139" s="978"/>
    </row>
    <row r="140" spans="2:4" ht="14.25" x14ac:dyDescent="0.2">
      <c r="B140" s="977"/>
      <c r="C140" s="977"/>
      <c r="D140" s="978"/>
    </row>
    <row r="141" spans="2:4" ht="14.25" x14ac:dyDescent="0.2">
      <c r="B141" s="977"/>
      <c r="C141" s="977"/>
      <c r="D141" s="978"/>
    </row>
    <row r="142" spans="2:4" ht="14.25" x14ac:dyDescent="0.2">
      <c r="B142" s="977"/>
      <c r="C142" s="977"/>
      <c r="D142" s="978"/>
    </row>
    <row r="143" spans="2:4" ht="14.25" x14ac:dyDescent="0.2">
      <c r="B143" s="977"/>
      <c r="C143" s="977"/>
      <c r="D143" s="978"/>
    </row>
    <row r="144" spans="2:4" ht="14.25" x14ac:dyDescent="0.2">
      <c r="B144" s="977"/>
      <c r="C144" s="977"/>
      <c r="D144" s="978"/>
    </row>
    <row r="145" spans="2:4" ht="14.25" x14ac:dyDescent="0.2">
      <c r="B145" s="977"/>
      <c r="C145" s="977"/>
      <c r="D145" s="978"/>
    </row>
    <row r="146" spans="2:4" ht="14.25" x14ac:dyDescent="0.2">
      <c r="B146" s="977"/>
      <c r="C146" s="977"/>
      <c r="D146" s="978"/>
    </row>
    <row r="147" spans="2:4" ht="14.25" x14ac:dyDescent="0.2">
      <c r="B147" s="977"/>
      <c r="C147" s="977"/>
      <c r="D147" s="978"/>
    </row>
    <row r="148" spans="2:4" ht="14.25" x14ac:dyDescent="0.2">
      <c r="B148" s="977"/>
      <c r="C148" s="977"/>
      <c r="D148" s="978"/>
    </row>
    <row r="149" spans="2:4" ht="14.25" x14ac:dyDescent="0.2">
      <c r="B149" s="977"/>
      <c r="C149" s="977"/>
      <c r="D149" s="978"/>
    </row>
    <row r="150" spans="2:4" ht="14.25" x14ac:dyDescent="0.2">
      <c r="B150" s="977"/>
      <c r="C150" s="977"/>
      <c r="D150" s="978"/>
    </row>
    <row r="151" spans="2:4" ht="14.25" x14ac:dyDescent="0.2">
      <c r="B151" s="977"/>
      <c r="C151" s="977"/>
      <c r="D151" s="978"/>
    </row>
    <row r="152" spans="2:4" ht="14.25" x14ac:dyDescent="0.2">
      <c r="B152" s="977"/>
      <c r="C152" s="977"/>
      <c r="D152" s="978"/>
    </row>
    <row r="153" spans="2:4" ht="14.25" x14ac:dyDescent="0.2">
      <c r="B153" s="977"/>
      <c r="C153" s="977"/>
      <c r="D153" s="978"/>
    </row>
    <row r="154" spans="2:4" ht="14.25" x14ac:dyDescent="0.2">
      <c r="B154" s="977"/>
      <c r="C154" s="977"/>
      <c r="D154" s="978"/>
    </row>
    <row r="155" spans="2:4" ht="14.25" x14ac:dyDescent="0.2">
      <c r="B155" s="977"/>
      <c r="C155" s="977"/>
      <c r="D155" s="978"/>
    </row>
    <row r="156" spans="2:4" ht="14.25" x14ac:dyDescent="0.2">
      <c r="B156" s="977"/>
      <c r="C156" s="977"/>
      <c r="D156" s="978"/>
    </row>
    <row r="157" spans="2:4" ht="14.25" x14ac:dyDescent="0.2">
      <c r="B157" s="977"/>
      <c r="C157" s="977"/>
      <c r="D157" s="978"/>
    </row>
    <row r="158" spans="2:4" ht="14.25" x14ac:dyDescent="0.2">
      <c r="B158" s="977"/>
      <c r="C158" s="977"/>
      <c r="D158" s="978"/>
    </row>
    <row r="159" spans="2:4" ht="14.25" x14ac:dyDescent="0.2">
      <c r="B159" s="977"/>
      <c r="C159" s="977"/>
      <c r="D159" s="978"/>
    </row>
    <row r="160" spans="2:4" ht="14.25" x14ac:dyDescent="0.2">
      <c r="B160" s="977"/>
      <c r="C160" s="977"/>
      <c r="D160" s="978"/>
    </row>
    <row r="161" spans="2:4" ht="14.25" x14ac:dyDescent="0.2">
      <c r="B161" s="977"/>
      <c r="C161" s="977"/>
      <c r="D161" s="978"/>
    </row>
    <row r="162" spans="2:4" ht="14.25" x14ac:dyDescent="0.2">
      <c r="B162" s="977"/>
      <c r="C162" s="977"/>
      <c r="D162" s="978"/>
    </row>
    <row r="163" spans="2:4" ht="14.25" x14ac:dyDescent="0.2">
      <c r="B163" s="977"/>
      <c r="C163" s="977"/>
      <c r="D163" s="978"/>
    </row>
    <row r="164" spans="2:4" ht="14.25" x14ac:dyDescent="0.2">
      <c r="B164" s="977"/>
      <c r="C164" s="977"/>
      <c r="D164" s="978"/>
    </row>
    <row r="165" spans="2:4" ht="14.25" x14ac:dyDescent="0.2">
      <c r="B165" s="977"/>
      <c r="C165" s="977"/>
      <c r="D165" s="978"/>
    </row>
    <row r="166" spans="2:4" ht="14.25" x14ac:dyDescent="0.2">
      <c r="B166" s="977"/>
      <c r="C166" s="977"/>
      <c r="D166" s="978"/>
    </row>
    <row r="167" spans="2:4" ht="14.25" x14ac:dyDescent="0.2">
      <c r="B167" s="977"/>
      <c r="C167" s="977"/>
      <c r="D167" s="978"/>
    </row>
    <row r="168" spans="2:4" ht="14.25" x14ac:dyDescent="0.2">
      <c r="B168" s="977"/>
      <c r="C168" s="977"/>
      <c r="D168" s="978"/>
    </row>
    <row r="169" spans="2:4" ht="14.25" x14ac:dyDescent="0.2">
      <c r="B169" s="977"/>
      <c r="C169" s="977"/>
      <c r="D169" s="978"/>
    </row>
    <row r="170" spans="2:4" ht="14.25" x14ac:dyDescent="0.2">
      <c r="B170" s="977"/>
      <c r="C170" s="977"/>
      <c r="D170" s="978"/>
    </row>
    <row r="171" spans="2:4" ht="14.25" x14ac:dyDescent="0.2">
      <c r="B171" s="977"/>
      <c r="C171" s="977"/>
      <c r="D171" s="978"/>
    </row>
    <row r="172" spans="2:4" ht="14.25" x14ac:dyDescent="0.2">
      <c r="B172" s="977"/>
      <c r="C172" s="977"/>
      <c r="D172" s="978"/>
    </row>
    <row r="173" spans="2:4" ht="14.25" x14ac:dyDescent="0.2">
      <c r="B173" s="977"/>
      <c r="C173" s="977"/>
      <c r="D173" s="978"/>
    </row>
    <row r="174" spans="2:4" ht="14.25" x14ac:dyDescent="0.2">
      <c r="B174" s="977"/>
      <c r="C174" s="977"/>
      <c r="D174" s="978"/>
    </row>
    <row r="175" spans="2:4" ht="14.25" x14ac:dyDescent="0.2">
      <c r="B175" s="977"/>
      <c r="C175" s="977"/>
      <c r="D175" s="978"/>
    </row>
    <row r="176" spans="2:4" ht="14.25" x14ac:dyDescent="0.2">
      <c r="B176" s="977"/>
      <c r="C176" s="977"/>
      <c r="D176" s="978"/>
    </row>
    <row r="177" spans="2:4" ht="14.25" x14ac:dyDescent="0.2">
      <c r="B177" s="977"/>
      <c r="C177" s="977"/>
      <c r="D177" s="978"/>
    </row>
    <row r="178" spans="2:4" ht="14.25" x14ac:dyDescent="0.2">
      <c r="B178" s="977"/>
      <c r="C178" s="977"/>
      <c r="D178" s="978"/>
    </row>
    <row r="179" spans="2:4" ht="14.25" x14ac:dyDescent="0.2">
      <c r="B179" s="977"/>
      <c r="C179" s="977"/>
      <c r="D179" s="978"/>
    </row>
    <row r="180" spans="2:4" ht="14.25" x14ac:dyDescent="0.2">
      <c r="B180" s="977"/>
      <c r="C180" s="977"/>
      <c r="D180" s="978"/>
    </row>
    <row r="181" spans="2:4" ht="14.25" x14ac:dyDescent="0.2">
      <c r="B181" s="977"/>
      <c r="C181" s="977"/>
      <c r="D181" s="978"/>
    </row>
    <row r="182" spans="2:4" ht="14.25" x14ac:dyDescent="0.2">
      <c r="B182" s="977"/>
      <c r="C182" s="977"/>
      <c r="D182" s="978"/>
    </row>
    <row r="183" spans="2:4" ht="14.25" x14ac:dyDescent="0.2">
      <c r="B183" s="977"/>
      <c r="C183" s="977"/>
      <c r="D183" s="978"/>
    </row>
    <row r="184" spans="2:4" ht="14.25" x14ac:dyDescent="0.2">
      <c r="B184" s="977"/>
      <c r="C184" s="977"/>
      <c r="D184" s="978"/>
    </row>
    <row r="185" spans="2:4" ht="14.25" x14ac:dyDescent="0.2">
      <c r="B185" s="977"/>
      <c r="C185" s="977"/>
      <c r="D185" s="978"/>
    </row>
    <row r="186" spans="2:4" ht="14.25" x14ac:dyDescent="0.2">
      <c r="B186" s="977"/>
      <c r="C186" s="977"/>
      <c r="D186" s="978"/>
    </row>
    <row r="187" spans="2:4" ht="14.25" x14ac:dyDescent="0.2">
      <c r="B187" s="977"/>
      <c r="C187" s="977"/>
      <c r="D187" s="978"/>
    </row>
    <row r="188" spans="2:4" ht="14.25" x14ac:dyDescent="0.2">
      <c r="B188" s="977"/>
      <c r="C188" s="977"/>
      <c r="D188" s="978"/>
    </row>
    <row r="189" spans="2:4" ht="14.25" x14ac:dyDescent="0.2">
      <c r="B189" s="977"/>
      <c r="C189" s="977"/>
      <c r="D189" s="978"/>
    </row>
    <row r="190" spans="2:4" ht="14.25" x14ac:dyDescent="0.2">
      <c r="B190" s="977"/>
      <c r="C190" s="977"/>
      <c r="D190" s="978"/>
    </row>
    <row r="191" spans="2:4" ht="14.25" x14ac:dyDescent="0.2">
      <c r="B191" s="977"/>
      <c r="C191" s="977"/>
      <c r="D191" s="978"/>
    </row>
    <row r="192" spans="2:4" ht="14.25" x14ac:dyDescent="0.2">
      <c r="B192" s="977"/>
      <c r="C192" s="977"/>
      <c r="D192" s="978"/>
    </row>
    <row r="193" spans="2:4" ht="14.25" x14ac:dyDescent="0.2">
      <c r="B193" s="977"/>
      <c r="C193" s="977"/>
      <c r="D193" s="978"/>
    </row>
    <row r="194" spans="2:4" ht="14.25" x14ac:dyDescent="0.2">
      <c r="B194" s="977"/>
      <c r="C194" s="977"/>
      <c r="D194" s="978"/>
    </row>
    <row r="195" spans="2:4" ht="14.25" x14ac:dyDescent="0.2">
      <c r="B195" s="977"/>
      <c r="C195" s="977"/>
      <c r="D195" s="978"/>
    </row>
    <row r="196" spans="2:4" ht="14.25" x14ac:dyDescent="0.2">
      <c r="B196" s="977"/>
      <c r="C196" s="977"/>
      <c r="D196" s="978"/>
    </row>
    <row r="197" spans="2:4" ht="14.25" x14ac:dyDescent="0.2">
      <c r="B197" s="977"/>
      <c r="C197" s="977"/>
      <c r="D197" s="978"/>
    </row>
    <row r="198" spans="2:4" ht="14.25" x14ac:dyDescent="0.2">
      <c r="B198" s="977"/>
      <c r="C198" s="977"/>
      <c r="D198" s="978"/>
    </row>
    <row r="199" spans="2:4" ht="14.25" x14ac:dyDescent="0.2">
      <c r="B199" s="977"/>
      <c r="C199" s="977"/>
      <c r="D199" s="978"/>
    </row>
    <row r="200" spans="2:4" ht="14.25" x14ac:dyDescent="0.2">
      <c r="B200" s="977"/>
      <c r="C200" s="977"/>
      <c r="D200" s="978"/>
    </row>
    <row r="201" spans="2:4" ht="14.25" x14ac:dyDescent="0.2">
      <c r="B201" s="977"/>
      <c r="C201" s="977"/>
      <c r="D201" s="978"/>
    </row>
    <row r="202" spans="2:4" ht="14.25" x14ac:dyDescent="0.2">
      <c r="B202" s="977"/>
      <c r="C202" s="977"/>
      <c r="D202" s="978"/>
    </row>
    <row r="203" spans="2:4" ht="14.25" x14ac:dyDescent="0.2">
      <c r="B203" s="977"/>
      <c r="C203" s="977"/>
      <c r="D203" s="978"/>
    </row>
    <row r="204" spans="2:4" ht="14.25" x14ac:dyDescent="0.2">
      <c r="B204" s="977"/>
      <c r="C204" s="977"/>
      <c r="D204" s="978"/>
    </row>
    <row r="205" spans="2:4" ht="14.25" x14ac:dyDescent="0.2">
      <c r="B205" s="977"/>
      <c r="C205" s="977"/>
      <c r="D205" s="978"/>
    </row>
    <row r="206" spans="2:4" ht="14.25" x14ac:dyDescent="0.2">
      <c r="B206" s="977"/>
      <c r="C206" s="977"/>
      <c r="D206" s="978"/>
    </row>
    <row r="207" spans="2:4" ht="14.25" x14ac:dyDescent="0.2">
      <c r="B207" s="977"/>
      <c r="C207" s="977"/>
      <c r="D207" s="978"/>
    </row>
    <row r="208" spans="2:4" ht="14.25" x14ac:dyDescent="0.2">
      <c r="B208" s="977"/>
      <c r="C208" s="977"/>
      <c r="D208" s="978"/>
    </row>
    <row r="209" spans="2:4" ht="14.25" x14ac:dyDescent="0.2">
      <c r="B209" s="977"/>
      <c r="C209" s="977"/>
      <c r="D209" s="978"/>
    </row>
    <row r="210" spans="2:4" ht="14.25" x14ac:dyDescent="0.2">
      <c r="B210" s="977"/>
      <c r="C210" s="977"/>
      <c r="D210" s="978"/>
    </row>
    <row r="211" spans="2:4" ht="14.25" x14ac:dyDescent="0.2">
      <c r="B211" s="977"/>
      <c r="C211" s="977"/>
      <c r="D211" s="978"/>
    </row>
    <row r="212" spans="2:4" ht="14.25" x14ac:dyDescent="0.2">
      <c r="B212" s="977"/>
      <c r="C212" s="977"/>
      <c r="D212" s="978"/>
    </row>
    <row r="213" spans="2:4" ht="14.25" x14ac:dyDescent="0.2">
      <c r="B213" s="977"/>
      <c r="C213" s="977"/>
      <c r="D213" s="978"/>
    </row>
    <row r="214" spans="2:4" ht="14.25" x14ac:dyDescent="0.2">
      <c r="B214" s="977"/>
      <c r="C214" s="977"/>
      <c r="D214" s="978"/>
    </row>
    <row r="215" spans="2:4" ht="14.25" x14ac:dyDescent="0.2">
      <c r="B215" s="977"/>
      <c r="C215" s="977"/>
      <c r="D215" s="978"/>
    </row>
    <row r="216" spans="2:4" ht="14.25" x14ac:dyDescent="0.2">
      <c r="B216" s="977"/>
      <c r="C216" s="977"/>
      <c r="D216" s="978"/>
    </row>
    <row r="217" spans="2:4" ht="14.25" x14ac:dyDescent="0.2">
      <c r="B217" s="977"/>
      <c r="C217" s="977"/>
      <c r="D217" s="978"/>
    </row>
    <row r="218" spans="2:4" ht="14.25" x14ac:dyDescent="0.2">
      <c r="B218" s="977"/>
      <c r="C218" s="977"/>
      <c r="D218" s="978"/>
    </row>
    <row r="219" spans="2:4" ht="14.25" x14ac:dyDescent="0.2">
      <c r="B219" s="977"/>
      <c r="C219" s="977"/>
      <c r="D219" s="978"/>
    </row>
    <row r="220" spans="2:4" ht="14.25" x14ac:dyDescent="0.2">
      <c r="B220" s="977"/>
      <c r="C220" s="977"/>
      <c r="D220" s="978"/>
    </row>
    <row r="221" spans="2:4" ht="14.25" x14ac:dyDescent="0.2">
      <c r="B221" s="977"/>
      <c r="C221" s="977"/>
      <c r="D221" s="978"/>
    </row>
    <row r="222" spans="2:4" ht="14.25" x14ac:dyDescent="0.2">
      <c r="B222" s="977"/>
      <c r="C222" s="977"/>
      <c r="D222" s="978"/>
    </row>
    <row r="223" spans="2:4" ht="14.25" x14ac:dyDescent="0.2">
      <c r="B223" s="977"/>
      <c r="C223" s="977"/>
      <c r="D223" s="978"/>
    </row>
    <row r="224" spans="2:4" ht="14.25" x14ac:dyDescent="0.2">
      <c r="B224" s="977"/>
      <c r="C224" s="977"/>
      <c r="D224" s="978"/>
    </row>
    <row r="225" spans="2:4" ht="14.25" x14ac:dyDescent="0.2">
      <c r="B225" s="977"/>
      <c r="C225" s="977"/>
      <c r="D225" s="978"/>
    </row>
    <row r="226" spans="2:4" ht="14.25" x14ac:dyDescent="0.2">
      <c r="B226" s="977"/>
      <c r="C226" s="977"/>
      <c r="D226" s="978"/>
    </row>
    <row r="227" spans="2:4" ht="14.25" x14ac:dyDescent="0.2">
      <c r="B227" s="977"/>
      <c r="C227" s="977"/>
      <c r="D227" s="978"/>
    </row>
    <row r="228" spans="2:4" ht="14.25" x14ac:dyDescent="0.2">
      <c r="B228" s="977"/>
      <c r="C228" s="977"/>
      <c r="D228" s="978"/>
    </row>
    <row r="229" spans="2:4" ht="14.25" x14ac:dyDescent="0.2">
      <c r="B229" s="977"/>
      <c r="C229" s="977"/>
      <c r="D229" s="978"/>
    </row>
    <row r="230" spans="2:4" ht="14.25" x14ac:dyDescent="0.2">
      <c r="B230" s="977"/>
      <c r="C230" s="977"/>
      <c r="D230" s="978"/>
    </row>
    <row r="231" spans="2:4" ht="14.25" x14ac:dyDescent="0.2">
      <c r="B231" s="977"/>
      <c r="C231" s="977"/>
      <c r="D231" s="978"/>
    </row>
    <row r="232" spans="2:4" ht="14.25" x14ac:dyDescent="0.2">
      <c r="B232" s="977"/>
      <c r="C232" s="977"/>
      <c r="D232" s="978"/>
    </row>
    <row r="233" spans="2:4" ht="14.25" x14ac:dyDescent="0.2">
      <c r="B233" s="977"/>
      <c r="C233" s="977"/>
      <c r="D233" s="978"/>
    </row>
    <row r="234" spans="2:4" ht="14.25" x14ac:dyDescent="0.2">
      <c r="B234" s="977"/>
      <c r="C234" s="977"/>
      <c r="D234" s="978"/>
    </row>
    <row r="235" spans="2:4" ht="14.25" x14ac:dyDescent="0.2">
      <c r="B235" s="977"/>
      <c r="C235" s="977"/>
      <c r="D235" s="978"/>
    </row>
    <row r="236" spans="2:4" ht="14.25" x14ac:dyDescent="0.2">
      <c r="B236" s="977"/>
      <c r="C236" s="977"/>
      <c r="D236" s="978"/>
    </row>
    <row r="237" spans="2:4" ht="14.25" x14ac:dyDescent="0.2">
      <c r="B237" s="977"/>
      <c r="C237" s="977"/>
      <c r="D237" s="978"/>
    </row>
    <row r="238" spans="2:4" ht="14.25" x14ac:dyDescent="0.2">
      <c r="B238" s="977"/>
      <c r="C238" s="977"/>
      <c r="D238" s="978"/>
    </row>
    <row r="239" spans="2:4" ht="14.25" x14ac:dyDescent="0.2">
      <c r="B239" s="977"/>
      <c r="C239" s="977"/>
      <c r="D239" s="978"/>
    </row>
    <row r="240" spans="2:4" ht="14.25" x14ac:dyDescent="0.2">
      <c r="B240" s="977"/>
      <c r="C240" s="977"/>
      <c r="D240" s="978"/>
    </row>
    <row r="241" spans="2:4" ht="14.25" x14ac:dyDescent="0.2">
      <c r="B241" s="977"/>
      <c r="C241" s="977"/>
      <c r="D241" s="978"/>
    </row>
    <row r="242" spans="2:4" ht="14.25" x14ac:dyDescent="0.2">
      <c r="B242" s="977"/>
      <c r="C242" s="977"/>
      <c r="D242" s="978"/>
    </row>
    <row r="243" spans="2:4" ht="14.25" x14ac:dyDescent="0.2">
      <c r="B243" s="977"/>
      <c r="C243" s="977"/>
      <c r="D243" s="978"/>
    </row>
    <row r="244" spans="2:4" ht="14.25" x14ac:dyDescent="0.2">
      <c r="B244" s="977"/>
      <c r="C244" s="977"/>
      <c r="D244" s="978"/>
    </row>
    <row r="245" spans="2:4" ht="14.25" x14ac:dyDescent="0.2">
      <c r="B245" s="977"/>
      <c r="C245" s="977"/>
      <c r="D245" s="978"/>
    </row>
    <row r="246" spans="2:4" ht="14.25" x14ac:dyDescent="0.2">
      <c r="B246" s="977"/>
      <c r="C246" s="977"/>
      <c r="D246" s="978"/>
    </row>
    <row r="247" spans="2:4" ht="14.25" x14ac:dyDescent="0.2">
      <c r="B247" s="977"/>
      <c r="C247" s="977"/>
      <c r="D247" s="978"/>
    </row>
    <row r="248" spans="2:4" ht="14.25" x14ac:dyDescent="0.2">
      <c r="B248" s="977"/>
      <c r="C248" s="977"/>
      <c r="D248" s="978"/>
    </row>
    <row r="249" spans="2:4" ht="14.25" x14ac:dyDescent="0.2">
      <c r="B249" s="977"/>
      <c r="C249" s="977"/>
      <c r="D249" s="978"/>
    </row>
    <row r="250" spans="2:4" ht="14.25" x14ac:dyDescent="0.2">
      <c r="B250" s="977"/>
      <c r="C250" s="977"/>
      <c r="D250" s="978"/>
    </row>
    <row r="251" spans="2:4" ht="14.25" x14ac:dyDescent="0.2">
      <c r="B251" s="977"/>
      <c r="C251" s="977"/>
      <c r="D251" s="978"/>
    </row>
    <row r="252" spans="2:4" ht="14.25" x14ac:dyDescent="0.2">
      <c r="B252" s="977"/>
      <c r="C252" s="977"/>
      <c r="D252" s="978"/>
    </row>
    <row r="253" spans="2:4" ht="14.25" x14ac:dyDescent="0.2">
      <c r="B253" s="977"/>
      <c r="C253" s="977"/>
      <c r="D253" s="978"/>
    </row>
    <row r="254" spans="2:4" ht="14.25" x14ac:dyDescent="0.2">
      <c r="B254" s="977"/>
      <c r="C254" s="977"/>
      <c r="D254" s="978"/>
    </row>
    <row r="255" spans="2:4" ht="14.25" x14ac:dyDescent="0.2">
      <c r="B255" s="977"/>
      <c r="C255" s="977"/>
      <c r="D255" s="978"/>
    </row>
    <row r="256" spans="2:4" ht="14.25" x14ac:dyDescent="0.2">
      <c r="B256" s="977"/>
      <c r="C256" s="977"/>
      <c r="D256" s="978"/>
    </row>
    <row r="257" spans="2:4" ht="14.25" x14ac:dyDescent="0.2">
      <c r="B257" s="977"/>
      <c r="C257" s="977"/>
      <c r="D257" s="978"/>
    </row>
    <row r="258" spans="2:4" ht="14.25" x14ac:dyDescent="0.2">
      <c r="B258" s="977"/>
      <c r="C258" s="977"/>
      <c r="D258" s="978"/>
    </row>
    <row r="259" spans="2:4" ht="14.25" x14ac:dyDescent="0.2">
      <c r="B259" s="977"/>
      <c r="C259" s="977"/>
      <c r="D259" s="978"/>
    </row>
    <row r="260" spans="2:4" ht="14.25" x14ac:dyDescent="0.2">
      <c r="B260" s="977"/>
      <c r="C260" s="977"/>
      <c r="D260" s="978"/>
    </row>
    <row r="261" spans="2:4" ht="14.25" x14ac:dyDescent="0.2">
      <c r="B261" s="977"/>
      <c r="C261" s="977"/>
      <c r="D261" s="978"/>
    </row>
    <row r="262" spans="2:4" ht="14.25" x14ac:dyDescent="0.2">
      <c r="B262" s="977"/>
      <c r="C262" s="977"/>
      <c r="D262" s="978"/>
    </row>
    <row r="263" spans="2:4" ht="14.25" x14ac:dyDescent="0.2">
      <c r="B263" s="977"/>
      <c r="C263" s="977"/>
      <c r="D263" s="978"/>
    </row>
    <row r="264" spans="2:4" ht="14.25" x14ac:dyDescent="0.2">
      <c r="B264" s="977"/>
      <c r="C264" s="977"/>
      <c r="D264" s="978"/>
    </row>
    <row r="265" spans="2:4" ht="14.25" x14ac:dyDescent="0.2">
      <c r="B265" s="977"/>
      <c r="C265" s="977"/>
      <c r="D265" s="978"/>
    </row>
    <row r="266" spans="2:4" ht="14.25" x14ac:dyDescent="0.2">
      <c r="B266" s="977"/>
      <c r="C266" s="977"/>
      <c r="D266" s="978"/>
    </row>
    <row r="267" spans="2:4" ht="14.25" x14ac:dyDescent="0.2">
      <c r="B267" s="977"/>
      <c r="C267" s="977"/>
      <c r="D267" s="978"/>
    </row>
    <row r="268" spans="2:4" ht="14.25" x14ac:dyDescent="0.2">
      <c r="B268" s="977"/>
      <c r="C268" s="977"/>
      <c r="D268" s="978"/>
    </row>
    <row r="269" spans="2:4" ht="14.25" x14ac:dyDescent="0.2">
      <c r="B269" s="977"/>
      <c r="C269" s="977"/>
      <c r="D269" s="978"/>
    </row>
    <row r="270" spans="2:4" ht="14.25" x14ac:dyDescent="0.2">
      <c r="B270" s="977"/>
      <c r="C270" s="977"/>
      <c r="D270" s="978"/>
    </row>
    <row r="271" spans="2:4" ht="14.25" x14ac:dyDescent="0.2">
      <c r="B271" s="977"/>
      <c r="C271" s="977"/>
      <c r="D271" s="978"/>
    </row>
    <row r="272" spans="2:4" ht="14.25" x14ac:dyDescent="0.2">
      <c r="B272" s="977"/>
      <c r="C272" s="977"/>
      <c r="D272" s="978"/>
    </row>
    <row r="273" spans="2:4" ht="14.25" x14ac:dyDescent="0.2">
      <c r="B273" s="977"/>
      <c r="C273" s="977"/>
      <c r="D273" s="978"/>
    </row>
    <row r="274" spans="2:4" ht="14.25" x14ac:dyDescent="0.2">
      <c r="B274" s="977"/>
      <c r="C274" s="977"/>
      <c r="D274" s="978"/>
    </row>
    <row r="275" spans="2:4" ht="14.25" x14ac:dyDescent="0.2">
      <c r="B275" s="977"/>
      <c r="C275" s="977"/>
      <c r="D275" s="978"/>
    </row>
    <row r="276" spans="2:4" ht="14.25" x14ac:dyDescent="0.2">
      <c r="B276" s="977"/>
      <c r="C276" s="977"/>
      <c r="D276" s="978"/>
    </row>
    <row r="277" spans="2:4" ht="14.25" x14ac:dyDescent="0.2">
      <c r="B277" s="977"/>
      <c r="C277" s="977"/>
      <c r="D277" s="978"/>
    </row>
    <row r="278" spans="2:4" ht="14.25" x14ac:dyDescent="0.2">
      <c r="B278" s="977"/>
      <c r="C278" s="977"/>
      <c r="D278" s="978"/>
    </row>
    <row r="279" spans="2:4" ht="14.25" x14ac:dyDescent="0.2">
      <c r="B279" s="977"/>
      <c r="C279" s="977"/>
      <c r="D279" s="978"/>
    </row>
    <row r="280" spans="2:4" ht="14.25" x14ac:dyDescent="0.2">
      <c r="B280" s="977"/>
      <c r="C280" s="977"/>
      <c r="D280" s="978"/>
    </row>
    <row r="281" spans="2:4" ht="14.25" x14ac:dyDescent="0.2">
      <c r="B281" s="977"/>
      <c r="C281" s="977"/>
      <c r="D281" s="978"/>
    </row>
    <row r="282" spans="2:4" ht="14.25" x14ac:dyDescent="0.2">
      <c r="B282" s="977"/>
      <c r="C282" s="977"/>
      <c r="D282" s="978"/>
    </row>
    <row r="283" spans="2:4" ht="14.25" x14ac:dyDescent="0.2">
      <c r="B283" s="977"/>
      <c r="C283" s="977"/>
      <c r="D283" s="978"/>
    </row>
    <row r="284" spans="2:4" ht="14.25" x14ac:dyDescent="0.2">
      <c r="B284" s="977"/>
      <c r="C284" s="977"/>
      <c r="D284" s="978"/>
    </row>
    <row r="285" spans="2:4" ht="14.25" x14ac:dyDescent="0.2">
      <c r="B285" s="977"/>
      <c r="C285" s="977"/>
      <c r="D285" s="978"/>
    </row>
    <row r="286" spans="2:4" ht="14.25" x14ac:dyDescent="0.2">
      <c r="B286" s="977"/>
      <c r="C286" s="977"/>
      <c r="D286" s="978"/>
    </row>
    <row r="287" spans="2:4" ht="14.25" x14ac:dyDescent="0.2">
      <c r="B287" s="977"/>
      <c r="C287" s="977"/>
      <c r="D287" s="978"/>
    </row>
    <row r="288" spans="2:4" ht="14.25" x14ac:dyDescent="0.2">
      <c r="B288" s="977"/>
      <c r="C288" s="977"/>
      <c r="D288" s="978"/>
    </row>
    <row r="289" spans="2:4" ht="14.25" x14ac:dyDescent="0.2">
      <c r="B289" s="977"/>
      <c r="C289" s="977"/>
      <c r="D289" s="978"/>
    </row>
    <row r="290" spans="2:4" ht="14.25" x14ac:dyDescent="0.2">
      <c r="B290" s="977"/>
      <c r="C290" s="977"/>
      <c r="D290" s="978"/>
    </row>
    <row r="291" spans="2:4" ht="14.25" x14ac:dyDescent="0.2">
      <c r="B291" s="977"/>
      <c r="C291" s="977"/>
      <c r="D291" s="978"/>
    </row>
    <row r="292" spans="2:4" ht="14.25" x14ac:dyDescent="0.2">
      <c r="B292" s="977"/>
      <c r="C292" s="977"/>
      <c r="D292" s="978"/>
    </row>
    <row r="293" spans="2:4" ht="14.25" x14ac:dyDescent="0.2">
      <c r="B293" s="977"/>
      <c r="C293" s="977"/>
      <c r="D293" s="978"/>
    </row>
    <row r="294" spans="2:4" ht="14.25" x14ac:dyDescent="0.2">
      <c r="B294" s="977"/>
      <c r="C294" s="977"/>
      <c r="D294" s="978"/>
    </row>
    <row r="295" spans="2:4" ht="14.25" x14ac:dyDescent="0.2">
      <c r="B295" s="977"/>
      <c r="C295" s="977"/>
      <c r="D295" s="978"/>
    </row>
    <row r="296" spans="2:4" ht="14.25" x14ac:dyDescent="0.2">
      <c r="B296" s="977"/>
      <c r="C296" s="977"/>
      <c r="D296" s="978"/>
    </row>
    <row r="297" spans="2:4" ht="14.25" x14ac:dyDescent="0.2">
      <c r="B297" s="977"/>
      <c r="C297" s="977"/>
      <c r="D297" s="978"/>
    </row>
    <row r="298" spans="2:4" ht="14.25" x14ac:dyDescent="0.2">
      <c r="B298" s="977"/>
      <c r="C298" s="977"/>
      <c r="D298" s="978"/>
    </row>
    <row r="299" spans="2:4" ht="14.25" x14ac:dyDescent="0.2">
      <c r="B299" s="977"/>
      <c r="C299" s="977"/>
      <c r="D299" s="978"/>
    </row>
    <row r="300" spans="2:4" ht="14.25" x14ac:dyDescent="0.2">
      <c r="B300" s="977"/>
      <c r="C300" s="977"/>
      <c r="D300" s="978"/>
    </row>
    <row r="301" spans="2:4" ht="14.25" x14ac:dyDescent="0.2">
      <c r="B301" s="977"/>
      <c r="C301" s="977"/>
      <c r="D301" s="978"/>
    </row>
    <row r="302" spans="2:4" ht="14.25" x14ac:dyDescent="0.2">
      <c r="B302" s="977"/>
      <c r="C302" s="977"/>
      <c r="D302" s="978"/>
    </row>
    <row r="303" spans="2:4" ht="14.25" x14ac:dyDescent="0.2">
      <c r="B303" s="977"/>
      <c r="C303" s="977"/>
      <c r="D303" s="978"/>
    </row>
    <row r="304" spans="2:4" ht="14.25" x14ac:dyDescent="0.2">
      <c r="B304" s="977"/>
      <c r="C304" s="977"/>
      <c r="D304" s="978"/>
    </row>
    <row r="305" spans="2:4" ht="14.25" x14ac:dyDescent="0.2">
      <c r="B305" s="977"/>
      <c r="C305" s="977"/>
      <c r="D305" s="978"/>
    </row>
    <row r="306" spans="2:4" ht="14.25" x14ac:dyDescent="0.2">
      <c r="B306" s="977"/>
      <c r="C306" s="977"/>
      <c r="D306" s="978"/>
    </row>
    <row r="307" spans="2:4" ht="14.25" x14ac:dyDescent="0.2">
      <c r="B307" s="977"/>
      <c r="C307" s="977"/>
      <c r="D307" s="978"/>
    </row>
    <row r="308" spans="2:4" ht="14.25" x14ac:dyDescent="0.2">
      <c r="B308" s="977"/>
      <c r="C308" s="977"/>
      <c r="D308" s="978"/>
    </row>
    <row r="309" spans="2:4" ht="14.25" x14ac:dyDescent="0.2">
      <c r="B309" s="977"/>
      <c r="C309" s="977"/>
      <c r="D309" s="978"/>
    </row>
    <row r="310" spans="2:4" ht="14.25" x14ac:dyDescent="0.2">
      <c r="B310" s="977"/>
      <c r="C310" s="977"/>
      <c r="D310" s="978"/>
    </row>
    <row r="311" spans="2:4" ht="14.25" x14ac:dyDescent="0.2">
      <c r="B311" s="977"/>
      <c r="C311" s="977"/>
      <c r="D311" s="978"/>
    </row>
    <row r="312" spans="2:4" ht="14.25" x14ac:dyDescent="0.2">
      <c r="B312" s="977"/>
      <c r="C312" s="977"/>
      <c r="D312" s="978"/>
    </row>
    <row r="313" spans="2:4" ht="14.25" x14ac:dyDescent="0.2">
      <c r="B313" s="977"/>
      <c r="C313" s="977"/>
      <c r="D313" s="978"/>
    </row>
    <row r="314" spans="2:4" ht="14.25" x14ac:dyDescent="0.2">
      <c r="B314" s="977"/>
      <c r="C314" s="977"/>
      <c r="D314" s="978"/>
    </row>
    <row r="315" spans="2:4" ht="14.25" x14ac:dyDescent="0.2">
      <c r="B315" s="977"/>
      <c r="C315" s="977"/>
      <c r="D315" s="978"/>
    </row>
    <row r="316" spans="2:4" ht="14.25" x14ac:dyDescent="0.2">
      <c r="B316" s="977"/>
      <c r="C316" s="977"/>
      <c r="D316" s="978"/>
    </row>
    <row r="317" spans="2:4" ht="14.25" x14ac:dyDescent="0.2">
      <c r="B317" s="977"/>
      <c r="C317" s="977"/>
      <c r="D317" s="978"/>
    </row>
    <row r="318" spans="2:4" ht="14.25" x14ac:dyDescent="0.2">
      <c r="B318" s="977"/>
      <c r="C318" s="977"/>
      <c r="D318" s="978"/>
    </row>
    <row r="319" spans="2:4" ht="14.25" x14ac:dyDescent="0.2">
      <c r="B319" s="977"/>
      <c r="C319" s="977"/>
      <c r="D319" s="978"/>
    </row>
    <row r="320" spans="2:4" ht="14.25" x14ac:dyDescent="0.2">
      <c r="B320" s="977"/>
      <c r="C320" s="977"/>
      <c r="D320" s="978"/>
    </row>
    <row r="321" spans="2:4" ht="14.25" x14ac:dyDescent="0.2">
      <c r="B321" s="977"/>
      <c r="C321" s="977"/>
      <c r="D321" s="978"/>
    </row>
    <row r="322" spans="2:4" ht="14.25" x14ac:dyDescent="0.2">
      <c r="B322" s="977"/>
      <c r="C322" s="977"/>
      <c r="D322" s="978"/>
    </row>
    <row r="323" spans="2:4" ht="14.25" x14ac:dyDescent="0.2">
      <c r="B323" s="977"/>
      <c r="C323" s="977"/>
      <c r="D323" s="978"/>
    </row>
    <row r="324" spans="2:4" ht="14.25" x14ac:dyDescent="0.2">
      <c r="B324" s="977"/>
      <c r="C324" s="977"/>
      <c r="D324" s="978"/>
    </row>
    <row r="325" spans="2:4" ht="14.25" x14ac:dyDescent="0.2">
      <c r="B325" s="977"/>
      <c r="C325" s="977"/>
      <c r="D325" s="978"/>
    </row>
    <row r="326" spans="2:4" ht="14.25" x14ac:dyDescent="0.2">
      <c r="B326" s="977"/>
      <c r="C326" s="977"/>
      <c r="D326" s="978"/>
    </row>
    <row r="327" spans="2:4" ht="14.25" x14ac:dyDescent="0.2">
      <c r="B327" s="977"/>
      <c r="C327" s="977"/>
      <c r="D327" s="978"/>
    </row>
    <row r="328" spans="2:4" ht="14.25" x14ac:dyDescent="0.2">
      <c r="B328" s="977"/>
      <c r="C328" s="977"/>
      <c r="D328" s="978"/>
    </row>
    <row r="329" spans="2:4" ht="14.25" x14ac:dyDescent="0.2">
      <c r="B329" s="977"/>
      <c r="C329" s="977"/>
      <c r="D329" s="978"/>
    </row>
    <row r="330" spans="2:4" ht="14.25" x14ac:dyDescent="0.2">
      <c r="B330" s="977"/>
      <c r="C330" s="977"/>
      <c r="D330" s="978"/>
    </row>
    <row r="331" spans="2:4" ht="14.25" x14ac:dyDescent="0.2">
      <c r="B331" s="977"/>
      <c r="C331" s="977"/>
      <c r="D331" s="978"/>
    </row>
    <row r="332" spans="2:4" ht="14.25" x14ac:dyDescent="0.2">
      <c r="B332" s="977"/>
      <c r="C332" s="977"/>
      <c r="D332" s="978"/>
    </row>
    <row r="333" spans="2:4" ht="14.25" x14ac:dyDescent="0.2">
      <c r="B333" s="977"/>
      <c r="C333" s="977"/>
      <c r="D333" s="978"/>
    </row>
    <row r="334" spans="2:4" ht="14.25" x14ac:dyDescent="0.2">
      <c r="B334" s="977"/>
      <c r="C334" s="977"/>
      <c r="D334" s="978"/>
    </row>
    <row r="335" spans="2:4" ht="14.25" x14ac:dyDescent="0.2">
      <c r="B335" s="977"/>
      <c r="C335" s="977"/>
      <c r="D335" s="978"/>
    </row>
    <row r="336" spans="2:4" ht="14.25" x14ac:dyDescent="0.2">
      <c r="B336" s="977"/>
      <c r="C336" s="977"/>
      <c r="D336" s="978"/>
    </row>
    <row r="337" spans="2:4" ht="14.25" x14ac:dyDescent="0.2">
      <c r="B337" s="977"/>
      <c r="C337" s="977"/>
      <c r="D337" s="978"/>
    </row>
    <row r="338" spans="2:4" ht="14.25" x14ac:dyDescent="0.2">
      <c r="B338" s="977"/>
      <c r="C338" s="977"/>
      <c r="D338" s="978"/>
    </row>
    <row r="339" spans="2:4" ht="14.25" x14ac:dyDescent="0.2">
      <c r="B339" s="977"/>
      <c r="C339" s="977"/>
      <c r="D339" s="978"/>
    </row>
    <row r="340" spans="2:4" ht="14.25" x14ac:dyDescent="0.2">
      <c r="B340" s="977"/>
      <c r="C340" s="977"/>
      <c r="D340" s="978"/>
    </row>
    <row r="341" spans="2:4" ht="14.25" x14ac:dyDescent="0.2">
      <c r="B341" s="977"/>
      <c r="C341" s="977"/>
      <c r="D341" s="978"/>
    </row>
    <row r="342" spans="2:4" ht="14.25" x14ac:dyDescent="0.2">
      <c r="B342" s="977"/>
      <c r="C342" s="977"/>
      <c r="D342" s="978"/>
    </row>
    <row r="343" spans="2:4" ht="14.25" x14ac:dyDescent="0.2">
      <c r="B343" s="977"/>
      <c r="C343" s="977"/>
      <c r="D343" s="978"/>
    </row>
    <row r="344" spans="2:4" ht="14.25" x14ac:dyDescent="0.2">
      <c r="B344" s="977"/>
      <c r="C344" s="977"/>
      <c r="D344" s="978"/>
    </row>
    <row r="345" spans="2:4" ht="14.25" x14ac:dyDescent="0.2">
      <c r="B345" s="977"/>
      <c r="C345" s="977"/>
      <c r="D345" s="978"/>
    </row>
    <row r="346" spans="2:4" ht="14.25" x14ac:dyDescent="0.2">
      <c r="B346" s="977"/>
      <c r="C346" s="977"/>
      <c r="D346" s="978"/>
    </row>
    <row r="347" spans="2:4" ht="14.25" x14ac:dyDescent="0.2">
      <c r="B347" s="977"/>
      <c r="C347" s="977"/>
      <c r="D347" s="978"/>
    </row>
    <row r="348" spans="2:4" ht="14.25" x14ac:dyDescent="0.2">
      <c r="B348" s="977"/>
      <c r="C348" s="977"/>
      <c r="D348" s="978"/>
    </row>
    <row r="349" spans="2:4" ht="14.25" x14ac:dyDescent="0.2">
      <c r="B349" s="977"/>
      <c r="C349" s="977"/>
      <c r="D349" s="978"/>
    </row>
    <row r="350" spans="2:4" ht="14.25" x14ac:dyDescent="0.2">
      <c r="B350" s="977"/>
      <c r="C350" s="977"/>
      <c r="D350" s="978"/>
    </row>
    <row r="351" spans="2:4" ht="14.25" x14ac:dyDescent="0.2">
      <c r="B351" s="977"/>
      <c r="C351" s="977"/>
      <c r="D351" s="978"/>
    </row>
    <row r="352" spans="2:4" ht="14.25" x14ac:dyDescent="0.2">
      <c r="B352" s="977"/>
      <c r="C352" s="977"/>
      <c r="D352" s="978"/>
    </row>
    <row r="353" spans="2:4" ht="14.25" x14ac:dyDescent="0.2">
      <c r="B353" s="977"/>
      <c r="C353" s="977"/>
      <c r="D353" s="978"/>
    </row>
    <row r="354" spans="2:4" ht="14.25" x14ac:dyDescent="0.2">
      <c r="B354" s="977"/>
      <c r="C354" s="977"/>
      <c r="D354" s="978"/>
    </row>
    <row r="355" spans="2:4" ht="14.25" x14ac:dyDescent="0.2">
      <c r="B355" s="977"/>
      <c r="C355" s="977"/>
      <c r="D355" s="978"/>
    </row>
    <row r="356" spans="2:4" ht="14.25" x14ac:dyDescent="0.2">
      <c r="B356" s="977"/>
      <c r="C356" s="977"/>
      <c r="D356" s="978"/>
    </row>
    <row r="357" spans="2:4" ht="14.25" x14ac:dyDescent="0.2">
      <c r="B357" s="977"/>
      <c r="C357" s="977"/>
      <c r="D357" s="978"/>
    </row>
    <row r="358" spans="2:4" ht="14.25" x14ac:dyDescent="0.2">
      <c r="B358" s="977"/>
      <c r="C358" s="977"/>
      <c r="D358" s="978"/>
    </row>
    <row r="359" spans="2:4" ht="14.25" x14ac:dyDescent="0.2">
      <c r="B359" s="977"/>
      <c r="C359" s="977"/>
      <c r="D359" s="978"/>
    </row>
    <row r="360" spans="2:4" ht="14.25" x14ac:dyDescent="0.2">
      <c r="B360" s="977"/>
      <c r="C360" s="977"/>
      <c r="D360" s="978"/>
    </row>
    <row r="361" spans="2:4" ht="14.25" x14ac:dyDescent="0.2">
      <c r="B361" s="977"/>
      <c r="C361" s="977"/>
      <c r="D361" s="978"/>
    </row>
    <row r="362" spans="2:4" ht="14.25" x14ac:dyDescent="0.2">
      <c r="B362" s="977"/>
      <c r="C362" s="977"/>
      <c r="D362" s="978"/>
    </row>
    <row r="363" spans="2:4" ht="14.25" x14ac:dyDescent="0.2">
      <c r="B363" s="977"/>
      <c r="C363" s="977"/>
      <c r="D363" s="978"/>
    </row>
    <row r="364" spans="2:4" ht="14.25" x14ac:dyDescent="0.2">
      <c r="B364" s="977"/>
      <c r="C364" s="977"/>
      <c r="D364" s="978"/>
    </row>
    <row r="365" spans="2:4" ht="14.25" x14ac:dyDescent="0.2">
      <c r="B365" s="977"/>
      <c r="C365" s="977"/>
      <c r="D365" s="978"/>
    </row>
    <row r="366" spans="2:4" ht="14.25" x14ac:dyDescent="0.2">
      <c r="B366" s="977"/>
      <c r="C366" s="977"/>
      <c r="D366" s="978"/>
    </row>
    <row r="367" spans="2:4" ht="14.25" x14ac:dyDescent="0.2">
      <c r="B367" s="977"/>
      <c r="C367" s="977"/>
      <c r="D367" s="978"/>
    </row>
    <row r="368" spans="2:4" ht="14.25" x14ac:dyDescent="0.2">
      <c r="B368" s="977"/>
      <c r="C368" s="977"/>
      <c r="D368" s="978"/>
    </row>
    <row r="369" spans="2:4" ht="14.25" x14ac:dyDescent="0.2">
      <c r="B369" s="977"/>
      <c r="C369" s="977"/>
      <c r="D369" s="978"/>
    </row>
    <row r="370" spans="2:4" ht="14.25" x14ac:dyDescent="0.2">
      <c r="B370" s="977"/>
      <c r="C370" s="977"/>
      <c r="D370" s="978"/>
    </row>
    <row r="371" spans="2:4" ht="14.25" x14ac:dyDescent="0.2">
      <c r="B371" s="977"/>
      <c r="C371" s="977"/>
      <c r="D371" s="978"/>
    </row>
    <row r="372" spans="2:4" ht="14.25" x14ac:dyDescent="0.2">
      <c r="B372" s="977"/>
      <c r="C372" s="977"/>
      <c r="D372" s="978"/>
    </row>
    <row r="373" spans="2:4" ht="14.25" x14ac:dyDescent="0.2">
      <c r="B373" s="977"/>
      <c r="C373" s="977"/>
      <c r="D373" s="978"/>
    </row>
    <row r="374" spans="2:4" ht="14.25" x14ac:dyDescent="0.2">
      <c r="B374" s="977"/>
      <c r="C374" s="977"/>
      <c r="D374" s="978"/>
    </row>
    <row r="375" spans="2:4" ht="14.25" x14ac:dyDescent="0.2">
      <c r="B375" s="977"/>
      <c r="C375" s="977"/>
      <c r="D375" s="978"/>
    </row>
    <row r="376" spans="2:4" ht="14.25" x14ac:dyDescent="0.2">
      <c r="B376" s="977"/>
      <c r="C376" s="977"/>
      <c r="D376" s="978"/>
    </row>
    <row r="377" spans="2:4" ht="14.25" x14ac:dyDescent="0.2">
      <c r="B377" s="977"/>
      <c r="C377" s="977"/>
      <c r="D377" s="978"/>
    </row>
    <row r="378" spans="2:4" ht="14.25" x14ac:dyDescent="0.2">
      <c r="B378" s="977"/>
      <c r="C378" s="977"/>
      <c r="D378" s="978"/>
    </row>
    <row r="379" spans="2:4" ht="14.25" x14ac:dyDescent="0.2">
      <c r="B379" s="977"/>
      <c r="C379" s="977"/>
      <c r="D379" s="978"/>
    </row>
    <row r="380" spans="2:4" ht="14.25" x14ac:dyDescent="0.2">
      <c r="B380" s="977"/>
      <c r="C380" s="977"/>
      <c r="D380" s="978"/>
    </row>
    <row r="381" spans="2:4" ht="14.25" x14ac:dyDescent="0.2">
      <c r="B381" s="977"/>
      <c r="C381" s="977"/>
      <c r="D381" s="978"/>
    </row>
    <row r="382" spans="2:4" ht="14.25" x14ac:dyDescent="0.2">
      <c r="B382" s="977"/>
      <c r="C382" s="977"/>
      <c r="D382" s="978"/>
    </row>
    <row r="383" spans="2:4" ht="14.25" x14ac:dyDescent="0.2">
      <c r="B383" s="977"/>
      <c r="C383" s="977"/>
      <c r="D383" s="978"/>
    </row>
    <row r="384" spans="2:4" ht="14.25" x14ac:dyDescent="0.2">
      <c r="B384" s="977"/>
      <c r="C384" s="977"/>
      <c r="D384" s="978"/>
    </row>
    <row r="385" spans="2:4" ht="14.25" x14ac:dyDescent="0.2">
      <c r="B385" s="977"/>
      <c r="C385" s="977"/>
      <c r="D385" s="978"/>
    </row>
    <row r="386" spans="2:4" ht="14.25" x14ac:dyDescent="0.2">
      <c r="B386" s="977"/>
      <c r="C386" s="977"/>
      <c r="D386" s="978"/>
    </row>
    <row r="387" spans="2:4" ht="14.25" x14ac:dyDescent="0.2">
      <c r="B387" s="977"/>
      <c r="C387" s="977"/>
      <c r="D387" s="978"/>
    </row>
    <row r="388" spans="2:4" ht="14.25" x14ac:dyDescent="0.2">
      <c r="B388" s="977"/>
      <c r="C388" s="977"/>
      <c r="D388" s="978"/>
    </row>
    <row r="389" spans="2:4" ht="14.25" x14ac:dyDescent="0.2">
      <c r="B389" s="977"/>
      <c r="C389" s="977"/>
      <c r="D389" s="978"/>
    </row>
    <row r="390" spans="2:4" ht="14.25" x14ac:dyDescent="0.2">
      <c r="B390" s="977"/>
      <c r="C390" s="977"/>
      <c r="D390" s="978"/>
    </row>
    <row r="391" spans="2:4" ht="14.25" x14ac:dyDescent="0.2">
      <c r="B391" s="977"/>
      <c r="C391" s="977"/>
      <c r="D391" s="978"/>
    </row>
    <row r="392" spans="2:4" ht="14.25" x14ac:dyDescent="0.2">
      <c r="B392" s="977"/>
      <c r="C392" s="977"/>
      <c r="D392" s="978"/>
    </row>
    <row r="393" spans="2:4" ht="14.25" x14ac:dyDescent="0.2">
      <c r="B393" s="977"/>
      <c r="C393" s="977"/>
      <c r="D393" s="978"/>
    </row>
    <row r="394" spans="2:4" ht="14.25" x14ac:dyDescent="0.2">
      <c r="B394" s="977"/>
      <c r="C394" s="977"/>
      <c r="D394" s="978"/>
    </row>
    <row r="395" spans="2:4" ht="14.25" x14ac:dyDescent="0.2">
      <c r="B395" s="977"/>
      <c r="C395" s="977"/>
      <c r="D395" s="978"/>
    </row>
    <row r="396" spans="2:4" ht="14.25" x14ac:dyDescent="0.2">
      <c r="B396" s="977"/>
      <c r="C396" s="977"/>
      <c r="D396" s="978"/>
    </row>
    <row r="397" spans="2:4" ht="14.25" x14ac:dyDescent="0.2">
      <c r="B397" s="977"/>
      <c r="C397" s="977"/>
      <c r="D397" s="978"/>
    </row>
    <row r="398" spans="2:4" ht="14.25" x14ac:dyDescent="0.2">
      <c r="B398" s="977"/>
      <c r="C398" s="977"/>
      <c r="D398" s="978"/>
    </row>
    <row r="399" spans="2:4" ht="14.25" x14ac:dyDescent="0.2">
      <c r="B399" s="977"/>
      <c r="C399" s="977"/>
      <c r="D399" s="978"/>
    </row>
    <row r="400" spans="2:4" ht="14.25" x14ac:dyDescent="0.2">
      <c r="B400" s="977"/>
      <c r="C400" s="977"/>
      <c r="D400" s="978"/>
    </row>
    <row r="401" spans="2:4" ht="14.25" x14ac:dyDescent="0.2">
      <c r="B401" s="977"/>
      <c r="C401" s="977"/>
      <c r="D401" s="978"/>
    </row>
    <row r="402" spans="2:4" ht="14.25" x14ac:dyDescent="0.2">
      <c r="B402" s="977"/>
      <c r="C402" s="977"/>
      <c r="D402" s="978"/>
    </row>
    <row r="403" spans="2:4" ht="14.25" x14ac:dyDescent="0.2">
      <c r="B403" s="977"/>
      <c r="C403" s="977"/>
      <c r="D403" s="978"/>
    </row>
    <row r="404" spans="2:4" ht="14.25" x14ac:dyDescent="0.2">
      <c r="B404" s="977"/>
      <c r="C404" s="977"/>
      <c r="D404" s="978"/>
    </row>
    <row r="405" spans="2:4" ht="14.25" x14ac:dyDescent="0.2">
      <c r="B405" s="977"/>
      <c r="C405" s="977"/>
      <c r="D405" s="978"/>
    </row>
    <row r="406" spans="2:4" ht="14.25" x14ac:dyDescent="0.2">
      <c r="B406" s="977"/>
      <c r="C406" s="977"/>
      <c r="D406" s="978"/>
    </row>
    <row r="407" spans="2:4" ht="14.25" x14ac:dyDescent="0.2">
      <c r="B407" s="977"/>
      <c r="C407" s="977"/>
      <c r="D407" s="978"/>
    </row>
    <row r="408" spans="2:4" ht="14.25" x14ac:dyDescent="0.2">
      <c r="B408" s="977"/>
      <c r="C408" s="977"/>
      <c r="D408" s="978"/>
    </row>
    <row r="409" spans="2:4" ht="14.25" x14ac:dyDescent="0.2">
      <c r="B409" s="977"/>
      <c r="C409" s="977"/>
      <c r="D409" s="978"/>
    </row>
    <row r="410" spans="2:4" ht="14.25" x14ac:dyDescent="0.2">
      <c r="B410" s="977"/>
      <c r="C410" s="977"/>
      <c r="D410" s="978"/>
    </row>
    <row r="411" spans="2:4" ht="14.25" x14ac:dyDescent="0.2">
      <c r="B411" s="977"/>
      <c r="C411" s="977"/>
      <c r="D411" s="978"/>
    </row>
    <row r="412" spans="2:4" ht="14.25" x14ac:dyDescent="0.2">
      <c r="B412" s="977"/>
      <c r="C412" s="977"/>
      <c r="D412" s="978"/>
    </row>
    <row r="413" spans="2:4" ht="14.25" x14ac:dyDescent="0.2">
      <c r="B413" s="977"/>
      <c r="C413" s="977"/>
      <c r="D413" s="978"/>
    </row>
    <row r="414" spans="2:4" ht="14.25" x14ac:dyDescent="0.2">
      <c r="B414" s="977"/>
      <c r="C414" s="977"/>
      <c r="D414" s="978"/>
    </row>
    <row r="415" spans="2:4" ht="14.25" x14ac:dyDescent="0.2">
      <c r="B415" s="977"/>
      <c r="C415" s="977"/>
      <c r="D415" s="978"/>
    </row>
    <row r="416" spans="2:4" ht="14.25" x14ac:dyDescent="0.2">
      <c r="B416" s="977"/>
      <c r="C416" s="977"/>
      <c r="D416" s="978"/>
    </row>
    <row r="417" spans="2:4" ht="14.25" x14ac:dyDescent="0.2">
      <c r="B417" s="977"/>
      <c r="C417" s="977"/>
      <c r="D417" s="978"/>
    </row>
    <row r="418" spans="2:4" ht="14.25" x14ac:dyDescent="0.2">
      <c r="B418" s="977"/>
      <c r="C418" s="977"/>
      <c r="D418" s="978"/>
    </row>
    <row r="419" spans="2:4" ht="14.25" x14ac:dyDescent="0.2">
      <c r="B419" s="977"/>
      <c r="C419" s="977"/>
      <c r="D419" s="978"/>
    </row>
    <row r="420" spans="2:4" ht="14.25" x14ac:dyDescent="0.2">
      <c r="B420" s="977"/>
      <c r="C420" s="977"/>
      <c r="D420" s="978"/>
    </row>
    <row r="421" spans="2:4" ht="14.25" x14ac:dyDescent="0.2">
      <c r="B421" s="977"/>
      <c r="C421" s="977"/>
      <c r="D421" s="978"/>
    </row>
    <row r="422" spans="2:4" ht="14.25" x14ac:dyDescent="0.2">
      <c r="B422" s="977"/>
      <c r="C422" s="977"/>
      <c r="D422" s="978"/>
    </row>
    <row r="423" spans="2:4" ht="14.25" x14ac:dyDescent="0.2">
      <c r="B423" s="977"/>
      <c r="C423" s="977"/>
      <c r="D423" s="978"/>
    </row>
    <row r="424" spans="2:4" ht="14.25" x14ac:dyDescent="0.2">
      <c r="B424" s="977"/>
      <c r="C424" s="977"/>
      <c r="D424" s="978"/>
    </row>
    <row r="425" spans="2:4" ht="14.25" x14ac:dyDescent="0.2">
      <c r="B425" s="977"/>
      <c r="C425" s="977"/>
      <c r="D425" s="978"/>
    </row>
    <row r="426" spans="2:4" ht="14.25" x14ac:dyDescent="0.2">
      <c r="B426" s="977"/>
      <c r="C426" s="977"/>
      <c r="D426" s="978"/>
    </row>
    <row r="427" spans="2:4" ht="14.25" x14ac:dyDescent="0.2">
      <c r="B427" s="977"/>
      <c r="C427" s="977"/>
      <c r="D427" s="978"/>
    </row>
    <row r="428" spans="2:4" ht="14.25" x14ac:dyDescent="0.2">
      <c r="B428" s="977"/>
      <c r="C428" s="977"/>
      <c r="D428" s="978"/>
    </row>
    <row r="429" spans="2:4" ht="14.25" x14ac:dyDescent="0.2">
      <c r="B429" s="977"/>
      <c r="C429" s="977"/>
      <c r="D429" s="978"/>
    </row>
    <row r="430" spans="2:4" ht="14.25" x14ac:dyDescent="0.2">
      <c r="B430" s="977"/>
      <c r="C430" s="977"/>
      <c r="D430" s="978"/>
    </row>
    <row r="431" spans="2:4" ht="14.25" x14ac:dyDescent="0.2">
      <c r="B431" s="977"/>
      <c r="C431" s="977"/>
      <c r="D431" s="978"/>
    </row>
    <row r="432" spans="2:4" ht="14.25" x14ac:dyDescent="0.2">
      <c r="B432" s="977"/>
      <c r="C432" s="977"/>
      <c r="D432" s="978"/>
    </row>
    <row r="433" spans="2:4" ht="14.25" x14ac:dyDescent="0.2">
      <c r="B433" s="977"/>
      <c r="C433" s="977"/>
      <c r="D433" s="978"/>
    </row>
    <row r="434" spans="2:4" ht="14.25" x14ac:dyDescent="0.2">
      <c r="B434" s="977"/>
      <c r="C434" s="977"/>
      <c r="D434" s="978"/>
    </row>
    <row r="435" spans="2:4" ht="14.25" x14ac:dyDescent="0.2">
      <c r="B435" s="977"/>
      <c r="C435" s="977"/>
      <c r="D435" s="978"/>
    </row>
    <row r="436" spans="2:4" ht="14.25" x14ac:dyDescent="0.2">
      <c r="B436" s="977"/>
      <c r="C436" s="977"/>
      <c r="D436" s="978"/>
    </row>
    <row r="437" spans="2:4" ht="14.25" x14ac:dyDescent="0.2">
      <c r="B437" s="977"/>
      <c r="C437" s="977"/>
      <c r="D437" s="978"/>
    </row>
    <row r="438" spans="2:4" ht="14.25" x14ac:dyDescent="0.2">
      <c r="B438" s="977"/>
      <c r="C438" s="977"/>
      <c r="D438" s="978"/>
    </row>
    <row r="439" spans="2:4" ht="14.25" x14ac:dyDescent="0.2">
      <c r="B439" s="977"/>
      <c r="C439" s="977"/>
      <c r="D439" s="978"/>
    </row>
    <row r="440" spans="2:4" ht="14.25" x14ac:dyDescent="0.2">
      <c r="B440" s="977"/>
      <c r="C440" s="977"/>
      <c r="D440" s="978"/>
    </row>
    <row r="441" spans="2:4" ht="14.25" x14ac:dyDescent="0.2">
      <c r="B441" s="977"/>
      <c r="C441" s="977"/>
      <c r="D441" s="978"/>
    </row>
    <row r="442" spans="2:4" ht="14.25" x14ac:dyDescent="0.2">
      <c r="B442" s="977"/>
      <c r="C442" s="977"/>
      <c r="D442" s="978"/>
    </row>
    <row r="443" spans="2:4" ht="14.25" x14ac:dyDescent="0.2">
      <c r="B443" s="977"/>
      <c r="C443" s="977"/>
      <c r="D443" s="978"/>
    </row>
    <row r="444" spans="2:4" ht="14.25" x14ac:dyDescent="0.2">
      <c r="B444" s="977"/>
      <c r="C444" s="977"/>
      <c r="D444" s="978"/>
    </row>
    <row r="445" spans="2:4" ht="14.25" x14ac:dyDescent="0.2">
      <c r="B445" s="977"/>
      <c r="C445" s="977"/>
      <c r="D445" s="978"/>
    </row>
    <row r="446" spans="2:4" ht="14.25" x14ac:dyDescent="0.2">
      <c r="B446" s="977"/>
      <c r="C446" s="977"/>
      <c r="D446" s="978"/>
    </row>
    <row r="447" spans="2:4" ht="14.25" x14ac:dyDescent="0.2">
      <c r="B447" s="977"/>
      <c r="C447" s="977"/>
      <c r="D447" s="978"/>
    </row>
    <row r="448" spans="2:4" ht="14.25" x14ac:dyDescent="0.2">
      <c r="B448" s="977"/>
      <c r="C448" s="977"/>
      <c r="D448" s="978"/>
    </row>
    <row r="449" spans="2:4" ht="14.25" x14ac:dyDescent="0.2">
      <c r="B449" s="977"/>
      <c r="C449" s="977"/>
      <c r="D449" s="978"/>
    </row>
    <row r="450" spans="2:4" ht="14.25" x14ac:dyDescent="0.2">
      <c r="B450" s="977"/>
      <c r="C450" s="977"/>
      <c r="D450" s="978"/>
    </row>
    <row r="451" spans="2:4" ht="14.25" x14ac:dyDescent="0.2">
      <c r="B451" s="977"/>
      <c r="C451" s="977"/>
      <c r="D451" s="978"/>
    </row>
    <row r="452" spans="2:4" ht="14.25" x14ac:dyDescent="0.2">
      <c r="B452" s="977"/>
      <c r="C452" s="977"/>
      <c r="D452" s="978"/>
    </row>
    <row r="453" spans="2:4" ht="14.25" x14ac:dyDescent="0.2">
      <c r="B453" s="977"/>
      <c r="C453" s="977"/>
      <c r="D453" s="978"/>
    </row>
    <row r="454" spans="2:4" ht="14.25" x14ac:dyDescent="0.2">
      <c r="B454" s="977"/>
      <c r="C454" s="977"/>
      <c r="D454" s="978"/>
    </row>
    <row r="455" spans="2:4" ht="14.25" x14ac:dyDescent="0.2">
      <c r="B455" s="977"/>
      <c r="C455" s="977"/>
      <c r="D455" s="978"/>
    </row>
    <row r="456" spans="2:4" ht="14.25" x14ac:dyDescent="0.2">
      <c r="B456" s="977"/>
      <c r="C456" s="977"/>
      <c r="D456" s="978"/>
    </row>
    <row r="457" spans="2:4" ht="14.25" x14ac:dyDescent="0.2">
      <c r="B457" s="977"/>
      <c r="C457" s="977"/>
      <c r="D457" s="978"/>
    </row>
    <row r="458" spans="2:4" ht="14.25" x14ac:dyDescent="0.2">
      <c r="B458" s="977"/>
      <c r="C458" s="977"/>
      <c r="D458" s="978"/>
    </row>
    <row r="459" spans="2:4" ht="14.25" x14ac:dyDescent="0.2">
      <c r="B459" s="977"/>
      <c r="C459" s="977"/>
      <c r="D459" s="978"/>
    </row>
    <row r="460" spans="2:4" ht="14.25" x14ac:dyDescent="0.2">
      <c r="B460" s="977"/>
      <c r="C460" s="977"/>
      <c r="D460" s="978"/>
    </row>
    <row r="461" spans="2:4" ht="14.25" x14ac:dyDescent="0.2">
      <c r="B461" s="977"/>
      <c r="C461" s="977"/>
      <c r="D461" s="978"/>
    </row>
    <row r="462" spans="2:4" ht="14.25" x14ac:dyDescent="0.2">
      <c r="B462" s="977"/>
      <c r="C462" s="977"/>
      <c r="D462" s="978"/>
    </row>
    <row r="463" spans="2:4" ht="14.25" x14ac:dyDescent="0.2">
      <c r="B463" s="977"/>
      <c r="C463" s="977"/>
      <c r="D463" s="978"/>
    </row>
    <row r="464" spans="2:4" ht="14.25" x14ac:dyDescent="0.2">
      <c r="B464" s="977"/>
      <c r="C464" s="977"/>
      <c r="D464" s="978"/>
    </row>
    <row r="465" spans="2:4" ht="14.25" x14ac:dyDescent="0.2">
      <c r="B465" s="977"/>
      <c r="C465" s="977"/>
      <c r="D465" s="978"/>
    </row>
    <row r="466" spans="2:4" ht="14.25" x14ac:dyDescent="0.2">
      <c r="B466" s="977"/>
      <c r="C466" s="977"/>
      <c r="D466" s="978"/>
    </row>
    <row r="467" spans="2:4" ht="14.25" x14ac:dyDescent="0.2">
      <c r="B467" s="977"/>
      <c r="C467" s="977"/>
      <c r="D467" s="978"/>
    </row>
    <row r="468" spans="2:4" ht="14.25" x14ac:dyDescent="0.2">
      <c r="B468" s="977"/>
      <c r="C468" s="977"/>
      <c r="D468" s="978"/>
    </row>
    <row r="469" spans="2:4" ht="14.25" x14ac:dyDescent="0.2">
      <c r="B469" s="977"/>
      <c r="C469" s="977"/>
      <c r="D469" s="978"/>
    </row>
    <row r="470" spans="2:4" ht="14.25" x14ac:dyDescent="0.2">
      <c r="B470" s="977"/>
      <c r="C470" s="977"/>
      <c r="D470" s="978"/>
    </row>
    <row r="471" spans="2:4" ht="14.25" x14ac:dyDescent="0.2">
      <c r="B471" s="977"/>
      <c r="C471" s="977"/>
      <c r="D471" s="978"/>
    </row>
    <row r="472" spans="2:4" ht="14.25" x14ac:dyDescent="0.2">
      <c r="B472" s="977"/>
      <c r="C472" s="977"/>
      <c r="D472" s="978"/>
    </row>
    <row r="473" spans="2:4" ht="14.25" x14ac:dyDescent="0.2">
      <c r="B473" s="977"/>
      <c r="C473" s="977"/>
      <c r="D473" s="978"/>
    </row>
    <row r="474" spans="2:4" ht="14.25" x14ac:dyDescent="0.2">
      <c r="B474" s="977"/>
      <c r="C474" s="977"/>
      <c r="D474" s="978"/>
    </row>
    <row r="475" spans="2:4" ht="14.25" x14ac:dyDescent="0.2">
      <c r="B475" s="977"/>
      <c r="C475" s="977"/>
      <c r="D475" s="978"/>
    </row>
    <row r="476" spans="2:4" ht="14.25" x14ac:dyDescent="0.2">
      <c r="B476" s="977"/>
      <c r="C476" s="977"/>
      <c r="D476" s="978"/>
    </row>
    <row r="477" spans="2:4" ht="14.25" x14ac:dyDescent="0.2">
      <c r="B477" s="977"/>
      <c r="C477" s="977"/>
      <c r="D477" s="978"/>
    </row>
    <row r="478" spans="2:4" ht="14.25" x14ac:dyDescent="0.2">
      <c r="B478" s="977"/>
      <c r="C478" s="977"/>
      <c r="D478" s="978"/>
    </row>
    <row r="479" spans="2:4" ht="14.25" x14ac:dyDescent="0.2">
      <c r="B479" s="977"/>
      <c r="C479" s="977"/>
      <c r="D479" s="978"/>
    </row>
    <row r="480" spans="2:4" ht="14.25" x14ac:dyDescent="0.2">
      <c r="B480" s="977"/>
      <c r="C480" s="977"/>
      <c r="D480" s="978"/>
    </row>
    <row r="481" spans="2:4" ht="14.25" x14ac:dyDescent="0.2">
      <c r="B481" s="977"/>
      <c r="C481" s="977"/>
      <c r="D481" s="978"/>
    </row>
    <row r="482" spans="2:4" ht="14.25" x14ac:dyDescent="0.2">
      <c r="B482" s="977"/>
      <c r="C482" s="977"/>
      <c r="D482" s="978"/>
    </row>
    <row r="483" spans="2:4" ht="14.25" x14ac:dyDescent="0.2">
      <c r="B483" s="977"/>
      <c r="C483" s="977"/>
      <c r="D483" s="978"/>
    </row>
    <row r="484" spans="2:4" ht="14.25" x14ac:dyDescent="0.2">
      <c r="B484" s="977"/>
      <c r="C484" s="977"/>
      <c r="D484" s="978"/>
    </row>
    <row r="485" spans="2:4" ht="14.25" x14ac:dyDescent="0.2">
      <c r="B485" s="977"/>
      <c r="C485" s="977"/>
      <c r="D485" s="978"/>
    </row>
    <row r="486" spans="2:4" ht="14.25" x14ac:dyDescent="0.2">
      <c r="B486" s="977"/>
      <c r="C486" s="977"/>
      <c r="D486" s="978"/>
    </row>
    <row r="487" spans="2:4" ht="14.25" x14ac:dyDescent="0.2">
      <c r="B487" s="977"/>
      <c r="C487" s="977"/>
      <c r="D487" s="978"/>
    </row>
    <row r="488" spans="2:4" ht="14.25" x14ac:dyDescent="0.2">
      <c r="B488" s="977"/>
      <c r="C488" s="977"/>
      <c r="D488" s="978"/>
    </row>
    <row r="489" spans="2:4" ht="14.25" x14ac:dyDescent="0.2">
      <c r="B489" s="977"/>
      <c r="C489" s="977"/>
      <c r="D489" s="978"/>
    </row>
    <row r="490" spans="2:4" ht="14.25" x14ac:dyDescent="0.2">
      <c r="B490" s="977"/>
      <c r="C490" s="977"/>
      <c r="D490" s="978"/>
    </row>
    <row r="491" spans="2:4" ht="14.25" x14ac:dyDescent="0.2">
      <c r="B491" s="977"/>
      <c r="C491" s="977"/>
      <c r="D491" s="978"/>
    </row>
    <row r="492" spans="2:4" ht="14.25" x14ac:dyDescent="0.2">
      <c r="B492" s="977"/>
      <c r="C492" s="977"/>
      <c r="D492" s="978"/>
    </row>
    <row r="493" spans="2:4" ht="14.25" x14ac:dyDescent="0.2">
      <c r="B493" s="977"/>
      <c r="C493" s="977"/>
      <c r="D493" s="978"/>
    </row>
    <row r="494" spans="2:4" ht="14.25" x14ac:dyDescent="0.2">
      <c r="B494" s="977"/>
      <c r="C494" s="977"/>
      <c r="D494" s="978"/>
    </row>
    <row r="495" spans="2:4" ht="14.25" x14ac:dyDescent="0.2">
      <c r="B495" s="977"/>
      <c r="C495" s="977"/>
      <c r="D495" s="978"/>
    </row>
    <row r="496" spans="2:4" ht="14.25" x14ac:dyDescent="0.2">
      <c r="B496" s="977"/>
      <c r="C496" s="977"/>
      <c r="D496" s="978"/>
    </row>
    <row r="497" spans="2:4" ht="14.25" x14ac:dyDescent="0.2">
      <c r="B497" s="977"/>
      <c r="C497" s="977"/>
      <c r="D497" s="978"/>
    </row>
    <row r="498" spans="2:4" ht="14.25" x14ac:dyDescent="0.2">
      <c r="B498" s="977"/>
      <c r="C498" s="977"/>
      <c r="D498" s="978"/>
    </row>
    <row r="499" spans="2:4" ht="14.25" x14ac:dyDescent="0.2">
      <c r="B499" s="977"/>
      <c r="C499" s="977"/>
      <c r="D499" s="978"/>
    </row>
    <row r="500" spans="2:4" ht="14.25" x14ac:dyDescent="0.2">
      <c r="B500" s="977"/>
      <c r="C500" s="977"/>
      <c r="D500" s="978"/>
    </row>
    <row r="501" spans="2:4" ht="14.25" x14ac:dyDescent="0.2">
      <c r="B501" s="977"/>
      <c r="C501" s="977"/>
      <c r="D501" s="978"/>
    </row>
    <row r="502" spans="2:4" ht="14.25" x14ac:dyDescent="0.2">
      <c r="B502" s="977"/>
      <c r="C502" s="977"/>
      <c r="D502" s="978"/>
    </row>
    <row r="503" spans="2:4" ht="14.25" x14ac:dyDescent="0.2">
      <c r="B503" s="977"/>
      <c r="C503" s="977"/>
      <c r="D503" s="978"/>
    </row>
    <row r="504" spans="2:4" ht="14.25" x14ac:dyDescent="0.2">
      <c r="B504" s="977"/>
      <c r="C504" s="977"/>
      <c r="D504" s="978"/>
    </row>
    <row r="505" spans="2:4" ht="14.25" x14ac:dyDescent="0.2">
      <c r="B505" s="977"/>
      <c r="C505" s="977"/>
      <c r="D505" s="978"/>
    </row>
    <row r="506" spans="2:4" ht="14.25" x14ac:dyDescent="0.2">
      <c r="B506" s="977"/>
      <c r="C506" s="977"/>
      <c r="D506" s="978"/>
    </row>
    <row r="507" spans="2:4" ht="14.25" x14ac:dyDescent="0.2">
      <c r="B507" s="977"/>
      <c r="C507" s="977"/>
      <c r="D507" s="978"/>
    </row>
    <row r="508" spans="2:4" ht="14.25" x14ac:dyDescent="0.2">
      <c r="B508" s="977"/>
      <c r="C508" s="977"/>
      <c r="D508" s="978"/>
    </row>
    <row r="509" spans="2:4" ht="14.25" x14ac:dyDescent="0.2">
      <c r="B509" s="977"/>
      <c r="C509" s="977"/>
      <c r="D509" s="978"/>
    </row>
    <row r="510" spans="2:4" ht="14.25" x14ac:dyDescent="0.2">
      <c r="B510" s="977"/>
      <c r="C510" s="977"/>
      <c r="D510" s="978"/>
    </row>
    <row r="511" spans="2:4" ht="14.25" x14ac:dyDescent="0.2">
      <c r="B511" s="977"/>
      <c r="C511" s="977"/>
      <c r="D511" s="978"/>
    </row>
    <row r="512" spans="2:4" ht="14.25" x14ac:dyDescent="0.2">
      <c r="B512" s="977"/>
      <c r="C512" s="977"/>
      <c r="D512" s="978"/>
    </row>
    <row r="513" spans="2:4" ht="14.25" x14ac:dyDescent="0.2">
      <c r="B513" s="977"/>
      <c r="C513" s="977"/>
      <c r="D513" s="978"/>
    </row>
    <row r="514" spans="2:4" ht="14.25" x14ac:dyDescent="0.2">
      <c r="B514" s="977"/>
      <c r="C514" s="977"/>
      <c r="D514" s="978"/>
    </row>
    <row r="515" spans="2:4" ht="14.25" x14ac:dyDescent="0.2">
      <c r="B515" s="977"/>
      <c r="C515" s="977"/>
      <c r="D515" s="978"/>
    </row>
    <row r="516" spans="2:4" ht="14.25" x14ac:dyDescent="0.2">
      <c r="B516" s="977"/>
      <c r="C516" s="977"/>
      <c r="D516" s="978"/>
    </row>
    <row r="517" spans="2:4" ht="14.25" x14ac:dyDescent="0.2">
      <c r="B517" s="977"/>
      <c r="C517" s="977"/>
      <c r="D517" s="978"/>
    </row>
    <row r="518" spans="2:4" ht="14.25" x14ac:dyDescent="0.2">
      <c r="B518" s="977"/>
      <c r="C518" s="977"/>
      <c r="D518" s="978"/>
    </row>
    <row r="519" spans="2:4" ht="14.25" x14ac:dyDescent="0.2">
      <c r="B519" s="977"/>
      <c r="C519" s="977"/>
      <c r="D519" s="978"/>
    </row>
    <row r="520" spans="2:4" ht="14.25" x14ac:dyDescent="0.2">
      <c r="B520" s="977"/>
      <c r="C520" s="977"/>
      <c r="D520" s="978"/>
    </row>
    <row r="521" spans="2:4" ht="14.25" x14ac:dyDescent="0.2">
      <c r="B521" s="977"/>
      <c r="C521" s="977"/>
      <c r="D521" s="978"/>
    </row>
    <row r="522" spans="2:4" ht="14.25" x14ac:dyDescent="0.2">
      <c r="B522" s="977"/>
      <c r="C522" s="977"/>
      <c r="D522" s="978"/>
    </row>
    <row r="523" spans="2:4" ht="14.25" x14ac:dyDescent="0.2">
      <c r="B523" s="977"/>
      <c r="C523" s="977"/>
      <c r="D523" s="978"/>
    </row>
    <row r="524" spans="2:4" ht="14.25" x14ac:dyDescent="0.2">
      <c r="B524" s="977"/>
      <c r="C524" s="977"/>
      <c r="D524" s="978"/>
    </row>
    <row r="525" spans="2:4" ht="14.25" x14ac:dyDescent="0.2">
      <c r="B525" s="977"/>
      <c r="C525" s="977"/>
      <c r="D525" s="978"/>
    </row>
    <row r="526" spans="2:4" ht="14.25" x14ac:dyDescent="0.2">
      <c r="B526" s="977"/>
      <c r="C526" s="977"/>
      <c r="D526" s="978"/>
    </row>
    <row r="527" spans="2:4" ht="14.25" x14ac:dyDescent="0.2">
      <c r="B527" s="977"/>
      <c r="C527" s="977"/>
      <c r="D527" s="978"/>
    </row>
    <row r="528" spans="2:4" ht="14.25" x14ac:dyDescent="0.2">
      <c r="B528" s="977"/>
      <c r="C528" s="977"/>
      <c r="D528" s="978"/>
    </row>
    <row r="529" spans="2:4" ht="14.25" x14ac:dyDescent="0.2">
      <c r="B529" s="977"/>
      <c r="C529" s="977"/>
      <c r="D529" s="978"/>
    </row>
    <row r="530" spans="2:4" ht="14.25" x14ac:dyDescent="0.2">
      <c r="B530" s="977"/>
      <c r="C530" s="977"/>
      <c r="D530" s="978"/>
    </row>
    <row r="531" spans="2:4" ht="14.25" x14ac:dyDescent="0.2">
      <c r="B531" s="977"/>
      <c r="C531" s="977"/>
      <c r="D531" s="978"/>
    </row>
    <row r="532" spans="2:4" ht="14.25" x14ac:dyDescent="0.2">
      <c r="B532" s="977"/>
      <c r="C532" s="977"/>
      <c r="D532" s="978"/>
    </row>
    <row r="533" spans="2:4" ht="14.25" x14ac:dyDescent="0.2">
      <c r="B533" s="977"/>
      <c r="C533" s="977"/>
      <c r="D533" s="978"/>
    </row>
    <row r="534" spans="2:4" ht="14.25" x14ac:dyDescent="0.2">
      <c r="B534" s="977"/>
      <c r="C534" s="977"/>
      <c r="D534" s="978"/>
    </row>
    <row r="535" spans="2:4" ht="14.25" x14ac:dyDescent="0.2">
      <c r="B535" s="977"/>
      <c r="C535" s="977"/>
      <c r="D535" s="978"/>
    </row>
    <row r="536" spans="2:4" ht="14.25" x14ac:dyDescent="0.2">
      <c r="B536" s="977"/>
      <c r="C536" s="977"/>
      <c r="D536" s="978"/>
    </row>
    <row r="537" spans="2:4" ht="14.25" x14ac:dyDescent="0.2">
      <c r="B537" s="977"/>
      <c r="C537" s="977"/>
      <c r="D537" s="978"/>
    </row>
    <row r="538" spans="2:4" ht="14.25" x14ac:dyDescent="0.2">
      <c r="B538" s="977"/>
      <c r="C538" s="977"/>
      <c r="D538" s="978"/>
    </row>
    <row r="539" spans="2:4" ht="14.25" x14ac:dyDescent="0.2">
      <c r="B539" s="977"/>
      <c r="C539" s="977"/>
      <c r="D539" s="978"/>
    </row>
    <row r="540" spans="2:4" ht="14.25" x14ac:dyDescent="0.2">
      <c r="B540" s="977"/>
      <c r="C540" s="977"/>
      <c r="D540" s="978"/>
    </row>
    <row r="541" spans="2:4" ht="14.25" x14ac:dyDescent="0.2">
      <c r="B541" s="977"/>
      <c r="C541" s="977"/>
      <c r="D541" s="978"/>
    </row>
    <row r="542" spans="2:4" ht="14.25" x14ac:dyDescent="0.2">
      <c r="B542" s="977"/>
      <c r="C542" s="977"/>
      <c r="D542" s="978"/>
    </row>
    <row r="543" spans="2:4" ht="14.25" x14ac:dyDescent="0.2">
      <c r="B543" s="977"/>
      <c r="C543" s="977"/>
      <c r="D543" s="978"/>
    </row>
    <row r="544" spans="2:4" ht="14.25" x14ac:dyDescent="0.2">
      <c r="B544" s="977"/>
      <c r="C544" s="977"/>
      <c r="D544" s="978"/>
    </row>
    <row r="545" spans="2:4" ht="14.25" x14ac:dyDescent="0.2">
      <c r="B545" s="977"/>
      <c r="C545" s="977"/>
      <c r="D545" s="978"/>
    </row>
    <row r="546" spans="2:4" ht="14.25" x14ac:dyDescent="0.2">
      <c r="B546" s="977"/>
      <c r="C546" s="977"/>
      <c r="D546" s="978"/>
    </row>
    <row r="547" spans="2:4" ht="14.25" x14ac:dyDescent="0.2">
      <c r="B547" s="977"/>
      <c r="C547" s="977"/>
      <c r="D547" s="978"/>
    </row>
    <row r="548" spans="2:4" ht="14.25" x14ac:dyDescent="0.2">
      <c r="B548" s="977"/>
      <c r="C548" s="977"/>
      <c r="D548" s="978"/>
    </row>
    <row r="549" spans="2:4" ht="14.25" x14ac:dyDescent="0.2">
      <c r="B549" s="977"/>
      <c r="C549" s="977"/>
      <c r="D549" s="978"/>
    </row>
    <row r="550" spans="2:4" ht="14.25" x14ac:dyDescent="0.2">
      <c r="B550" s="977"/>
      <c r="C550" s="977"/>
      <c r="D550" s="978"/>
    </row>
    <row r="551" spans="2:4" ht="14.25" x14ac:dyDescent="0.2">
      <c r="B551" s="977"/>
      <c r="C551" s="977"/>
      <c r="D551" s="978"/>
    </row>
    <row r="552" spans="2:4" ht="14.25" x14ac:dyDescent="0.2">
      <c r="B552" s="977"/>
      <c r="C552" s="977"/>
      <c r="D552" s="978"/>
    </row>
    <row r="553" spans="2:4" ht="14.25" x14ac:dyDescent="0.2">
      <c r="B553" s="977"/>
      <c r="C553" s="977"/>
      <c r="D553" s="978"/>
    </row>
    <row r="554" spans="2:4" ht="14.25" x14ac:dyDescent="0.2">
      <c r="B554" s="977"/>
      <c r="C554" s="977"/>
      <c r="D554" s="978"/>
    </row>
    <row r="555" spans="2:4" ht="14.25" x14ac:dyDescent="0.2">
      <c r="B555" s="977"/>
      <c r="C555" s="977"/>
      <c r="D555" s="978"/>
    </row>
    <row r="556" spans="2:4" ht="14.25" x14ac:dyDescent="0.2">
      <c r="B556" s="977"/>
      <c r="C556" s="977"/>
      <c r="D556" s="978"/>
    </row>
    <row r="557" spans="2:4" ht="14.25" x14ac:dyDescent="0.2">
      <c r="B557" s="977"/>
      <c r="C557" s="977"/>
      <c r="D557" s="978"/>
    </row>
    <row r="558" spans="2:4" ht="14.25" x14ac:dyDescent="0.2">
      <c r="B558" s="977"/>
      <c r="C558" s="977"/>
      <c r="D558" s="978"/>
    </row>
    <row r="559" spans="2:4" ht="14.25" x14ac:dyDescent="0.2">
      <c r="B559" s="977"/>
      <c r="C559" s="977"/>
      <c r="D559" s="978"/>
    </row>
    <row r="560" spans="2:4" ht="14.25" x14ac:dyDescent="0.2">
      <c r="B560" s="977"/>
      <c r="C560" s="977"/>
      <c r="D560" s="978"/>
    </row>
    <row r="561" spans="2:4" ht="14.25" x14ac:dyDescent="0.2">
      <c r="B561" s="977"/>
      <c r="C561" s="977"/>
      <c r="D561" s="978"/>
    </row>
    <row r="562" spans="2:4" ht="14.25" x14ac:dyDescent="0.2">
      <c r="B562" s="977"/>
      <c r="C562" s="977"/>
      <c r="D562" s="978"/>
    </row>
    <row r="563" spans="2:4" ht="14.25" x14ac:dyDescent="0.2">
      <c r="B563" s="977"/>
      <c r="C563" s="977"/>
      <c r="D563" s="978"/>
    </row>
    <row r="564" spans="2:4" ht="14.25" x14ac:dyDescent="0.2">
      <c r="B564" s="977"/>
      <c r="C564" s="977"/>
      <c r="D564" s="978"/>
    </row>
    <row r="565" spans="2:4" ht="14.25" x14ac:dyDescent="0.2">
      <c r="B565" s="977"/>
      <c r="C565" s="977"/>
      <c r="D565" s="978"/>
    </row>
    <row r="566" spans="2:4" ht="14.25" x14ac:dyDescent="0.2">
      <c r="B566" s="977"/>
      <c r="C566" s="977"/>
      <c r="D566" s="978"/>
    </row>
    <row r="567" spans="2:4" ht="14.25" x14ac:dyDescent="0.2">
      <c r="B567" s="977"/>
      <c r="C567" s="977"/>
      <c r="D567" s="978"/>
    </row>
    <row r="568" spans="2:4" ht="14.25" x14ac:dyDescent="0.2">
      <c r="B568" s="977"/>
      <c r="C568" s="977"/>
      <c r="D568" s="978"/>
    </row>
    <row r="569" spans="2:4" ht="14.25" x14ac:dyDescent="0.2">
      <c r="B569" s="977"/>
      <c r="C569" s="977"/>
      <c r="D569" s="978"/>
    </row>
    <row r="570" spans="2:4" ht="14.25" x14ac:dyDescent="0.2">
      <c r="B570" s="977"/>
      <c r="C570" s="977"/>
      <c r="D570" s="978"/>
    </row>
    <row r="571" spans="2:4" ht="14.25" x14ac:dyDescent="0.2">
      <c r="B571" s="977"/>
      <c r="C571" s="977"/>
      <c r="D571" s="978"/>
    </row>
    <row r="572" spans="2:4" ht="14.25" x14ac:dyDescent="0.2">
      <c r="B572" s="977"/>
      <c r="C572" s="977"/>
      <c r="D572" s="978"/>
    </row>
    <row r="573" spans="2:4" ht="14.25" x14ac:dyDescent="0.2">
      <c r="B573" s="977"/>
      <c r="C573" s="977"/>
      <c r="D573" s="978"/>
    </row>
    <row r="574" spans="2:4" ht="14.25" x14ac:dyDescent="0.2">
      <c r="B574" s="977"/>
      <c r="C574" s="977"/>
      <c r="D574" s="978"/>
    </row>
    <row r="575" spans="2:4" ht="14.25" x14ac:dyDescent="0.2">
      <c r="B575" s="977"/>
      <c r="C575" s="977"/>
      <c r="D575" s="978"/>
    </row>
    <row r="576" spans="2:4" ht="14.25" x14ac:dyDescent="0.2">
      <c r="B576" s="977"/>
      <c r="C576" s="977"/>
      <c r="D576" s="978"/>
    </row>
    <row r="577" spans="2:4" ht="14.25" x14ac:dyDescent="0.2">
      <c r="B577" s="977"/>
      <c r="C577" s="977"/>
      <c r="D577" s="978"/>
    </row>
    <row r="578" spans="2:4" ht="14.25" x14ac:dyDescent="0.2">
      <c r="B578" s="977"/>
      <c r="C578" s="977"/>
      <c r="D578" s="978"/>
    </row>
    <row r="579" spans="2:4" ht="14.25" x14ac:dyDescent="0.2">
      <c r="B579" s="977"/>
      <c r="C579" s="977"/>
      <c r="D579" s="978"/>
    </row>
    <row r="580" spans="2:4" ht="14.25" x14ac:dyDescent="0.2">
      <c r="B580" s="977"/>
      <c r="C580" s="977"/>
      <c r="D580" s="978"/>
    </row>
    <row r="581" spans="2:4" ht="14.25" x14ac:dyDescent="0.2">
      <c r="B581" s="977"/>
      <c r="C581" s="977"/>
      <c r="D581" s="978"/>
    </row>
    <row r="582" spans="2:4" ht="14.25" x14ac:dyDescent="0.2">
      <c r="B582" s="977"/>
      <c r="C582" s="977"/>
      <c r="D582" s="978"/>
    </row>
    <row r="583" spans="2:4" ht="14.25" x14ac:dyDescent="0.2">
      <c r="B583" s="977"/>
      <c r="C583" s="977"/>
      <c r="D583" s="978"/>
    </row>
    <row r="584" spans="2:4" ht="14.25" x14ac:dyDescent="0.2">
      <c r="B584" s="977"/>
      <c r="C584" s="977"/>
      <c r="D584" s="978"/>
    </row>
    <row r="585" spans="2:4" ht="14.25" x14ac:dyDescent="0.2">
      <c r="B585" s="977"/>
      <c r="C585" s="977"/>
      <c r="D585" s="978"/>
    </row>
    <row r="586" spans="2:4" ht="14.25" x14ac:dyDescent="0.2">
      <c r="B586" s="977"/>
      <c r="C586" s="977"/>
      <c r="D586" s="978"/>
    </row>
    <row r="587" spans="2:4" ht="14.25" x14ac:dyDescent="0.2">
      <c r="B587" s="977"/>
      <c r="C587" s="977"/>
      <c r="D587" s="978"/>
    </row>
    <row r="588" spans="2:4" ht="14.25" x14ac:dyDescent="0.2">
      <c r="B588" s="977"/>
      <c r="C588" s="977"/>
      <c r="D588" s="978"/>
    </row>
    <row r="589" spans="2:4" ht="14.25" x14ac:dyDescent="0.2">
      <c r="B589" s="977"/>
      <c r="C589" s="977"/>
      <c r="D589" s="978"/>
    </row>
    <row r="590" spans="2:4" ht="14.25" x14ac:dyDescent="0.2">
      <c r="B590" s="977"/>
      <c r="C590" s="977"/>
      <c r="D590" s="978"/>
    </row>
    <row r="591" spans="2:4" ht="14.25" x14ac:dyDescent="0.2">
      <c r="B591" s="977"/>
      <c r="C591" s="977"/>
      <c r="D591" s="978"/>
    </row>
    <row r="592" spans="2:4" ht="14.25" x14ac:dyDescent="0.2">
      <c r="B592" s="977"/>
      <c r="C592" s="977"/>
      <c r="D592" s="978"/>
    </row>
    <row r="593" spans="2:4" ht="14.25" x14ac:dyDescent="0.2">
      <c r="B593" s="977"/>
      <c r="C593" s="977"/>
      <c r="D593" s="978"/>
    </row>
    <row r="594" spans="2:4" ht="14.25" x14ac:dyDescent="0.2">
      <c r="B594" s="977"/>
      <c r="C594" s="977"/>
      <c r="D594" s="978"/>
    </row>
    <row r="595" spans="2:4" ht="14.25" x14ac:dyDescent="0.2">
      <c r="B595" s="977"/>
      <c r="C595" s="977"/>
      <c r="D595" s="978"/>
    </row>
    <row r="596" spans="2:4" ht="14.25" x14ac:dyDescent="0.2">
      <c r="B596" s="977"/>
      <c r="C596" s="977"/>
      <c r="D596" s="978"/>
    </row>
    <row r="597" spans="2:4" ht="14.25" x14ac:dyDescent="0.2">
      <c r="B597" s="977"/>
      <c r="C597" s="977"/>
      <c r="D597" s="978"/>
    </row>
    <row r="598" spans="2:4" ht="14.25" x14ac:dyDescent="0.2">
      <c r="B598" s="977"/>
      <c r="C598" s="977"/>
      <c r="D598" s="978"/>
    </row>
    <row r="599" spans="2:4" ht="14.25" x14ac:dyDescent="0.2">
      <c r="B599" s="977"/>
      <c r="C599" s="977"/>
      <c r="D599" s="978"/>
    </row>
    <row r="600" spans="2:4" ht="14.25" x14ac:dyDescent="0.2">
      <c r="B600" s="977"/>
      <c r="C600" s="977"/>
      <c r="D600" s="978"/>
    </row>
    <row r="601" spans="2:4" ht="14.25" x14ac:dyDescent="0.2">
      <c r="B601" s="977"/>
      <c r="C601" s="977"/>
      <c r="D601" s="978"/>
    </row>
    <row r="602" spans="2:4" ht="14.25" x14ac:dyDescent="0.2">
      <c r="B602" s="977"/>
      <c r="C602" s="977"/>
      <c r="D602" s="978"/>
    </row>
    <row r="603" spans="2:4" ht="14.25" x14ac:dyDescent="0.2">
      <c r="B603" s="977"/>
      <c r="C603" s="977"/>
      <c r="D603" s="978"/>
    </row>
    <row r="604" spans="2:4" ht="14.25" x14ac:dyDescent="0.2">
      <c r="B604" s="977"/>
      <c r="C604" s="977"/>
      <c r="D604" s="978"/>
    </row>
    <row r="605" spans="2:4" ht="14.25" x14ac:dyDescent="0.2">
      <c r="B605" s="977"/>
      <c r="C605" s="977"/>
      <c r="D605" s="978"/>
    </row>
    <row r="606" spans="2:4" ht="14.25" x14ac:dyDescent="0.2">
      <c r="B606" s="977"/>
      <c r="C606" s="977"/>
      <c r="D606" s="978"/>
    </row>
    <row r="607" spans="2:4" ht="14.25" x14ac:dyDescent="0.2">
      <c r="B607" s="977"/>
      <c r="C607" s="977"/>
      <c r="D607" s="978"/>
    </row>
    <row r="608" spans="2:4" ht="14.25" x14ac:dyDescent="0.2">
      <c r="B608" s="977"/>
      <c r="C608" s="977"/>
      <c r="D608" s="978"/>
    </row>
    <row r="609" spans="2:4" ht="14.25" x14ac:dyDescent="0.2">
      <c r="B609" s="977"/>
      <c r="C609" s="977"/>
      <c r="D609" s="978"/>
    </row>
    <row r="610" spans="2:4" ht="14.25" x14ac:dyDescent="0.2">
      <c r="B610" s="977"/>
      <c r="C610" s="977"/>
      <c r="D610" s="978"/>
    </row>
    <row r="611" spans="2:4" ht="14.25" x14ac:dyDescent="0.2">
      <c r="B611" s="977"/>
      <c r="C611" s="977"/>
      <c r="D611" s="978"/>
    </row>
    <row r="612" spans="2:4" ht="14.25" x14ac:dyDescent="0.2">
      <c r="B612" s="977"/>
      <c r="C612" s="977"/>
      <c r="D612" s="978"/>
    </row>
    <row r="613" spans="2:4" ht="14.25" x14ac:dyDescent="0.2">
      <c r="B613" s="977"/>
      <c r="C613" s="977"/>
      <c r="D613" s="978"/>
    </row>
    <row r="614" spans="2:4" ht="14.25" x14ac:dyDescent="0.2">
      <c r="B614" s="977"/>
      <c r="C614" s="977"/>
      <c r="D614" s="978"/>
    </row>
    <row r="615" spans="2:4" ht="14.25" x14ac:dyDescent="0.2">
      <c r="B615" s="977"/>
      <c r="C615" s="977"/>
      <c r="D615" s="978"/>
    </row>
    <row r="616" spans="2:4" ht="14.25" x14ac:dyDescent="0.2">
      <c r="B616" s="977"/>
      <c r="C616" s="977"/>
      <c r="D616" s="978"/>
    </row>
    <row r="617" spans="2:4" ht="14.25" x14ac:dyDescent="0.2">
      <c r="B617" s="977"/>
      <c r="C617" s="977"/>
      <c r="D617" s="978"/>
    </row>
    <row r="618" spans="2:4" ht="14.25" x14ac:dyDescent="0.2">
      <c r="B618" s="977"/>
      <c r="C618" s="977"/>
      <c r="D618" s="978"/>
    </row>
    <row r="619" spans="2:4" ht="14.25" x14ac:dyDescent="0.2">
      <c r="B619" s="977"/>
      <c r="C619" s="977"/>
      <c r="D619" s="978"/>
    </row>
    <row r="620" spans="2:4" ht="14.25" x14ac:dyDescent="0.2">
      <c r="B620" s="977"/>
      <c r="C620" s="977"/>
      <c r="D620" s="978"/>
    </row>
    <row r="621" spans="2:4" ht="14.25" x14ac:dyDescent="0.2">
      <c r="B621" s="977"/>
      <c r="C621" s="977"/>
      <c r="D621" s="978"/>
    </row>
    <row r="622" spans="2:4" ht="14.25" x14ac:dyDescent="0.2">
      <c r="B622" s="977"/>
      <c r="C622" s="977"/>
      <c r="D622" s="978"/>
    </row>
    <row r="623" spans="2:4" ht="14.25" x14ac:dyDescent="0.2">
      <c r="B623" s="977"/>
      <c r="C623" s="977"/>
      <c r="D623" s="978"/>
    </row>
    <row r="624" spans="2:4" ht="14.25" x14ac:dyDescent="0.2">
      <c r="B624" s="977"/>
      <c r="C624" s="977"/>
      <c r="D624" s="978"/>
    </row>
    <row r="625" spans="2:4" ht="14.25" x14ac:dyDescent="0.2">
      <c r="B625" s="977"/>
      <c r="C625" s="977"/>
      <c r="D625" s="978"/>
    </row>
    <row r="626" spans="2:4" ht="14.25" x14ac:dyDescent="0.2">
      <c r="B626" s="977"/>
      <c r="C626" s="977"/>
      <c r="D626" s="978"/>
    </row>
    <row r="627" spans="2:4" ht="14.25" x14ac:dyDescent="0.2">
      <c r="B627" s="977"/>
      <c r="C627" s="977"/>
      <c r="D627" s="978"/>
    </row>
    <row r="628" spans="2:4" ht="14.25" x14ac:dyDescent="0.2">
      <c r="B628" s="977"/>
      <c r="C628" s="977"/>
      <c r="D628" s="978"/>
    </row>
    <row r="629" spans="2:4" ht="14.25" x14ac:dyDescent="0.2">
      <c r="B629" s="977"/>
      <c r="C629" s="977"/>
      <c r="D629" s="978"/>
    </row>
    <row r="630" spans="2:4" ht="14.25" x14ac:dyDescent="0.2">
      <c r="B630" s="977"/>
      <c r="C630" s="977"/>
      <c r="D630" s="978"/>
    </row>
    <row r="631" spans="2:4" ht="14.25" x14ac:dyDescent="0.2">
      <c r="B631" s="977"/>
      <c r="C631" s="977"/>
      <c r="D631" s="978"/>
    </row>
    <row r="632" spans="2:4" ht="14.25" x14ac:dyDescent="0.2">
      <c r="B632" s="977"/>
      <c r="C632" s="977"/>
      <c r="D632" s="978"/>
    </row>
    <row r="633" spans="2:4" ht="14.25" x14ac:dyDescent="0.2">
      <c r="B633" s="977"/>
      <c r="C633" s="977"/>
      <c r="D633" s="978"/>
    </row>
    <row r="634" spans="2:4" ht="14.25" x14ac:dyDescent="0.2">
      <c r="B634" s="977"/>
      <c r="C634" s="977"/>
      <c r="D634" s="978"/>
    </row>
    <row r="635" spans="2:4" ht="14.25" x14ac:dyDescent="0.2">
      <c r="B635" s="977"/>
      <c r="C635" s="977"/>
      <c r="D635" s="978"/>
    </row>
    <row r="636" spans="2:4" ht="14.25" x14ac:dyDescent="0.2">
      <c r="B636" s="977"/>
      <c r="C636" s="977"/>
      <c r="D636" s="978"/>
    </row>
    <row r="637" spans="2:4" ht="14.25" x14ac:dyDescent="0.2">
      <c r="B637" s="977"/>
      <c r="C637" s="977"/>
      <c r="D637" s="978"/>
    </row>
    <row r="638" spans="2:4" ht="14.25" x14ac:dyDescent="0.2">
      <c r="B638" s="977"/>
      <c r="C638" s="977"/>
      <c r="D638" s="978"/>
    </row>
    <row r="639" spans="2:4" ht="14.25" x14ac:dyDescent="0.2">
      <c r="B639" s="977"/>
      <c r="C639" s="977"/>
      <c r="D639" s="978"/>
    </row>
    <row r="640" spans="2:4" ht="14.25" x14ac:dyDescent="0.2">
      <c r="B640" s="977"/>
      <c r="C640" s="977"/>
      <c r="D640" s="978"/>
    </row>
    <row r="641" spans="2:4" ht="14.25" x14ac:dyDescent="0.2">
      <c r="B641" s="977"/>
      <c r="C641" s="977"/>
      <c r="D641" s="978"/>
    </row>
    <row r="642" spans="2:4" ht="14.25" x14ac:dyDescent="0.2">
      <c r="B642" s="977"/>
      <c r="C642" s="977"/>
      <c r="D642" s="978"/>
    </row>
    <row r="643" spans="2:4" ht="14.25" x14ac:dyDescent="0.2">
      <c r="B643" s="977"/>
      <c r="C643" s="977"/>
      <c r="D643" s="978"/>
    </row>
    <row r="644" spans="2:4" ht="14.25" x14ac:dyDescent="0.2">
      <c r="B644" s="977"/>
      <c r="C644" s="977"/>
      <c r="D644" s="978"/>
    </row>
    <row r="645" spans="2:4" ht="14.25" x14ac:dyDescent="0.2">
      <c r="B645" s="977"/>
      <c r="C645" s="977"/>
      <c r="D645" s="978"/>
    </row>
    <row r="646" spans="2:4" ht="14.25" x14ac:dyDescent="0.2">
      <c r="B646" s="977"/>
      <c r="C646" s="977"/>
      <c r="D646" s="978"/>
    </row>
    <row r="647" spans="2:4" ht="14.25" x14ac:dyDescent="0.2">
      <c r="B647" s="977"/>
      <c r="C647" s="977"/>
      <c r="D647" s="978"/>
    </row>
    <row r="648" spans="2:4" ht="14.25" x14ac:dyDescent="0.2">
      <c r="B648" s="977"/>
      <c r="C648" s="977"/>
      <c r="D648" s="978"/>
    </row>
    <row r="649" spans="2:4" ht="14.25" x14ac:dyDescent="0.2">
      <c r="B649" s="977"/>
      <c r="C649" s="977"/>
      <c r="D649" s="978"/>
    </row>
    <row r="650" spans="2:4" ht="14.25" x14ac:dyDescent="0.2">
      <c r="B650" s="977"/>
      <c r="C650" s="977"/>
      <c r="D650" s="978"/>
    </row>
    <row r="651" spans="2:4" ht="14.25" x14ac:dyDescent="0.2">
      <c r="B651" s="977"/>
      <c r="C651" s="977"/>
      <c r="D651" s="978"/>
    </row>
    <row r="652" spans="2:4" ht="14.25" x14ac:dyDescent="0.2">
      <c r="B652" s="977"/>
      <c r="C652" s="977"/>
      <c r="D652" s="978"/>
    </row>
    <row r="653" spans="2:4" ht="14.25" x14ac:dyDescent="0.2">
      <c r="B653" s="977"/>
      <c r="C653" s="977"/>
      <c r="D653" s="978"/>
    </row>
    <row r="654" spans="2:4" ht="14.25" x14ac:dyDescent="0.2">
      <c r="B654" s="977"/>
      <c r="C654" s="977"/>
      <c r="D654" s="978"/>
    </row>
    <row r="655" spans="2:4" ht="14.25" x14ac:dyDescent="0.2">
      <c r="B655" s="977"/>
      <c r="C655" s="977"/>
      <c r="D655" s="978"/>
    </row>
    <row r="656" spans="2:4" ht="14.25" x14ac:dyDescent="0.2">
      <c r="B656" s="977"/>
      <c r="C656" s="977"/>
      <c r="D656" s="978"/>
    </row>
    <row r="657" spans="2:4" ht="14.25" x14ac:dyDescent="0.2">
      <c r="B657" s="977"/>
      <c r="C657" s="977"/>
      <c r="D657" s="978"/>
    </row>
    <row r="658" spans="2:4" ht="14.25" x14ac:dyDescent="0.2">
      <c r="B658" s="977"/>
      <c r="C658" s="977"/>
      <c r="D658" s="978"/>
    </row>
    <row r="659" spans="2:4" ht="14.25" x14ac:dyDescent="0.2">
      <c r="B659" s="977"/>
      <c r="C659" s="977"/>
      <c r="D659" s="978"/>
    </row>
    <row r="660" spans="2:4" ht="14.25" x14ac:dyDescent="0.2">
      <c r="B660" s="977"/>
      <c r="C660" s="977"/>
      <c r="D660" s="978"/>
    </row>
    <row r="661" spans="2:4" ht="14.25" x14ac:dyDescent="0.2">
      <c r="B661" s="977"/>
      <c r="C661" s="977"/>
      <c r="D661" s="978"/>
    </row>
    <row r="662" spans="2:4" ht="14.25" x14ac:dyDescent="0.2">
      <c r="B662" s="977"/>
      <c r="C662" s="977"/>
      <c r="D662" s="978"/>
    </row>
    <row r="663" spans="2:4" ht="14.25" x14ac:dyDescent="0.2">
      <c r="B663" s="977"/>
      <c r="C663" s="977"/>
      <c r="D663" s="978"/>
    </row>
    <row r="664" spans="2:4" ht="14.25" x14ac:dyDescent="0.2">
      <c r="B664" s="977"/>
      <c r="C664" s="977"/>
      <c r="D664" s="978"/>
    </row>
    <row r="665" spans="2:4" ht="14.25" x14ac:dyDescent="0.2">
      <c r="B665" s="977"/>
      <c r="C665" s="977"/>
      <c r="D665" s="978"/>
    </row>
    <row r="666" spans="2:4" ht="14.25" x14ac:dyDescent="0.2">
      <c r="B666" s="977"/>
      <c r="C666" s="977"/>
      <c r="D666" s="978"/>
    </row>
    <row r="667" spans="2:4" ht="14.25" x14ac:dyDescent="0.2">
      <c r="B667" s="977"/>
      <c r="C667" s="977"/>
      <c r="D667" s="978"/>
    </row>
    <row r="668" spans="2:4" ht="14.25" x14ac:dyDescent="0.2">
      <c r="B668" s="977"/>
      <c r="C668" s="977"/>
      <c r="D668" s="978"/>
    </row>
    <row r="669" spans="2:4" ht="14.25" x14ac:dyDescent="0.2">
      <c r="B669" s="977"/>
      <c r="C669" s="977"/>
      <c r="D669" s="978"/>
    </row>
    <row r="670" spans="2:4" ht="14.25" x14ac:dyDescent="0.2">
      <c r="B670" s="977"/>
      <c r="C670" s="977"/>
      <c r="D670" s="978"/>
    </row>
    <row r="671" spans="2:4" ht="14.25" x14ac:dyDescent="0.2">
      <c r="B671" s="977"/>
      <c r="C671" s="977"/>
      <c r="D671" s="978"/>
    </row>
    <row r="672" spans="2:4" ht="14.25" x14ac:dyDescent="0.2">
      <c r="B672" s="977"/>
      <c r="C672" s="977"/>
      <c r="D672" s="978"/>
    </row>
    <row r="673" spans="2:4" ht="14.25" x14ac:dyDescent="0.2">
      <c r="B673" s="977"/>
      <c r="C673" s="977"/>
      <c r="D673" s="978"/>
    </row>
    <row r="674" spans="2:4" ht="14.25" x14ac:dyDescent="0.2">
      <c r="B674" s="977"/>
      <c r="C674" s="977"/>
      <c r="D674" s="978"/>
    </row>
    <row r="675" spans="2:4" ht="14.25" x14ac:dyDescent="0.2">
      <c r="B675" s="977"/>
      <c r="C675" s="977"/>
      <c r="D675" s="978"/>
    </row>
    <row r="676" spans="2:4" ht="14.25" x14ac:dyDescent="0.2">
      <c r="B676" s="977"/>
      <c r="C676" s="977"/>
      <c r="D676" s="978"/>
    </row>
    <row r="677" spans="2:4" ht="14.25" x14ac:dyDescent="0.2">
      <c r="B677" s="977"/>
      <c r="C677" s="977"/>
      <c r="D677" s="978"/>
    </row>
    <row r="678" spans="2:4" ht="14.25" x14ac:dyDescent="0.2">
      <c r="B678" s="977"/>
      <c r="C678" s="977"/>
      <c r="D678" s="978"/>
    </row>
    <row r="679" spans="2:4" ht="14.25" x14ac:dyDescent="0.2">
      <c r="B679" s="977"/>
      <c r="C679" s="977"/>
      <c r="D679" s="978"/>
    </row>
    <row r="680" spans="2:4" ht="14.25" x14ac:dyDescent="0.2">
      <c r="B680" s="977"/>
      <c r="C680" s="977"/>
      <c r="D680" s="978"/>
    </row>
    <row r="681" spans="2:4" ht="14.25" x14ac:dyDescent="0.2">
      <c r="B681" s="977"/>
      <c r="C681" s="977"/>
      <c r="D681" s="978"/>
    </row>
    <row r="682" spans="2:4" ht="14.25" x14ac:dyDescent="0.2">
      <c r="B682" s="977"/>
      <c r="C682" s="977"/>
      <c r="D682" s="978"/>
    </row>
    <row r="683" spans="2:4" ht="14.25" x14ac:dyDescent="0.2">
      <c r="B683" s="977"/>
      <c r="C683" s="977"/>
      <c r="D683" s="978"/>
    </row>
    <row r="684" spans="2:4" ht="14.25" x14ac:dyDescent="0.2">
      <c r="B684" s="977"/>
      <c r="C684" s="977"/>
      <c r="D684" s="978"/>
    </row>
    <row r="685" spans="2:4" ht="14.25" x14ac:dyDescent="0.2">
      <c r="B685" s="977"/>
      <c r="C685" s="977"/>
      <c r="D685" s="978"/>
    </row>
    <row r="686" spans="2:4" ht="14.25" x14ac:dyDescent="0.2">
      <c r="B686" s="977"/>
      <c r="C686" s="977"/>
      <c r="D686" s="978"/>
    </row>
    <row r="687" spans="2:4" ht="14.25" x14ac:dyDescent="0.2">
      <c r="B687" s="977"/>
      <c r="C687" s="977"/>
      <c r="D687" s="978"/>
    </row>
    <row r="688" spans="2:4" ht="14.25" x14ac:dyDescent="0.2">
      <c r="B688" s="977"/>
      <c r="C688" s="977"/>
      <c r="D688" s="978"/>
    </row>
    <row r="689" spans="2:4" ht="14.25" x14ac:dyDescent="0.2">
      <c r="B689" s="977"/>
      <c r="C689" s="977"/>
      <c r="D689" s="978"/>
    </row>
    <row r="690" spans="2:4" ht="14.25" x14ac:dyDescent="0.2">
      <c r="B690" s="977"/>
      <c r="C690" s="977"/>
      <c r="D690" s="978"/>
    </row>
    <row r="691" spans="2:4" ht="14.25" x14ac:dyDescent="0.2">
      <c r="B691" s="977"/>
      <c r="C691" s="977"/>
      <c r="D691" s="978"/>
    </row>
    <row r="692" spans="2:4" ht="14.25" x14ac:dyDescent="0.2">
      <c r="B692" s="977"/>
      <c r="C692" s="977"/>
      <c r="D692" s="978"/>
    </row>
    <row r="693" spans="2:4" ht="14.25" x14ac:dyDescent="0.2">
      <c r="B693" s="977"/>
      <c r="C693" s="977"/>
      <c r="D693" s="978"/>
    </row>
    <row r="694" spans="2:4" ht="14.25" x14ac:dyDescent="0.2">
      <c r="B694" s="977"/>
      <c r="C694" s="977"/>
      <c r="D694" s="978"/>
    </row>
    <row r="695" spans="2:4" ht="14.25" x14ac:dyDescent="0.2">
      <c r="B695" s="977"/>
      <c r="C695" s="977"/>
      <c r="D695" s="978"/>
    </row>
    <row r="696" spans="2:4" ht="14.25" x14ac:dyDescent="0.2">
      <c r="B696" s="977"/>
      <c r="C696" s="977"/>
      <c r="D696" s="978"/>
    </row>
    <row r="697" spans="2:4" ht="14.25" x14ac:dyDescent="0.2">
      <c r="B697" s="977"/>
      <c r="C697" s="977"/>
      <c r="D697" s="978"/>
    </row>
    <row r="698" spans="2:4" ht="14.25" x14ac:dyDescent="0.2">
      <c r="B698" s="977"/>
      <c r="C698" s="977"/>
      <c r="D698" s="978"/>
    </row>
    <row r="699" spans="2:4" ht="14.25" x14ac:dyDescent="0.2">
      <c r="B699" s="977"/>
      <c r="C699" s="977"/>
      <c r="D699" s="978"/>
    </row>
    <row r="700" spans="2:4" ht="14.25" x14ac:dyDescent="0.2">
      <c r="B700" s="977"/>
      <c r="C700" s="977"/>
      <c r="D700" s="978"/>
    </row>
    <row r="701" spans="2:4" ht="14.25" x14ac:dyDescent="0.2">
      <c r="B701" s="977"/>
      <c r="C701" s="977"/>
      <c r="D701" s="978"/>
    </row>
    <row r="702" spans="2:4" ht="14.25" x14ac:dyDescent="0.2">
      <c r="B702" s="977"/>
      <c r="C702" s="977"/>
      <c r="D702" s="978"/>
    </row>
    <row r="703" spans="2:4" ht="14.25" x14ac:dyDescent="0.2">
      <c r="B703" s="977"/>
      <c r="C703" s="977"/>
      <c r="D703" s="978"/>
    </row>
    <row r="704" spans="2:4" ht="14.25" x14ac:dyDescent="0.2">
      <c r="B704" s="977"/>
      <c r="C704" s="977"/>
      <c r="D704" s="978"/>
    </row>
    <row r="705" spans="2:4" ht="14.25" x14ac:dyDescent="0.2">
      <c r="B705" s="977"/>
      <c r="C705" s="977"/>
      <c r="D705" s="978"/>
    </row>
    <row r="706" spans="2:4" ht="14.25" x14ac:dyDescent="0.2">
      <c r="B706" s="977"/>
      <c r="C706" s="977"/>
      <c r="D706" s="978"/>
    </row>
    <row r="707" spans="2:4" ht="14.25" x14ac:dyDescent="0.2">
      <c r="B707" s="977"/>
      <c r="C707" s="977"/>
      <c r="D707" s="978"/>
    </row>
    <row r="708" spans="2:4" ht="14.25" x14ac:dyDescent="0.2">
      <c r="B708" s="977"/>
      <c r="C708" s="977"/>
      <c r="D708" s="978"/>
    </row>
    <row r="709" spans="2:4" ht="14.25" x14ac:dyDescent="0.2">
      <c r="B709" s="977"/>
      <c r="C709" s="977"/>
      <c r="D709" s="978"/>
    </row>
    <row r="710" spans="2:4" ht="14.25" x14ac:dyDescent="0.2">
      <c r="B710" s="977"/>
      <c r="C710" s="977"/>
      <c r="D710" s="978"/>
    </row>
    <row r="711" spans="2:4" ht="14.25" x14ac:dyDescent="0.2">
      <c r="B711" s="977"/>
      <c r="C711" s="977"/>
      <c r="D711" s="978"/>
    </row>
    <row r="712" spans="2:4" ht="14.25" x14ac:dyDescent="0.2">
      <c r="B712" s="977"/>
      <c r="C712" s="977"/>
      <c r="D712" s="978"/>
    </row>
    <row r="713" spans="2:4" ht="14.25" x14ac:dyDescent="0.2">
      <c r="B713" s="977"/>
      <c r="C713" s="977"/>
      <c r="D713" s="978"/>
    </row>
    <row r="714" spans="2:4" ht="14.25" x14ac:dyDescent="0.2">
      <c r="B714" s="977"/>
      <c r="C714" s="977"/>
      <c r="D714" s="978"/>
    </row>
    <row r="715" spans="2:4" ht="14.25" x14ac:dyDescent="0.2">
      <c r="B715" s="977"/>
      <c r="C715" s="977"/>
      <c r="D715" s="978"/>
    </row>
    <row r="716" spans="2:4" ht="14.25" x14ac:dyDescent="0.2">
      <c r="B716" s="977"/>
      <c r="C716" s="977"/>
      <c r="D716" s="978"/>
    </row>
    <row r="717" spans="2:4" ht="14.25" x14ac:dyDescent="0.2">
      <c r="B717" s="977"/>
      <c r="C717" s="977"/>
      <c r="D717" s="978"/>
    </row>
    <row r="718" spans="2:4" ht="14.25" x14ac:dyDescent="0.2">
      <c r="B718" s="977"/>
      <c r="C718" s="977"/>
      <c r="D718" s="978"/>
    </row>
    <row r="719" spans="2:4" ht="14.25" x14ac:dyDescent="0.2">
      <c r="B719" s="977"/>
      <c r="C719" s="977"/>
      <c r="D719" s="978"/>
    </row>
    <row r="720" spans="2:4" ht="14.25" x14ac:dyDescent="0.2">
      <c r="B720" s="977"/>
      <c r="C720" s="977"/>
      <c r="D720" s="978"/>
    </row>
    <row r="721" spans="2:4" ht="14.25" x14ac:dyDescent="0.2">
      <c r="B721" s="977"/>
      <c r="C721" s="977"/>
      <c r="D721" s="978"/>
    </row>
    <row r="722" spans="2:4" ht="14.25" x14ac:dyDescent="0.2">
      <c r="B722" s="977"/>
      <c r="C722" s="977"/>
      <c r="D722" s="978"/>
    </row>
    <row r="723" spans="2:4" ht="14.25" x14ac:dyDescent="0.2">
      <c r="B723" s="977"/>
      <c r="C723" s="977"/>
      <c r="D723" s="978"/>
    </row>
    <row r="724" spans="2:4" ht="14.25" x14ac:dyDescent="0.2">
      <c r="B724" s="977"/>
      <c r="C724" s="977"/>
      <c r="D724" s="978"/>
    </row>
    <row r="725" spans="2:4" ht="14.25" x14ac:dyDescent="0.2">
      <c r="B725" s="977"/>
      <c r="C725" s="977"/>
      <c r="D725" s="978"/>
    </row>
    <row r="726" spans="2:4" ht="14.25" x14ac:dyDescent="0.2">
      <c r="B726" s="977"/>
      <c r="C726" s="977"/>
      <c r="D726" s="978"/>
    </row>
    <row r="727" spans="2:4" ht="14.25" x14ac:dyDescent="0.2">
      <c r="B727" s="977"/>
      <c r="C727" s="977"/>
      <c r="D727" s="978"/>
    </row>
    <row r="728" spans="2:4" ht="14.25" x14ac:dyDescent="0.2">
      <c r="B728" s="977"/>
      <c r="C728" s="977"/>
      <c r="D728" s="978"/>
    </row>
    <row r="729" spans="2:4" ht="14.25" x14ac:dyDescent="0.2">
      <c r="B729" s="977"/>
      <c r="C729" s="977"/>
      <c r="D729" s="978"/>
    </row>
    <row r="730" spans="2:4" ht="14.25" x14ac:dyDescent="0.2">
      <c r="B730" s="977"/>
      <c r="C730" s="977"/>
      <c r="D730" s="978"/>
    </row>
    <row r="731" spans="2:4" ht="14.25" x14ac:dyDescent="0.2">
      <c r="B731" s="977"/>
      <c r="C731" s="977"/>
      <c r="D731" s="978"/>
    </row>
    <row r="732" spans="2:4" ht="14.25" x14ac:dyDescent="0.2">
      <c r="B732" s="977"/>
      <c r="C732" s="977"/>
      <c r="D732" s="978"/>
    </row>
    <row r="733" spans="2:4" ht="14.25" x14ac:dyDescent="0.2">
      <c r="B733" s="977"/>
      <c r="C733" s="977"/>
      <c r="D733" s="978"/>
    </row>
    <row r="734" spans="2:4" ht="14.25" x14ac:dyDescent="0.2">
      <c r="B734" s="977"/>
      <c r="C734" s="977"/>
      <c r="D734" s="978"/>
    </row>
    <row r="735" spans="2:4" ht="14.25" x14ac:dyDescent="0.2">
      <c r="B735" s="977"/>
      <c r="C735" s="977"/>
      <c r="D735" s="978"/>
    </row>
    <row r="736" spans="2:4" ht="14.25" x14ac:dyDescent="0.2">
      <c r="B736" s="977"/>
      <c r="C736" s="977"/>
      <c r="D736" s="978"/>
    </row>
    <row r="737" spans="2:4" ht="14.25" x14ac:dyDescent="0.2">
      <c r="B737" s="977"/>
      <c r="C737" s="977"/>
      <c r="D737" s="978"/>
    </row>
    <row r="738" spans="2:4" ht="14.25" x14ac:dyDescent="0.2">
      <c r="B738" s="977"/>
      <c r="C738" s="977"/>
      <c r="D738" s="978"/>
    </row>
    <row r="739" spans="2:4" ht="14.25" x14ac:dyDescent="0.2">
      <c r="B739" s="977"/>
      <c r="C739" s="977"/>
      <c r="D739" s="978"/>
    </row>
    <row r="740" spans="2:4" ht="14.25" x14ac:dyDescent="0.2">
      <c r="B740" s="977"/>
      <c r="C740" s="977"/>
      <c r="D740" s="978"/>
    </row>
    <row r="741" spans="2:4" ht="14.25" x14ac:dyDescent="0.2">
      <c r="B741" s="977"/>
      <c r="C741" s="977"/>
      <c r="D741" s="978"/>
    </row>
    <row r="742" spans="2:4" ht="14.25" x14ac:dyDescent="0.2">
      <c r="B742" s="977"/>
      <c r="C742" s="977"/>
      <c r="D742" s="978"/>
    </row>
    <row r="743" spans="2:4" ht="14.25" x14ac:dyDescent="0.2">
      <c r="B743" s="977"/>
      <c r="C743" s="977"/>
      <c r="D743" s="978"/>
    </row>
    <row r="744" spans="2:4" ht="14.25" x14ac:dyDescent="0.2">
      <c r="B744" s="977"/>
      <c r="C744" s="977"/>
      <c r="D744" s="978"/>
    </row>
    <row r="745" spans="2:4" ht="14.25" x14ac:dyDescent="0.2">
      <c r="B745" s="977"/>
      <c r="C745" s="977"/>
      <c r="D745" s="978"/>
    </row>
    <row r="746" spans="2:4" ht="14.25" x14ac:dyDescent="0.2">
      <c r="B746" s="977"/>
      <c r="C746" s="977"/>
      <c r="D746" s="978"/>
    </row>
    <row r="747" spans="2:4" ht="14.25" x14ac:dyDescent="0.2">
      <c r="B747" s="977"/>
      <c r="C747" s="977"/>
      <c r="D747" s="978"/>
    </row>
    <row r="748" spans="2:4" ht="14.25" x14ac:dyDescent="0.2">
      <c r="B748" s="977"/>
      <c r="C748" s="977"/>
      <c r="D748" s="978"/>
    </row>
    <row r="749" spans="2:4" ht="14.25" x14ac:dyDescent="0.2">
      <c r="B749" s="977"/>
      <c r="C749" s="977"/>
      <c r="D749" s="978"/>
    </row>
    <row r="750" spans="2:4" ht="14.25" x14ac:dyDescent="0.2">
      <c r="B750" s="977"/>
      <c r="C750" s="977"/>
      <c r="D750" s="978"/>
    </row>
    <row r="751" spans="2:4" ht="14.25" x14ac:dyDescent="0.2">
      <c r="B751" s="977"/>
      <c r="C751" s="977"/>
      <c r="D751" s="978"/>
    </row>
    <row r="752" spans="2:4" ht="14.25" x14ac:dyDescent="0.2">
      <c r="B752" s="977"/>
      <c r="C752" s="977"/>
      <c r="D752" s="978"/>
    </row>
    <row r="753" spans="2:4" ht="14.25" x14ac:dyDescent="0.2">
      <c r="B753" s="977"/>
      <c r="C753" s="977"/>
      <c r="D753" s="978"/>
    </row>
    <row r="754" spans="2:4" ht="14.25" x14ac:dyDescent="0.2">
      <c r="B754" s="977"/>
      <c r="C754" s="977"/>
      <c r="D754" s="978"/>
    </row>
    <row r="755" spans="2:4" ht="14.25" x14ac:dyDescent="0.2">
      <c r="B755" s="977"/>
      <c r="C755" s="977"/>
      <c r="D755" s="978"/>
    </row>
    <row r="756" spans="2:4" ht="14.25" x14ac:dyDescent="0.2">
      <c r="B756" s="977"/>
      <c r="C756" s="977"/>
      <c r="D756" s="978"/>
    </row>
    <row r="757" spans="2:4" ht="14.25" x14ac:dyDescent="0.2">
      <c r="B757" s="977"/>
      <c r="C757" s="977"/>
      <c r="D757" s="978"/>
    </row>
    <row r="758" spans="2:4" ht="14.25" x14ac:dyDescent="0.2">
      <c r="B758" s="977"/>
      <c r="C758" s="977"/>
      <c r="D758" s="978"/>
    </row>
    <row r="759" spans="2:4" ht="14.25" x14ac:dyDescent="0.2">
      <c r="B759" s="977"/>
      <c r="C759" s="977"/>
      <c r="D759" s="978"/>
    </row>
    <row r="760" spans="2:4" ht="14.25" x14ac:dyDescent="0.2">
      <c r="B760" s="977"/>
      <c r="C760" s="977"/>
      <c r="D760" s="978"/>
    </row>
    <row r="761" spans="2:4" ht="14.25" x14ac:dyDescent="0.2">
      <c r="B761" s="977"/>
      <c r="C761" s="977"/>
      <c r="D761" s="978"/>
    </row>
    <row r="762" spans="2:4" ht="14.25" x14ac:dyDescent="0.2">
      <c r="B762" s="977"/>
      <c r="C762" s="977"/>
      <c r="D762" s="978"/>
    </row>
    <row r="763" spans="2:4" ht="14.25" x14ac:dyDescent="0.2">
      <c r="B763" s="977"/>
      <c r="C763" s="977"/>
      <c r="D763" s="978"/>
    </row>
    <row r="764" spans="2:4" ht="14.25" x14ac:dyDescent="0.2">
      <c r="B764" s="977"/>
      <c r="C764" s="977"/>
      <c r="D764" s="978"/>
    </row>
    <row r="765" spans="2:4" ht="14.25" x14ac:dyDescent="0.2">
      <c r="B765" s="977"/>
      <c r="C765" s="977"/>
      <c r="D765" s="978"/>
    </row>
    <row r="766" spans="2:4" ht="14.25" x14ac:dyDescent="0.2">
      <c r="B766" s="977"/>
      <c r="C766" s="977"/>
      <c r="D766" s="978"/>
    </row>
    <row r="767" spans="2:4" ht="14.25" x14ac:dyDescent="0.2">
      <c r="B767" s="977"/>
      <c r="C767" s="977"/>
      <c r="D767" s="978"/>
    </row>
    <row r="768" spans="2:4" ht="14.25" x14ac:dyDescent="0.2">
      <c r="B768" s="977"/>
      <c r="C768" s="977"/>
      <c r="D768" s="978"/>
    </row>
    <row r="769" spans="2:4" ht="14.25" x14ac:dyDescent="0.2">
      <c r="B769" s="977"/>
      <c r="C769" s="977"/>
      <c r="D769" s="978"/>
    </row>
    <row r="770" spans="2:4" ht="14.25" x14ac:dyDescent="0.2">
      <c r="B770" s="977"/>
      <c r="C770" s="977"/>
      <c r="D770" s="978"/>
    </row>
    <row r="771" spans="2:4" ht="14.25" x14ac:dyDescent="0.2">
      <c r="B771" s="977"/>
      <c r="C771" s="977"/>
      <c r="D771" s="978"/>
    </row>
    <row r="772" spans="2:4" ht="14.25" x14ac:dyDescent="0.2">
      <c r="B772" s="977"/>
      <c r="C772" s="977"/>
      <c r="D772" s="978"/>
    </row>
    <row r="773" spans="2:4" ht="14.25" x14ac:dyDescent="0.2">
      <c r="B773" s="977"/>
      <c r="C773" s="977"/>
      <c r="D773" s="978"/>
    </row>
    <row r="774" spans="2:4" ht="14.25" x14ac:dyDescent="0.2">
      <c r="B774" s="977"/>
      <c r="C774" s="977"/>
      <c r="D774" s="978"/>
    </row>
    <row r="775" spans="2:4" ht="14.25" x14ac:dyDescent="0.2">
      <c r="B775" s="977"/>
      <c r="C775" s="977"/>
      <c r="D775" s="978"/>
    </row>
    <row r="776" spans="2:4" ht="14.25" x14ac:dyDescent="0.2">
      <c r="B776" s="977"/>
      <c r="C776" s="977"/>
      <c r="D776" s="978"/>
    </row>
    <row r="777" spans="2:4" ht="14.25" x14ac:dyDescent="0.2">
      <c r="B777" s="977"/>
      <c r="C777" s="977"/>
      <c r="D777" s="978"/>
    </row>
    <row r="778" spans="2:4" ht="14.25" x14ac:dyDescent="0.2">
      <c r="B778" s="977"/>
      <c r="C778" s="977"/>
      <c r="D778" s="978"/>
    </row>
    <row r="779" spans="2:4" ht="14.25" x14ac:dyDescent="0.2">
      <c r="B779" s="977"/>
      <c r="C779" s="977"/>
      <c r="D779" s="978"/>
    </row>
    <row r="780" spans="2:4" ht="14.25" x14ac:dyDescent="0.2">
      <c r="B780" s="977"/>
      <c r="C780" s="977"/>
      <c r="D780" s="978"/>
    </row>
    <row r="781" spans="2:4" ht="14.25" x14ac:dyDescent="0.2">
      <c r="B781" s="977"/>
      <c r="C781" s="977"/>
      <c r="D781" s="978"/>
    </row>
    <row r="782" spans="2:4" ht="14.25" x14ac:dyDescent="0.2">
      <c r="B782" s="977"/>
      <c r="C782" s="977"/>
      <c r="D782" s="978"/>
    </row>
    <row r="783" spans="2:4" ht="14.25" x14ac:dyDescent="0.2">
      <c r="B783" s="977"/>
      <c r="C783" s="977"/>
      <c r="D783" s="978"/>
    </row>
    <row r="784" spans="2:4" ht="14.25" x14ac:dyDescent="0.2">
      <c r="B784" s="977"/>
      <c r="C784" s="977"/>
      <c r="D784" s="978"/>
    </row>
    <row r="785" spans="2:4" ht="14.25" x14ac:dyDescent="0.2">
      <c r="B785" s="977"/>
      <c r="C785" s="977"/>
      <c r="D785" s="978"/>
    </row>
    <row r="786" spans="2:4" ht="14.25" x14ac:dyDescent="0.2">
      <c r="B786" s="977"/>
      <c r="C786" s="977"/>
      <c r="D786" s="978"/>
    </row>
    <row r="787" spans="2:4" ht="14.25" x14ac:dyDescent="0.2">
      <c r="B787" s="977"/>
      <c r="C787" s="977"/>
      <c r="D787" s="978"/>
    </row>
    <row r="788" spans="2:4" ht="14.25" x14ac:dyDescent="0.2">
      <c r="B788" s="977"/>
      <c r="C788" s="977"/>
      <c r="D788" s="978"/>
    </row>
    <row r="789" spans="2:4" ht="14.25" x14ac:dyDescent="0.2">
      <c r="B789" s="977"/>
      <c r="C789" s="977"/>
      <c r="D789" s="978"/>
    </row>
    <row r="790" spans="2:4" ht="14.25" x14ac:dyDescent="0.2">
      <c r="B790" s="977"/>
      <c r="C790" s="977"/>
      <c r="D790" s="978"/>
    </row>
    <row r="791" spans="2:4" ht="14.25" x14ac:dyDescent="0.2">
      <c r="B791" s="977"/>
      <c r="C791" s="977"/>
      <c r="D791" s="978"/>
    </row>
    <row r="792" spans="2:4" ht="14.25" x14ac:dyDescent="0.2">
      <c r="B792" s="977"/>
      <c r="C792" s="977"/>
      <c r="D792" s="978"/>
    </row>
    <row r="793" spans="2:4" ht="14.25" x14ac:dyDescent="0.2">
      <c r="B793" s="977"/>
      <c r="C793" s="977"/>
      <c r="D793" s="978"/>
    </row>
    <row r="794" spans="2:4" ht="14.25" x14ac:dyDescent="0.2">
      <c r="B794" s="977"/>
      <c r="C794" s="977"/>
      <c r="D794" s="978"/>
    </row>
    <row r="795" spans="2:4" ht="14.25" x14ac:dyDescent="0.2">
      <c r="B795" s="977"/>
      <c r="C795" s="977"/>
      <c r="D795" s="978"/>
    </row>
    <row r="796" spans="2:4" ht="14.25" x14ac:dyDescent="0.2">
      <c r="B796" s="977"/>
      <c r="C796" s="977"/>
      <c r="D796" s="978"/>
    </row>
    <row r="797" spans="2:4" ht="14.25" x14ac:dyDescent="0.2">
      <c r="B797" s="977"/>
      <c r="C797" s="977"/>
      <c r="D797" s="978"/>
    </row>
    <row r="798" spans="2:4" ht="14.25" x14ac:dyDescent="0.2">
      <c r="B798" s="977"/>
      <c r="C798" s="977"/>
      <c r="D798" s="978"/>
    </row>
    <row r="799" spans="2:4" ht="14.25" x14ac:dyDescent="0.2">
      <c r="B799" s="977"/>
      <c r="C799" s="977"/>
      <c r="D799" s="978"/>
    </row>
    <row r="800" spans="2:4" ht="14.25" x14ac:dyDescent="0.2">
      <c r="B800" s="977"/>
      <c r="C800" s="977"/>
      <c r="D800" s="978"/>
    </row>
    <row r="801" spans="2:4" ht="14.25" x14ac:dyDescent="0.2">
      <c r="B801" s="977"/>
      <c r="C801" s="977"/>
      <c r="D801" s="978"/>
    </row>
    <row r="802" spans="2:4" ht="14.25" x14ac:dyDescent="0.2">
      <c r="B802" s="977"/>
      <c r="C802" s="977"/>
      <c r="D802" s="978"/>
    </row>
    <row r="803" spans="2:4" ht="14.25" x14ac:dyDescent="0.2">
      <c r="B803" s="977"/>
      <c r="C803" s="977"/>
      <c r="D803" s="978"/>
    </row>
    <row r="804" spans="2:4" ht="14.25" x14ac:dyDescent="0.2">
      <c r="B804" s="977"/>
      <c r="C804" s="977"/>
      <c r="D804" s="978"/>
    </row>
    <row r="805" spans="2:4" ht="14.25" x14ac:dyDescent="0.2">
      <c r="B805" s="977"/>
      <c r="C805" s="977"/>
      <c r="D805" s="978"/>
    </row>
    <row r="806" spans="2:4" ht="14.25" x14ac:dyDescent="0.2">
      <c r="B806" s="977"/>
      <c r="C806" s="977"/>
      <c r="D806" s="978"/>
    </row>
    <row r="807" spans="2:4" ht="14.25" x14ac:dyDescent="0.2">
      <c r="B807" s="977"/>
      <c r="C807" s="977"/>
      <c r="D807" s="978"/>
    </row>
    <row r="808" spans="2:4" ht="14.25" x14ac:dyDescent="0.2">
      <c r="B808" s="977"/>
      <c r="C808" s="977"/>
      <c r="D808" s="978"/>
    </row>
    <row r="809" spans="2:4" ht="14.25" x14ac:dyDescent="0.2">
      <c r="B809" s="977"/>
      <c r="C809" s="977"/>
      <c r="D809" s="978"/>
    </row>
    <row r="810" spans="2:4" ht="14.25" x14ac:dyDescent="0.2">
      <c r="B810" s="977"/>
      <c r="C810" s="977"/>
      <c r="D810" s="978"/>
    </row>
    <row r="811" spans="2:4" ht="14.25" x14ac:dyDescent="0.2">
      <c r="B811" s="977"/>
      <c r="C811" s="977"/>
      <c r="D811" s="978"/>
    </row>
    <row r="812" spans="2:4" ht="14.25" x14ac:dyDescent="0.2">
      <c r="B812" s="977"/>
      <c r="C812" s="977"/>
      <c r="D812" s="978"/>
    </row>
    <row r="813" spans="2:4" ht="14.25" x14ac:dyDescent="0.2">
      <c r="B813" s="977"/>
      <c r="C813" s="977"/>
      <c r="D813" s="978"/>
    </row>
    <row r="814" spans="2:4" ht="14.25" x14ac:dyDescent="0.2">
      <c r="B814" s="977"/>
      <c r="C814" s="977"/>
      <c r="D814" s="978"/>
    </row>
    <row r="815" spans="2:4" ht="14.25" x14ac:dyDescent="0.2">
      <c r="B815" s="977"/>
      <c r="C815" s="977"/>
      <c r="D815" s="978"/>
    </row>
    <row r="816" spans="2:4" ht="14.25" x14ac:dyDescent="0.2">
      <c r="B816" s="977"/>
      <c r="C816" s="977"/>
      <c r="D816" s="978"/>
    </row>
    <row r="817" spans="2:4" ht="14.25" x14ac:dyDescent="0.2">
      <c r="B817" s="977"/>
      <c r="C817" s="977"/>
      <c r="D817" s="978"/>
    </row>
    <row r="818" spans="2:4" ht="14.25" x14ac:dyDescent="0.2">
      <c r="B818" s="977"/>
      <c r="C818" s="977"/>
      <c r="D818" s="978"/>
    </row>
    <row r="819" spans="2:4" ht="14.25" x14ac:dyDescent="0.2">
      <c r="B819" s="977"/>
      <c r="C819" s="977"/>
      <c r="D819" s="978"/>
    </row>
    <row r="820" spans="2:4" ht="14.25" x14ac:dyDescent="0.2">
      <c r="B820" s="977"/>
      <c r="C820" s="977"/>
      <c r="D820" s="978"/>
    </row>
    <row r="821" spans="2:4" ht="14.25" x14ac:dyDescent="0.2">
      <c r="B821" s="977"/>
      <c r="C821" s="977"/>
      <c r="D821" s="978"/>
    </row>
    <row r="822" spans="2:4" ht="14.25" x14ac:dyDescent="0.2">
      <c r="B822" s="977"/>
      <c r="C822" s="977"/>
      <c r="D822" s="978"/>
    </row>
    <row r="823" spans="2:4" ht="14.25" x14ac:dyDescent="0.2">
      <c r="B823" s="977"/>
      <c r="C823" s="977"/>
      <c r="D823" s="978"/>
    </row>
    <row r="824" spans="2:4" ht="14.25" x14ac:dyDescent="0.2">
      <c r="B824" s="977"/>
      <c r="C824" s="977"/>
      <c r="D824" s="978"/>
    </row>
    <row r="825" spans="2:4" ht="14.25" x14ac:dyDescent="0.2">
      <c r="B825" s="977"/>
      <c r="C825" s="977"/>
      <c r="D825" s="978"/>
    </row>
    <row r="826" spans="2:4" ht="14.25" x14ac:dyDescent="0.2">
      <c r="B826" s="977"/>
      <c r="C826" s="977"/>
      <c r="D826" s="978"/>
    </row>
    <row r="827" spans="2:4" ht="14.25" x14ac:dyDescent="0.2">
      <c r="B827" s="977"/>
      <c r="C827" s="977"/>
      <c r="D827" s="978"/>
    </row>
    <row r="828" spans="2:4" ht="14.25" x14ac:dyDescent="0.2">
      <c r="B828" s="977"/>
      <c r="C828" s="977"/>
      <c r="D828" s="978"/>
    </row>
    <row r="829" spans="2:4" ht="14.25" x14ac:dyDescent="0.2">
      <c r="B829" s="977"/>
      <c r="C829" s="977"/>
      <c r="D829" s="978"/>
    </row>
    <row r="830" spans="2:4" ht="14.25" x14ac:dyDescent="0.2">
      <c r="B830" s="977"/>
      <c r="C830" s="977"/>
      <c r="D830" s="978"/>
    </row>
    <row r="831" spans="2:4" ht="14.25" x14ac:dyDescent="0.2">
      <c r="B831" s="977"/>
      <c r="C831" s="977"/>
      <c r="D831" s="978"/>
    </row>
    <row r="832" spans="2:4" ht="14.25" x14ac:dyDescent="0.2">
      <c r="B832" s="977"/>
      <c r="C832" s="977"/>
      <c r="D832" s="978"/>
    </row>
    <row r="833" spans="2:4" ht="14.25" x14ac:dyDescent="0.2">
      <c r="B833" s="977"/>
      <c r="C833" s="977"/>
      <c r="D833" s="978"/>
    </row>
    <row r="834" spans="2:4" ht="14.25" x14ac:dyDescent="0.2">
      <c r="B834" s="977"/>
      <c r="C834" s="977"/>
      <c r="D834" s="978"/>
    </row>
    <row r="835" spans="2:4" ht="14.25" x14ac:dyDescent="0.2">
      <c r="B835" s="977"/>
      <c r="C835" s="977"/>
      <c r="D835" s="978"/>
    </row>
    <row r="836" spans="2:4" ht="14.25" x14ac:dyDescent="0.2">
      <c r="B836" s="977"/>
      <c r="C836" s="977"/>
      <c r="D836" s="978"/>
    </row>
    <row r="837" spans="2:4" ht="14.25" x14ac:dyDescent="0.2">
      <c r="B837" s="977"/>
      <c r="C837" s="977"/>
      <c r="D837" s="978"/>
    </row>
    <row r="838" spans="2:4" ht="14.25" x14ac:dyDescent="0.2">
      <c r="B838" s="977"/>
      <c r="C838" s="977"/>
      <c r="D838" s="978"/>
    </row>
    <row r="839" spans="2:4" ht="14.25" x14ac:dyDescent="0.2">
      <c r="B839" s="977"/>
      <c r="C839" s="977"/>
      <c r="D839" s="978"/>
    </row>
    <row r="840" spans="2:4" ht="14.25" x14ac:dyDescent="0.2">
      <c r="B840" s="977"/>
      <c r="C840" s="977"/>
      <c r="D840" s="978"/>
    </row>
    <row r="841" spans="2:4" ht="14.25" x14ac:dyDescent="0.2">
      <c r="B841" s="977"/>
      <c r="C841" s="977"/>
      <c r="D841" s="978"/>
    </row>
    <row r="842" spans="2:4" ht="14.25" x14ac:dyDescent="0.2">
      <c r="B842" s="977"/>
      <c r="C842" s="977"/>
      <c r="D842" s="978"/>
    </row>
    <row r="843" spans="2:4" ht="14.25" x14ac:dyDescent="0.2">
      <c r="B843" s="977"/>
      <c r="C843" s="977"/>
      <c r="D843" s="978"/>
    </row>
    <row r="844" spans="2:4" ht="14.25" x14ac:dyDescent="0.2">
      <c r="B844" s="977"/>
      <c r="C844" s="977"/>
      <c r="D844" s="978"/>
    </row>
    <row r="845" spans="2:4" ht="14.25" x14ac:dyDescent="0.2">
      <c r="B845" s="977"/>
      <c r="C845" s="977"/>
      <c r="D845" s="978"/>
    </row>
    <row r="846" spans="2:4" ht="14.25" x14ac:dyDescent="0.2">
      <c r="B846" s="977"/>
      <c r="C846" s="977"/>
      <c r="D846" s="978"/>
    </row>
    <row r="847" spans="2:4" ht="14.25" x14ac:dyDescent="0.2">
      <c r="B847" s="977"/>
      <c r="C847" s="977"/>
      <c r="D847" s="978"/>
    </row>
    <row r="848" spans="2:4" ht="14.25" x14ac:dyDescent="0.2">
      <c r="B848" s="977"/>
      <c r="C848" s="977"/>
      <c r="D848" s="978"/>
    </row>
    <row r="849" spans="2:4" ht="14.25" x14ac:dyDescent="0.2">
      <c r="B849" s="977"/>
      <c r="C849" s="977"/>
      <c r="D849" s="978"/>
    </row>
    <row r="850" spans="2:4" ht="14.25" x14ac:dyDescent="0.2">
      <c r="B850" s="977"/>
      <c r="C850" s="977"/>
      <c r="D850" s="978"/>
    </row>
    <row r="851" spans="2:4" ht="14.25" x14ac:dyDescent="0.2">
      <c r="B851" s="977"/>
      <c r="C851" s="977"/>
      <c r="D851" s="978"/>
    </row>
    <row r="852" spans="2:4" ht="14.25" x14ac:dyDescent="0.2">
      <c r="B852" s="977"/>
      <c r="C852" s="977"/>
      <c r="D852" s="978"/>
    </row>
    <row r="853" spans="2:4" ht="14.25" x14ac:dyDescent="0.2">
      <c r="B853" s="977"/>
      <c r="C853" s="977"/>
      <c r="D853" s="978"/>
    </row>
    <row r="854" spans="2:4" ht="14.25" x14ac:dyDescent="0.2">
      <c r="B854" s="977"/>
      <c r="C854" s="977"/>
      <c r="D854" s="978"/>
    </row>
    <row r="855" spans="2:4" ht="14.25" x14ac:dyDescent="0.2">
      <c r="B855" s="977"/>
      <c r="C855" s="977"/>
      <c r="D855" s="978"/>
    </row>
    <row r="856" spans="2:4" ht="14.25" x14ac:dyDescent="0.2">
      <c r="B856" s="977"/>
      <c r="C856" s="977"/>
      <c r="D856" s="978"/>
    </row>
    <row r="857" spans="2:4" ht="14.25" x14ac:dyDescent="0.2">
      <c r="B857" s="977"/>
      <c r="C857" s="977"/>
      <c r="D857" s="978"/>
    </row>
    <row r="858" spans="2:4" ht="14.25" x14ac:dyDescent="0.2">
      <c r="B858" s="977"/>
      <c r="C858" s="977"/>
      <c r="D858" s="978"/>
    </row>
    <row r="859" spans="2:4" ht="14.25" x14ac:dyDescent="0.2">
      <c r="B859" s="977"/>
      <c r="C859" s="977"/>
      <c r="D859" s="978"/>
    </row>
    <row r="860" spans="2:4" ht="14.25" x14ac:dyDescent="0.2">
      <c r="B860" s="977"/>
      <c r="C860" s="977"/>
      <c r="D860" s="978"/>
    </row>
    <row r="861" spans="2:4" ht="14.25" x14ac:dyDescent="0.2">
      <c r="B861" s="977"/>
      <c r="C861" s="977"/>
      <c r="D861" s="978"/>
    </row>
    <row r="862" spans="2:4" ht="14.25" x14ac:dyDescent="0.2">
      <c r="B862" s="977"/>
      <c r="C862" s="977"/>
      <c r="D862" s="978"/>
    </row>
    <row r="863" spans="2:4" ht="14.25" x14ac:dyDescent="0.2">
      <c r="B863" s="977"/>
      <c r="C863" s="977"/>
      <c r="D863" s="978"/>
    </row>
    <row r="864" spans="2:4" ht="14.25" x14ac:dyDescent="0.2">
      <c r="B864" s="977"/>
      <c r="C864" s="977"/>
      <c r="D864" s="978"/>
    </row>
    <row r="865" spans="2:4" ht="14.25" x14ac:dyDescent="0.2">
      <c r="B865" s="977"/>
      <c r="C865" s="977"/>
      <c r="D865" s="978"/>
    </row>
    <row r="866" spans="2:4" ht="14.25" x14ac:dyDescent="0.2">
      <c r="B866" s="977"/>
      <c r="C866" s="977"/>
      <c r="D866" s="978"/>
    </row>
    <row r="867" spans="2:4" ht="14.25" x14ac:dyDescent="0.2">
      <c r="B867" s="977"/>
      <c r="C867" s="977"/>
      <c r="D867" s="978"/>
    </row>
    <row r="868" spans="2:4" ht="14.25" x14ac:dyDescent="0.2">
      <c r="B868" s="977"/>
      <c r="C868" s="977"/>
      <c r="D868" s="978"/>
    </row>
    <row r="869" spans="2:4" ht="14.25" x14ac:dyDescent="0.2">
      <c r="B869" s="977"/>
      <c r="C869" s="977"/>
      <c r="D869" s="978"/>
    </row>
    <row r="870" spans="2:4" ht="14.25" x14ac:dyDescent="0.2">
      <c r="B870" s="977"/>
      <c r="C870" s="977"/>
      <c r="D870" s="978"/>
    </row>
    <row r="871" spans="2:4" ht="14.25" x14ac:dyDescent="0.2">
      <c r="B871" s="977"/>
      <c r="C871" s="977"/>
      <c r="D871" s="978"/>
    </row>
    <row r="872" spans="2:4" ht="14.25" x14ac:dyDescent="0.2">
      <c r="B872" s="977"/>
      <c r="C872" s="977"/>
      <c r="D872" s="978"/>
    </row>
    <row r="873" spans="2:4" ht="14.25" x14ac:dyDescent="0.2">
      <c r="B873" s="977"/>
      <c r="C873" s="977"/>
      <c r="D873" s="978"/>
    </row>
    <row r="874" spans="2:4" ht="14.25" x14ac:dyDescent="0.2">
      <c r="B874" s="977"/>
      <c r="C874" s="977"/>
      <c r="D874" s="978"/>
    </row>
    <row r="875" spans="2:4" ht="14.25" x14ac:dyDescent="0.2">
      <c r="B875" s="977"/>
      <c r="C875" s="977"/>
      <c r="D875" s="978"/>
    </row>
    <row r="876" spans="2:4" ht="14.25" x14ac:dyDescent="0.2">
      <c r="B876" s="977"/>
      <c r="C876" s="977"/>
      <c r="D876" s="978"/>
    </row>
    <row r="877" spans="2:4" ht="14.25" x14ac:dyDescent="0.2">
      <c r="B877" s="977"/>
      <c r="C877" s="977"/>
      <c r="D877" s="978"/>
    </row>
    <row r="878" spans="2:4" ht="14.25" x14ac:dyDescent="0.2">
      <c r="B878" s="977"/>
      <c r="C878" s="977"/>
      <c r="D878" s="978"/>
    </row>
    <row r="879" spans="2:4" ht="14.25" x14ac:dyDescent="0.2">
      <c r="B879" s="977"/>
      <c r="C879" s="977"/>
      <c r="D879" s="978"/>
    </row>
    <row r="880" spans="2:4" ht="14.25" x14ac:dyDescent="0.2">
      <c r="B880" s="977"/>
      <c r="C880" s="977"/>
      <c r="D880" s="978"/>
    </row>
    <row r="881" spans="2:4" ht="14.25" x14ac:dyDescent="0.2">
      <c r="B881" s="977"/>
      <c r="C881" s="977"/>
      <c r="D881" s="978"/>
    </row>
    <row r="882" spans="2:4" ht="14.25" x14ac:dyDescent="0.2">
      <c r="B882" s="977"/>
      <c r="C882" s="977"/>
      <c r="D882" s="978"/>
    </row>
    <row r="883" spans="2:4" ht="14.25" x14ac:dyDescent="0.2">
      <c r="B883" s="977"/>
      <c r="C883" s="977"/>
      <c r="D883" s="978"/>
    </row>
    <row r="884" spans="2:4" ht="14.25" x14ac:dyDescent="0.2">
      <c r="B884" s="977"/>
      <c r="C884" s="977"/>
      <c r="D884" s="978"/>
    </row>
    <row r="885" spans="2:4" ht="14.25" x14ac:dyDescent="0.2">
      <c r="B885" s="977"/>
      <c r="C885" s="977"/>
      <c r="D885" s="978"/>
    </row>
    <row r="886" spans="2:4" ht="14.25" x14ac:dyDescent="0.2">
      <c r="B886" s="977"/>
      <c r="C886" s="977"/>
      <c r="D886" s="978"/>
    </row>
    <row r="887" spans="2:4" ht="14.25" x14ac:dyDescent="0.2">
      <c r="B887" s="977"/>
      <c r="C887" s="977"/>
      <c r="D887" s="978"/>
    </row>
    <row r="888" spans="2:4" ht="14.25" x14ac:dyDescent="0.2">
      <c r="B888" s="977"/>
      <c r="C888" s="977"/>
      <c r="D888" s="978"/>
    </row>
    <row r="889" spans="2:4" ht="14.25" x14ac:dyDescent="0.2">
      <c r="B889" s="977"/>
      <c r="C889" s="977"/>
      <c r="D889" s="978"/>
    </row>
    <row r="890" spans="2:4" ht="14.25" x14ac:dyDescent="0.2">
      <c r="B890" s="977"/>
      <c r="C890" s="977"/>
      <c r="D890" s="978"/>
    </row>
    <row r="891" spans="2:4" ht="14.25" x14ac:dyDescent="0.2">
      <c r="B891" s="977"/>
      <c r="C891" s="977"/>
      <c r="D891" s="978"/>
    </row>
    <row r="892" spans="2:4" ht="14.25" x14ac:dyDescent="0.2">
      <c r="B892" s="977"/>
      <c r="C892" s="977"/>
      <c r="D892" s="978"/>
    </row>
    <row r="893" spans="2:4" ht="14.25" x14ac:dyDescent="0.2">
      <c r="B893" s="977"/>
      <c r="C893" s="977"/>
      <c r="D893" s="978"/>
    </row>
    <row r="894" spans="2:4" ht="14.25" x14ac:dyDescent="0.2">
      <c r="B894" s="977"/>
      <c r="C894" s="977"/>
      <c r="D894" s="978"/>
    </row>
    <row r="895" spans="2:4" ht="14.25" x14ac:dyDescent="0.2">
      <c r="B895" s="977"/>
      <c r="C895" s="977"/>
      <c r="D895" s="978"/>
    </row>
    <row r="896" spans="2:4" ht="14.25" x14ac:dyDescent="0.2">
      <c r="B896" s="977"/>
      <c r="C896" s="977"/>
      <c r="D896" s="978"/>
    </row>
    <row r="897" spans="2:4" ht="14.25" x14ac:dyDescent="0.2">
      <c r="B897" s="977"/>
      <c r="C897" s="977"/>
      <c r="D897" s="978"/>
    </row>
    <row r="898" spans="2:4" ht="14.25" x14ac:dyDescent="0.2">
      <c r="B898" s="977"/>
      <c r="C898" s="977"/>
      <c r="D898" s="978"/>
    </row>
    <row r="899" spans="2:4" ht="14.25" x14ac:dyDescent="0.2">
      <c r="B899" s="977"/>
      <c r="C899" s="977"/>
      <c r="D899" s="978"/>
    </row>
    <row r="900" spans="2:4" ht="14.25" x14ac:dyDescent="0.2">
      <c r="B900" s="977"/>
      <c r="C900" s="977"/>
      <c r="D900" s="978"/>
    </row>
    <row r="901" spans="2:4" ht="14.25" x14ac:dyDescent="0.2">
      <c r="B901" s="977"/>
      <c r="C901" s="977"/>
      <c r="D901" s="978"/>
    </row>
    <row r="902" spans="2:4" ht="14.25" x14ac:dyDescent="0.2">
      <c r="B902" s="977"/>
      <c r="C902" s="977"/>
      <c r="D902" s="978"/>
    </row>
    <row r="903" spans="2:4" ht="14.25" x14ac:dyDescent="0.2">
      <c r="B903" s="977"/>
      <c r="C903" s="977"/>
      <c r="D903" s="978"/>
    </row>
    <row r="904" spans="2:4" ht="14.25" x14ac:dyDescent="0.2">
      <c r="B904" s="977"/>
      <c r="C904" s="977"/>
      <c r="D904" s="978"/>
    </row>
    <row r="905" spans="2:4" ht="14.25" x14ac:dyDescent="0.2">
      <c r="B905" s="977"/>
      <c r="C905" s="977"/>
      <c r="D905" s="978"/>
    </row>
    <row r="906" spans="2:4" ht="14.25" x14ac:dyDescent="0.2">
      <c r="B906" s="977"/>
      <c r="C906" s="977"/>
      <c r="D906" s="978"/>
    </row>
    <row r="907" spans="2:4" ht="14.25" x14ac:dyDescent="0.2">
      <c r="B907" s="977"/>
      <c r="C907" s="977"/>
      <c r="D907" s="978"/>
    </row>
    <row r="908" spans="2:4" ht="14.25" x14ac:dyDescent="0.2">
      <c r="B908" s="977"/>
      <c r="C908" s="977"/>
      <c r="D908" s="978"/>
    </row>
    <row r="909" spans="2:4" ht="14.25" x14ac:dyDescent="0.2">
      <c r="B909" s="977"/>
      <c r="C909" s="977"/>
      <c r="D909" s="978"/>
    </row>
    <row r="910" spans="2:4" ht="14.25" x14ac:dyDescent="0.2">
      <c r="B910" s="977"/>
      <c r="C910" s="977"/>
      <c r="D910" s="978"/>
    </row>
    <row r="911" spans="2:4" ht="14.25" x14ac:dyDescent="0.2">
      <c r="B911" s="977"/>
      <c r="C911" s="977"/>
      <c r="D911" s="978"/>
    </row>
    <row r="912" spans="2:4" ht="14.25" x14ac:dyDescent="0.2">
      <c r="B912" s="977"/>
      <c r="C912" s="977"/>
      <c r="D912" s="978"/>
    </row>
    <row r="913" spans="2:4" ht="14.25" x14ac:dyDescent="0.2">
      <c r="B913" s="977"/>
      <c r="C913" s="977"/>
      <c r="D913" s="978"/>
    </row>
    <row r="914" spans="2:4" ht="14.25" x14ac:dyDescent="0.2">
      <c r="B914" s="977"/>
      <c r="C914" s="977"/>
      <c r="D914" s="978"/>
    </row>
    <row r="915" spans="2:4" ht="14.25" x14ac:dyDescent="0.2">
      <c r="B915" s="977"/>
      <c r="C915" s="977"/>
      <c r="D915" s="978"/>
    </row>
    <row r="916" spans="2:4" ht="14.25" x14ac:dyDescent="0.2">
      <c r="B916" s="977"/>
      <c r="C916" s="977"/>
      <c r="D916" s="978"/>
    </row>
    <row r="917" spans="2:4" ht="14.25" x14ac:dyDescent="0.2">
      <c r="B917" s="977"/>
      <c r="C917" s="977"/>
      <c r="D917" s="978"/>
    </row>
    <row r="918" spans="2:4" ht="14.25" x14ac:dyDescent="0.2">
      <c r="B918" s="977"/>
      <c r="C918" s="977"/>
      <c r="D918" s="978"/>
    </row>
    <row r="919" spans="2:4" ht="14.25" x14ac:dyDescent="0.2">
      <c r="B919" s="977"/>
      <c r="C919" s="977"/>
      <c r="D919" s="978"/>
    </row>
    <row r="920" spans="2:4" ht="14.25" x14ac:dyDescent="0.2">
      <c r="B920" s="977"/>
      <c r="C920" s="977"/>
      <c r="D920" s="978"/>
    </row>
    <row r="921" spans="2:4" ht="14.25" x14ac:dyDescent="0.2">
      <c r="B921" s="977"/>
      <c r="C921" s="977"/>
      <c r="D921" s="978"/>
    </row>
    <row r="922" spans="2:4" ht="14.25" x14ac:dyDescent="0.2">
      <c r="B922" s="977"/>
      <c r="C922" s="977"/>
      <c r="D922" s="978"/>
    </row>
    <row r="923" spans="2:4" ht="14.25" x14ac:dyDescent="0.2">
      <c r="B923" s="977"/>
      <c r="C923" s="977"/>
      <c r="D923" s="978"/>
    </row>
    <row r="924" spans="2:4" ht="14.25" x14ac:dyDescent="0.2">
      <c r="B924" s="977"/>
      <c r="C924" s="977"/>
      <c r="D924" s="978"/>
    </row>
    <row r="925" spans="2:4" ht="14.25" x14ac:dyDescent="0.2">
      <c r="B925" s="977"/>
      <c r="C925" s="977"/>
      <c r="D925" s="978"/>
    </row>
    <row r="926" spans="2:4" ht="14.25" x14ac:dyDescent="0.2">
      <c r="B926" s="977"/>
      <c r="C926" s="977"/>
      <c r="D926" s="978"/>
    </row>
    <row r="927" spans="2:4" ht="14.25" x14ac:dyDescent="0.2">
      <c r="B927" s="977"/>
      <c r="C927" s="977"/>
      <c r="D927" s="978"/>
    </row>
    <row r="928" spans="2:4" ht="14.25" x14ac:dyDescent="0.2">
      <c r="B928" s="977"/>
      <c r="C928" s="977"/>
      <c r="D928" s="978"/>
    </row>
    <row r="929" spans="2:4" ht="14.25" x14ac:dyDescent="0.2">
      <c r="B929" s="977"/>
      <c r="C929" s="977"/>
      <c r="D929" s="978"/>
    </row>
    <row r="930" spans="2:4" ht="14.25" x14ac:dyDescent="0.2">
      <c r="B930" s="977"/>
      <c r="C930" s="977"/>
      <c r="D930" s="978"/>
    </row>
    <row r="931" spans="2:4" ht="14.25" x14ac:dyDescent="0.2">
      <c r="B931" s="977"/>
      <c r="C931" s="977"/>
      <c r="D931" s="978"/>
    </row>
    <row r="932" spans="2:4" ht="14.25" x14ac:dyDescent="0.2">
      <c r="B932" s="977"/>
      <c r="C932" s="977"/>
      <c r="D932" s="978"/>
    </row>
    <row r="933" spans="2:4" ht="14.25" x14ac:dyDescent="0.2">
      <c r="B933" s="977"/>
      <c r="C933" s="977"/>
      <c r="D933" s="978"/>
    </row>
    <row r="934" spans="2:4" ht="14.25" x14ac:dyDescent="0.2">
      <c r="B934" s="977"/>
      <c r="C934" s="977"/>
      <c r="D934" s="978"/>
    </row>
    <row r="935" spans="2:4" ht="14.25" x14ac:dyDescent="0.2">
      <c r="B935" s="977"/>
      <c r="C935" s="977"/>
      <c r="D935" s="978"/>
    </row>
    <row r="936" spans="2:4" ht="14.25" x14ac:dyDescent="0.2">
      <c r="B936" s="977"/>
      <c r="C936" s="977"/>
      <c r="D936" s="978"/>
    </row>
    <row r="937" spans="2:4" ht="14.25" x14ac:dyDescent="0.2">
      <c r="B937" s="977"/>
      <c r="C937" s="977"/>
      <c r="D937" s="978"/>
    </row>
    <row r="938" spans="2:4" ht="14.25" x14ac:dyDescent="0.2">
      <c r="B938" s="977"/>
      <c r="C938" s="977"/>
      <c r="D938" s="978"/>
    </row>
    <row r="939" spans="2:4" ht="14.25" x14ac:dyDescent="0.2">
      <c r="B939" s="977"/>
      <c r="C939" s="977"/>
      <c r="D939" s="978"/>
    </row>
    <row r="940" spans="2:4" ht="14.25" x14ac:dyDescent="0.2">
      <c r="B940" s="977"/>
      <c r="C940" s="977"/>
      <c r="D940" s="978"/>
    </row>
    <row r="941" spans="2:4" ht="14.25" x14ac:dyDescent="0.2">
      <c r="B941" s="977"/>
      <c r="C941" s="977"/>
      <c r="D941" s="978"/>
    </row>
    <row r="942" spans="2:4" ht="14.25" x14ac:dyDescent="0.2">
      <c r="B942" s="977"/>
      <c r="C942" s="977"/>
      <c r="D942" s="978"/>
    </row>
    <row r="943" spans="2:4" ht="14.25" x14ac:dyDescent="0.2">
      <c r="B943" s="977"/>
      <c r="C943" s="977"/>
      <c r="D943" s="978"/>
    </row>
    <row r="944" spans="2:4" ht="14.25" x14ac:dyDescent="0.2">
      <c r="B944" s="977"/>
      <c r="C944" s="977"/>
      <c r="D944" s="978"/>
    </row>
    <row r="945" spans="2:4" ht="14.25" x14ac:dyDescent="0.2">
      <c r="B945" s="977"/>
      <c r="C945" s="977"/>
      <c r="D945" s="978"/>
    </row>
    <row r="946" spans="2:4" ht="14.25" x14ac:dyDescent="0.2">
      <c r="B946" s="977"/>
      <c r="C946" s="977"/>
      <c r="D946" s="978"/>
    </row>
    <row r="947" spans="2:4" ht="14.25" x14ac:dyDescent="0.2">
      <c r="B947" s="977"/>
      <c r="C947" s="977"/>
      <c r="D947" s="978"/>
    </row>
    <row r="948" spans="2:4" ht="14.25" x14ac:dyDescent="0.2">
      <c r="B948" s="977"/>
      <c r="C948" s="977"/>
      <c r="D948" s="978"/>
    </row>
    <row r="949" spans="2:4" ht="14.25" x14ac:dyDescent="0.2">
      <c r="B949" s="977"/>
      <c r="C949" s="977"/>
      <c r="D949" s="978"/>
    </row>
    <row r="950" spans="2:4" ht="14.25" x14ac:dyDescent="0.2">
      <c r="B950" s="977"/>
      <c r="C950" s="977"/>
      <c r="D950" s="978"/>
    </row>
    <row r="951" spans="2:4" ht="14.25" x14ac:dyDescent="0.2">
      <c r="B951" s="977"/>
      <c r="C951" s="977"/>
      <c r="D951" s="978"/>
    </row>
    <row r="952" spans="2:4" ht="14.25" x14ac:dyDescent="0.2">
      <c r="B952" s="977"/>
      <c r="C952" s="977"/>
      <c r="D952" s="978"/>
    </row>
    <row r="953" spans="2:4" ht="14.25" x14ac:dyDescent="0.2">
      <c r="B953" s="977"/>
      <c r="C953" s="977"/>
      <c r="D953" s="978"/>
    </row>
    <row r="954" spans="2:4" ht="14.25" x14ac:dyDescent="0.2">
      <c r="B954" s="977"/>
      <c r="C954" s="977"/>
      <c r="D954" s="978"/>
    </row>
    <row r="955" spans="2:4" ht="14.25" x14ac:dyDescent="0.2">
      <c r="B955" s="977"/>
      <c r="C955" s="977"/>
      <c r="D955" s="978"/>
    </row>
    <row r="956" spans="2:4" ht="14.25" x14ac:dyDescent="0.2">
      <c r="B956" s="977"/>
      <c r="C956" s="977"/>
      <c r="D956" s="978"/>
    </row>
    <row r="957" spans="2:4" ht="14.25" x14ac:dyDescent="0.2">
      <c r="B957" s="977"/>
      <c r="C957" s="977"/>
      <c r="D957" s="978"/>
    </row>
    <row r="958" spans="2:4" ht="14.25" x14ac:dyDescent="0.2">
      <c r="B958" s="977"/>
      <c r="C958" s="977"/>
      <c r="D958" s="978"/>
    </row>
    <row r="959" spans="2:4" ht="14.25" x14ac:dyDescent="0.2">
      <c r="B959" s="977"/>
      <c r="C959" s="977"/>
      <c r="D959" s="978"/>
    </row>
    <row r="960" spans="2:4" ht="14.25" x14ac:dyDescent="0.2">
      <c r="B960" s="977"/>
      <c r="C960" s="977"/>
      <c r="D960" s="978"/>
    </row>
    <row r="961" spans="2:4" ht="14.25" x14ac:dyDescent="0.2">
      <c r="B961" s="977"/>
      <c r="C961" s="977"/>
      <c r="D961" s="978"/>
    </row>
    <row r="962" spans="2:4" ht="14.25" x14ac:dyDescent="0.2">
      <c r="B962" s="977"/>
      <c r="C962" s="977"/>
      <c r="D962" s="978"/>
    </row>
    <row r="963" spans="2:4" ht="14.25" x14ac:dyDescent="0.2">
      <c r="B963" s="977"/>
      <c r="C963" s="977"/>
      <c r="D963" s="978"/>
    </row>
    <row r="964" spans="2:4" ht="14.25" x14ac:dyDescent="0.2">
      <c r="B964" s="977"/>
      <c r="C964" s="977"/>
      <c r="D964" s="978"/>
    </row>
    <row r="965" spans="2:4" ht="14.25" x14ac:dyDescent="0.2">
      <c r="B965" s="977"/>
      <c r="C965" s="977"/>
      <c r="D965" s="978"/>
    </row>
    <row r="966" spans="2:4" ht="14.25" x14ac:dyDescent="0.2">
      <c r="B966" s="977"/>
      <c r="C966" s="977"/>
      <c r="D966" s="978"/>
    </row>
    <row r="967" spans="2:4" ht="14.25" x14ac:dyDescent="0.2">
      <c r="B967" s="977"/>
      <c r="C967" s="977"/>
      <c r="D967" s="978"/>
    </row>
    <row r="968" spans="2:4" ht="14.25" x14ac:dyDescent="0.2">
      <c r="B968" s="977"/>
      <c r="C968" s="977"/>
      <c r="D968" s="978"/>
    </row>
    <row r="969" spans="2:4" ht="14.25" x14ac:dyDescent="0.2">
      <c r="B969" s="977"/>
      <c r="C969" s="977"/>
      <c r="D969" s="978"/>
    </row>
    <row r="970" spans="2:4" ht="14.25" x14ac:dyDescent="0.2">
      <c r="B970" s="977"/>
      <c r="C970" s="977"/>
      <c r="D970" s="978"/>
    </row>
    <row r="971" spans="2:4" ht="14.25" x14ac:dyDescent="0.2">
      <c r="B971" s="977"/>
      <c r="C971" s="977"/>
      <c r="D971" s="978"/>
    </row>
    <row r="972" spans="2:4" ht="14.25" x14ac:dyDescent="0.2">
      <c r="B972" s="977"/>
      <c r="C972" s="977"/>
      <c r="D972" s="978"/>
    </row>
    <row r="973" spans="2:4" ht="14.25" x14ac:dyDescent="0.2">
      <c r="B973" s="977"/>
      <c r="C973" s="977"/>
      <c r="D973" s="978"/>
    </row>
    <row r="974" spans="2:4" ht="14.25" x14ac:dyDescent="0.2">
      <c r="B974" s="977"/>
      <c r="C974" s="977"/>
      <c r="D974" s="978"/>
    </row>
    <row r="975" spans="2:4" ht="14.25" x14ac:dyDescent="0.2">
      <c r="B975" s="977"/>
      <c r="C975" s="977"/>
      <c r="D975" s="978"/>
    </row>
    <row r="976" spans="2:4" ht="14.25" x14ac:dyDescent="0.2">
      <c r="B976" s="977"/>
      <c r="C976" s="977"/>
      <c r="D976" s="978"/>
    </row>
    <row r="977" spans="2:4" ht="14.25" x14ac:dyDescent="0.2">
      <c r="B977" s="977"/>
      <c r="C977" s="977"/>
      <c r="D977" s="978"/>
    </row>
    <row r="978" spans="2:4" ht="14.25" x14ac:dyDescent="0.2">
      <c r="B978" s="977"/>
      <c r="C978" s="977"/>
      <c r="D978" s="978"/>
    </row>
    <row r="979" spans="2:4" ht="14.25" x14ac:dyDescent="0.2">
      <c r="B979" s="977"/>
      <c r="C979" s="977"/>
      <c r="D979" s="978"/>
    </row>
    <row r="980" spans="2:4" ht="14.25" x14ac:dyDescent="0.2">
      <c r="B980" s="977"/>
      <c r="C980" s="977"/>
      <c r="D980" s="978"/>
    </row>
    <row r="981" spans="2:4" ht="14.25" x14ac:dyDescent="0.2">
      <c r="B981" s="977"/>
      <c r="C981" s="977"/>
      <c r="D981" s="978"/>
    </row>
    <row r="982" spans="2:4" ht="14.25" x14ac:dyDescent="0.2">
      <c r="B982" s="977"/>
      <c r="C982" s="977"/>
      <c r="D982" s="978"/>
    </row>
    <row r="983" spans="2:4" ht="14.25" x14ac:dyDescent="0.2">
      <c r="B983" s="977"/>
      <c r="C983" s="977"/>
      <c r="D983" s="978"/>
    </row>
    <row r="984" spans="2:4" ht="14.25" x14ac:dyDescent="0.2">
      <c r="B984" s="977"/>
      <c r="C984" s="977"/>
      <c r="D984" s="978"/>
    </row>
    <row r="985" spans="2:4" ht="14.25" x14ac:dyDescent="0.2">
      <c r="B985" s="977"/>
      <c r="C985" s="977"/>
      <c r="D985" s="978"/>
    </row>
    <row r="986" spans="2:4" ht="14.25" x14ac:dyDescent="0.2">
      <c r="B986" s="977"/>
      <c r="C986" s="977"/>
      <c r="D986" s="978"/>
    </row>
    <row r="987" spans="2:4" ht="14.25" x14ac:dyDescent="0.2">
      <c r="B987" s="977"/>
      <c r="C987" s="977"/>
      <c r="D987" s="978"/>
    </row>
    <row r="988" spans="2:4" ht="14.25" x14ac:dyDescent="0.2">
      <c r="B988" s="977"/>
      <c r="C988" s="977"/>
      <c r="D988" s="978"/>
    </row>
    <row r="989" spans="2:4" ht="14.25" x14ac:dyDescent="0.2">
      <c r="B989" s="977"/>
      <c r="C989" s="977"/>
      <c r="D989" s="978"/>
    </row>
    <row r="990" spans="2:4" ht="14.25" x14ac:dyDescent="0.2">
      <c r="B990" s="977"/>
      <c r="C990" s="977"/>
      <c r="D990" s="978"/>
    </row>
    <row r="991" spans="2:4" ht="14.25" x14ac:dyDescent="0.2">
      <c r="B991" s="977"/>
      <c r="C991" s="977"/>
      <c r="D991" s="978"/>
    </row>
    <row r="992" spans="2:4" ht="14.25" x14ac:dyDescent="0.2">
      <c r="B992" s="977"/>
      <c r="C992" s="977"/>
      <c r="D992" s="978"/>
    </row>
    <row r="993" spans="2:4" ht="14.25" x14ac:dyDescent="0.2">
      <c r="B993" s="977"/>
      <c r="C993" s="977"/>
      <c r="D993" s="978"/>
    </row>
    <row r="994" spans="2:4" ht="14.25" x14ac:dyDescent="0.2">
      <c r="B994" s="977"/>
      <c r="C994" s="977"/>
      <c r="D994" s="978"/>
    </row>
    <row r="995" spans="2:4" ht="14.25" x14ac:dyDescent="0.2">
      <c r="B995" s="977"/>
      <c r="C995" s="977"/>
      <c r="D995" s="978"/>
    </row>
    <row r="996" spans="2:4" ht="14.25" x14ac:dyDescent="0.2">
      <c r="B996" s="977"/>
      <c r="C996" s="977"/>
      <c r="D996" s="978"/>
    </row>
    <row r="997" spans="2:4" ht="14.25" x14ac:dyDescent="0.2">
      <c r="B997" s="977"/>
      <c r="C997" s="977"/>
      <c r="D997" s="978"/>
    </row>
    <row r="998" spans="2:4" ht="14.25" x14ac:dyDescent="0.2">
      <c r="B998" s="977"/>
      <c r="C998" s="977"/>
      <c r="D998" s="978"/>
    </row>
    <row r="999" spans="2:4" ht="14.25" x14ac:dyDescent="0.2">
      <c r="B999" s="977"/>
      <c r="C999" s="977"/>
      <c r="D999" s="978"/>
    </row>
    <row r="1000" spans="2:4" ht="14.25" x14ac:dyDescent="0.2">
      <c r="B1000" s="977"/>
      <c r="C1000" s="977"/>
      <c r="D1000" s="978"/>
    </row>
  </sheetData>
  <sheetProtection algorithmName="SHA-512" hashValue="Y4QAZo14YQf0t6vgy5vuTGlLrRdp/bR9n+kmyqsbrCifkznUnC4KcOGp3kTupv3OWFzhXcQrj8PTgJLGSRkemA==" saltValue="jySgqjpObm5gcdUdpFRmxA==" spinCount="100000" sheet="1" objects="1" scenarios="1"/>
  <mergeCells count="14">
    <mergeCell ref="M1:M2"/>
    <mergeCell ref="N1:O2"/>
    <mergeCell ref="A1:A2"/>
    <mergeCell ref="B1:B2"/>
    <mergeCell ref="C1:C2"/>
    <mergeCell ref="D1:D2"/>
    <mergeCell ref="E1:E2"/>
    <mergeCell ref="F1:F2"/>
    <mergeCell ref="G1:G2"/>
    <mergeCell ref="H1:H2"/>
    <mergeCell ref="I1:I2"/>
    <mergeCell ref="J1:J2"/>
    <mergeCell ref="K1:K2"/>
    <mergeCell ref="L1:L2"/>
  </mergeCells>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A1:Z1083"/>
  <sheetViews>
    <sheetView showGridLines="0" workbookViewId="0">
      <pane ySplit="2" topLeftCell="A768" activePane="bottomLeft" state="frozen"/>
      <selection pane="bottomLeft" activeCell="B794" sqref="B794"/>
    </sheetView>
  </sheetViews>
  <sheetFormatPr defaultColWidth="11.19921875" defaultRowHeight="15" customHeight="1" x14ac:dyDescent="0.2"/>
  <cols>
    <col min="1" max="2" width="7" customWidth="1"/>
    <col min="3" max="3" width="10.3984375" customWidth="1"/>
    <col min="4" max="4" width="12.69921875" customWidth="1"/>
    <col min="5" max="5" width="10.3984375" customWidth="1"/>
    <col min="6" max="6" width="12.19921875" customWidth="1"/>
    <col min="7" max="7" width="11.796875" customWidth="1"/>
    <col min="8" max="8" width="12.3984375" customWidth="1"/>
    <col min="9" max="9" width="12.09765625" customWidth="1"/>
    <col min="10" max="11" width="11.796875" customWidth="1"/>
    <col min="12" max="12" width="11.09765625" customWidth="1"/>
    <col min="13" max="13" width="11.69921875" customWidth="1"/>
    <col min="14" max="14" width="10.69921875" customWidth="1"/>
    <col min="15" max="17" width="8.796875" customWidth="1"/>
    <col min="18" max="26" width="8.59765625" customWidth="1"/>
  </cols>
  <sheetData>
    <row r="1" spans="1:26" ht="12.75" customHeight="1" x14ac:dyDescent="0.2">
      <c r="A1" s="1619"/>
      <c r="B1" s="1620"/>
      <c r="C1" s="1617"/>
      <c r="D1" s="1621"/>
      <c r="E1" s="1622"/>
      <c r="F1" s="1614"/>
      <c r="G1" s="1616"/>
      <c r="H1" s="1801"/>
      <c r="I1" s="1800"/>
      <c r="J1" s="1800"/>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27.75" customHeight="1" x14ac:dyDescent="0.2">
      <c r="A5" s="9"/>
      <c r="B5" s="7" t="s">
        <v>13</v>
      </c>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1012"/>
      <c r="B8" s="1012" t="s">
        <v>14</v>
      </c>
      <c r="C8" s="1012"/>
      <c r="D8" s="1012"/>
      <c r="E8" s="1012"/>
      <c r="F8" s="1012"/>
      <c r="G8" s="1012"/>
      <c r="H8" s="1012"/>
      <c r="I8" s="1012"/>
      <c r="J8" s="1012"/>
      <c r="K8" s="1012"/>
      <c r="L8" s="1012"/>
      <c r="M8" s="1012"/>
      <c r="N8" s="2"/>
      <c r="O8" s="2"/>
      <c r="P8" s="2"/>
      <c r="Q8" s="2"/>
      <c r="R8" s="2"/>
      <c r="S8" s="2"/>
      <c r="T8" s="2"/>
      <c r="U8" s="2"/>
      <c r="V8" s="2"/>
      <c r="W8" s="2"/>
      <c r="X8" s="2"/>
      <c r="Y8" s="2"/>
      <c r="Z8" s="2"/>
    </row>
    <row r="9" spans="1:26" ht="12.75" customHeight="1" x14ac:dyDescent="0.2">
      <c r="A9" s="1012"/>
      <c r="B9" s="1012" t="s">
        <v>15</v>
      </c>
      <c r="C9" s="1012"/>
      <c r="D9" s="1012"/>
      <c r="E9" s="1012"/>
      <c r="F9" s="1012"/>
      <c r="G9" s="1012"/>
      <c r="H9" s="1012"/>
      <c r="I9" s="1012"/>
      <c r="J9" s="1012"/>
      <c r="K9" s="1012"/>
      <c r="L9" s="1012"/>
      <c r="M9" s="1012"/>
      <c r="N9" s="2"/>
      <c r="O9" s="2"/>
      <c r="P9" s="2"/>
      <c r="Q9" s="2"/>
      <c r="R9" s="2"/>
      <c r="S9" s="2"/>
      <c r="T9" s="2"/>
      <c r="U9" s="2"/>
      <c r="V9" s="2"/>
      <c r="W9" s="2"/>
      <c r="X9" s="2"/>
      <c r="Y9" s="2"/>
      <c r="Z9" s="2"/>
    </row>
    <row r="10" spans="1:26" ht="12.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48" customHeight="1" x14ac:dyDescent="0.2">
      <c r="A11" s="2"/>
      <c r="B11" s="1703" t="s">
        <v>16</v>
      </c>
      <c r="C11" s="1610"/>
      <c r="D11" s="1610"/>
      <c r="E11" s="1610"/>
      <c r="F11" s="1610"/>
      <c r="G11" s="1610"/>
      <c r="H11" s="1610"/>
      <c r="I11" s="1610"/>
      <c r="J11" s="1610"/>
      <c r="K11" s="1610"/>
      <c r="L11" s="1610"/>
      <c r="M11" s="1610"/>
      <c r="N11" s="2"/>
      <c r="O11" s="2"/>
      <c r="P11" s="2"/>
      <c r="Q11" s="2"/>
      <c r="R11" s="2"/>
      <c r="S11" s="2"/>
      <c r="T11" s="2"/>
      <c r="U11" s="2"/>
      <c r="V11" s="2"/>
      <c r="W11" s="2"/>
      <c r="X11" s="2"/>
      <c r="Y11" s="2"/>
      <c r="Z11" s="2"/>
    </row>
    <row r="12" spans="1:26" ht="44.25" customHeight="1" x14ac:dyDescent="0.2">
      <c r="A12" s="2"/>
      <c r="B12" s="1610"/>
      <c r="C12" s="1610"/>
      <c r="D12" s="1610"/>
      <c r="E12" s="1610"/>
      <c r="F12" s="1610"/>
      <c r="G12" s="1610"/>
      <c r="H12" s="1610"/>
      <c r="I12" s="1610"/>
      <c r="J12" s="1610"/>
      <c r="K12" s="1610"/>
      <c r="L12" s="1610"/>
      <c r="M12" s="1610"/>
      <c r="N12" s="2"/>
      <c r="O12" s="2"/>
      <c r="P12" s="2"/>
      <c r="Q12" s="2"/>
      <c r="R12" s="2"/>
      <c r="S12" s="2"/>
      <c r="T12" s="2"/>
      <c r="U12" s="2"/>
      <c r="V12" s="2"/>
      <c r="W12" s="2"/>
      <c r="X12" s="2"/>
      <c r="Y12" s="2"/>
      <c r="Z12" s="2"/>
    </row>
    <row r="13" spans="1:26"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75" customHeight="1" x14ac:dyDescent="0.2">
      <c r="A15" s="1012"/>
      <c r="B15" s="1012" t="s">
        <v>17</v>
      </c>
      <c r="C15" s="1012"/>
      <c r="D15" s="1012"/>
      <c r="E15" s="1012"/>
      <c r="F15" s="1012"/>
      <c r="G15" s="1012"/>
      <c r="H15" s="1012"/>
      <c r="I15" s="1012"/>
      <c r="J15" s="1012"/>
      <c r="K15" s="1012"/>
      <c r="L15" s="1012"/>
      <c r="M15" s="1012"/>
      <c r="N15" s="2"/>
      <c r="O15" s="2"/>
      <c r="P15" s="2"/>
      <c r="Q15" s="2"/>
      <c r="R15" s="2"/>
      <c r="S15" s="2"/>
      <c r="T15" s="2"/>
      <c r="U15" s="2"/>
      <c r="V15" s="2"/>
      <c r="W15" s="2"/>
      <c r="X15" s="2"/>
      <c r="Y15" s="2"/>
      <c r="Z15" s="2"/>
    </row>
    <row r="16" spans="1:26" ht="12.75"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 customHeight="1" x14ac:dyDescent="0.2">
      <c r="A17" s="2"/>
      <c r="B17" s="1636" t="s">
        <v>18</v>
      </c>
      <c r="C17" s="1615"/>
      <c r="D17" s="1615"/>
      <c r="E17" s="1615"/>
      <c r="F17" s="1615"/>
      <c r="G17" s="1637"/>
      <c r="H17" s="1727">
        <v>2022</v>
      </c>
      <c r="I17" s="1637"/>
      <c r="J17" s="1727">
        <v>2023</v>
      </c>
      <c r="K17" s="1615"/>
      <c r="L17" s="1727">
        <v>2024</v>
      </c>
      <c r="M17" s="1615"/>
      <c r="N17" s="2"/>
      <c r="O17" s="2"/>
      <c r="P17" s="2"/>
      <c r="Q17" s="2"/>
      <c r="R17" s="2"/>
      <c r="S17" s="2"/>
      <c r="T17" s="2"/>
      <c r="U17" s="2"/>
      <c r="V17" s="2"/>
      <c r="W17" s="2"/>
      <c r="X17" s="2"/>
      <c r="Y17" s="2"/>
      <c r="Z17" s="2"/>
    </row>
    <row r="18" spans="1:26" ht="37.5" customHeight="1" x14ac:dyDescent="0.2">
      <c r="A18" s="2"/>
      <c r="B18" s="1638"/>
      <c r="C18" s="1638"/>
      <c r="D18" s="1638"/>
      <c r="E18" s="1638"/>
      <c r="F18" s="1638"/>
      <c r="G18" s="1639"/>
      <c r="H18" s="1013" t="s">
        <v>19</v>
      </c>
      <c r="I18" s="1014" t="s">
        <v>20</v>
      </c>
      <c r="J18" s="1013" t="s">
        <v>19</v>
      </c>
      <c r="K18" s="1014" t="s">
        <v>20</v>
      </c>
      <c r="L18" s="1013" t="s">
        <v>19</v>
      </c>
      <c r="M18" s="10" t="s">
        <v>20</v>
      </c>
      <c r="N18" s="2"/>
      <c r="O18" s="2"/>
      <c r="P18" s="2"/>
      <c r="Q18" s="2"/>
      <c r="R18" s="2"/>
      <c r="S18" s="2"/>
      <c r="T18" s="2"/>
      <c r="U18" s="2"/>
      <c r="V18" s="2"/>
      <c r="W18" s="2"/>
      <c r="X18" s="2"/>
      <c r="Y18" s="2"/>
      <c r="Z18" s="2"/>
    </row>
    <row r="19" spans="1:26" ht="12.75" customHeight="1" x14ac:dyDescent="0.2">
      <c r="A19" s="2"/>
      <c r="B19" s="1626" t="s">
        <v>21</v>
      </c>
      <c r="C19" s="1627"/>
      <c r="D19" s="1627"/>
      <c r="E19" s="1627"/>
      <c r="F19" s="1627"/>
      <c r="G19" s="1627"/>
      <c r="H19" s="1627"/>
      <c r="I19" s="1627"/>
      <c r="J19" s="1627"/>
      <c r="K19" s="1627"/>
      <c r="L19" s="11"/>
      <c r="M19" s="11"/>
      <c r="N19" s="2"/>
      <c r="O19" s="2"/>
      <c r="P19" s="2"/>
      <c r="Q19" s="2"/>
      <c r="R19" s="2"/>
      <c r="S19" s="2"/>
      <c r="T19" s="2"/>
      <c r="U19" s="2"/>
      <c r="V19" s="2"/>
      <c r="W19" s="2"/>
      <c r="X19" s="2"/>
      <c r="Y19" s="2"/>
      <c r="Z19" s="2"/>
    </row>
    <row r="20" spans="1:26" ht="12.75" customHeight="1" x14ac:dyDescent="0.2">
      <c r="A20" s="2"/>
      <c r="B20" s="1756" t="s">
        <v>22</v>
      </c>
      <c r="C20" s="1647"/>
      <c r="D20" s="1647"/>
      <c r="E20" s="1647"/>
      <c r="F20" s="1647"/>
      <c r="G20" s="1648"/>
      <c r="H20" s="12">
        <v>296</v>
      </c>
      <c r="I20" s="13">
        <v>0.81299999999999994</v>
      </c>
      <c r="J20" s="12">
        <v>398</v>
      </c>
      <c r="K20" s="14">
        <v>1</v>
      </c>
      <c r="L20" s="12">
        <v>406</v>
      </c>
      <c r="M20" s="14">
        <v>1</v>
      </c>
      <c r="N20" s="2"/>
      <c r="O20" s="2"/>
      <c r="P20" s="2"/>
      <c r="Q20" s="2"/>
      <c r="R20" s="2"/>
      <c r="S20" s="2"/>
      <c r="T20" s="2"/>
      <c r="U20" s="2"/>
      <c r="V20" s="2"/>
      <c r="W20" s="2"/>
      <c r="X20" s="2"/>
      <c r="Y20" s="2"/>
      <c r="Z20" s="2"/>
    </row>
    <row r="21" spans="1:26" ht="12.75" customHeight="1" x14ac:dyDescent="0.2">
      <c r="A21" s="2"/>
      <c r="B21" s="1700" t="s">
        <v>23</v>
      </c>
      <c r="C21" s="1624"/>
      <c r="D21" s="1624"/>
      <c r="E21" s="1624"/>
      <c r="F21" s="1624"/>
      <c r="G21" s="1625"/>
      <c r="H21" s="15">
        <v>1108</v>
      </c>
      <c r="I21" s="16">
        <v>0.60199999999999998</v>
      </c>
      <c r="J21" s="15">
        <v>2115</v>
      </c>
      <c r="K21" s="1015">
        <v>1</v>
      </c>
      <c r="L21" s="15">
        <v>2175</v>
      </c>
      <c r="M21" s="1015">
        <v>1</v>
      </c>
      <c r="N21" s="2"/>
      <c r="O21" s="2"/>
      <c r="P21" s="2"/>
      <c r="Q21" s="2"/>
      <c r="R21" s="2"/>
      <c r="S21" s="2"/>
      <c r="T21" s="2"/>
      <c r="U21" s="2"/>
      <c r="V21" s="2"/>
      <c r="W21" s="2"/>
      <c r="X21" s="2"/>
      <c r="Y21" s="2"/>
      <c r="Z21" s="2"/>
    </row>
    <row r="22" spans="1:26" ht="12.75" customHeight="1" x14ac:dyDescent="0.2">
      <c r="A22" s="2"/>
      <c r="B22" s="1700" t="s">
        <v>24</v>
      </c>
      <c r="C22" s="1624"/>
      <c r="D22" s="1624"/>
      <c r="E22" s="1624"/>
      <c r="F22" s="1624"/>
      <c r="G22" s="1625"/>
      <c r="H22" s="17" t="s">
        <v>25</v>
      </c>
      <c r="I22" s="18" t="s">
        <v>25</v>
      </c>
      <c r="J22" s="15">
        <v>54</v>
      </c>
      <c r="K22" s="1015">
        <v>1</v>
      </c>
      <c r="L22" s="15">
        <v>73</v>
      </c>
      <c r="M22" s="1015">
        <v>1</v>
      </c>
      <c r="N22" s="2"/>
      <c r="O22" s="2"/>
      <c r="P22" s="2"/>
      <c r="Q22" s="2"/>
      <c r="R22" s="2"/>
      <c r="S22" s="2"/>
      <c r="T22" s="2"/>
      <c r="U22" s="2"/>
      <c r="V22" s="2"/>
      <c r="W22" s="2"/>
      <c r="X22" s="2"/>
      <c r="Y22" s="2"/>
      <c r="Z22" s="2"/>
    </row>
    <row r="23" spans="1:26" ht="12.75" customHeight="1" x14ac:dyDescent="0.2">
      <c r="A23" s="2"/>
      <c r="B23" s="1700" t="s">
        <v>26</v>
      </c>
      <c r="C23" s="1624"/>
      <c r="D23" s="1624"/>
      <c r="E23" s="1624"/>
      <c r="F23" s="1624"/>
      <c r="G23" s="1625"/>
      <c r="H23" s="15">
        <v>19707</v>
      </c>
      <c r="I23" s="16">
        <v>0.84299999999999997</v>
      </c>
      <c r="J23" s="15">
        <v>23766</v>
      </c>
      <c r="K23" s="1015">
        <v>1</v>
      </c>
      <c r="L23" s="15">
        <v>24758</v>
      </c>
      <c r="M23" s="1015">
        <v>1</v>
      </c>
      <c r="N23" s="2"/>
      <c r="O23" s="2"/>
      <c r="P23" s="2"/>
      <c r="Q23" s="2"/>
      <c r="R23" s="2"/>
      <c r="S23" s="2"/>
      <c r="T23" s="2"/>
      <c r="U23" s="2"/>
      <c r="V23" s="2"/>
      <c r="W23" s="2"/>
      <c r="X23" s="2"/>
      <c r="Y23" s="2"/>
      <c r="Z23" s="2"/>
    </row>
    <row r="24" spans="1:26" ht="12.75" customHeight="1" x14ac:dyDescent="0.2">
      <c r="A24" s="2"/>
      <c r="B24" s="1701" t="s">
        <v>27</v>
      </c>
      <c r="C24" s="1632"/>
      <c r="D24" s="1632"/>
      <c r="E24" s="1632"/>
      <c r="F24" s="1632"/>
      <c r="G24" s="1633"/>
      <c r="H24" s="19">
        <v>640</v>
      </c>
      <c r="I24" s="20">
        <v>0.93</v>
      </c>
      <c r="J24" s="19">
        <v>1014</v>
      </c>
      <c r="K24" s="1016">
        <v>1</v>
      </c>
      <c r="L24" s="19">
        <v>971</v>
      </c>
      <c r="M24" s="1016">
        <v>1</v>
      </c>
      <c r="N24" s="2"/>
      <c r="O24" s="2"/>
      <c r="P24" s="2"/>
      <c r="Q24" s="2"/>
      <c r="R24" s="2"/>
      <c r="S24" s="2"/>
      <c r="T24" s="2"/>
      <c r="U24" s="2"/>
      <c r="V24" s="2"/>
      <c r="W24" s="2"/>
      <c r="X24" s="2"/>
      <c r="Y24" s="2"/>
      <c r="Z24" s="2"/>
    </row>
    <row r="25" spans="1:26" ht="12.75" customHeight="1" x14ac:dyDescent="0.2">
      <c r="A25" s="2"/>
      <c r="B25" s="1629" t="s">
        <v>28</v>
      </c>
      <c r="C25" s="1630"/>
      <c r="D25" s="1630"/>
      <c r="E25" s="1630"/>
      <c r="F25" s="1630"/>
      <c r="G25" s="1630"/>
      <c r="H25" s="1630"/>
      <c r="I25" s="1630"/>
      <c r="J25" s="1630"/>
      <c r="K25" s="1630"/>
      <c r="L25" s="11"/>
      <c r="M25" s="11"/>
      <c r="N25" s="2"/>
      <c r="O25" s="2"/>
      <c r="P25" s="2"/>
      <c r="Q25" s="2"/>
      <c r="R25" s="2"/>
      <c r="S25" s="2"/>
      <c r="T25" s="2"/>
      <c r="U25" s="2"/>
      <c r="V25" s="2"/>
      <c r="W25" s="2"/>
      <c r="X25" s="2"/>
      <c r="Y25" s="2"/>
      <c r="Z25" s="2"/>
    </row>
    <row r="26" spans="1:26" ht="12.75" customHeight="1" x14ac:dyDescent="0.2">
      <c r="A26" s="2"/>
      <c r="B26" s="1756" t="s">
        <v>29</v>
      </c>
      <c r="C26" s="1647"/>
      <c r="D26" s="1647"/>
      <c r="E26" s="1647"/>
      <c r="F26" s="1647"/>
      <c r="G26" s="1648"/>
      <c r="H26" s="21">
        <v>23</v>
      </c>
      <c r="I26" s="22">
        <v>0.67600000000000005</v>
      </c>
      <c r="J26" s="21">
        <v>32</v>
      </c>
      <c r="K26" s="22">
        <v>1</v>
      </c>
      <c r="L26" s="23">
        <v>31</v>
      </c>
      <c r="M26" s="24">
        <v>1</v>
      </c>
      <c r="N26" s="2"/>
      <c r="O26" s="2"/>
      <c r="P26" s="2"/>
      <c r="Q26" s="2"/>
      <c r="R26" s="2"/>
      <c r="S26" s="2"/>
      <c r="T26" s="2"/>
      <c r="U26" s="2"/>
      <c r="V26" s="2"/>
      <c r="W26" s="2"/>
      <c r="X26" s="2"/>
      <c r="Y26" s="2"/>
      <c r="Z26" s="2"/>
    </row>
    <row r="27" spans="1:26" ht="12.75" customHeight="1" x14ac:dyDescent="0.2">
      <c r="A27" s="2"/>
      <c r="B27" s="1700" t="s">
        <v>30</v>
      </c>
      <c r="C27" s="1624"/>
      <c r="D27" s="1624"/>
      <c r="E27" s="1624"/>
      <c r="F27" s="1624"/>
      <c r="G27" s="1625"/>
      <c r="H27" s="17">
        <v>1165</v>
      </c>
      <c r="I27" s="18">
        <v>0.94799999999999995</v>
      </c>
      <c r="J27" s="17">
        <v>1533</v>
      </c>
      <c r="K27" s="18">
        <v>1</v>
      </c>
      <c r="L27" s="1017">
        <v>1637</v>
      </c>
      <c r="M27" s="1018">
        <v>1</v>
      </c>
      <c r="N27" s="2"/>
      <c r="O27" s="2"/>
      <c r="P27" s="2"/>
      <c r="Q27" s="2"/>
      <c r="R27" s="2"/>
      <c r="S27" s="2"/>
      <c r="T27" s="2"/>
      <c r="U27" s="2"/>
      <c r="V27" s="2"/>
      <c r="W27" s="2"/>
      <c r="X27" s="2"/>
      <c r="Y27" s="2"/>
      <c r="Z27" s="2"/>
    </row>
    <row r="28" spans="1:26" ht="12.75" customHeight="1" x14ac:dyDescent="0.2">
      <c r="A28" s="2"/>
      <c r="B28" s="1700" t="s">
        <v>31</v>
      </c>
      <c r="C28" s="1624"/>
      <c r="D28" s="1624"/>
      <c r="E28" s="1624"/>
      <c r="F28" s="1624"/>
      <c r="G28" s="1625"/>
      <c r="H28" s="1019">
        <v>236</v>
      </c>
      <c r="I28" s="25">
        <v>0.93700000000000006</v>
      </c>
      <c r="J28" s="17">
        <v>353</v>
      </c>
      <c r="K28" s="18">
        <v>1</v>
      </c>
      <c r="L28" s="1017">
        <v>382</v>
      </c>
      <c r="M28" s="1018">
        <v>1</v>
      </c>
      <c r="N28" s="2"/>
      <c r="O28" s="2"/>
      <c r="P28" s="2"/>
      <c r="Q28" s="2"/>
      <c r="R28" s="2"/>
      <c r="S28" s="2"/>
      <c r="T28" s="2"/>
      <c r="U28" s="2"/>
      <c r="V28" s="2"/>
      <c r="W28" s="2"/>
      <c r="X28" s="2"/>
      <c r="Y28" s="2"/>
      <c r="Z28" s="2"/>
    </row>
    <row r="29" spans="1:26" ht="12.75" customHeight="1" x14ac:dyDescent="0.2">
      <c r="A29" s="2"/>
      <c r="B29" s="1700" t="s">
        <v>32</v>
      </c>
      <c r="C29" s="1624"/>
      <c r="D29" s="1624"/>
      <c r="E29" s="1624"/>
      <c r="F29" s="1624"/>
      <c r="G29" s="1625"/>
      <c r="H29" s="1020">
        <v>891</v>
      </c>
      <c r="I29" s="26">
        <v>0.97799999999999998</v>
      </c>
      <c r="J29" s="17">
        <v>1005</v>
      </c>
      <c r="K29" s="18">
        <v>1</v>
      </c>
      <c r="L29" s="1017">
        <v>1046</v>
      </c>
      <c r="M29" s="1018">
        <v>1</v>
      </c>
      <c r="N29" s="2"/>
      <c r="O29" s="2"/>
      <c r="P29" s="2"/>
      <c r="Q29" s="2"/>
      <c r="R29" s="2"/>
      <c r="S29" s="2"/>
      <c r="T29" s="2"/>
      <c r="U29" s="2"/>
      <c r="V29" s="2"/>
      <c r="W29" s="2"/>
      <c r="X29" s="2"/>
      <c r="Y29" s="2"/>
      <c r="Z29" s="2"/>
    </row>
    <row r="30" spans="1:26" ht="12.75" customHeight="1" x14ac:dyDescent="0.2">
      <c r="A30" s="2"/>
      <c r="B30" s="1700" t="s">
        <v>33</v>
      </c>
      <c r="C30" s="1624"/>
      <c r="D30" s="1624"/>
      <c r="E30" s="1624"/>
      <c r="F30" s="1624"/>
      <c r="G30" s="1625"/>
      <c r="H30" s="17">
        <v>1228</v>
      </c>
      <c r="I30" s="18">
        <v>0.95299999999999996</v>
      </c>
      <c r="J30" s="17">
        <v>1634</v>
      </c>
      <c r="K30" s="18">
        <v>1</v>
      </c>
      <c r="L30" s="1017">
        <v>1748</v>
      </c>
      <c r="M30" s="1018">
        <v>1</v>
      </c>
      <c r="N30" s="2"/>
      <c r="O30" s="2"/>
      <c r="P30" s="2"/>
      <c r="Q30" s="2"/>
      <c r="R30" s="2"/>
      <c r="S30" s="2"/>
      <c r="T30" s="2"/>
      <c r="U30" s="2"/>
      <c r="V30" s="2"/>
      <c r="W30" s="2"/>
      <c r="X30" s="2"/>
      <c r="Y30" s="2"/>
      <c r="Z30" s="2"/>
    </row>
    <row r="31" spans="1:26" ht="12.75" customHeight="1" x14ac:dyDescent="0.2">
      <c r="A31" s="2"/>
      <c r="B31" s="1700" t="s">
        <v>34</v>
      </c>
      <c r="C31" s="1624"/>
      <c r="D31" s="1624"/>
      <c r="E31" s="1624"/>
      <c r="F31" s="1624"/>
      <c r="G31" s="1625"/>
      <c r="H31" s="17">
        <v>2719</v>
      </c>
      <c r="I31" s="18">
        <v>0.88400000000000001</v>
      </c>
      <c r="J31" s="17">
        <v>3505</v>
      </c>
      <c r="K31" s="18">
        <v>1</v>
      </c>
      <c r="L31" s="1017">
        <v>3763</v>
      </c>
      <c r="M31" s="1018">
        <v>1</v>
      </c>
      <c r="N31" s="2"/>
      <c r="O31" s="2"/>
      <c r="P31" s="2"/>
      <c r="Q31" s="2"/>
      <c r="R31" s="2"/>
      <c r="S31" s="2"/>
      <c r="T31" s="2"/>
      <c r="U31" s="2"/>
      <c r="V31" s="2"/>
      <c r="W31" s="2"/>
      <c r="X31" s="2"/>
      <c r="Y31" s="2"/>
      <c r="Z31" s="2"/>
    </row>
    <row r="32" spans="1:26" ht="12.75" customHeight="1" x14ac:dyDescent="0.2">
      <c r="A32" s="2"/>
      <c r="B32" s="1700" t="s">
        <v>35</v>
      </c>
      <c r="C32" s="1624"/>
      <c r="D32" s="1624"/>
      <c r="E32" s="1624"/>
      <c r="F32" s="1624"/>
      <c r="G32" s="1625"/>
      <c r="H32" s="17">
        <v>640</v>
      </c>
      <c r="I32" s="18">
        <v>0.92100000000000004</v>
      </c>
      <c r="J32" s="17">
        <v>853</v>
      </c>
      <c r="K32" s="18">
        <v>1</v>
      </c>
      <c r="L32" s="1017">
        <v>1155</v>
      </c>
      <c r="M32" s="1018">
        <v>1</v>
      </c>
      <c r="N32" s="2"/>
      <c r="O32" s="2"/>
      <c r="P32" s="2"/>
      <c r="Q32" s="2"/>
      <c r="R32" s="2"/>
      <c r="S32" s="2"/>
      <c r="T32" s="2"/>
      <c r="U32" s="2"/>
      <c r="V32" s="2"/>
      <c r="W32" s="2"/>
      <c r="X32" s="2"/>
      <c r="Y32" s="2"/>
      <c r="Z32" s="2"/>
    </row>
    <row r="33" spans="1:26" ht="12.75" customHeight="1" x14ac:dyDescent="0.2">
      <c r="A33" s="2"/>
      <c r="B33" s="1700" t="s">
        <v>36</v>
      </c>
      <c r="C33" s="1624"/>
      <c r="D33" s="1624"/>
      <c r="E33" s="1624"/>
      <c r="F33" s="1624"/>
      <c r="G33" s="1625"/>
      <c r="H33" s="17">
        <v>13458</v>
      </c>
      <c r="I33" s="18">
        <v>0.79500000000000004</v>
      </c>
      <c r="J33" s="17">
        <v>17726</v>
      </c>
      <c r="K33" s="18">
        <v>1</v>
      </c>
      <c r="L33" s="1017">
        <v>17673</v>
      </c>
      <c r="M33" s="1018">
        <v>1</v>
      </c>
      <c r="N33" s="2"/>
      <c r="O33" s="2"/>
      <c r="P33" s="2"/>
      <c r="Q33" s="2"/>
      <c r="R33" s="2"/>
      <c r="S33" s="2"/>
      <c r="T33" s="2"/>
      <c r="U33" s="2"/>
      <c r="V33" s="2"/>
      <c r="W33" s="2"/>
      <c r="X33" s="2"/>
      <c r="Y33" s="2"/>
      <c r="Z33" s="2"/>
    </row>
    <row r="34" spans="1:26" ht="15" customHeight="1" x14ac:dyDescent="0.2">
      <c r="A34" s="2"/>
      <c r="B34" s="1700" t="s">
        <v>37</v>
      </c>
      <c r="C34" s="1624"/>
      <c r="D34" s="1624"/>
      <c r="E34" s="1624"/>
      <c r="F34" s="1624"/>
      <c r="G34" s="1625"/>
      <c r="H34" s="1019">
        <v>238</v>
      </c>
      <c r="I34" s="25">
        <v>0.5</v>
      </c>
      <c r="J34" s="17">
        <v>379</v>
      </c>
      <c r="K34" s="18">
        <v>1</v>
      </c>
      <c r="L34" s="1017">
        <v>353</v>
      </c>
      <c r="M34" s="1018">
        <v>1</v>
      </c>
      <c r="N34" s="2"/>
      <c r="O34" s="2"/>
      <c r="P34" s="2"/>
      <c r="Q34" s="2"/>
      <c r="R34" s="2"/>
      <c r="S34" s="2"/>
      <c r="T34" s="2"/>
      <c r="U34" s="2"/>
      <c r="V34" s="2"/>
      <c r="W34" s="2"/>
      <c r="X34" s="2"/>
      <c r="Y34" s="2"/>
      <c r="Z34" s="2"/>
    </row>
    <row r="35" spans="1:26" ht="15" customHeight="1" x14ac:dyDescent="0.2">
      <c r="A35" s="2"/>
      <c r="B35" s="1700" t="s">
        <v>38</v>
      </c>
      <c r="C35" s="1624"/>
      <c r="D35" s="1624"/>
      <c r="E35" s="1624"/>
      <c r="F35" s="1624"/>
      <c r="G35" s="1625"/>
      <c r="H35" s="1020">
        <v>618</v>
      </c>
      <c r="I35" s="26">
        <v>0.77600000000000002</v>
      </c>
      <c r="J35" s="17">
        <v>267</v>
      </c>
      <c r="K35" s="18">
        <v>1</v>
      </c>
      <c r="L35" s="1017">
        <v>542</v>
      </c>
      <c r="M35" s="1018">
        <v>1</v>
      </c>
      <c r="N35" s="2"/>
      <c r="O35" s="2"/>
      <c r="P35" s="2"/>
      <c r="Q35" s="2"/>
      <c r="R35" s="2"/>
      <c r="S35" s="2"/>
      <c r="T35" s="2"/>
      <c r="U35" s="2"/>
      <c r="V35" s="2"/>
      <c r="W35" s="2"/>
      <c r="X35" s="2"/>
      <c r="Y35" s="2"/>
      <c r="Z35" s="2"/>
    </row>
    <row r="36" spans="1:26" ht="15" customHeight="1" x14ac:dyDescent="0.2">
      <c r="A36" s="2"/>
      <c r="B36" s="1700" t="s">
        <v>39</v>
      </c>
      <c r="C36" s="1624"/>
      <c r="D36" s="1624"/>
      <c r="E36" s="1624"/>
      <c r="F36" s="1624"/>
      <c r="G36" s="1625"/>
      <c r="H36" s="17">
        <v>49</v>
      </c>
      <c r="I36" s="18">
        <v>1</v>
      </c>
      <c r="J36" s="17">
        <v>60</v>
      </c>
      <c r="K36" s="18">
        <v>1</v>
      </c>
      <c r="L36" s="1017">
        <v>53</v>
      </c>
      <c r="M36" s="1018">
        <v>1</v>
      </c>
      <c r="N36" s="2"/>
      <c r="O36" s="2"/>
      <c r="P36" s="2"/>
      <c r="Q36" s="2"/>
      <c r="R36" s="2"/>
      <c r="S36" s="2"/>
      <c r="T36" s="2"/>
      <c r="U36" s="2"/>
      <c r="V36" s="2"/>
      <c r="W36" s="2"/>
      <c r="X36" s="2"/>
      <c r="Y36" s="2"/>
      <c r="Z36" s="2"/>
    </row>
    <row r="37" spans="1:26" ht="15" customHeight="1" x14ac:dyDescent="0.2">
      <c r="A37" s="2"/>
      <c r="B37" s="1700" t="s">
        <v>40</v>
      </c>
      <c r="C37" s="1624"/>
      <c r="D37" s="1624"/>
      <c r="E37" s="1624"/>
      <c r="F37" s="1624"/>
      <c r="G37" s="1625"/>
      <c r="H37" s="17">
        <v>486</v>
      </c>
      <c r="I37" s="18">
        <v>0.95499999999999996</v>
      </c>
      <c r="J37" s="17" t="s">
        <v>25</v>
      </c>
      <c r="K37" s="18" t="s">
        <v>25</v>
      </c>
      <c r="L37" s="1017" t="s">
        <v>41</v>
      </c>
      <c r="M37" s="1018">
        <v>1</v>
      </c>
      <c r="N37" s="2"/>
      <c r="O37" s="2"/>
      <c r="P37" s="2"/>
      <c r="Q37" s="2"/>
      <c r="R37" s="2"/>
      <c r="S37" s="2"/>
      <c r="T37" s="2"/>
      <c r="U37" s="2"/>
      <c r="V37" s="2"/>
      <c r="W37" s="2"/>
      <c r="X37" s="2"/>
      <c r="Y37" s="2"/>
      <c r="Z37" s="2"/>
    </row>
    <row r="38" spans="1:26" ht="12.75" customHeight="1" x14ac:dyDescent="0.2">
      <c r="A38" s="2"/>
      <c r="B38" s="1791" t="s">
        <v>42</v>
      </c>
      <c r="C38" s="1632"/>
      <c r="D38" s="1632"/>
      <c r="E38" s="1632"/>
      <c r="F38" s="1632"/>
      <c r="G38" s="1633"/>
      <c r="H38" s="27">
        <v>21751</v>
      </c>
      <c r="I38" s="28">
        <v>0.83</v>
      </c>
      <c r="J38" s="27">
        <v>27347</v>
      </c>
      <c r="K38" s="28">
        <v>1.0000000000000002</v>
      </c>
      <c r="L38" s="29">
        <v>28383</v>
      </c>
      <c r="M38" s="1021">
        <v>1</v>
      </c>
      <c r="N38" s="2"/>
      <c r="O38" s="2"/>
      <c r="P38" s="2"/>
      <c r="Q38" s="2"/>
      <c r="R38" s="2"/>
      <c r="S38" s="2"/>
      <c r="T38" s="2"/>
      <c r="U38" s="2"/>
      <c r="V38" s="2"/>
      <c r="W38" s="2"/>
      <c r="X38" s="2"/>
      <c r="Y38" s="2"/>
      <c r="Z38" s="2"/>
    </row>
    <row r="39" spans="1:26" ht="15" customHeight="1" x14ac:dyDescent="0.2">
      <c r="A39" s="2"/>
      <c r="B39" s="1644" t="s">
        <v>43</v>
      </c>
      <c r="C39" s="1645"/>
      <c r="D39" s="1645"/>
      <c r="E39" s="1645"/>
      <c r="F39" s="1645"/>
      <c r="G39" s="1645"/>
      <c r="H39" s="1645"/>
      <c r="I39" s="1645"/>
      <c r="J39" s="1645"/>
      <c r="K39" s="1645"/>
      <c r="L39" s="1645"/>
      <c r="M39" s="1645"/>
      <c r="N39" s="2"/>
      <c r="O39" s="2"/>
      <c r="P39" s="2"/>
      <c r="Q39" s="2"/>
      <c r="R39" s="2"/>
      <c r="S39" s="2"/>
      <c r="T39" s="2"/>
      <c r="U39" s="2"/>
      <c r="V39" s="2"/>
      <c r="W39" s="2"/>
      <c r="X39" s="2"/>
      <c r="Y39" s="2"/>
      <c r="Z39" s="2"/>
    </row>
    <row r="40" spans="1:26" ht="58.5" customHeight="1" x14ac:dyDescent="0.2">
      <c r="A40" s="2"/>
      <c r="B40" s="1610"/>
      <c r="C40" s="1610"/>
      <c r="D40" s="1610"/>
      <c r="E40" s="1610"/>
      <c r="F40" s="1610"/>
      <c r="G40" s="1610"/>
      <c r="H40" s="1610"/>
      <c r="I40" s="1610"/>
      <c r="J40" s="1610"/>
      <c r="K40" s="1610"/>
      <c r="L40" s="1610"/>
      <c r="M40" s="1610"/>
      <c r="N40" s="2"/>
      <c r="O40" s="2"/>
      <c r="P40" s="2"/>
      <c r="Q40" s="2"/>
      <c r="R40" s="2"/>
      <c r="S40" s="2"/>
      <c r="T40" s="2"/>
      <c r="U40" s="2"/>
      <c r="V40" s="2"/>
      <c r="W40" s="2"/>
      <c r="X40" s="2"/>
      <c r="Y40" s="2"/>
      <c r="Z40" s="2"/>
    </row>
    <row r="41" spans="1:26" ht="34.5" customHeight="1" x14ac:dyDescent="0.2">
      <c r="A41" s="2"/>
      <c r="B41" s="1635"/>
      <c r="C41" s="1635"/>
      <c r="D41" s="1635"/>
      <c r="E41" s="1635"/>
      <c r="F41" s="1635"/>
      <c r="G41" s="1635"/>
      <c r="H41" s="1635"/>
      <c r="I41" s="1635"/>
      <c r="J41" s="1635"/>
      <c r="K41" s="1635"/>
      <c r="L41" s="1635"/>
      <c r="M41" s="1635"/>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1636" t="s">
        <v>44</v>
      </c>
      <c r="C43" s="1615"/>
      <c r="D43" s="1615"/>
      <c r="E43" s="1615"/>
      <c r="F43" s="1615"/>
      <c r="G43" s="1637"/>
      <c r="H43" s="1792">
        <v>2024</v>
      </c>
      <c r="I43" s="1793"/>
      <c r="J43" s="2"/>
      <c r="K43" s="2"/>
      <c r="L43" s="2"/>
      <c r="M43" s="2"/>
      <c r="N43" s="2"/>
      <c r="O43" s="2"/>
      <c r="P43" s="2"/>
      <c r="Q43" s="2"/>
      <c r="R43" s="2"/>
      <c r="S43" s="2"/>
      <c r="T43" s="2"/>
      <c r="U43" s="2"/>
      <c r="V43" s="2"/>
      <c r="W43" s="2"/>
      <c r="X43" s="2"/>
      <c r="Y43" s="2"/>
      <c r="Z43" s="2"/>
    </row>
    <row r="44" spans="1:26" ht="19.5" customHeight="1" x14ac:dyDescent="0.2">
      <c r="A44" s="2"/>
      <c r="B44" s="1615"/>
      <c r="C44" s="1610"/>
      <c r="D44" s="1610"/>
      <c r="E44" s="1610"/>
      <c r="F44" s="1610"/>
      <c r="G44" s="1637"/>
      <c r="H44" s="1794" t="s">
        <v>19</v>
      </c>
      <c r="I44" s="1795" t="s">
        <v>45</v>
      </c>
      <c r="J44" s="2"/>
      <c r="K44" s="2"/>
      <c r="L44" s="2"/>
      <c r="M44" s="2"/>
      <c r="N44" s="2"/>
      <c r="O44" s="2"/>
      <c r="P44" s="2"/>
      <c r="Q44" s="2"/>
      <c r="R44" s="2"/>
      <c r="S44" s="2"/>
      <c r="T44" s="2"/>
      <c r="U44" s="2"/>
      <c r="V44" s="2"/>
      <c r="W44" s="2"/>
      <c r="X44" s="2"/>
      <c r="Y44" s="2"/>
      <c r="Z44" s="2"/>
    </row>
    <row r="45" spans="1:26" ht="12.75" customHeight="1" x14ac:dyDescent="0.2">
      <c r="A45" s="2"/>
      <c r="B45" s="1615"/>
      <c r="C45" s="1610"/>
      <c r="D45" s="1610"/>
      <c r="E45" s="1610"/>
      <c r="F45" s="1610"/>
      <c r="G45" s="1637"/>
      <c r="H45" s="1685"/>
      <c r="I45" s="1796"/>
      <c r="J45" s="2"/>
      <c r="K45" s="2"/>
      <c r="L45" s="2"/>
      <c r="M45" s="2"/>
      <c r="N45" s="2"/>
      <c r="O45" s="2"/>
      <c r="P45" s="2"/>
      <c r="Q45" s="2"/>
      <c r="R45" s="2"/>
      <c r="S45" s="2"/>
      <c r="T45" s="2"/>
      <c r="U45" s="2"/>
      <c r="V45" s="2"/>
      <c r="W45" s="2"/>
      <c r="X45" s="2"/>
      <c r="Y45" s="2"/>
      <c r="Z45" s="2"/>
    </row>
    <row r="46" spans="1:26" ht="12.75" customHeight="1" x14ac:dyDescent="0.2">
      <c r="A46" s="2"/>
      <c r="B46" s="1638"/>
      <c r="C46" s="1638"/>
      <c r="D46" s="1638"/>
      <c r="E46" s="1638"/>
      <c r="F46" s="1638"/>
      <c r="G46" s="1639"/>
      <c r="H46" s="1643"/>
      <c r="I46" s="1797"/>
      <c r="J46" s="2"/>
      <c r="K46" s="2"/>
      <c r="L46" s="2"/>
      <c r="M46" s="2"/>
      <c r="N46" s="2"/>
      <c r="O46" s="2"/>
      <c r="P46" s="2"/>
      <c r="Q46" s="2"/>
      <c r="R46" s="2"/>
      <c r="S46" s="2"/>
      <c r="T46" s="2"/>
      <c r="U46" s="2"/>
      <c r="V46" s="2"/>
      <c r="W46" s="2"/>
      <c r="X46" s="2"/>
      <c r="Y46" s="2"/>
      <c r="Z46" s="2"/>
    </row>
    <row r="47" spans="1:26" ht="12.75" customHeight="1" x14ac:dyDescent="0.2">
      <c r="A47" s="2"/>
      <c r="B47" s="1798" t="s">
        <v>21</v>
      </c>
      <c r="C47" s="1679"/>
      <c r="D47" s="1679"/>
      <c r="E47" s="1679"/>
      <c r="F47" s="1679"/>
      <c r="G47" s="1679"/>
      <c r="H47" s="1679"/>
      <c r="I47" s="1679"/>
      <c r="J47" s="2"/>
      <c r="K47" s="2"/>
      <c r="L47" s="2"/>
      <c r="M47" s="2"/>
      <c r="N47" s="2"/>
      <c r="O47" s="2"/>
      <c r="P47" s="2"/>
      <c r="Q47" s="2"/>
      <c r="R47" s="2"/>
      <c r="S47" s="2"/>
      <c r="T47" s="2"/>
      <c r="U47" s="2"/>
      <c r="V47" s="2"/>
      <c r="W47" s="2"/>
      <c r="X47" s="2"/>
      <c r="Y47" s="2"/>
      <c r="Z47" s="2"/>
    </row>
    <row r="48" spans="1:26" ht="12.75" customHeight="1" x14ac:dyDescent="0.2">
      <c r="A48" s="2"/>
      <c r="B48" s="1799" t="s">
        <v>26</v>
      </c>
      <c r="C48" s="1632"/>
      <c r="D48" s="1632"/>
      <c r="E48" s="1632"/>
      <c r="F48" s="1632"/>
      <c r="G48" s="1633"/>
      <c r="H48" s="30">
        <v>10756</v>
      </c>
      <c r="I48" s="31">
        <v>0.84199999999999997</v>
      </c>
      <c r="J48" s="2"/>
      <c r="K48" s="2"/>
      <c r="L48" s="2"/>
      <c r="M48" s="2"/>
      <c r="N48" s="2"/>
      <c r="O48" s="2"/>
      <c r="P48" s="2"/>
      <c r="Q48" s="2"/>
      <c r="R48" s="2"/>
      <c r="S48" s="2"/>
      <c r="T48" s="2"/>
      <c r="U48" s="2"/>
      <c r="V48" s="2"/>
      <c r="W48" s="2"/>
      <c r="X48" s="2"/>
      <c r="Y48" s="2"/>
      <c r="Z48" s="2"/>
    </row>
    <row r="49" spans="1:26" ht="12.75" customHeight="1" x14ac:dyDescent="0.2">
      <c r="A49" s="2"/>
      <c r="B49" s="1786" t="s">
        <v>46</v>
      </c>
      <c r="C49" s="1645"/>
      <c r="D49" s="1645"/>
      <c r="E49" s="1645"/>
      <c r="F49" s="1645"/>
      <c r="G49" s="1645"/>
      <c r="H49" s="1645"/>
      <c r="I49" s="1645"/>
      <c r="J49" s="2"/>
      <c r="K49" s="2"/>
      <c r="L49" s="2"/>
      <c r="M49" s="2"/>
      <c r="N49" s="2"/>
      <c r="O49" s="2"/>
      <c r="P49" s="2"/>
      <c r="Q49" s="2"/>
      <c r="R49" s="2"/>
      <c r="S49" s="2"/>
      <c r="T49" s="2"/>
      <c r="U49" s="2"/>
      <c r="V49" s="2"/>
      <c r="W49" s="2"/>
      <c r="X49" s="2"/>
      <c r="Y49" s="2"/>
      <c r="Z49" s="2"/>
    </row>
    <row r="50" spans="1:26" ht="12.75" customHeight="1" x14ac:dyDescent="0.2">
      <c r="A50" s="2"/>
      <c r="B50" s="1615"/>
      <c r="C50" s="1610"/>
      <c r="D50" s="1610"/>
      <c r="E50" s="1610"/>
      <c r="F50" s="1610"/>
      <c r="G50" s="1610"/>
      <c r="H50" s="1610"/>
      <c r="I50" s="1615"/>
      <c r="J50" s="2"/>
      <c r="K50" s="2"/>
      <c r="L50" s="2"/>
      <c r="M50" s="2"/>
      <c r="N50" s="2"/>
      <c r="O50" s="2"/>
      <c r="P50" s="2"/>
      <c r="Q50" s="2"/>
      <c r="R50" s="2"/>
      <c r="S50" s="2"/>
      <c r="T50" s="2"/>
      <c r="U50" s="2"/>
      <c r="V50" s="2"/>
      <c r="W50" s="2"/>
      <c r="X50" s="2"/>
      <c r="Y50" s="2"/>
      <c r="Z50" s="2"/>
    </row>
    <row r="51" spans="1:26" ht="12.75" customHeight="1" x14ac:dyDescent="0.2">
      <c r="A51" s="2"/>
      <c r="B51" s="1615"/>
      <c r="C51" s="1610"/>
      <c r="D51" s="1610"/>
      <c r="E51" s="1610"/>
      <c r="F51" s="1610"/>
      <c r="G51" s="1610"/>
      <c r="H51" s="1610"/>
      <c r="I51" s="1615"/>
      <c r="J51" s="2"/>
      <c r="K51" s="2"/>
      <c r="L51" s="2"/>
      <c r="M51" s="2"/>
      <c r="N51" s="2"/>
      <c r="O51" s="2"/>
      <c r="P51" s="2"/>
      <c r="Q51" s="2"/>
      <c r="R51" s="2"/>
      <c r="S51" s="2"/>
      <c r="T51" s="2"/>
      <c r="U51" s="2"/>
      <c r="V51" s="2"/>
      <c r="W51" s="2"/>
      <c r="X51" s="2"/>
      <c r="Y51" s="2"/>
      <c r="Z51" s="2"/>
    </row>
    <row r="52" spans="1:26" ht="12.75" customHeight="1" x14ac:dyDescent="0.2">
      <c r="A52" s="2"/>
      <c r="B52" s="1615"/>
      <c r="C52" s="1610"/>
      <c r="D52" s="1610"/>
      <c r="E52" s="1610"/>
      <c r="F52" s="1610"/>
      <c r="G52" s="1610"/>
      <c r="H52" s="1610"/>
      <c r="I52" s="1615"/>
      <c r="J52" s="2"/>
      <c r="K52" s="2"/>
      <c r="L52" s="2"/>
      <c r="M52" s="2"/>
      <c r="N52" s="2"/>
      <c r="O52" s="2"/>
      <c r="P52" s="2"/>
      <c r="Q52" s="2"/>
      <c r="R52" s="2"/>
      <c r="S52" s="2"/>
      <c r="T52" s="2"/>
      <c r="U52" s="2"/>
      <c r="V52" s="2"/>
      <c r="W52" s="2"/>
      <c r="X52" s="2"/>
      <c r="Y52" s="2"/>
      <c r="Z52" s="2"/>
    </row>
    <row r="53" spans="1:26" ht="12.75" customHeight="1" x14ac:dyDescent="0.2">
      <c r="A53" s="2"/>
      <c r="B53" s="1635"/>
      <c r="C53" s="1635"/>
      <c r="D53" s="1635"/>
      <c r="E53" s="1635"/>
      <c r="F53" s="1635"/>
      <c r="G53" s="1635"/>
      <c r="H53" s="1635"/>
      <c r="I53" s="1635"/>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1012"/>
      <c r="B55" s="1012" t="s">
        <v>47</v>
      </c>
      <c r="C55" s="1012"/>
      <c r="D55" s="1012"/>
      <c r="E55" s="1012"/>
      <c r="F55" s="1012"/>
      <c r="G55" s="1012"/>
      <c r="H55" s="1012"/>
      <c r="I55" s="1012"/>
      <c r="J55" s="1012"/>
      <c r="K55" s="1012"/>
      <c r="L55" s="1012"/>
      <c r="M55" s="101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1636" t="s">
        <v>48</v>
      </c>
      <c r="C57" s="1615"/>
      <c r="D57" s="1615"/>
      <c r="E57" s="1637"/>
      <c r="F57" s="32">
        <v>2022</v>
      </c>
      <c r="G57" s="33">
        <v>2023</v>
      </c>
      <c r="H57" s="33">
        <v>2024</v>
      </c>
      <c r="I57" s="1022"/>
      <c r="J57" s="1787"/>
      <c r="K57" s="1615"/>
      <c r="L57" s="1787"/>
      <c r="M57" s="1615"/>
      <c r="N57" s="2"/>
      <c r="O57" s="2"/>
      <c r="P57" s="2"/>
      <c r="Q57" s="2"/>
      <c r="R57" s="2"/>
      <c r="S57" s="2"/>
      <c r="T57" s="2"/>
      <c r="U57" s="2"/>
      <c r="V57" s="2"/>
      <c r="W57" s="2"/>
      <c r="X57" s="2"/>
      <c r="Y57" s="2"/>
      <c r="Z57" s="2"/>
    </row>
    <row r="58" spans="1:26" ht="12.75" customHeight="1" x14ac:dyDescent="0.2">
      <c r="A58" s="1023"/>
      <c r="B58" s="1638"/>
      <c r="C58" s="1638"/>
      <c r="D58" s="1638"/>
      <c r="E58" s="1639"/>
      <c r="F58" s="1788" t="s">
        <v>49</v>
      </c>
      <c r="G58" s="1789"/>
      <c r="H58" s="1789"/>
      <c r="I58" s="1024"/>
      <c r="J58" s="1024"/>
      <c r="K58" s="1024"/>
      <c r="L58" s="1024"/>
      <c r="M58" s="1024"/>
      <c r="N58" s="2"/>
      <c r="O58" s="2"/>
      <c r="P58" s="2"/>
      <c r="Q58" s="2"/>
      <c r="R58" s="2"/>
      <c r="S58" s="2"/>
      <c r="T58" s="2"/>
      <c r="U58" s="2"/>
      <c r="V58" s="2"/>
      <c r="W58" s="2"/>
      <c r="X58" s="2"/>
      <c r="Y58" s="2"/>
      <c r="Z58" s="2"/>
    </row>
    <row r="59" spans="1:26" ht="12.75" customHeight="1" x14ac:dyDescent="0.2">
      <c r="A59" s="1023"/>
      <c r="B59" s="1780" t="s">
        <v>50</v>
      </c>
      <c r="C59" s="1610"/>
      <c r="D59" s="1610"/>
      <c r="E59" s="1637"/>
      <c r="F59" s="35">
        <v>314.65673991999995</v>
      </c>
      <c r="G59" s="36">
        <v>446</v>
      </c>
      <c r="H59" s="37">
        <v>431</v>
      </c>
      <c r="I59" s="1025"/>
      <c r="J59" s="1025"/>
      <c r="K59" s="1025"/>
      <c r="L59" s="1025"/>
      <c r="M59" s="1025"/>
      <c r="N59" s="2"/>
      <c r="O59" s="2"/>
      <c r="P59" s="2"/>
      <c r="Q59" s="2"/>
      <c r="R59" s="2"/>
      <c r="S59" s="2"/>
      <c r="T59" s="2"/>
      <c r="U59" s="2"/>
      <c r="V59" s="2"/>
      <c r="W59" s="2"/>
      <c r="X59" s="2"/>
      <c r="Y59" s="2"/>
      <c r="Z59" s="2"/>
    </row>
    <row r="60" spans="1:26" ht="12.75" customHeight="1" x14ac:dyDescent="0.2">
      <c r="A60" s="1023"/>
      <c r="B60" s="1774" t="s">
        <v>51</v>
      </c>
      <c r="C60" s="1763"/>
      <c r="D60" s="1763"/>
      <c r="E60" s="1764"/>
      <c r="F60" s="38">
        <v>729</v>
      </c>
      <c r="G60" s="39">
        <v>1005</v>
      </c>
      <c r="H60" s="1026">
        <v>833</v>
      </c>
      <c r="I60" s="1025"/>
      <c r="J60" s="1025"/>
      <c r="K60" s="1025"/>
      <c r="L60" s="1025"/>
      <c r="M60" s="1025"/>
      <c r="N60" s="2"/>
      <c r="O60" s="2"/>
      <c r="P60" s="2"/>
      <c r="Q60" s="2"/>
      <c r="R60" s="2"/>
      <c r="S60" s="2"/>
      <c r="T60" s="2"/>
      <c r="U60" s="2"/>
      <c r="V60" s="2"/>
      <c r="W60" s="2"/>
      <c r="X60" s="2"/>
      <c r="Y60" s="2"/>
      <c r="Z60" s="2"/>
    </row>
    <row r="61" spans="1:26" ht="12.75" customHeight="1" x14ac:dyDescent="0.2">
      <c r="A61" s="1023"/>
      <c r="B61" s="1776" t="s">
        <v>52</v>
      </c>
      <c r="C61" s="1750"/>
      <c r="D61" s="1750"/>
      <c r="E61" s="1782"/>
      <c r="F61" s="40">
        <v>3664</v>
      </c>
      <c r="G61" s="39">
        <v>4407</v>
      </c>
      <c r="H61" s="1026">
        <v>5604</v>
      </c>
      <c r="I61" s="1025"/>
      <c r="J61" s="1027"/>
      <c r="K61" s="1025"/>
      <c r="L61" s="1027"/>
      <c r="M61" s="1025"/>
      <c r="N61" s="2"/>
      <c r="O61" s="2"/>
      <c r="P61" s="2"/>
      <c r="Q61" s="2"/>
      <c r="R61" s="2"/>
      <c r="S61" s="2"/>
      <c r="T61" s="2"/>
      <c r="U61" s="2"/>
      <c r="V61" s="2"/>
      <c r="W61" s="2"/>
      <c r="X61" s="2"/>
      <c r="Y61" s="2"/>
      <c r="Z61" s="2"/>
    </row>
    <row r="62" spans="1:26" ht="12.75" customHeight="1" x14ac:dyDescent="0.2">
      <c r="A62" s="1023"/>
      <c r="B62" s="1776" t="s">
        <v>53</v>
      </c>
      <c r="C62" s="1750"/>
      <c r="D62" s="1750"/>
      <c r="E62" s="1782"/>
      <c r="F62" s="40">
        <v>2456</v>
      </c>
      <c r="G62" s="39">
        <v>1244</v>
      </c>
      <c r="H62" s="1026">
        <v>1326</v>
      </c>
      <c r="I62" s="1027"/>
      <c r="J62" s="1027"/>
      <c r="K62" s="1027"/>
      <c r="L62" s="1027"/>
      <c r="M62" s="1027"/>
      <c r="N62" s="2"/>
      <c r="O62" s="2"/>
      <c r="P62" s="2"/>
      <c r="Q62" s="2"/>
      <c r="R62" s="2"/>
      <c r="S62" s="2"/>
      <c r="T62" s="2"/>
      <c r="U62" s="2"/>
      <c r="V62" s="2"/>
      <c r="W62" s="2"/>
      <c r="X62" s="2"/>
      <c r="Y62" s="2"/>
      <c r="Z62" s="2"/>
    </row>
    <row r="63" spans="1:26" ht="12.75" customHeight="1" x14ac:dyDescent="0.2">
      <c r="A63" s="1023"/>
      <c r="B63" s="1776" t="s">
        <v>54</v>
      </c>
      <c r="C63" s="1750"/>
      <c r="D63" s="1750"/>
      <c r="E63" s="1782"/>
      <c r="F63" s="38">
        <v>228</v>
      </c>
      <c r="G63" s="41">
        <v>350</v>
      </c>
      <c r="H63" s="1028">
        <v>117</v>
      </c>
      <c r="I63" s="1025"/>
      <c r="J63" s="1025"/>
      <c r="K63" s="1025"/>
      <c r="L63" s="1025"/>
      <c r="M63" s="1025"/>
      <c r="N63" s="2"/>
      <c r="O63" s="2"/>
      <c r="P63" s="2"/>
      <c r="Q63" s="2"/>
      <c r="R63" s="2"/>
      <c r="S63" s="2"/>
      <c r="T63" s="2"/>
      <c r="U63" s="2"/>
      <c r="V63" s="2"/>
      <c r="W63" s="2"/>
      <c r="X63" s="2"/>
      <c r="Y63" s="2"/>
      <c r="Z63" s="2"/>
    </row>
    <row r="64" spans="1:26" ht="12.75" customHeight="1" x14ac:dyDescent="0.2">
      <c r="A64" s="1023"/>
      <c r="B64" s="1790" t="s">
        <v>55</v>
      </c>
      <c r="C64" s="1635"/>
      <c r="D64" s="1635"/>
      <c r="E64" s="1681"/>
      <c r="F64" s="42">
        <v>7391.6567399199994</v>
      </c>
      <c r="G64" s="43">
        <v>7450.89</v>
      </c>
      <c r="H64" s="1029">
        <v>8311</v>
      </c>
      <c r="I64" s="1030"/>
      <c r="J64" s="1031"/>
      <c r="K64" s="1031"/>
      <c r="L64" s="1031"/>
      <c r="M64" s="1031"/>
      <c r="N64" s="2"/>
      <c r="O64" s="2"/>
      <c r="P64" s="2"/>
      <c r="Q64" s="2"/>
      <c r="R64" s="2"/>
      <c r="S64" s="2"/>
      <c r="T64" s="2"/>
      <c r="U64" s="2"/>
      <c r="V64" s="2"/>
      <c r="W64" s="2"/>
      <c r="X64" s="2"/>
      <c r="Y64" s="2"/>
      <c r="Z64" s="2"/>
    </row>
    <row r="65" spans="1:26" ht="12.75" customHeight="1" x14ac:dyDescent="0.2">
      <c r="A65" s="1023"/>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1636" t="s">
        <v>56</v>
      </c>
      <c r="C67" s="1615"/>
      <c r="D67" s="1615"/>
      <c r="E67" s="1637"/>
      <c r="F67" s="1682" t="s">
        <v>57</v>
      </c>
      <c r="G67" s="1682" t="s">
        <v>58</v>
      </c>
      <c r="H67" s="1682" t="s">
        <v>59</v>
      </c>
      <c r="I67" s="1682" t="s">
        <v>60</v>
      </c>
      <c r="J67" s="1778" t="s">
        <v>61</v>
      </c>
      <c r="K67" s="1682" t="s">
        <v>62</v>
      </c>
      <c r="L67" s="1682" t="s">
        <v>63</v>
      </c>
      <c r="M67" s="1684" t="s">
        <v>55</v>
      </c>
      <c r="N67" s="2"/>
      <c r="O67" s="2"/>
      <c r="P67" s="2"/>
      <c r="Q67" s="2"/>
      <c r="R67" s="2"/>
      <c r="S67" s="2"/>
      <c r="T67" s="2"/>
      <c r="U67" s="2"/>
      <c r="V67" s="2"/>
      <c r="W67" s="2"/>
      <c r="X67" s="2"/>
      <c r="Y67" s="2"/>
      <c r="Z67" s="2"/>
    </row>
    <row r="68" spans="1:26" ht="12.75" customHeight="1" x14ac:dyDescent="0.2">
      <c r="A68" s="2"/>
      <c r="B68" s="1638"/>
      <c r="C68" s="1638"/>
      <c r="D68" s="1638"/>
      <c r="E68" s="1639"/>
      <c r="F68" s="1641"/>
      <c r="G68" s="1641"/>
      <c r="H68" s="1641"/>
      <c r="I68" s="1641"/>
      <c r="J68" s="1641"/>
      <c r="K68" s="1641"/>
      <c r="L68" s="1641"/>
      <c r="M68" s="1643"/>
      <c r="N68" s="2"/>
      <c r="O68" s="2"/>
      <c r="P68" s="2"/>
      <c r="Q68" s="2"/>
      <c r="R68" s="2"/>
      <c r="S68" s="2"/>
      <c r="T68" s="2"/>
      <c r="U68" s="2"/>
      <c r="V68" s="2"/>
      <c r="W68" s="2"/>
      <c r="X68" s="2"/>
      <c r="Y68" s="2"/>
      <c r="Z68" s="2"/>
    </row>
    <row r="69" spans="1:26" ht="12.75" customHeight="1" x14ac:dyDescent="0.2">
      <c r="A69" s="2"/>
      <c r="B69" s="1780" t="s">
        <v>50</v>
      </c>
      <c r="C69" s="1610"/>
      <c r="D69" s="1610"/>
      <c r="E69" s="1637"/>
      <c r="F69" s="44" t="s">
        <v>64</v>
      </c>
      <c r="G69" s="45" t="s">
        <v>64</v>
      </c>
      <c r="H69" s="1032">
        <v>314.65673991999995</v>
      </c>
      <c r="I69" s="1033" t="s">
        <v>64</v>
      </c>
      <c r="J69" s="1033" t="s">
        <v>64</v>
      </c>
      <c r="K69" s="1033" t="s">
        <v>64</v>
      </c>
      <c r="L69" s="1033" t="s">
        <v>64</v>
      </c>
      <c r="M69" s="1034">
        <v>314.65673991999995</v>
      </c>
      <c r="N69" s="2"/>
      <c r="O69" s="2"/>
      <c r="P69" s="2"/>
      <c r="Q69" s="2"/>
      <c r="R69" s="2"/>
      <c r="S69" s="2"/>
      <c r="T69" s="2"/>
      <c r="U69" s="2"/>
      <c r="V69" s="2"/>
      <c r="W69" s="2"/>
      <c r="X69" s="2"/>
      <c r="Y69" s="2"/>
      <c r="Z69" s="2"/>
    </row>
    <row r="70" spans="1:26" ht="12.75" customHeight="1" x14ac:dyDescent="0.2">
      <c r="A70" s="2"/>
      <c r="B70" s="1771" t="s">
        <v>51</v>
      </c>
      <c r="C70" s="1772"/>
      <c r="D70" s="1772"/>
      <c r="E70" s="1781"/>
      <c r="F70" s="44" t="s">
        <v>64</v>
      </c>
      <c r="G70" s="45" t="s">
        <v>64</v>
      </c>
      <c r="H70" s="46">
        <v>728.78983038000013</v>
      </c>
      <c r="I70" s="47" t="s">
        <v>64</v>
      </c>
      <c r="J70" s="47" t="s">
        <v>64</v>
      </c>
      <c r="K70" s="47" t="s">
        <v>64</v>
      </c>
      <c r="L70" s="47" t="s">
        <v>64</v>
      </c>
      <c r="M70" s="1035">
        <v>728.78983038000013</v>
      </c>
      <c r="N70" s="2"/>
      <c r="O70" s="2"/>
      <c r="P70" s="2"/>
      <c r="Q70" s="2"/>
      <c r="R70" s="2"/>
      <c r="S70" s="2"/>
      <c r="T70" s="2"/>
      <c r="U70" s="2"/>
      <c r="V70" s="2"/>
      <c r="W70" s="2"/>
      <c r="X70" s="2"/>
      <c r="Y70" s="2"/>
      <c r="Z70" s="2"/>
    </row>
    <row r="71" spans="1:26" ht="12.75" customHeight="1" x14ac:dyDescent="0.2">
      <c r="A71" s="2"/>
      <c r="B71" s="1774" t="s">
        <v>52</v>
      </c>
      <c r="C71" s="1763"/>
      <c r="D71" s="1763"/>
      <c r="E71" s="1764"/>
      <c r="F71" s="48">
        <v>63.1</v>
      </c>
      <c r="G71" s="45" t="s">
        <v>64</v>
      </c>
      <c r="H71" s="46">
        <v>3342.6342355916217</v>
      </c>
      <c r="I71" s="47">
        <v>7.9</v>
      </c>
      <c r="J71" s="47" t="s">
        <v>64</v>
      </c>
      <c r="K71" s="47">
        <v>0</v>
      </c>
      <c r="L71" s="47">
        <v>250</v>
      </c>
      <c r="M71" s="1035">
        <v>3663.6342355916217</v>
      </c>
      <c r="N71" s="2"/>
      <c r="O71" s="2"/>
      <c r="P71" s="2"/>
      <c r="Q71" s="2"/>
      <c r="R71" s="2"/>
      <c r="S71" s="2"/>
      <c r="T71" s="2"/>
      <c r="U71" s="2"/>
      <c r="V71" s="2"/>
      <c r="W71" s="2"/>
      <c r="X71" s="2"/>
      <c r="Y71" s="2"/>
      <c r="Z71" s="2"/>
    </row>
    <row r="72" spans="1:26" ht="12.75" customHeight="1" x14ac:dyDescent="0.2">
      <c r="A72" s="2"/>
      <c r="B72" s="1776" t="s">
        <v>53</v>
      </c>
      <c r="C72" s="1750"/>
      <c r="D72" s="1750"/>
      <c r="E72" s="1782"/>
      <c r="F72" s="49">
        <v>284.3</v>
      </c>
      <c r="G72" s="47">
        <v>0.1</v>
      </c>
      <c r="H72" s="46">
        <v>2074.4904890913049</v>
      </c>
      <c r="I72" s="47">
        <v>0.4</v>
      </c>
      <c r="J72" s="47">
        <v>82</v>
      </c>
      <c r="K72" s="47">
        <v>0</v>
      </c>
      <c r="L72" s="47">
        <v>15.1</v>
      </c>
      <c r="M72" s="1035">
        <v>2456.390489091305</v>
      </c>
      <c r="N72" s="2"/>
      <c r="O72" s="2"/>
      <c r="P72" s="2"/>
      <c r="Q72" s="2"/>
      <c r="R72" s="2"/>
      <c r="S72" s="2"/>
      <c r="T72" s="2"/>
      <c r="U72" s="2"/>
      <c r="V72" s="2"/>
      <c r="W72" s="2"/>
      <c r="X72" s="2"/>
      <c r="Y72" s="2"/>
      <c r="Z72" s="2"/>
    </row>
    <row r="73" spans="1:26" ht="12.75" customHeight="1" x14ac:dyDescent="0.2">
      <c r="A73" s="2"/>
      <c r="B73" s="1649" t="s">
        <v>65</v>
      </c>
      <c r="C73" s="1650"/>
      <c r="D73" s="1650"/>
      <c r="E73" s="1651"/>
      <c r="F73" s="49" t="s">
        <v>64</v>
      </c>
      <c r="G73" s="47" t="s">
        <v>64</v>
      </c>
      <c r="H73" s="46">
        <v>228.323929959449</v>
      </c>
      <c r="I73" s="47" t="s">
        <v>64</v>
      </c>
      <c r="J73" s="47" t="s">
        <v>64</v>
      </c>
      <c r="K73" s="47" t="s">
        <v>64</v>
      </c>
      <c r="L73" s="47" t="s">
        <v>64</v>
      </c>
      <c r="M73" s="1035">
        <v>228.323929959449</v>
      </c>
      <c r="N73" s="2"/>
      <c r="O73" s="2"/>
      <c r="P73" s="2"/>
      <c r="Q73" s="2"/>
      <c r="R73" s="2"/>
      <c r="S73" s="2"/>
      <c r="T73" s="2"/>
      <c r="U73" s="2"/>
      <c r="V73" s="2"/>
      <c r="W73" s="2"/>
      <c r="X73" s="2"/>
      <c r="Y73" s="2"/>
      <c r="Z73" s="2"/>
    </row>
    <row r="74" spans="1:26" ht="12.75" customHeight="1" x14ac:dyDescent="0.2">
      <c r="A74" s="2"/>
      <c r="B74" s="1631" t="s">
        <v>66</v>
      </c>
      <c r="C74" s="1632"/>
      <c r="D74" s="1632"/>
      <c r="E74" s="1633"/>
      <c r="F74" s="50">
        <v>347.4</v>
      </c>
      <c r="G74" s="51">
        <v>0.1</v>
      </c>
      <c r="H74" s="52">
        <v>6688.8952249423755</v>
      </c>
      <c r="I74" s="51">
        <v>8.3000000000000007</v>
      </c>
      <c r="J74" s="51">
        <v>82</v>
      </c>
      <c r="K74" s="51">
        <v>0</v>
      </c>
      <c r="L74" s="51">
        <v>265.10000000000002</v>
      </c>
      <c r="M74" s="1036">
        <v>7391.7952249423761</v>
      </c>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 customHeight="1" x14ac:dyDescent="0.2">
      <c r="A76" s="1"/>
      <c r="B76" s="1636" t="s">
        <v>67</v>
      </c>
      <c r="C76" s="1615"/>
      <c r="D76" s="1615"/>
      <c r="E76" s="1615"/>
      <c r="F76" s="1637"/>
      <c r="G76" s="1682" t="s">
        <v>57</v>
      </c>
      <c r="H76" s="1682" t="s">
        <v>59</v>
      </c>
      <c r="I76" s="1682" t="s">
        <v>60</v>
      </c>
      <c r="J76" s="1778" t="s">
        <v>61</v>
      </c>
      <c r="K76" s="1682" t="s">
        <v>68</v>
      </c>
      <c r="L76" s="1682" t="s">
        <v>63</v>
      </c>
      <c r="M76" s="1684" t="s">
        <v>55</v>
      </c>
      <c r="N76" s="1"/>
      <c r="O76" s="1"/>
      <c r="P76" s="1"/>
      <c r="Q76" s="1"/>
      <c r="R76" s="1"/>
      <c r="S76" s="1"/>
      <c r="T76" s="1"/>
      <c r="U76" s="1"/>
      <c r="V76" s="1"/>
      <c r="W76" s="1"/>
      <c r="X76" s="1"/>
      <c r="Y76" s="1"/>
      <c r="Z76" s="1"/>
    </row>
    <row r="77" spans="1:26" ht="12.75" customHeight="1" x14ac:dyDescent="0.2">
      <c r="A77" s="1"/>
      <c r="B77" s="1638"/>
      <c r="C77" s="1638"/>
      <c r="D77" s="1638"/>
      <c r="E77" s="1638"/>
      <c r="F77" s="1639"/>
      <c r="G77" s="1683"/>
      <c r="H77" s="1683"/>
      <c r="I77" s="1683"/>
      <c r="J77" s="1683"/>
      <c r="K77" s="1683"/>
      <c r="L77" s="1683"/>
      <c r="M77" s="1685"/>
      <c r="N77" s="1"/>
      <c r="O77" s="1"/>
      <c r="P77" s="1"/>
      <c r="Q77" s="1"/>
      <c r="R77" s="1"/>
      <c r="S77" s="1"/>
      <c r="T77" s="1"/>
      <c r="U77" s="1"/>
      <c r="V77" s="1"/>
      <c r="W77" s="1"/>
      <c r="X77" s="1"/>
      <c r="Y77" s="1"/>
      <c r="Z77" s="1"/>
    </row>
    <row r="78" spans="1:26" ht="12.75" customHeight="1" x14ac:dyDescent="0.2">
      <c r="A78" s="1"/>
      <c r="B78" s="1779" t="s">
        <v>50</v>
      </c>
      <c r="C78" s="1679"/>
      <c r="D78" s="1679"/>
      <c r="E78" s="1679"/>
      <c r="F78" s="1680"/>
      <c r="G78" s="53" t="s">
        <v>64</v>
      </c>
      <c r="H78" s="54">
        <v>445.6</v>
      </c>
      <c r="I78" s="54" t="s">
        <v>64</v>
      </c>
      <c r="J78" s="54" t="s">
        <v>64</v>
      </c>
      <c r="K78" s="54" t="s">
        <v>64</v>
      </c>
      <c r="L78" s="54" t="s">
        <v>64</v>
      </c>
      <c r="M78" s="55">
        <f t="shared" ref="M78:M83" si="0">SUM(G78:L78)</f>
        <v>445.6</v>
      </c>
      <c r="N78" s="1"/>
      <c r="O78" s="1"/>
      <c r="P78" s="1"/>
      <c r="Q78" s="1"/>
      <c r="R78" s="1"/>
      <c r="S78" s="1"/>
      <c r="T78" s="1"/>
      <c r="U78" s="1"/>
      <c r="V78" s="1"/>
      <c r="W78" s="1"/>
      <c r="X78" s="1"/>
      <c r="Y78" s="1"/>
      <c r="Z78" s="1"/>
    </row>
    <row r="79" spans="1:26" ht="12.75" customHeight="1" x14ac:dyDescent="0.2">
      <c r="A79" s="1"/>
      <c r="B79" s="1771" t="s">
        <v>51</v>
      </c>
      <c r="C79" s="1772"/>
      <c r="D79" s="1772"/>
      <c r="E79" s="1772"/>
      <c r="F79" s="1781"/>
      <c r="G79" s="49" t="s">
        <v>64</v>
      </c>
      <c r="H79" s="56">
        <v>1004.6</v>
      </c>
      <c r="I79" s="47" t="s">
        <v>64</v>
      </c>
      <c r="J79" s="47" t="s">
        <v>64</v>
      </c>
      <c r="K79" s="47" t="s">
        <v>64</v>
      </c>
      <c r="L79" s="47" t="s">
        <v>64</v>
      </c>
      <c r="M79" s="1035">
        <f t="shared" si="0"/>
        <v>1004.6</v>
      </c>
      <c r="N79" s="1"/>
      <c r="O79" s="1"/>
      <c r="P79" s="1"/>
      <c r="Q79" s="1"/>
      <c r="R79" s="1"/>
      <c r="S79" s="1"/>
      <c r="T79" s="1"/>
      <c r="U79" s="1"/>
      <c r="V79" s="1"/>
      <c r="W79" s="1"/>
      <c r="X79" s="1"/>
      <c r="Y79" s="1"/>
      <c r="Z79" s="1"/>
    </row>
    <row r="80" spans="1:26" ht="12.75" customHeight="1" x14ac:dyDescent="0.2">
      <c r="A80" s="1"/>
      <c r="B80" s="1774" t="s">
        <v>52</v>
      </c>
      <c r="C80" s="1763"/>
      <c r="D80" s="1763"/>
      <c r="E80" s="1763"/>
      <c r="F80" s="1764"/>
      <c r="G80" s="49">
        <v>6.3</v>
      </c>
      <c r="H80" s="56">
        <v>4365.7</v>
      </c>
      <c r="I80" s="47">
        <v>1.5</v>
      </c>
      <c r="J80" s="47" t="s">
        <v>64</v>
      </c>
      <c r="K80" s="47" t="s">
        <v>64</v>
      </c>
      <c r="L80" s="47">
        <v>33.799999999999997</v>
      </c>
      <c r="M80" s="1035">
        <f t="shared" si="0"/>
        <v>4407.3</v>
      </c>
      <c r="N80" s="1"/>
      <c r="O80" s="1"/>
      <c r="P80" s="1"/>
      <c r="Q80" s="1"/>
      <c r="R80" s="1"/>
      <c r="S80" s="1"/>
      <c r="T80" s="1"/>
      <c r="U80" s="1"/>
      <c r="V80" s="1"/>
      <c r="W80" s="1"/>
      <c r="X80" s="1"/>
      <c r="Y80" s="1"/>
      <c r="Z80" s="1"/>
    </row>
    <row r="81" spans="1:26" ht="12.75" customHeight="1" x14ac:dyDescent="0.2">
      <c r="A81" s="1"/>
      <c r="B81" s="1776" t="s">
        <v>53</v>
      </c>
      <c r="C81" s="1750"/>
      <c r="D81" s="1750"/>
      <c r="E81" s="1750"/>
      <c r="F81" s="1782"/>
      <c r="G81" s="49">
        <v>81.400000000000006</v>
      </c>
      <c r="H81" s="56">
        <v>1137.5999999999999</v>
      </c>
      <c r="I81" s="47">
        <v>0</v>
      </c>
      <c r="J81" s="47">
        <v>23.3</v>
      </c>
      <c r="K81" s="47">
        <v>1.4</v>
      </c>
      <c r="L81" s="47">
        <v>0.1</v>
      </c>
      <c r="M81" s="1035">
        <f t="shared" si="0"/>
        <v>1243.8</v>
      </c>
      <c r="N81" s="1"/>
      <c r="O81" s="1"/>
      <c r="P81" s="1"/>
      <c r="Q81" s="1"/>
      <c r="R81" s="1"/>
      <c r="S81" s="1"/>
      <c r="T81" s="1"/>
      <c r="U81" s="1"/>
      <c r="V81" s="1"/>
      <c r="W81" s="1"/>
      <c r="X81" s="1"/>
      <c r="Y81" s="1"/>
      <c r="Z81" s="1"/>
    </row>
    <row r="82" spans="1:26" ht="12.75" customHeight="1" x14ac:dyDescent="0.2">
      <c r="A82" s="1"/>
      <c r="B82" s="1649" t="s">
        <v>65</v>
      </c>
      <c r="C82" s="1650"/>
      <c r="D82" s="1650"/>
      <c r="E82" s="1650"/>
      <c r="F82" s="1651"/>
      <c r="G82" s="49" t="s">
        <v>64</v>
      </c>
      <c r="H82" s="47">
        <v>349.6</v>
      </c>
      <c r="I82" s="47" t="s">
        <v>64</v>
      </c>
      <c r="J82" s="47" t="s">
        <v>64</v>
      </c>
      <c r="K82" s="47" t="s">
        <v>64</v>
      </c>
      <c r="L82" s="47" t="s">
        <v>64</v>
      </c>
      <c r="M82" s="1035">
        <f t="shared" si="0"/>
        <v>349.6</v>
      </c>
      <c r="N82" s="1"/>
      <c r="O82" s="1"/>
      <c r="P82" s="1"/>
      <c r="Q82" s="1"/>
      <c r="R82" s="1"/>
      <c r="S82" s="1"/>
      <c r="T82" s="1"/>
      <c r="U82" s="1"/>
      <c r="V82" s="1"/>
      <c r="W82" s="1"/>
      <c r="X82" s="1"/>
      <c r="Y82" s="1"/>
      <c r="Z82" s="1"/>
    </row>
    <row r="83" spans="1:26" ht="12.75" customHeight="1" x14ac:dyDescent="0.2">
      <c r="A83" s="1"/>
      <c r="B83" s="1631" t="s">
        <v>66</v>
      </c>
      <c r="C83" s="1632"/>
      <c r="D83" s="1632"/>
      <c r="E83" s="1632"/>
      <c r="F83" s="1633"/>
      <c r="G83" s="50">
        <v>87.7</v>
      </c>
      <c r="H83" s="57">
        <v>7303.1</v>
      </c>
      <c r="I83" s="51">
        <v>1.5</v>
      </c>
      <c r="J83" s="51">
        <v>23.3</v>
      </c>
      <c r="K83" s="51">
        <v>1.4</v>
      </c>
      <c r="L83" s="51">
        <v>33.9</v>
      </c>
      <c r="M83" s="1036">
        <f t="shared" si="0"/>
        <v>7450.9</v>
      </c>
      <c r="N83" s="1"/>
      <c r="O83" s="1"/>
      <c r="P83" s="1"/>
      <c r="Q83" s="1"/>
      <c r="R83" s="1"/>
      <c r="S83" s="1"/>
      <c r="T83" s="1"/>
      <c r="U83" s="1"/>
      <c r="V83" s="1"/>
      <c r="W83" s="1"/>
      <c r="X83" s="1"/>
      <c r="Y83" s="1"/>
      <c r="Z83" s="1"/>
    </row>
    <row r="84" spans="1:26" ht="12.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2">
      <c r="A85" s="1"/>
      <c r="B85" s="1636" t="s">
        <v>69</v>
      </c>
      <c r="C85" s="1615"/>
      <c r="D85" s="1615"/>
      <c r="E85" s="1615"/>
      <c r="F85" s="1637"/>
      <c r="G85" s="1682" t="s">
        <v>57</v>
      </c>
      <c r="H85" s="1682" t="s">
        <v>59</v>
      </c>
      <c r="I85" s="1682" t="s">
        <v>60</v>
      </c>
      <c r="J85" s="1778" t="s">
        <v>61</v>
      </c>
      <c r="K85" s="1682" t="s">
        <v>68</v>
      </c>
      <c r="L85" s="1682" t="s">
        <v>63</v>
      </c>
      <c r="M85" s="1684" t="s">
        <v>55</v>
      </c>
      <c r="N85" s="1"/>
      <c r="O85" s="1"/>
      <c r="P85" s="1"/>
      <c r="Q85" s="1"/>
      <c r="R85" s="1"/>
      <c r="S85" s="1"/>
      <c r="T85" s="1"/>
      <c r="U85" s="1"/>
      <c r="V85" s="1"/>
      <c r="W85" s="1"/>
      <c r="X85" s="1"/>
      <c r="Y85" s="1"/>
      <c r="Z85" s="1"/>
    </row>
    <row r="86" spans="1:26" ht="12.75" customHeight="1" x14ac:dyDescent="0.2">
      <c r="A86" s="1"/>
      <c r="B86" s="1638"/>
      <c r="C86" s="1638"/>
      <c r="D86" s="1638"/>
      <c r="E86" s="1638"/>
      <c r="F86" s="1639"/>
      <c r="G86" s="1683"/>
      <c r="H86" s="1683"/>
      <c r="I86" s="1683"/>
      <c r="J86" s="1683"/>
      <c r="K86" s="1683"/>
      <c r="L86" s="1683"/>
      <c r="M86" s="1685"/>
      <c r="N86" s="1"/>
      <c r="O86" s="1"/>
      <c r="P86" s="1"/>
      <c r="Q86" s="1"/>
      <c r="R86" s="1"/>
      <c r="S86" s="1"/>
      <c r="T86" s="1"/>
      <c r="U86" s="1"/>
      <c r="V86" s="1"/>
      <c r="W86" s="1"/>
      <c r="X86" s="1"/>
      <c r="Y86" s="1"/>
      <c r="Z86" s="1"/>
    </row>
    <row r="87" spans="1:26" ht="12.75" customHeight="1" x14ac:dyDescent="0.2">
      <c r="A87" s="1"/>
      <c r="B87" s="1779" t="s">
        <v>50</v>
      </c>
      <c r="C87" s="1679"/>
      <c r="D87" s="1679"/>
      <c r="E87" s="1679"/>
      <c r="F87" s="1680"/>
      <c r="G87" s="53" t="s">
        <v>64</v>
      </c>
      <c r="H87" s="58">
        <v>430.9</v>
      </c>
      <c r="I87" s="54" t="s">
        <v>64</v>
      </c>
      <c r="J87" s="54" t="s">
        <v>64</v>
      </c>
      <c r="K87" s="54" t="s">
        <v>64</v>
      </c>
      <c r="L87" s="54" t="s">
        <v>64</v>
      </c>
      <c r="M87" s="55">
        <v>430.9</v>
      </c>
      <c r="N87" s="1"/>
      <c r="O87" s="1"/>
      <c r="P87" s="1"/>
      <c r="Q87" s="1"/>
      <c r="R87" s="1"/>
      <c r="S87" s="1"/>
      <c r="T87" s="1"/>
      <c r="U87" s="1"/>
      <c r="V87" s="1"/>
      <c r="W87" s="1"/>
      <c r="X87" s="1"/>
      <c r="Y87" s="1"/>
      <c r="Z87" s="1"/>
    </row>
    <row r="88" spans="1:26" ht="12.75" customHeight="1" x14ac:dyDescent="0.2">
      <c r="A88" s="1"/>
      <c r="B88" s="1771" t="s">
        <v>51</v>
      </c>
      <c r="C88" s="1772"/>
      <c r="D88" s="1772"/>
      <c r="E88" s="1772"/>
      <c r="F88" s="1773"/>
      <c r="G88" s="49" t="s">
        <v>64</v>
      </c>
      <c r="H88" s="59">
        <v>833.3</v>
      </c>
      <c r="I88" s="47" t="s">
        <v>64</v>
      </c>
      <c r="J88" s="47" t="s">
        <v>64</v>
      </c>
      <c r="K88" s="47" t="s">
        <v>64</v>
      </c>
      <c r="L88" s="47" t="s">
        <v>64</v>
      </c>
      <c r="M88" s="1035">
        <v>833.3</v>
      </c>
      <c r="N88" s="1"/>
      <c r="O88" s="1"/>
      <c r="P88" s="1"/>
      <c r="Q88" s="1"/>
      <c r="R88" s="1"/>
      <c r="S88" s="1"/>
      <c r="T88" s="1"/>
      <c r="U88" s="1"/>
      <c r="V88" s="1"/>
      <c r="W88" s="1"/>
      <c r="X88" s="1"/>
      <c r="Y88" s="1"/>
      <c r="Z88" s="1"/>
    </row>
    <row r="89" spans="1:26" ht="12.75" customHeight="1" x14ac:dyDescent="0.2">
      <c r="A89" s="1"/>
      <c r="B89" s="1774" t="s">
        <v>52</v>
      </c>
      <c r="C89" s="1763"/>
      <c r="D89" s="1763"/>
      <c r="E89" s="1763"/>
      <c r="F89" s="1775"/>
      <c r="G89" s="49">
        <v>58</v>
      </c>
      <c r="H89" s="59">
        <v>5372.2</v>
      </c>
      <c r="I89" s="47">
        <v>6.9</v>
      </c>
      <c r="J89" s="47" t="s">
        <v>64</v>
      </c>
      <c r="K89" s="47" t="s">
        <v>64</v>
      </c>
      <c r="L89" s="47">
        <v>167.5</v>
      </c>
      <c r="M89" s="1035">
        <v>5604.5999999999995</v>
      </c>
      <c r="N89" s="1"/>
      <c r="O89" s="1"/>
      <c r="P89" s="1"/>
      <c r="Q89" s="1"/>
      <c r="R89" s="1"/>
      <c r="S89" s="1"/>
      <c r="T89" s="1"/>
      <c r="U89" s="1"/>
      <c r="V89" s="1"/>
      <c r="W89" s="1"/>
      <c r="X89" s="1"/>
      <c r="Y89" s="1"/>
      <c r="Z89" s="1"/>
    </row>
    <row r="90" spans="1:26" ht="12.75" customHeight="1" x14ac:dyDescent="0.2">
      <c r="A90" s="1"/>
      <c r="B90" s="1776" t="s">
        <v>53</v>
      </c>
      <c r="C90" s="1750"/>
      <c r="D90" s="1750"/>
      <c r="E90" s="1750"/>
      <c r="F90" s="1777"/>
      <c r="G90" s="49">
        <v>9.82</v>
      </c>
      <c r="H90" s="59">
        <v>1258.2675402399259</v>
      </c>
      <c r="I90" s="47">
        <v>0.3</v>
      </c>
      <c r="J90" s="47">
        <v>4.0999999999999996</v>
      </c>
      <c r="K90" s="47">
        <v>53.9</v>
      </c>
      <c r="L90" s="47" t="s">
        <v>64</v>
      </c>
      <c r="M90" s="1035">
        <v>1326.4</v>
      </c>
      <c r="N90" s="1"/>
      <c r="O90" s="1"/>
      <c r="P90" s="1"/>
      <c r="Q90" s="1"/>
      <c r="R90" s="1"/>
      <c r="S90" s="1"/>
      <c r="T90" s="1"/>
      <c r="U90" s="1"/>
      <c r="V90" s="1"/>
      <c r="W90" s="1"/>
      <c r="X90" s="1"/>
      <c r="Y90" s="1"/>
      <c r="Z90" s="1"/>
    </row>
    <row r="91" spans="1:26" ht="12.75" customHeight="1" x14ac:dyDescent="0.2">
      <c r="A91" s="1"/>
      <c r="B91" s="1649" t="s">
        <v>65</v>
      </c>
      <c r="C91" s="1650"/>
      <c r="D91" s="1650"/>
      <c r="E91" s="1650"/>
      <c r="F91" s="1651"/>
      <c r="G91" s="49" t="s">
        <v>64</v>
      </c>
      <c r="H91" s="59">
        <v>116.7</v>
      </c>
      <c r="I91" s="47" t="s">
        <v>64</v>
      </c>
      <c r="J91" s="47" t="s">
        <v>64</v>
      </c>
      <c r="K91" s="47" t="s">
        <v>64</v>
      </c>
      <c r="L91" s="47" t="s">
        <v>64</v>
      </c>
      <c r="M91" s="1035">
        <v>116.7</v>
      </c>
      <c r="N91" s="1"/>
      <c r="O91" s="1"/>
      <c r="P91" s="1"/>
      <c r="Q91" s="1"/>
      <c r="R91" s="1"/>
      <c r="S91" s="1"/>
      <c r="T91" s="1"/>
      <c r="U91" s="1"/>
      <c r="V91" s="1"/>
      <c r="W91" s="1"/>
      <c r="X91" s="1"/>
      <c r="Y91" s="1"/>
      <c r="Z91" s="1"/>
    </row>
    <row r="92" spans="1:26" ht="12.75" customHeight="1" x14ac:dyDescent="0.2">
      <c r="A92" s="1"/>
      <c r="B92" s="1631" t="s">
        <v>66</v>
      </c>
      <c r="C92" s="1632"/>
      <c r="D92" s="1632"/>
      <c r="E92" s="1632"/>
      <c r="F92" s="1633"/>
      <c r="G92" s="50">
        <v>67.8</v>
      </c>
      <c r="H92" s="43">
        <v>8011.3675402399249</v>
      </c>
      <c r="I92" s="51">
        <v>7.2</v>
      </c>
      <c r="J92" s="51">
        <v>4.0999999999999996</v>
      </c>
      <c r="K92" s="51">
        <v>53.9</v>
      </c>
      <c r="L92" s="51">
        <v>167.5</v>
      </c>
      <c r="M92" s="1029">
        <v>8311.9</v>
      </c>
      <c r="N92" s="1"/>
      <c r="O92" s="1"/>
      <c r="P92" s="1"/>
      <c r="Q92" s="1"/>
      <c r="R92" s="1"/>
      <c r="S92" s="1"/>
      <c r="T92" s="1"/>
      <c r="U92" s="1"/>
      <c r="V92" s="1"/>
      <c r="W92" s="1"/>
      <c r="X92" s="1"/>
      <c r="Y92" s="1"/>
      <c r="Z92" s="1"/>
    </row>
    <row r="93" spans="1:26" ht="12.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2">
      <c r="A94" s="1"/>
      <c r="B94" s="1768"/>
      <c r="C94" s="1645"/>
      <c r="D94" s="1645"/>
      <c r="E94" s="1645"/>
      <c r="F94" s="1769"/>
      <c r="G94" s="1757" t="s">
        <v>70</v>
      </c>
      <c r="H94" s="1645"/>
      <c r="I94" s="1645"/>
      <c r="J94" s="1"/>
      <c r="K94" s="1"/>
      <c r="L94" s="1"/>
      <c r="M94" s="1"/>
      <c r="N94" s="1"/>
      <c r="O94" s="1"/>
      <c r="P94" s="1"/>
      <c r="Q94" s="1"/>
      <c r="R94" s="1"/>
      <c r="S94" s="1"/>
      <c r="T94" s="1"/>
      <c r="U94" s="1"/>
      <c r="V94" s="1"/>
      <c r="W94" s="1"/>
      <c r="X94" s="1"/>
      <c r="Y94" s="1"/>
      <c r="Z94" s="1"/>
    </row>
    <row r="95" spans="1:26" ht="12.75" customHeight="1" x14ac:dyDescent="0.2">
      <c r="A95" s="1"/>
      <c r="B95" s="1770"/>
      <c r="C95" s="1635"/>
      <c r="D95" s="1635"/>
      <c r="E95" s="1635"/>
      <c r="F95" s="1681"/>
      <c r="G95" s="1758" t="s">
        <v>49</v>
      </c>
      <c r="H95" s="1645"/>
      <c r="I95" s="1645"/>
      <c r="J95" s="1"/>
      <c r="K95" s="1"/>
      <c r="L95" s="1"/>
      <c r="M95" s="1"/>
      <c r="N95" s="1"/>
      <c r="O95" s="1"/>
      <c r="P95" s="1"/>
      <c r="Q95" s="1"/>
      <c r="R95" s="1"/>
      <c r="S95" s="1"/>
      <c r="T95" s="1"/>
      <c r="U95" s="1"/>
      <c r="V95" s="1"/>
      <c r="W95" s="1"/>
      <c r="X95" s="1"/>
      <c r="Y95" s="1"/>
      <c r="Z95" s="1"/>
    </row>
    <row r="96" spans="1:26" ht="12.75" customHeight="1" x14ac:dyDescent="0.2">
      <c r="A96" s="1"/>
      <c r="B96" s="1665" t="s">
        <v>71</v>
      </c>
      <c r="C96" s="1615"/>
      <c r="D96" s="1615"/>
      <c r="E96" s="1615"/>
      <c r="F96" s="1637"/>
      <c r="G96" s="60">
        <v>2022</v>
      </c>
      <c r="H96" s="60">
        <v>2023</v>
      </c>
      <c r="I96" s="1037">
        <v>2024</v>
      </c>
      <c r="J96" s="1"/>
      <c r="K96" s="1"/>
      <c r="L96" s="1"/>
      <c r="M96" s="1"/>
      <c r="N96" s="1"/>
      <c r="O96" s="1"/>
      <c r="P96" s="1"/>
      <c r="Q96" s="1"/>
      <c r="R96" s="1"/>
      <c r="S96" s="1"/>
      <c r="T96" s="1"/>
      <c r="U96" s="1"/>
      <c r="V96" s="1"/>
      <c r="W96" s="1"/>
      <c r="X96" s="1"/>
      <c r="Y96" s="1"/>
      <c r="Z96" s="1"/>
    </row>
    <row r="97" spans="1:26" ht="12.75" customHeight="1" x14ac:dyDescent="0.2">
      <c r="A97" s="1"/>
      <c r="B97" s="1759" t="s">
        <v>72</v>
      </c>
      <c r="C97" s="1760"/>
      <c r="D97" s="1760"/>
      <c r="E97" s="1760"/>
      <c r="F97" s="1761"/>
      <c r="G97" s="61">
        <v>1.6E-2</v>
      </c>
      <c r="H97" s="62">
        <v>0.02</v>
      </c>
      <c r="I97" s="63">
        <v>0.03</v>
      </c>
      <c r="J97" s="1"/>
      <c r="K97" s="1"/>
      <c r="L97" s="1"/>
      <c r="M97" s="1"/>
      <c r="N97" s="1"/>
      <c r="O97" s="1"/>
      <c r="P97" s="1"/>
      <c r="Q97" s="1"/>
      <c r="R97" s="1"/>
      <c r="S97" s="1"/>
      <c r="T97" s="1"/>
      <c r="U97" s="1"/>
      <c r="V97" s="1"/>
      <c r="W97" s="1"/>
      <c r="X97" s="1"/>
      <c r="Y97" s="1"/>
      <c r="Z97" s="1"/>
    </row>
    <row r="98" spans="1:26" ht="12.75" customHeight="1" x14ac:dyDescent="0.2">
      <c r="A98" s="1"/>
      <c r="B98" s="1762" t="s">
        <v>73</v>
      </c>
      <c r="C98" s="1763"/>
      <c r="D98" s="1763"/>
      <c r="E98" s="1763"/>
      <c r="F98" s="1764"/>
      <c r="G98" s="64">
        <v>0.189</v>
      </c>
      <c r="H98" s="65">
        <v>0.08</v>
      </c>
      <c r="I98" s="66">
        <v>0.4</v>
      </c>
      <c r="J98" s="1"/>
      <c r="K98" s="1"/>
      <c r="L98" s="1"/>
      <c r="M98" s="1"/>
      <c r="N98" s="1"/>
      <c r="O98" s="1"/>
      <c r="P98" s="1"/>
      <c r="Q98" s="1"/>
      <c r="R98" s="1"/>
      <c r="S98" s="1"/>
      <c r="T98" s="1"/>
      <c r="U98" s="1"/>
      <c r="V98" s="1"/>
      <c r="W98" s="1"/>
      <c r="X98" s="1"/>
      <c r="Y98" s="1"/>
      <c r="Z98" s="1"/>
    </row>
    <row r="99" spans="1:26" ht="12.75" customHeight="1" x14ac:dyDescent="0.2">
      <c r="A99" s="1"/>
      <c r="B99" s="1765" t="s">
        <v>74</v>
      </c>
      <c r="C99" s="1766"/>
      <c r="D99" s="1766"/>
      <c r="E99" s="1766"/>
      <c r="F99" s="1767"/>
      <c r="G99" s="67">
        <v>0.79500000000000004</v>
      </c>
      <c r="H99" s="68">
        <v>0.9</v>
      </c>
      <c r="I99" s="69">
        <v>0.56999999999999995</v>
      </c>
      <c r="J99" s="1"/>
      <c r="K99" s="1"/>
      <c r="L99" s="1"/>
      <c r="M99" s="1"/>
      <c r="N99" s="1"/>
      <c r="O99" s="1"/>
      <c r="P99" s="1"/>
      <c r="Q99" s="1"/>
      <c r="R99" s="1"/>
      <c r="S99" s="1"/>
      <c r="T99" s="1"/>
      <c r="U99" s="1"/>
      <c r="V99" s="1"/>
      <c r="W99" s="1"/>
      <c r="X99" s="1"/>
      <c r="Y99" s="1"/>
      <c r="Z99" s="1"/>
    </row>
    <row r="100" spans="1:26" ht="12.75" customHeight="1" x14ac:dyDescent="0.2">
      <c r="A100" s="1"/>
      <c r="B100" s="70"/>
      <c r="C100" s="70"/>
      <c r="D100" s="70"/>
      <c r="E100" s="70"/>
      <c r="F100" s="70"/>
      <c r="G100" s="70"/>
      <c r="H100" s="71"/>
      <c r="I100" s="70"/>
      <c r="J100" s="1"/>
      <c r="K100" s="1"/>
      <c r="L100" s="1"/>
      <c r="M100" s="1"/>
      <c r="N100" s="1"/>
      <c r="O100" s="1"/>
      <c r="P100" s="1"/>
      <c r="Q100" s="1"/>
      <c r="R100" s="1"/>
      <c r="S100" s="1"/>
      <c r="T100" s="1"/>
      <c r="U100" s="1"/>
      <c r="V100" s="1"/>
      <c r="W100" s="1"/>
      <c r="X100" s="1"/>
      <c r="Y100" s="1"/>
      <c r="Z100" s="1"/>
    </row>
    <row r="101" spans="1:26" ht="12.75" customHeight="1" x14ac:dyDescent="0.2">
      <c r="A101" s="1"/>
      <c r="B101" s="1768"/>
      <c r="C101" s="1645"/>
      <c r="D101" s="1645"/>
      <c r="E101" s="1645"/>
      <c r="F101" s="1769"/>
      <c r="G101" s="1757" t="s">
        <v>70</v>
      </c>
      <c r="H101" s="1645"/>
      <c r="I101" s="1645"/>
      <c r="J101" s="1"/>
      <c r="K101" s="1"/>
      <c r="L101" s="1"/>
      <c r="M101" s="1"/>
      <c r="N101" s="1"/>
      <c r="O101" s="1"/>
      <c r="P101" s="1"/>
      <c r="Q101" s="1"/>
      <c r="R101" s="1"/>
      <c r="S101" s="1"/>
      <c r="T101" s="1"/>
      <c r="U101" s="1"/>
      <c r="V101" s="1"/>
      <c r="W101" s="1"/>
      <c r="X101" s="1"/>
      <c r="Y101" s="1"/>
      <c r="Z101" s="1"/>
    </row>
    <row r="102" spans="1:26" ht="12.75" customHeight="1" x14ac:dyDescent="0.2">
      <c r="A102" s="1"/>
      <c r="B102" s="1770"/>
      <c r="C102" s="1635"/>
      <c r="D102" s="1635"/>
      <c r="E102" s="1635"/>
      <c r="F102" s="1681"/>
      <c r="G102" s="1757" t="s">
        <v>49</v>
      </c>
      <c r="H102" s="1645"/>
      <c r="I102" s="1645"/>
      <c r="J102" s="1"/>
      <c r="K102" s="1"/>
      <c r="L102" s="1"/>
      <c r="M102" s="1"/>
      <c r="N102" s="1"/>
      <c r="O102" s="1"/>
      <c r="P102" s="1"/>
      <c r="Q102" s="1"/>
      <c r="R102" s="1"/>
      <c r="S102" s="1"/>
      <c r="T102" s="1"/>
      <c r="U102" s="1"/>
      <c r="V102" s="1"/>
      <c r="W102" s="1"/>
      <c r="X102" s="1"/>
      <c r="Y102" s="1"/>
      <c r="Z102" s="1"/>
    </row>
    <row r="103" spans="1:26" ht="12.75" customHeight="1" x14ac:dyDescent="0.2">
      <c r="A103" s="1"/>
      <c r="B103" s="1665" t="s">
        <v>75</v>
      </c>
      <c r="C103" s="1615"/>
      <c r="D103" s="1615"/>
      <c r="E103" s="1615"/>
      <c r="F103" s="1637"/>
      <c r="G103" s="72">
        <v>2022</v>
      </c>
      <c r="H103" s="60">
        <v>2023</v>
      </c>
      <c r="I103" s="1037">
        <v>2024</v>
      </c>
      <c r="J103" s="1"/>
      <c r="K103" s="1"/>
      <c r="L103" s="1"/>
      <c r="M103" s="1"/>
      <c r="N103" s="1"/>
      <c r="O103" s="1"/>
      <c r="P103" s="1"/>
      <c r="Q103" s="1"/>
      <c r="R103" s="1"/>
      <c r="S103" s="1"/>
      <c r="T103" s="1"/>
      <c r="U103" s="1"/>
      <c r="V103" s="1"/>
      <c r="W103" s="1"/>
      <c r="X103" s="1"/>
      <c r="Y103" s="1"/>
      <c r="Z103" s="1"/>
    </row>
    <row r="104" spans="1:26" ht="12.75" customHeight="1" x14ac:dyDescent="0.2">
      <c r="A104" s="1"/>
      <c r="B104" s="1759" t="s">
        <v>76</v>
      </c>
      <c r="C104" s="1760"/>
      <c r="D104" s="1760"/>
      <c r="E104" s="1760"/>
      <c r="F104" s="1761"/>
      <c r="G104" s="73">
        <v>0.97599999999999998</v>
      </c>
      <c r="H104" s="62">
        <v>0.92</v>
      </c>
      <c r="I104" s="74">
        <v>0.88</v>
      </c>
      <c r="J104" s="1"/>
      <c r="K104" s="1"/>
      <c r="L104" s="1"/>
      <c r="M104" s="1"/>
      <c r="N104" s="1"/>
      <c r="O104" s="1"/>
      <c r="P104" s="1"/>
      <c r="Q104" s="1"/>
      <c r="R104" s="1"/>
      <c r="S104" s="1"/>
      <c r="T104" s="1"/>
      <c r="U104" s="1"/>
      <c r="V104" s="1"/>
      <c r="W104" s="1"/>
      <c r="X104" s="1"/>
      <c r="Y104" s="1"/>
      <c r="Z104" s="1"/>
    </row>
    <row r="105" spans="1:26" ht="12.75" customHeight="1" x14ac:dyDescent="0.2">
      <c r="A105" s="1"/>
      <c r="B105" s="1765" t="s">
        <v>77</v>
      </c>
      <c r="C105" s="1766"/>
      <c r="D105" s="1766"/>
      <c r="E105" s="1766"/>
      <c r="F105" s="1767"/>
      <c r="G105" s="75">
        <v>2.4E-2</v>
      </c>
      <c r="H105" s="68">
        <v>0.08</v>
      </c>
      <c r="I105" s="69">
        <v>0.12</v>
      </c>
      <c r="J105" s="1"/>
      <c r="K105" s="1"/>
      <c r="L105" s="1"/>
      <c r="M105" s="1"/>
      <c r="N105" s="1"/>
      <c r="O105" s="1"/>
      <c r="P105" s="1"/>
      <c r="Q105" s="1"/>
      <c r="R105" s="1"/>
      <c r="S105" s="1"/>
      <c r="T105" s="1"/>
      <c r="U105" s="1"/>
      <c r="V105" s="1"/>
      <c r="W105" s="1"/>
      <c r="X105" s="1"/>
      <c r="Y105" s="1"/>
      <c r="Z105" s="1"/>
    </row>
    <row r="106" spans="1:26" ht="12.75" customHeight="1" x14ac:dyDescent="0.2">
      <c r="A106" s="1"/>
      <c r="B106" s="70"/>
      <c r="C106" s="70"/>
      <c r="D106" s="70"/>
      <c r="E106" s="70"/>
      <c r="F106" s="70"/>
      <c r="G106" s="70"/>
      <c r="H106" s="71"/>
      <c r="I106" s="70"/>
      <c r="J106" s="1"/>
      <c r="K106" s="1"/>
      <c r="L106" s="1"/>
      <c r="M106" s="1"/>
      <c r="N106" s="1"/>
      <c r="O106" s="1"/>
      <c r="P106" s="1"/>
      <c r="Q106" s="1"/>
      <c r="R106" s="1"/>
      <c r="S106" s="1"/>
      <c r="T106" s="1"/>
      <c r="U106" s="1"/>
      <c r="V106" s="1"/>
      <c r="W106" s="1"/>
      <c r="X106" s="1"/>
      <c r="Y106" s="1"/>
      <c r="Z106" s="1"/>
    </row>
    <row r="107" spans="1:26" ht="12.75" customHeight="1" x14ac:dyDescent="0.2">
      <c r="A107" s="1"/>
      <c r="B107" s="1768"/>
      <c r="C107" s="1645"/>
      <c r="D107" s="1645"/>
      <c r="E107" s="1645"/>
      <c r="F107" s="1769"/>
      <c r="G107" s="1783" t="s">
        <v>70</v>
      </c>
      <c r="H107" s="1784"/>
      <c r="I107" s="1784"/>
      <c r="J107" s="1"/>
      <c r="K107" s="1"/>
      <c r="L107" s="1"/>
      <c r="M107" s="1"/>
      <c r="N107" s="1"/>
      <c r="O107" s="1"/>
      <c r="P107" s="1"/>
      <c r="Q107" s="1"/>
      <c r="R107" s="1"/>
      <c r="S107" s="1"/>
      <c r="T107" s="1"/>
      <c r="U107" s="1"/>
      <c r="V107" s="1"/>
      <c r="W107" s="1"/>
      <c r="X107" s="1"/>
      <c r="Y107" s="1"/>
      <c r="Z107" s="1"/>
    </row>
    <row r="108" spans="1:26" ht="12.75" customHeight="1" x14ac:dyDescent="0.2">
      <c r="A108" s="1"/>
      <c r="B108" s="1770"/>
      <c r="C108" s="1635"/>
      <c r="D108" s="1635"/>
      <c r="E108" s="1635"/>
      <c r="F108" s="1681"/>
      <c r="G108" s="1785" t="s">
        <v>49</v>
      </c>
      <c r="H108" s="1630"/>
      <c r="I108" s="1630"/>
      <c r="J108" s="1"/>
      <c r="K108" s="1"/>
      <c r="L108" s="1"/>
      <c r="M108" s="1"/>
      <c r="N108" s="1"/>
      <c r="O108" s="1"/>
      <c r="P108" s="1"/>
      <c r="Q108" s="1"/>
      <c r="R108" s="1"/>
      <c r="S108" s="1"/>
      <c r="T108" s="1"/>
      <c r="U108" s="1"/>
      <c r="V108" s="1"/>
      <c r="W108" s="1"/>
      <c r="X108" s="1"/>
      <c r="Y108" s="1"/>
      <c r="Z108" s="1"/>
    </row>
    <row r="109" spans="1:26" ht="12.75" customHeight="1" x14ac:dyDescent="0.2">
      <c r="A109" s="1"/>
      <c r="B109" s="1665" t="s">
        <v>78</v>
      </c>
      <c r="C109" s="1615"/>
      <c r="D109" s="1615"/>
      <c r="E109" s="1615"/>
      <c r="F109" s="1637"/>
      <c r="G109" s="72">
        <v>2022</v>
      </c>
      <c r="H109" s="60">
        <v>2023</v>
      </c>
      <c r="I109" s="1037">
        <v>2024</v>
      </c>
      <c r="J109" s="1"/>
      <c r="K109" s="1"/>
      <c r="L109" s="1"/>
      <c r="M109" s="1"/>
      <c r="N109" s="1"/>
      <c r="O109" s="1"/>
      <c r="P109" s="1"/>
      <c r="Q109" s="1"/>
      <c r="R109" s="1"/>
      <c r="S109" s="1"/>
      <c r="T109" s="1"/>
      <c r="U109" s="1"/>
      <c r="V109" s="1"/>
      <c r="W109" s="1"/>
      <c r="X109" s="1"/>
      <c r="Y109" s="1"/>
      <c r="Z109" s="1"/>
    </row>
    <row r="110" spans="1:26" ht="12.75" customHeight="1" x14ac:dyDescent="0.2">
      <c r="A110" s="1"/>
      <c r="B110" s="1759" t="s">
        <v>79</v>
      </c>
      <c r="C110" s="1760"/>
      <c r="D110" s="1760"/>
      <c r="E110" s="1760"/>
      <c r="F110" s="1761"/>
      <c r="G110" s="73">
        <v>0.91200000000000003</v>
      </c>
      <c r="H110" s="62">
        <v>0.94</v>
      </c>
      <c r="I110" s="74">
        <v>0.95</v>
      </c>
      <c r="J110" s="1"/>
      <c r="K110" s="1"/>
      <c r="L110" s="1"/>
      <c r="M110" s="1"/>
      <c r="N110" s="1"/>
      <c r="O110" s="1"/>
      <c r="P110" s="1"/>
      <c r="Q110" s="1"/>
      <c r="R110" s="1"/>
      <c r="S110" s="1"/>
      <c r="T110" s="1"/>
      <c r="U110" s="1"/>
      <c r="V110" s="1"/>
      <c r="W110" s="1"/>
      <c r="X110" s="1"/>
      <c r="Y110" s="1"/>
      <c r="Z110" s="1"/>
    </row>
    <row r="111" spans="1:26" ht="12.75" customHeight="1" x14ac:dyDescent="0.2">
      <c r="A111" s="1"/>
      <c r="B111" s="1765" t="s">
        <v>80</v>
      </c>
      <c r="C111" s="1766"/>
      <c r="D111" s="1766"/>
      <c r="E111" s="1766"/>
      <c r="F111" s="1767"/>
      <c r="G111" s="75">
        <v>8.7999999999999995E-2</v>
      </c>
      <c r="H111" s="68">
        <v>0.06</v>
      </c>
      <c r="I111" s="69">
        <v>0.05</v>
      </c>
      <c r="J111" s="1"/>
      <c r="K111" s="1"/>
      <c r="L111" s="1"/>
      <c r="M111" s="1"/>
      <c r="N111" s="1"/>
      <c r="O111" s="1"/>
      <c r="P111" s="1"/>
      <c r="Q111" s="1"/>
      <c r="R111" s="1"/>
      <c r="S111" s="1"/>
      <c r="T111" s="1"/>
      <c r="U111" s="1"/>
      <c r="V111" s="1"/>
      <c r="W111" s="1"/>
      <c r="X111" s="1"/>
      <c r="Y111" s="1"/>
      <c r="Z111" s="1"/>
    </row>
    <row r="112" spans="1:26" ht="12.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2">
      <c r="A114" s="1012"/>
      <c r="B114" s="1012" t="s">
        <v>81</v>
      </c>
      <c r="C114" s="1012"/>
      <c r="D114" s="1012"/>
      <c r="E114" s="1012"/>
      <c r="F114" s="1012"/>
      <c r="G114" s="1012"/>
      <c r="H114" s="1012"/>
      <c r="I114" s="1012"/>
      <c r="J114" s="1012"/>
      <c r="K114" s="1012"/>
      <c r="L114" s="1012"/>
      <c r="M114" s="1012"/>
      <c r="N114" s="1"/>
      <c r="O114" s="1"/>
      <c r="P114" s="1"/>
      <c r="Q114" s="1"/>
      <c r="R114" s="1"/>
      <c r="S114" s="1"/>
      <c r="T114" s="1"/>
      <c r="U114" s="1"/>
      <c r="V114" s="1"/>
      <c r="W114" s="1"/>
      <c r="X114" s="1"/>
      <c r="Y114" s="1"/>
      <c r="Z114" s="1"/>
    </row>
    <row r="115" spans="1:26" ht="12.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 customHeight="1" x14ac:dyDescent="0.2">
      <c r="A116" s="1"/>
      <c r="B116" s="1703" t="s">
        <v>82</v>
      </c>
      <c r="C116" s="1610"/>
      <c r="D116" s="1610"/>
      <c r="E116" s="1610"/>
      <c r="F116" s="1610"/>
      <c r="G116" s="1610"/>
      <c r="H116" s="1610"/>
      <c r="I116" s="1610"/>
      <c r="J116" s="1610"/>
      <c r="K116" s="1610"/>
      <c r="L116" s="1610"/>
      <c r="M116" s="1610"/>
      <c r="N116" s="1"/>
      <c r="O116" s="1"/>
      <c r="P116" s="1"/>
      <c r="Q116" s="1"/>
      <c r="R116" s="1"/>
      <c r="S116" s="1"/>
      <c r="T116" s="1"/>
      <c r="U116" s="1"/>
      <c r="V116" s="1"/>
      <c r="W116" s="1"/>
      <c r="X116" s="1"/>
      <c r="Y116" s="1"/>
      <c r="Z116" s="1"/>
    </row>
    <row r="117" spans="1:26" ht="34.5" customHeight="1" x14ac:dyDescent="0.2">
      <c r="A117" s="1"/>
      <c r="B117" s="1610"/>
      <c r="C117" s="1610"/>
      <c r="D117" s="1610"/>
      <c r="E117" s="1610"/>
      <c r="F117" s="1610"/>
      <c r="G117" s="1610"/>
      <c r="H117" s="1610"/>
      <c r="I117" s="1610"/>
      <c r="J117" s="1610"/>
      <c r="K117" s="1610"/>
      <c r="L117" s="1610"/>
      <c r="M117" s="1610"/>
      <c r="N117" s="1"/>
      <c r="O117" s="1"/>
      <c r="P117" s="1"/>
      <c r="Q117" s="1"/>
      <c r="R117" s="1"/>
      <c r="S117" s="1"/>
      <c r="T117" s="1"/>
      <c r="U117" s="1"/>
      <c r="V117" s="1"/>
      <c r="W117" s="1"/>
      <c r="X117" s="1"/>
      <c r="Y117" s="1"/>
      <c r="Z117" s="1"/>
    </row>
    <row r="118" spans="1:26" ht="15" customHeight="1" x14ac:dyDescent="0.2">
      <c r="A118" s="1"/>
      <c r="B118" s="1610"/>
      <c r="C118" s="1610"/>
      <c r="D118" s="1610"/>
      <c r="E118" s="1610"/>
      <c r="F118" s="1610"/>
      <c r="G118" s="1610"/>
      <c r="H118" s="1610"/>
      <c r="I118" s="1610"/>
      <c r="J118" s="1610"/>
      <c r="K118" s="1610"/>
      <c r="L118" s="1610"/>
      <c r="M118" s="1610"/>
      <c r="N118" s="1"/>
      <c r="O118" s="1"/>
      <c r="P118" s="1"/>
      <c r="Q118" s="1"/>
      <c r="R118" s="1"/>
      <c r="S118" s="1"/>
      <c r="T118" s="1"/>
      <c r="U118" s="1"/>
      <c r="V118" s="1"/>
      <c r="W118" s="1"/>
      <c r="X118" s="1"/>
      <c r="Y118" s="1"/>
      <c r="Z118" s="1"/>
    </row>
    <row r="119" spans="1:26" ht="15" customHeight="1" x14ac:dyDescent="0.2">
      <c r="A119" s="1"/>
      <c r="B119" s="1610"/>
      <c r="C119" s="1610"/>
      <c r="D119" s="1610"/>
      <c r="E119" s="1610"/>
      <c r="F119" s="1610"/>
      <c r="G119" s="1610"/>
      <c r="H119" s="1610"/>
      <c r="I119" s="1610"/>
      <c r="J119" s="1610"/>
      <c r="K119" s="1610"/>
      <c r="L119" s="1610"/>
      <c r="M119" s="1610"/>
      <c r="N119" s="1"/>
      <c r="O119" s="1"/>
      <c r="P119" s="1"/>
      <c r="Q119" s="1"/>
      <c r="R119" s="1"/>
      <c r="S119" s="1"/>
      <c r="T119" s="1"/>
      <c r="U119" s="1"/>
      <c r="V119" s="1"/>
      <c r="W119" s="1"/>
      <c r="X119" s="1"/>
      <c r="Y119" s="1"/>
      <c r="Z119" s="1"/>
    </row>
    <row r="120" spans="1:26" ht="15" customHeight="1" x14ac:dyDescent="0.2">
      <c r="A120" s="1"/>
      <c r="B120" s="1610"/>
      <c r="C120" s="1610"/>
      <c r="D120" s="1610"/>
      <c r="E120" s="1610"/>
      <c r="F120" s="1610"/>
      <c r="G120" s="1610"/>
      <c r="H120" s="1610"/>
      <c r="I120" s="1610"/>
      <c r="J120" s="1610"/>
      <c r="K120" s="1610"/>
      <c r="L120" s="1610"/>
      <c r="M120" s="1610"/>
      <c r="N120" s="1"/>
      <c r="O120" s="1"/>
      <c r="P120" s="1"/>
      <c r="Q120" s="1"/>
      <c r="R120" s="1"/>
      <c r="S120" s="1"/>
      <c r="T120" s="1"/>
      <c r="U120" s="1"/>
      <c r="V120" s="1"/>
      <c r="W120" s="1"/>
      <c r="X120" s="1"/>
      <c r="Y120" s="1"/>
      <c r="Z120" s="1"/>
    </row>
    <row r="121" spans="1:26" ht="15" customHeight="1" x14ac:dyDescent="0.2">
      <c r="A121" s="2"/>
      <c r="B121" s="1610"/>
      <c r="C121" s="1610"/>
      <c r="D121" s="1610"/>
      <c r="E121" s="1610"/>
      <c r="F121" s="1610"/>
      <c r="G121" s="1610"/>
      <c r="H121" s="1610"/>
      <c r="I121" s="1610"/>
      <c r="J121" s="1610"/>
      <c r="K121" s="1610"/>
      <c r="L121" s="1610"/>
      <c r="M121" s="1610"/>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2.5" customHeight="1" x14ac:dyDescent="0.2">
      <c r="A126" s="6"/>
      <c r="B126" s="7" t="s">
        <v>83</v>
      </c>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1012"/>
      <c r="B129" s="1012" t="s">
        <v>84</v>
      </c>
      <c r="C129" s="1012"/>
      <c r="D129" s="1012"/>
      <c r="E129" s="1012"/>
      <c r="F129" s="1012"/>
      <c r="G129" s="1012"/>
      <c r="H129" s="1012"/>
      <c r="I129" s="1012"/>
      <c r="J129" s="1012"/>
      <c r="K129" s="1012"/>
      <c r="L129" s="1012"/>
      <c r="M129" s="1012"/>
      <c r="N129" s="1"/>
      <c r="O129" s="1"/>
      <c r="P129" s="1"/>
      <c r="Q129" s="1"/>
      <c r="R129" s="1"/>
      <c r="S129" s="1"/>
      <c r="T129" s="1"/>
      <c r="U129" s="1"/>
      <c r="V129" s="1"/>
      <c r="W129" s="1"/>
      <c r="X129" s="1"/>
      <c r="Y129" s="1"/>
      <c r="Z129" s="1"/>
    </row>
    <row r="130" spans="1:26" ht="12.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 customHeight="1" x14ac:dyDescent="0.2">
      <c r="A131" s="1"/>
      <c r="B131" s="1636" t="s">
        <v>85</v>
      </c>
      <c r="C131" s="1615"/>
      <c r="D131" s="1637"/>
      <c r="E131" s="1642">
        <v>2022</v>
      </c>
      <c r="F131" s="1615"/>
      <c r="G131" s="1637"/>
      <c r="H131" s="1642">
        <v>2023</v>
      </c>
      <c r="I131" s="1615"/>
      <c r="J131" s="1637"/>
      <c r="K131" s="1642">
        <v>2024</v>
      </c>
      <c r="L131" s="1615"/>
      <c r="M131" s="1615"/>
      <c r="N131" s="1"/>
      <c r="O131" s="1"/>
      <c r="P131" s="1"/>
      <c r="Q131" s="1"/>
      <c r="R131" s="1"/>
      <c r="S131" s="1"/>
      <c r="T131" s="1"/>
      <c r="U131" s="1"/>
      <c r="V131" s="1"/>
      <c r="W131" s="1"/>
      <c r="X131" s="1"/>
      <c r="Y131" s="1"/>
      <c r="Z131" s="1"/>
    </row>
    <row r="132" spans="1:26" ht="12.75" customHeight="1" x14ac:dyDescent="0.2">
      <c r="A132" s="1"/>
      <c r="B132" s="1615"/>
      <c r="C132" s="1610"/>
      <c r="D132" s="1637"/>
      <c r="E132" s="1685"/>
      <c r="F132" s="1615"/>
      <c r="G132" s="1637"/>
      <c r="H132" s="1685"/>
      <c r="I132" s="1615"/>
      <c r="J132" s="1637"/>
      <c r="K132" s="1685"/>
      <c r="L132" s="1615"/>
      <c r="M132" s="1615"/>
      <c r="N132" s="1"/>
      <c r="O132" s="1"/>
      <c r="P132" s="1"/>
      <c r="Q132" s="1"/>
      <c r="R132" s="1"/>
      <c r="S132" s="1"/>
      <c r="T132" s="1"/>
      <c r="U132" s="1"/>
      <c r="V132" s="1"/>
      <c r="W132" s="1"/>
      <c r="X132" s="1"/>
      <c r="Y132" s="1"/>
      <c r="Z132" s="1"/>
    </row>
    <row r="133" spans="1:26" ht="12.75" customHeight="1" x14ac:dyDescent="0.2">
      <c r="A133" s="1"/>
      <c r="B133" s="1615"/>
      <c r="C133" s="1610"/>
      <c r="D133" s="1637"/>
      <c r="E133" s="1732" t="s">
        <v>86</v>
      </c>
      <c r="F133" s="1728" t="s">
        <v>87</v>
      </c>
      <c r="G133" s="1734" t="s">
        <v>42</v>
      </c>
      <c r="H133" s="1732" t="s">
        <v>86</v>
      </c>
      <c r="I133" s="1728" t="s">
        <v>87</v>
      </c>
      <c r="J133" s="1734" t="s">
        <v>42</v>
      </c>
      <c r="K133" s="1732" t="s">
        <v>86</v>
      </c>
      <c r="L133" s="1728" t="s">
        <v>87</v>
      </c>
      <c r="M133" s="1730" t="s">
        <v>42</v>
      </c>
      <c r="N133" s="1"/>
      <c r="O133" s="1"/>
      <c r="P133" s="1"/>
      <c r="Q133" s="1"/>
      <c r="R133" s="1"/>
      <c r="S133" s="1"/>
      <c r="T133" s="1"/>
      <c r="U133" s="1"/>
      <c r="V133" s="1"/>
      <c r="W133" s="1"/>
      <c r="X133" s="1"/>
      <c r="Y133" s="1"/>
      <c r="Z133" s="1"/>
    </row>
    <row r="134" spans="1:26" ht="12.75" customHeight="1" x14ac:dyDescent="0.2">
      <c r="A134" s="1"/>
      <c r="B134" s="1638"/>
      <c r="C134" s="1638"/>
      <c r="D134" s="1639"/>
      <c r="E134" s="1733"/>
      <c r="F134" s="1729"/>
      <c r="G134" s="1735"/>
      <c r="H134" s="1733"/>
      <c r="I134" s="1729"/>
      <c r="J134" s="1735"/>
      <c r="K134" s="1733"/>
      <c r="L134" s="1729"/>
      <c r="M134" s="1731"/>
      <c r="N134" s="1"/>
      <c r="O134" s="1"/>
      <c r="P134" s="1"/>
      <c r="Q134" s="1"/>
      <c r="R134" s="1"/>
      <c r="S134" s="1"/>
      <c r="T134" s="1"/>
      <c r="U134" s="1"/>
      <c r="V134" s="1"/>
      <c r="W134" s="1"/>
      <c r="X134" s="1"/>
      <c r="Y134" s="1"/>
      <c r="Z134" s="1"/>
    </row>
    <row r="135" spans="1:26" ht="12.75" customHeight="1" x14ac:dyDescent="0.2">
      <c r="A135" s="1"/>
      <c r="B135" s="1749" t="s">
        <v>88</v>
      </c>
      <c r="C135" s="1627"/>
      <c r="D135" s="1627"/>
      <c r="E135" s="1627"/>
      <c r="F135" s="1627"/>
      <c r="G135" s="1627"/>
      <c r="H135" s="1627"/>
      <c r="I135" s="1627"/>
      <c r="J135" s="1627"/>
      <c r="K135" s="1627"/>
      <c r="L135" s="1627"/>
      <c r="M135" s="1627"/>
      <c r="N135" s="1"/>
      <c r="O135" s="1"/>
      <c r="P135" s="1"/>
      <c r="Q135" s="1"/>
      <c r="R135" s="1"/>
      <c r="S135" s="1"/>
      <c r="T135" s="1"/>
      <c r="U135" s="1"/>
      <c r="V135" s="1"/>
      <c r="W135" s="1"/>
      <c r="X135" s="1"/>
      <c r="Y135" s="1"/>
      <c r="Z135" s="1"/>
    </row>
    <row r="136" spans="1:26" ht="12.75" customHeight="1" x14ac:dyDescent="0.2">
      <c r="A136" s="1"/>
      <c r="B136" s="1646" t="s">
        <v>22</v>
      </c>
      <c r="C136" s="1647"/>
      <c r="D136" s="1648"/>
      <c r="E136" s="76">
        <v>291</v>
      </c>
      <c r="F136" s="77">
        <v>70</v>
      </c>
      <c r="G136" s="78">
        <f t="shared" ref="G136:G137" si="1">SUM(E136:F136)</f>
        <v>361</v>
      </c>
      <c r="H136" s="79">
        <v>320</v>
      </c>
      <c r="I136" s="77">
        <v>76</v>
      </c>
      <c r="J136" s="80">
        <f t="shared" ref="J136:J141" si="2">SUM(H136:I136)</f>
        <v>396</v>
      </c>
      <c r="K136" s="1038">
        <v>290</v>
      </c>
      <c r="L136" s="77">
        <v>76</v>
      </c>
      <c r="M136" s="81">
        <v>366</v>
      </c>
      <c r="N136" s="1"/>
      <c r="O136" s="82"/>
      <c r="P136" s="82"/>
      <c r="Q136" s="82"/>
      <c r="R136" s="1"/>
      <c r="S136" s="1"/>
      <c r="T136" s="1"/>
      <c r="U136" s="1"/>
      <c r="V136" s="1"/>
      <c r="W136" s="1"/>
      <c r="X136" s="1"/>
      <c r="Y136" s="1"/>
      <c r="Z136" s="1"/>
    </row>
    <row r="137" spans="1:26" ht="12.75" customHeight="1" x14ac:dyDescent="0.2">
      <c r="A137" s="1"/>
      <c r="B137" s="1623" t="s">
        <v>23</v>
      </c>
      <c r="C137" s="1624"/>
      <c r="D137" s="1625"/>
      <c r="E137" s="1040">
        <v>1522</v>
      </c>
      <c r="F137" s="1041">
        <v>189</v>
      </c>
      <c r="G137" s="83">
        <f t="shared" si="1"/>
        <v>1711</v>
      </c>
      <c r="H137" s="1038">
        <v>1820</v>
      </c>
      <c r="I137" s="1041">
        <v>271</v>
      </c>
      <c r="J137" s="1042">
        <f t="shared" si="2"/>
        <v>2091</v>
      </c>
      <c r="K137" s="1038">
        <v>1867</v>
      </c>
      <c r="L137" s="1041">
        <v>319</v>
      </c>
      <c r="M137" s="81">
        <v>2186</v>
      </c>
      <c r="N137" s="1"/>
      <c r="O137" s="82"/>
      <c r="P137" s="82"/>
      <c r="Q137" s="82"/>
      <c r="R137" s="1"/>
      <c r="S137" s="1"/>
      <c r="T137" s="1"/>
      <c r="U137" s="1"/>
      <c r="V137" s="1"/>
      <c r="W137" s="1"/>
      <c r="X137" s="1"/>
      <c r="Y137" s="1"/>
      <c r="Z137" s="1"/>
    </row>
    <row r="138" spans="1:26" ht="12.75" customHeight="1" x14ac:dyDescent="0.2">
      <c r="A138" s="1"/>
      <c r="B138" s="1623" t="s">
        <v>24</v>
      </c>
      <c r="C138" s="1624"/>
      <c r="D138" s="1625"/>
      <c r="E138" s="1038" t="s">
        <v>25</v>
      </c>
      <c r="F138" s="1041" t="s">
        <v>25</v>
      </c>
      <c r="G138" s="83" t="s">
        <v>25</v>
      </c>
      <c r="H138" s="1038">
        <v>55</v>
      </c>
      <c r="I138" s="1041">
        <v>6</v>
      </c>
      <c r="J138" s="1042">
        <f t="shared" si="2"/>
        <v>61</v>
      </c>
      <c r="K138" s="1038">
        <v>65</v>
      </c>
      <c r="L138" s="1041">
        <v>5</v>
      </c>
      <c r="M138" s="81">
        <v>70</v>
      </c>
      <c r="N138" s="1"/>
      <c r="O138" s="82"/>
      <c r="P138" s="82"/>
      <c r="Q138" s="82"/>
      <c r="R138" s="1"/>
      <c r="S138" s="1"/>
      <c r="T138" s="1"/>
      <c r="U138" s="1"/>
      <c r="V138" s="1"/>
      <c r="W138" s="1"/>
      <c r="X138" s="1"/>
      <c r="Y138" s="1"/>
      <c r="Z138" s="1"/>
    </row>
    <row r="139" spans="1:26" ht="12.75" customHeight="1" x14ac:dyDescent="0.2">
      <c r="A139" s="1"/>
      <c r="B139" s="1623" t="s">
        <v>26</v>
      </c>
      <c r="C139" s="1624"/>
      <c r="D139" s="1625"/>
      <c r="E139" s="1040">
        <v>17603</v>
      </c>
      <c r="F139" s="1041">
        <v>3351</v>
      </c>
      <c r="G139" s="83">
        <f t="shared" ref="G139:G141" si="3">SUM(E139:F139)</f>
        <v>20954</v>
      </c>
      <c r="H139" s="1038">
        <v>18696</v>
      </c>
      <c r="I139" s="1041">
        <v>3971</v>
      </c>
      <c r="J139" s="1042">
        <f t="shared" si="2"/>
        <v>22667</v>
      </c>
      <c r="K139" s="1038">
        <v>18677</v>
      </c>
      <c r="L139" s="1041">
        <v>4643</v>
      </c>
      <c r="M139" s="81">
        <v>23320</v>
      </c>
      <c r="N139" s="1"/>
      <c r="O139" s="82"/>
      <c r="P139" s="82"/>
      <c r="Q139" s="82"/>
      <c r="R139" s="1"/>
      <c r="S139" s="1"/>
      <c r="T139" s="1"/>
      <c r="U139" s="1"/>
      <c r="V139" s="1"/>
      <c r="W139" s="1"/>
      <c r="X139" s="1"/>
      <c r="Y139" s="1"/>
      <c r="Z139" s="1"/>
    </row>
    <row r="140" spans="1:26" ht="12.75" customHeight="1" x14ac:dyDescent="0.2">
      <c r="A140" s="1"/>
      <c r="B140" s="1623" t="s">
        <v>27</v>
      </c>
      <c r="C140" s="1624"/>
      <c r="D140" s="1625"/>
      <c r="E140" s="1043">
        <v>516</v>
      </c>
      <c r="F140" s="84">
        <v>145</v>
      </c>
      <c r="G140" s="83">
        <f t="shared" si="3"/>
        <v>661</v>
      </c>
      <c r="H140" s="85">
        <v>655</v>
      </c>
      <c r="I140" s="84">
        <v>183</v>
      </c>
      <c r="J140" s="1042">
        <f t="shared" si="2"/>
        <v>838</v>
      </c>
      <c r="K140" s="1038">
        <v>609</v>
      </c>
      <c r="L140" s="84">
        <v>193</v>
      </c>
      <c r="M140" s="81">
        <v>802</v>
      </c>
      <c r="N140" s="1"/>
      <c r="O140" s="82"/>
      <c r="P140" s="82"/>
      <c r="Q140" s="82"/>
      <c r="R140" s="1"/>
      <c r="S140" s="1"/>
      <c r="T140" s="1"/>
      <c r="U140" s="1"/>
      <c r="V140" s="1"/>
      <c r="W140" s="1"/>
      <c r="X140" s="1"/>
      <c r="Y140" s="1"/>
      <c r="Z140" s="1"/>
    </row>
    <row r="141" spans="1:26" ht="12.75" customHeight="1" x14ac:dyDescent="0.2">
      <c r="A141" s="1"/>
      <c r="B141" s="1623" t="s">
        <v>89</v>
      </c>
      <c r="C141" s="1624"/>
      <c r="D141" s="1625"/>
      <c r="E141" s="1043">
        <v>888</v>
      </c>
      <c r="F141" s="84">
        <v>110</v>
      </c>
      <c r="G141" s="83">
        <f t="shared" si="3"/>
        <v>998</v>
      </c>
      <c r="H141" s="85">
        <v>891</v>
      </c>
      <c r="I141" s="84">
        <v>113</v>
      </c>
      <c r="J141" s="1042">
        <f t="shared" si="2"/>
        <v>1004</v>
      </c>
      <c r="K141" s="85">
        <v>894</v>
      </c>
      <c r="L141" s="86">
        <v>112</v>
      </c>
      <c r="M141" s="81">
        <v>1006</v>
      </c>
      <c r="N141" s="1"/>
      <c r="O141" s="82"/>
      <c r="P141" s="82"/>
      <c r="Q141" s="82"/>
      <c r="R141" s="1"/>
      <c r="S141" s="1"/>
      <c r="T141" s="1"/>
      <c r="U141" s="1"/>
      <c r="V141" s="1"/>
      <c r="W141" s="1"/>
      <c r="X141" s="1"/>
      <c r="Y141" s="1"/>
      <c r="Z141" s="1"/>
    </row>
    <row r="142" spans="1:26" ht="12.75" customHeight="1" x14ac:dyDescent="0.2">
      <c r="A142" s="1"/>
      <c r="B142" s="1631" t="s">
        <v>42</v>
      </c>
      <c r="C142" s="1632"/>
      <c r="D142" s="1633"/>
      <c r="E142" s="1044">
        <f>SUM(E136:E141)</f>
        <v>20820</v>
      </c>
      <c r="F142" s="1045">
        <v>3865</v>
      </c>
      <c r="G142" s="87">
        <f>SUM(G136:G141)</f>
        <v>24685</v>
      </c>
      <c r="H142" s="1046">
        <v>22437</v>
      </c>
      <c r="I142" s="1045">
        <v>4620</v>
      </c>
      <c r="J142" s="1047">
        <f>SUM(J136:J141)</f>
        <v>27057</v>
      </c>
      <c r="K142" s="1045">
        <v>22402</v>
      </c>
      <c r="L142" s="1047">
        <v>5348</v>
      </c>
      <c r="M142" s="88">
        <v>27750</v>
      </c>
      <c r="N142" s="1"/>
      <c r="O142" s="82"/>
      <c r="P142" s="82"/>
      <c r="Q142" s="82"/>
      <c r="R142" s="1"/>
      <c r="S142" s="1"/>
      <c r="T142" s="1"/>
      <c r="U142" s="1"/>
      <c r="V142" s="1"/>
      <c r="W142" s="1"/>
      <c r="X142" s="1"/>
      <c r="Y142" s="1"/>
      <c r="Z142" s="1"/>
    </row>
    <row r="143" spans="1:26" ht="12.75" customHeight="1" x14ac:dyDescent="0.2">
      <c r="A143" s="1"/>
      <c r="B143" s="1748" t="s">
        <v>90</v>
      </c>
      <c r="C143" s="1630"/>
      <c r="D143" s="1630"/>
      <c r="E143" s="1630"/>
      <c r="F143" s="1630"/>
      <c r="G143" s="1630"/>
      <c r="H143" s="1630"/>
      <c r="I143" s="1630"/>
      <c r="J143" s="1630"/>
      <c r="K143" s="1630"/>
      <c r="L143" s="1630"/>
      <c r="M143" s="1630"/>
      <c r="N143" s="1"/>
      <c r="O143" s="1"/>
      <c r="P143" s="1"/>
      <c r="Q143" s="1"/>
      <c r="R143" s="1"/>
      <c r="S143" s="1"/>
      <c r="T143" s="1"/>
      <c r="U143" s="1"/>
      <c r="V143" s="1"/>
      <c r="W143" s="1"/>
      <c r="X143" s="1"/>
      <c r="Y143" s="1"/>
      <c r="Z143" s="1"/>
    </row>
    <row r="144" spans="1:26" ht="12.75" customHeight="1" x14ac:dyDescent="0.2">
      <c r="A144" s="1"/>
      <c r="B144" s="1646" t="s">
        <v>22</v>
      </c>
      <c r="C144" s="1647"/>
      <c r="D144" s="1648"/>
      <c r="E144" s="79">
        <v>0</v>
      </c>
      <c r="F144" s="77">
        <v>0</v>
      </c>
      <c r="G144" s="78">
        <f t="shared" ref="G144:G145" si="4">SUM(E144:F144)</f>
        <v>0</v>
      </c>
      <c r="H144" s="79">
        <v>0</v>
      </c>
      <c r="I144" s="77">
        <v>3</v>
      </c>
      <c r="J144" s="80">
        <f t="shared" ref="J144:J149" si="5">SUM(H144:I144)</f>
        <v>3</v>
      </c>
      <c r="K144" s="79">
        <v>2</v>
      </c>
      <c r="L144" s="77">
        <v>3</v>
      </c>
      <c r="M144" s="80">
        <v>5</v>
      </c>
      <c r="N144" s="1"/>
      <c r="O144" s="82"/>
      <c r="P144" s="82"/>
      <c r="Q144" s="82"/>
      <c r="R144" s="1"/>
      <c r="S144" s="1"/>
      <c r="T144" s="1"/>
      <c r="U144" s="1"/>
      <c r="V144" s="1"/>
      <c r="W144" s="1"/>
      <c r="X144" s="1"/>
      <c r="Y144" s="1"/>
      <c r="Z144" s="1"/>
    </row>
    <row r="145" spans="1:26" ht="12.75" customHeight="1" x14ac:dyDescent="0.2">
      <c r="A145" s="1"/>
      <c r="B145" s="1623" t="s">
        <v>23</v>
      </c>
      <c r="C145" s="1624"/>
      <c r="D145" s="1625"/>
      <c r="E145" s="1038">
        <v>3</v>
      </c>
      <c r="F145" s="1041">
        <v>5</v>
      </c>
      <c r="G145" s="83">
        <f t="shared" si="4"/>
        <v>8</v>
      </c>
      <c r="H145" s="1038">
        <v>3</v>
      </c>
      <c r="I145" s="1041">
        <v>20</v>
      </c>
      <c r="J145" s="1042">
        <f t="shared" si="5"/>
        <v>23</v>
      </c>
      <c r="K145" s="1038">
        <v>5</v>
      </c>
      <c r="L145" s="1041">
        <v>8</v>
      </c>
      <c r="M145" s="1042">
        <v>13</v>
      </c>
      <c r="N145" s="1"/>
      <c r="O145" s="82"/>
      <c r="P145" s="82"/>
      <c r="Q145" s="82"/>
      <c r="R145" s="1"/>
      <c r="S145" s="1"/>
      <c r="T145" s="1"/>
      <c r="U145" s="1"/>
      <c r="V145" s="1"/>
      <c r="W145" s="1"/>
      <c r="X145" s="1"/>
      <c r="Y145" s="1"/>
      <c r="Z145" s="1"/>
    </row>
    <row r="146" spans="1:26" ht="12.75" customHeight="1" x14ac:dyDescent="0.2">
      <c r="A146" s="1"/>
      <c r="B146" s="1623" t="s">
        <v>24</v>
      </c>
      <c r="C146" s="1624"/>
      <c r="D146" s="1625"/>
      <c r="E146" s="1038" t="s">
        <v>25</v>
      </c>
      <c r="F146" s="1041" t="s">
        <v>25</v>
      </c>
      <c r="G146" s="83" t="s">
        <v>25</v>
      </c>
      <c r="H146" s="1038">
        <v>0</v>
      </c>
      <c r="I146" s="1041">
        <v>0</v>
      </c>
      <c r="J146" s="1042">
        <f t="shared" si="5"/>
        <v>0</v>
      </c>
      <c r="K146" s="1038">
        <v>1</v>
      </c>
      <c r="L146" s="1041">
        <v>0</v>
      </c>
      <c r="M146" s="1042">
        <v>1</v>
      </c>
      <c r="N146" s="1"/>
      <c r="O146" s="82"/>
      <c r="P146" s="82"/>
      <c r="Q146" s="82"/>
      <c r="R146" s="1"/>
      <c r="S146" s="1"/>
      <c r="T146" s="1"/>
      <c r="U146" s="1"/>
      <c r="V146" s="1"/>
      <c r="W146" s="1"/>
      <c r="X146" s="1"/>
      <c r="Y146" s="1"/>
      <c r="Z146" s="1"/>
    </row>
    <row r="147" spans="1:26" ht="12.75" customHeight="1" x14ac:dyDescent="0.2">
      <c r="A147" s="1"/>
      <c r="B147" s="1623" t="s">
        <v>26</v>
      </c>
      <c r="C147" s="1624"/>
      <c r="D147" s="1625"/>
      <c r="E147" s="1038">
        <v>48</v>
      </c>
      <c r="F147" s="1041">
        <v>52</v>
      </c>
      <c r="G147" s="83">
        <f t="shared" ref="G147:G149" si="6">SUM(E147:F147)</f>
        <v>100</v>
      </c>
      <c r="H147" s="1038">
        <v>61</v>
      </c>
      <c r="I147" s="1041">
        <v>100</v>
      </c>
      <c r="J147" s="1042">
        <f t="shared" si="5"/>
        <v>161</v>
      </c>
      <c r="K147" s="1038">
        <v>74</v>
      </c>
      <c r="L147" s="1041">
        <v>113</v>
      </c>
      <c r="M147" s="1042">
        <v>187</v>
      </c>
      <c r="N147" s="1"/>
      <c r="O147" s="82"/>
      <c r="P147" s="82"/>
      <c r="Q147" s="82"/>
      <c r="R147" s="1"/>
      <c r="S147" s="1"/>
      <c r="T147" s="1"/>
      <c r="U147" s="1"/>
      <c r="V147" s="1"/>
      <c r="W147" s="1"/>
      <c r="X147" s="1"/>
      <c r="Y147" s="1"/>
      <c r="Z147" s="1"/>
    </row>
    <row r="148" spans="1:26" ht="12.75" customHeight="1" x14ac:dyDescent="0.2">
      <c r="A148" s="1"/>
      <c r="B148" s="1623" t="s">
        <v>27</v>
      </c>
      <c r="C148" s="1624"/>
      <c r="D148" s="1625"/>
      <c r="E148" s="85">
        <v>0</v>
      </c>
      <c r="F148" s="84">
        <v>0</v>
      </c>
      <c r="G148" s="83">
        <f t="shared" si="6"/>
        <v>0</v>
      </c>
      <c r="H148" s="85">
        <v>0</v>
      </c>
      <c r="I148" s="84">
        <v>0</v>
      </c>
      <c r="J148" s="1042">
        <f t="shared" si="5"/>
        <v>0</v>
      </c>
      <c r="K148" s="85">
        <v>0</v>
      </c>
      <c r="L148" s="84">
        <v>0</v>
      </c>
      <c r="M148" s="1042">
        <v>0</v>
      </c>
      <c r="N148" s="1"/>
      <c r="O148" s="82"/>
      <c r="P148" s="82"/>
      <c r="Q148" s="82"/>
      <c r="R148" s="1"/>
      <c r="S148" s="1"/>
      <c r="T148" s="1"/>
      <c r="U148" s="1"/>
      <c r="V148" s="1"/>
      <c r="W148" s="1"/>
      <c r="X148" s="1"/>
      <c r="Y148" s="1"/>
      <c r="Z148" s="1"/>
    </row>
    <row r="149" spans="1:26" ht="12.75" customHeight="1" x14ac:dyDescent="0.2">
      <c r="A149" s="1"/>
      <c r="B149" s="1623" t="s">
        <v>89</v>
      </c>
      <c r="C149" s="1624"/>
      <c r="D149" s="1625"/>
      <c r="E149" s="85">
        <v>45</v>
      </c>
      <c r="F149" s="84">
        <v>3</v>
      </c>
      <c r="G149" s="83">
        <f t="shared" si="6"/>
        <v>48</v>
      </c>
      <c r="H149" s="85">
        <v>45</v>
      </c>
      <c r="I149" s="84">
        <v>2</v>
      </c>
      <c r="J149" s="1042">
        <f t="shared" si="5"/>
        <v>47</v>
      </c>
      <c r="K149" s="89">
        <v>0</v>
      </c>
      <c r="L149" s="86">
        <v>5</v>
      </c>
      <c r="M149" s="81">
        <v>5</v>
      </c>
      <c r="N149" s="1"/>
      <c r="O149" s="82"/>
      <c r="P149" s="82"/>
      <c r="Q149" s="82"/>
      <c r="R149" s="1"/>
      <c r="S149" s="1"/>
      <c r="T149" s="1"/>
      <c r="U149" s="1"/>
      <c r="V149" s="1"/>
      <c r="W149" s="1"/>
      <c r="X149" s="1"/>
      <c r="Y149" s="1"/>
      <c r="Z149" s="1"/>
    </row>
    <row r="150" spans="1:26" ht="12.75" customHeight="1" x14ac:dyDescent="0.2">
      <c r="A150" s="1"/>
      <c r="B150" s="1631" t="s">
        <v>42</v>
      </c>
      <c r="C150" s="1632"/>
      <c r="D150" s="1633"/>
      <c r="E150" s="1046">
        <f t="shared" ref="E150:G150" si="7">SUM(E144:E149)</f>
        <v>96</v>
      </c>
      <c r="F150" s="1045">
        <f t="shared" si="7"/>
        <v>60</v>
      </c>
      <c r="G150" s="87">
        <f t="shared" si="7"/>
        <v>156</v>
      </c>
      <c r="H150" s="1046">
        <v>109</v>
      </c>
      <c r="I150" s="1045">
        <v>125</v>
      </c>
      <c r="J150" s="1047">
        <f>SUM(J144:J149)</f>
        <v>234</v>
      </c>
      <c r="K150" s="1047">
        <v>82</v>
      </c>
      <c r="L150" s="1047">
        <v>129</v>
      </c>
      <c r="M150" s="1047">
        <v>211</v>
      </c>
      <c r="N150" s="1"/>
      <c r="O150" s="82"/>
      <c r="P150" s="82"/>
      <c r="Q150" s="82"/>
      <c r="R150" s="1"/>
      <c r="S150" s="1"/>
      <c r="T150" s="1"/>
      <c r="U150" s="1"/>
      <c r="V150" s="1"/>
      <c r="W150" s="1"/>
      <c r="X150" s="1"/>
      <c r="Y150" s="1"/>
      <c r="Z150" s="1"/>
    </row>
    <row r="151" spans="1:26" ht="12.75" customHeight="1" x14ac:dyDescent="0.2">
      <c r="A151" s="1"/>
      <c r="B151" s="1748" t="s">
        <v>91</v>
      </c>
      <c r="C151" s="1630"/>
      <c r="D151" s="1630"/>
      <c r="E151" s="1630"/>
      <c r="F151" s="1630"/>
      <c r="G151" s="1630"/>
      <c r="H151" s="1630"/>
      <c r="I151" s="1630"/>
      <c r="J151" s="1630"/>
      <c r="K151" s="1630"/>
      <c r="L151" s="1630"/>
      <c r="M151" s="1630"/>
      <c r="N151" s="1"/>
      <c r="O151" s="1"/>
      <c r="P151" s="1"/>
      <c r="Q151" s="1"/>
      <c r="R151" s="1"/>
      <c r="S151" s="1"/>
      <c r="T151" s="1"/>
      <c r="U151" s="1"/>
      <c r="V151" s="1"/>
      <c r="W151" s="1"/>
      <c r="X151" s="1"/>
      <c r="Y151" s="1"/>
      <c r="Z151" s="1"/>
    </row>
    <row r="152" spans="1:26" ht="12.75" customHeight="1" x14ac:dyDescent="0.2">
      <c r="A152" s="1"/>
      <c r="B152" s="1646" t="s">
        <v>22</v>
      </c>
      <c r="C152" s="1647"/>
      <c r="D152" s="1648"/>
      <c r="E152" s="79">
        <v>0</v>
      </c>
      <c r="F152" s="77">
        <v>2</v>
      </c>
      <c r="G152" s="78">
        <f t="shared" ref="G152:G153" si="8">SUM(E152:F152)</f>
        <v>2</v>
      </c>
      <c r="H152" s="79">
        <v>1</v>
      </c>
      <c r="I152" s="77">
        <v>2</v>
      </c>
      <c r="J152" s="80">
        <v>3</v>
      </c>
      <c r="K152" s="79">
        <v>1</v>
      </c>
      <c r="L152" s="77">
        <v>11</v>
      </c>
      <c r="M152" s="80">
        <v>12</v>
      </c>
      <c r="N152" s="1"/>
      <c r="O152" s="82"/>
      <c r="P152" s="82"/>
      <c r="Q152" s="82"/>
      <c r="R152" s="1"/>
      <c r="S152" s="1"/>
      <c r="T152" s="1"/>
      <c r="U152" s="1"/>
      <c r="V152" s="1"/>
      <c r="W152" s="1"/>
      <c r="X152" s="1"/>
      <c r="Y152" s="1"/>
      <c r="Z152" s="1"/>
    </row>
    <row r="153" spans="1:26" ht="12.75" customHeight="1" x14ac:dyDescent="0.2">
      <c r="A153" s="1"/>
      <c r="B153" s="1623" t="s">
        <v>23</v>
      </c>
      <c r="C153" s="1624"/>
      <c r="D153" s="1625"/>
      <c r="E153" s="1038">
        <v>6</v>
      </c>
      <c r="F153" s="1041">
        <v>50</v>
      </c>
      <c r="G153" s="83">
        <f t="shared" si="8"/>
        <v>56</v>
      </c>
      <c r="H153" s="1038">
        <v>5</v>
      </c>
      <c r="I153" s="1041">
        <v>75</v>
      </c>
      <c r="J153" s="1042">
        <v>80</v>
      </c>
      <c r="K153" s="1038">
        <v>2</v>
      </c>
      <c r="L153" s="1041">
        <v>79</v>
      </c>
      <c r="M153" s="1042">
        <v>81</v>
      </c>
      <c r="N153" s="1"/>
      <c r="O153" s="82"/>
      <c r="P153" s="82"/>
      <c r="Q153" s="82"/>
      <c r="R153" s="1"/>
      <c r="S153" s="1"/>
      <c r="T153" s="1"/>
      <c r="U153" s="1"/>
      <c r="V153" s="1"/>
      <c r="W153" s="1"/>
      <c r="X153" s="1"/>
      <c r="Y153" s="1"/>
      <c r="Z153" s="1"/>
    </row>
    <row r="154" spans="1:26" ht="12.75" customHeight="1" x14ac:dyDescent="0.2">
      <c r="A154" s="1"/>
      <c r="B154" s="1623" t="s">
        <v>24</v>
      </c>
      <c r="C154" s="1624"/>
      <c r="D154" s="1625"/>
      <c r="E154" s="1038" t="s">
        <v>25</v>
      </c>
      <c r="F154" s="1041" t="s">
        <v>25</v>
      </c>
      <c r="G154" s="83" t="s">
        <v>25</v>
      </c>
      <c r="H154" s="1038">
        <v>1</v>
      </c>
      <c r="I154" s="1041">
        <v>0</v>
      </c>
      <c r="J154" s="1042">
        <v>1</v>
      </c>
      <c r="K154" s="1038">
        <v>0</v>
      </c>
      <c r="L154" s="1041">
        <v>1</v>
      </c>
      <c r="M154" s="1042">
        <v>1</v>
      </c>
      <c r="N154" s="1"/>
      <c r="O154" s="82"/>
      <c r="P154" s="82"/>
      <c r="Q154" s="82"/>
      <c r="R154" s="1"/>
      <c r="S154" s="1"/>
      <c r="T154" s="1"/>
      <c r="U154" s="1"/>
      <c r="V154" s="1"/>
      <c r="W154" s="1"/>
      <c r="X154" s="1"/>
      <c r="Y154" s="1"/>
      <c r="Z154" s="1"/>
    </row>
    <row r="155" spans="1:26" ht="12.75" customHeight="1" x14ac:dyDescent="0.2">
      <c r="A155" s="1"/>
      <c r="B155" s="1623" t="s">
        <v>26</v>
      </c>
      <c r="C155" s="1624"/>
      <c r="D155" s="1625"/>
      <c r="E155" s="1038">
        <v>635</v>
      </c>
      <c r="F155" s="1041">
        <v>1222</v>
      </c>
      <c r="G155" s="83">
        <f t="shared" ref="G155:G157" si="9">SUM(E155:F155)</f>
        <v>1857</v>
      </c>
      <c r="H155" s="1038">
        <v>600</v>
      </c>
      <c r="I155" s="1041">
        <v>1560</v>
      </c>
      <c r="J155" s="1042">
        <v>2160</v>
      </c>
      <c r="K155" s="1038">
        <v>268</v>
      </c>
      <c r="L155" s="1041">
        <v>1313</v>
      </c>
      <c r="M155" s="1042">
        <v>1581</v>
      </c>
      <c r="N155" s="1"/>
      <c r="O155" s="82"/>
      <c r="P155" s="82"/>
      <c r="Q155" s="82"/>
      <c r="R155" s="1"/>
      <c r="S155" s="1"/>
      <c r="T155" s="1"/>
      <c r="U155" s="1"/>
      <c r="V155" s="1"/>
      <c r="W155" s="1"/>
      <c r="X155" s="1"/>
      <c r="Y155" s="1"/>
      <c r="Z155" s="1"/>
    </row>
    <row r="156" spans="1:26" ht="12.75" customHeight="1" x14ac:dyDescent="0.2">
      <c r="A156" s="1"/>
      <c r="B156" s="1623" t="s">
        <v>27</v>
      </c>
      <c r="C156" s="1624"/>
      <c r="D156" s="1625"/>
      <c r="E156" s="85">
        <v>4</v>
      </c>
      <c r="F156" s="84">
        <v>6</v>
      </c>
      <c r="G156" s="83">
        <f t="shared" si="9"/>
        <v>10</v>
      </c>
      <c r="H156" s="85">
        <v>12</v>
      </c>
      <c r="I156" s="84">
        <v>16</v>
      </c>
      <c r="J156" s="1042">
        <v>28</v>
      </c>
      <c r="K156" s="85">
        <v>5</v>
      </c>
      <c r="L156" s="84">
        <v>11</v>
      </c>
      <c r="M156" s="1042">
        <v>16</v>
      </c>
      <c r="N156" s="1"/>
      <c r="O156" s="82"/>
      <c r="P156" s="82"/>
      <c r="Q156" s="82"/>
      <c r="R156" s="1"/>
      <c r="S156" s="1"/>
      <c r="T156" s="1"/>
      <c r="U156" s="1"/>
      <c r="V156" s="1"/>
      <c r="W156" s="1"/>
      <c r="X156" s="1"/>
      <c r="Y156" s="1"/>
      <c r="Z156" s="1"/>
    </row>
    <row r="157" spans="1:26" ht="12.75" customHeight="1" x14ac:dyDescent="0.2">
      <c r="A157" s="1"/>
      <c r="B157" s="1623" t="s">
        <v>89</v>
      </c>
      <c r="C157" s="1624"/>
      <c r="D157" s="1625"/>
      <c r="E157" s="85">
        <v>0</v>
      </c>
      <c r="F157" s="84">
        <v>0</v>
      </c>
      <c r="G157" s="83">
        <f t="shared" si="9"/>
        <v>0</v>
      </c>
      <c r="H157" s="85">
        <v>0</v>
      </c>
      <c r="I157" s="84">
        <v>0</v>
      </c>
      <c r="J157" s="1042">
        <v>0</v>
      </c>
      <c r="K157" s="89">
        <v>39</v>
      </c>
      <c r="L157" s="86">
        <v>4</v>
      </c>
      <c r="M157" s="81">
        <v>43</v>
      </c>
      <c r="N157" s="1"/>
      <c r="O157" s="82"/>
      <c r="P157" s="82"/>
      <c r="Q157" s="82"/>
      <c r="R157" s="1"/>
      <c r="S157" s="1"/>
      <c r="T157" s="1"/>
      <c r="U157" s="1"/>
      <c r="V157" s="1"/>
      <c r="W157" s="1"/>
      <c r="X157" s="1"/>
      <c r="Y157" s="1"/>
      <c r="Z157" s="1"/>
    </row>
    <row r="158" spans="1:26" ht="12.75" customHeight="1" x14ac:dyDescent="0.2">
      <c r="A158" s="1"/>
      <c r="B158" s="1628" t="s">
        <v>42</v>
      </c>
      <c r="C158" s="1624"/>
      <c r="D158" s="1625"/>
      <c r="E158" s="90">
        <f t="shared" ref="E158:G158" si="10">SUM(E152:E157)</f>
        <v>645</v>
      </c>
      <c r="F158" s="91">
        <f t="shared" si="10"/>
        <v>1280</v>
      </c>
      <c r="G158" s="83">
        <f t="shared" si="10"/>
        <v>1925</v>
      </c>
      <c r="H158" s="90">
        <v>619</v>
      </c>
      <c r="I158" s="91">
        <v>1653</v>
      </c>
      <c r="J158" s="1042">
        <v>2272</v>
      </c>
      <c r="K158" s="92">
        <v>315</v>
      </c>
      <c r="L158" s="93">
        <v>1419</v>
      </c>
      <c r="M158" s="81">
        <v>1734</v>
      </c>
      <c r="N158" s="1"/>
      <c r="O158" s="82"/>
      <c r="P158" s="82"/>
      <c r="Q158" s="82"/>
      <c r="R158" s="1"/>
      <c r="S158" s="1"/>
      <c r="T158" s="1"/>
      <c r="U158" s="1"/>
      <c r="V158" s="1"/>
      <c r="W158" s="1"/>
      <c r="X158" s="1"/>
      <c r="Y158" s="1"/>
      <c r="Z158" s="1"/>
    </row>
    <row r="159" spans="1:26" ht="12.75" customHeight="1" x14ac:dyDescent="0.2">
      <c r="A159" s="1"/>
      <c r="B159" s="1707" t="s">
        <v>92</v>
      </c>
      <c r="C159" s="1632"/>
      <c r="D159" s="1633"/>
      <c r="E159" s="1048">
        <v>21561</v>
      </c>
      <c r="F159" s="1049">
        <v>5250</v>
      </c>
      <c r="G159" s="1050">
        <v>26766</v>
      </c>
      <c r="H159" s="1048">
        <f t="shared" ref="H159:J159" si="11">H142+H150+H158</f>
        <v>23165</v>
      </c>
      <c r="I159" s="1049">
        <f t="shared" si="11"/>
        <v>6398</v>
      </c>
      <c r="J159" s="1051">
        <f t="shared" si="11"/>
        <v>29563</v>
      </c>
      <c r="K159" s="1048">
        <v>22799</v>
      </c>
      <c r="L159" s="1048">
        <v>6896</v>
      </c>
      <c r="M159" s="1047">
        <v>29695</v>
      </c>
      <c r="N159" s="1"/>
      <c r="O159" s="82"/>
      <c r="P159" s="82"/>
      <c r="Q159" s="82"/>
      <c r="R159" s="1"/>
      <c r="S159" s="1"/>
      <c r="T159" s="1"/>
      <c r="U159" s="1"/>
      <c r="V159" s="1"/>
      <c r="W159" s="1"/>
      <c r="X159" s="1"/>
      <c r="Y159" s="1"/>
      <c r="Z159" s="1"/>
    </row>
    <row r="160" spans="1:26" ht="15" customHeight="1" x14ac:dyDescent="0.2">
      <c r="A160" s="2"/>
      <c r="B160" s="1644" t="s">
        <v>93</v>
      </c>
      <c r="C160" s="1645"/>
      <c r="D160" s="1645"/>
      <c r="E160" s="1645"/>
      <c r="F160" s="1645"/>
      <c r="G160" s="1645"/>
      <c r="H160" s="1645"/>
      <c r="I160" s="1645"/>
      <c r="J160" s="1645"/>
      <c r="K160" s="1645"/>
      <c r="L160" s="1645"/>
      <c r="M160" s="1645"/>
      <c r="N160" s="2"/>
      <c r="O160" s="2"/>
      <c r="P160" s="2"/>
      <c r="Q160" s="2"/>
      <c r="R160" s="2"/>
      <c r="S160" s="2"/>
      <c r="T160" s="2"/>
      <c r="U160" s="2"/>
      <c r="V160" s="2"/>
      <c r="W160" s="2"/>
      <c r="X160" s="2"/>
      <c r="Y160" s="2"/>
      <c r="Z160" s="2"/>
    </row>
    <row r="161" spans="1:26" ht="15" customHeight="1" x14ac:dyDescent="0.2">
      <c r="A161" s="2"/>
      <c r="B161" s="1610"/>
      <c r="C161" s="1610"/>
      <c r="D161" s="1610"/>
      <c r="E161" s="1610"/>
      <c r="F161" s="1610"/>
      <c r="G161" s="1610"/>
      <c r="H161" s="1610"/>
      <c r="I161" s="1610"/>
      <c r="J161" s="1610"/>
      <c r="K161" s="1610"/>
      <c r="L161" s="1610"/>
      <c r="M161" s="1610"/>
      <c r="N161" s="2"/>
      <c r="O161" s="2"/>
      <c r="P161" s="2"/>
      <c r="Q161" s="2"/>
      <c r="R161" s="2"/>
      <c r="S161" s="2"/>
      <c r="T161" s="2"/>
      <c r="U161" s="2"/>
      <c r="V161" s="2"/>
      <c r="W161" s="2"/>
      <c r="X161" s="2"/>
      <c r="Y161" s="2"/>
      <c r="Z161" s="2"/>
    </row>
    <row r="162" spans="1:26" ht="12.75" customHeight="1" x14ac:dyDescent="0.2">
      <c r="A162" s="2"/>
      <c r="B162" s="1610"/>
      <c r="C162" s="1610"/>
      <c r="D162" s="1610"/>
      <c r="E162" s="1610"/>
      <c r="F162" s="1610"/>
      <c r="G162" s="1610"/>
      <c r="H162" s="1610"/>
      <c r="I162" s="1610"/>
      <c r="J162" s="1610"/>
      <c r="K162" s="1610"/>
      <c r="L162" s="1610"/>
      <c r="M162" s="1610"/>
      <c r="N162" s="2"/>
      <c r="O162" s="2"/>
      <c r="P162" s="2"/>
      <c r="Q162" s="2"/>
      <c r="R162" s="2"/>
      <c r="S162" s="2"/>
      <c r="T162" s="2"/>
      <c r="U162" s="2"/>
      <c r="V162" s="2"/>
      <c r="W162" s="2"/>
      <c r="X162" s="2"/>
      <c r="Y162" s="2"/>
      <c r="Z162" s="2"/>
    </row>
    <row r="163" spans="1:26" ht="12.75" customHeight="1" x14ac:dyDescent="0.2">
      <c r="A163" s="2"/>
      <c r="B163" s="1635"/>
      <c r="C163" s="1635"/>
      <c r="D163" s="1635"/>
      <c r="E163" s="1635"/>
      <c r="F163" s="1635"/>
      <c r="G163" s="1635"/>
      <c r="H163" s="1635"/>
      <c r="I163" s="1635"/>
      <c r="J163" s="1635"/>
      <c r="K163" s="1635"/>
      <c r="L163" s="1635"/>
      <c r="M163" s="1635"/>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1012"/>
      <c r="B166" s="1012" t="s">
        <v>94</v>
      </c>
      <c r="C166" s="1012"/>
      <c r="D166" s="1012"/>
      <c r="E166" s="1012"/>
      <c r="F166" s="1012"/>
      <c r="G166" s="1012"/>
      <c r="H166" s="1012"/>
      <c r="I166" s="1012"/>
      <c r="J166" s="1012"/>
      <c r="K166" s="1012"/>
      <c r="L166" s="1012"/>
      <c r="M166" s="101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 customHeight="1" x14ac:dyDescent="0.2">
      <c r="A168" s="2"/>
      <c r="B168" s="1703" t="s">
        <v>95</v>
      </c>
      <c r="C168" s="1610"/>
      <c r="D168" s="1610"/>
      <c r="E168" s="1610"/>
      <c r="F168" s="1610"/>
      <c r="G168" s="1610"/>
      <c r="H168" s="1610"/>
      <c r="I168" s="1610"/>
      <c r="J168" s="1610"/>
      <c r="K168" s="1610"/>
      <c r="L168" s="1610"/>
      <c r="M168" s="1610"/>
      <c r="N168" s="2"/>
      <c r="O168" s="2"/>
      <c r="P168" s="2"/>
      <c r="Q168" s="2"/>
      <c r="R168" s="2"/>
      <c r="S168" s="2"/>
      <c r="T168" s="2"/>
      <c r="U168" s="2"/>
      <c r="V168" s="2"/>
      <c r="W168" s="2"/>
      <c r="X168" s="2"/>
      <c r="Y168" s="2"/>
      <c r="Z168" s="2"/>
    </row>
    <row r="169" spans="1:26" ht="12.75" customHeight="1" x14ac:dyDescent="0.2">
      <c r="A169" s="2"/>
      <c r="B169" s="1610"/>
      <c r="C169" s="1610"/>
      <c r="D169" s="1610"/>
      <c r="E169" s="1610"/>
      <c r="F169" s="1610"/>
      <c r="G169" s="1610"/>
      <c r="H169" s="1610"/>
      <c r="I169" s="1610"/>
      <c r="J169" s="1610"/>
      <c r="K169" s="1610"/>
      <c r="L169" s="1610"/>
      <c r="M169" s="1610"/>
      <c r="N169" s="2"/>
      <c r="O169" s="2"/>
      <c r="P169" s="2"/>
      <c r="Q169" s="2"/>
      <c r="R169" s="2"/>
      <c r="S169" s="2"/>
      <c r="T169" s="2"/>
      <c r="U169" s="2"/>
      <c r="V169" s="2"/>
      <c r="W169" s="2"/>
      <c r="X169" s="2"/>
      <c r="Y169" s="2"/>
      <c r="Z169" s="2"/>
    </row>
    <row r="170" spans="1:26" ht="12.75" customHeight="1" x14ac:dyDescent="0.2">
      <c r="A170" s="2"/>
      <c r="B170" s="1610"/>
      <c r="C170" s="1610"/>
      <c r="D170" s="1610"/>
      <c r="E170" s="1610"/>
      <c r="F170" s="1610"/>
      <c r="G170" s="1610"/>
      <c r="H170" s="1610"/>
      <c r="I170" s="1610"/>
      <c r="J170" s="1610"/>
      <c r="K170" s="1610"/>
      <c r="L170" s="1610"/>
      <c r="M170" s="1610"/>
      <c r="N170" s="2"/>
      <c r="O170" s="2"/>
      <c r="P170" s="2"/>
      <c r="Q170" s="2"/>
      <c r="R170" s="2"/>
      <c r="S170" s="2"/>
      <c r="T170" s="2"/>
      <c r="U170" s="2"/>
      <c r="V170" s="2"/>
      <c r="W170" s="2"/>
      <c r="X170" s="2"/>
      <c r="Y170" s="2"/>
      <c r="Z170" s="2"/>
    </row>
    <row r="171" spans="1:26" ht="12.75" customHeight="1" x14ac:dyDescent="0.2">
      <c r="A171" s="2"/>
      <c r="B171" s="1"/>
      <c r="C171" s="1"/>
      <c r="D171" s="1"/>
      <c r="E171" s="1"/>
      <c r="F171" s="1"/>
      <c r="G171" s="1"/>
      <c r="H171" s="1"/>
      <c r="I171" s="1"/>
      <c r="J171" s="1"/>
      <c r="K171" s="1"/>
      <c r="L171" s="1"/>
      <c r="M171" s="1"/>
      <c r="N171" s="2"/>
      <c r="O171" s="2"/>
      <c r="P171" s="2"/>
      <c r="Q171" s="2"/>
      <c r="R171" s="2"/>
      <c r="S171" s="2"/>
      <c r="T171" s="2"/>
      <c r="U171" s="2"/>
      <c r="V171" s="2"/>
      <c r="W171" s="2"/>
      <c r="X171" s="2"/>
      <c r="Y171" s="2"/>
      <c r="Z171" s="2"/>
    </row>
    <row r="172" spans="1:26" ht="12.75" customHeight="1" x14ac:dyDescent="0.2">
      <c r="A172" s="2"/>
      <c r="B172" s="1689" t="s">
        <v>96</v>
      </c>
      <c r="C172" s="1638"/>
      <c r="D172" s="1639"/>
      <c r="E172" s="94">
        <v>2022</v>
      </c>
      <c r="F172" s="1001">
        <v>2023</v>
      </c>
      <c r="G172" s="1001">
        <v>2024</v>
      </c>
      <c r="H172" s="1"/>
      <c r="I172" s="1"/>
      <c r="J172" s="1"/>
      <c r="K172" s="1"/>
      <c r="L172" s="1"/>
      <c r="M172" s="1"/>
      <c r="N172" s="2"/>
      <c r="O172" s="2"/>
      <c r="P172" s="2"/>
      <c r="Q172" s="2"/>
      <c r="R172" s="2"/>
      <c r="S172" s="2"/>
      <c r="T172" s="2"/>
      <c r="U172" s="2"/>
      <c r="V172" s="2"/>
      <c r="W172" s="2"/>
      <c r="X172" s="2"/>
      <c r="Y172" s="2"/>
      <c r="Z172" s="2"/>
    </row>
    <row r="173" spans="1:26" ht="12.75" customHeight="1" x14ac:dyDescent="0.2">
      <c r="A173" s="2"/>
      <c r="B173" s="1686" t="s">
        <v>49</v>
      </c>
      <c r="C173" s="1627"/>
      <c r="D173" s="1687"/>
      <c r="E173" s="95">
        <v>9726</v>
      </c>
      <c r="F173" s="1052">
        <f>19630+43</f>
        <v>19673</v>
      </c>
      <c r="G173" s="96">
        <v>24202</v>
      </c>
      <c r="H173" s="1"/>
      <c r="I173" s="1"/>
      <c r="J173" s="1"/>
      <c r="K173" s="1"/>
      <c r="L173" s="1"/>
      <c r="M173" s="1"/>
      <c r="N173" s="2"/>
      <c r="O173" s="2"/>
      <c r="P173" s="2"/>
      <c r="Q173" s="2"/>
      <c r="R173" s="2"/>
      <c r="S173" s="2"/>
      <c r="T173" s="2"/>
      <c r="U173" s="2"/>
      <c r="V173" s="2"/>
      <c r="W173" s="2"/>
      <c r="X173" s="2"/>
      <c r="Y173" s="2"/>
      <c r="Z173" s="2"/>
    </row>
    <row r="174" spans="1:26" ht="12.75" customHeight="1" x14ac:dyDescent="0.2">
      <c r="A174" s="2"/>
      <c r="B174" s="1644" t="s">
        <v>97</v>
      </c>
      <c r="C174" s="1645"/>
      <c r="D174" s="1645"/>
      <c r="E174" s="1645"/>
      <c r="F174" s="1645"/>
      <c r="G174" s="1645"/>
      <c r="H174" s="1"/>
      <c r="I174" s="1"/>
      <c r="J174" s="1"/>
      <c r="K174" s="1"/>
      <c r="L174" s="1"/>
      <c r="M174" s="1"/>
      <c r="N174" s="2"/>
      <c r="O174" s="2"/>
      <c r="P174" s="2"/>
      <c r="Q174" s="2"/>
      <c r="R174" s="2"/>
      <c r="S174" s="2"/>
      <c r="T174" s="2"/>
      <c r="U174" s="2"/>
      <c r="V174" s="2"/>
      <c r="W174" s="2"/>
      <c r="X174" s="2"/>
      <c r="Y174" s="2"/>
      <c r="Z174" s="2"/>
    </row>
    <row r="175" spans="1:26" ht="21.75" customHeight="1" x14ac:dyDescent="0.2">
      <c r="A175" s="2"/>
      <c r="B175" s="1610"/>
      <c r="C175" s="1610"/>
      <c r="D175" s="1610"/>
      <c r="E175" s="1610"/>
      <c r="F175" s="1610"/>
      <c r="G175" s="1610"/>
      <c r="H175" s="1"/>
      <c r="I175" s="1"/>
      <c r="J175" s="1"/>
      <c r="K175" s="1"/>
      <c r="L175" s="1"/>
      <c r="M175" s="1"/>
      <c r="N175" s="2"/>
      <c r="O175" s="2"/>
      <c r="P175" s="2"/>
      <c r="Q175" s="2"/>
      <c r="R175" s="2"/>
      <c r="S175" s="2"/>
      <c r="T175" s="2"/>
      <c r="U175" s="2"/>
      <c r="V175" s="2"/>
      <c r="W175" s="2"/>
      <c r="X175" s="2"/>
      <c r="Y175" s="2"/>
      <c r="Z175" s="2"/>
    </row>
    <row r="176" spans="1:26" ht="12.75" customHeight="1" x14ac:dyDescent="0.2">
      <c r="A176" s="2"/>
      <c r="B176" s="1635"/>
      <c r="C176" s="1635"/>
      <c r="D176" s="1635"/>
      <c r="E176" s="1635"/>
      <c r="F176" s="1635"/>
      <c r="G176" s="1635"/>
      <c r="H176" s="1"/>
      <c r="I176" s="1"/>
      <c r="J176" s="1"/>
      <c r="K176" s="1"/>
      <c r="L176" s="1"/>
      <c r="M176" s="1"/>
      <c r="N176" s="2"/>
      <c r="O176" s="2"/>
      <c r="P176" s="2"/>
      <c r="Q176" s="2"/>
      <c r="R176" s="2"/>
      <c r="S176" s="2"/>
      <c r="T176" s="2"/>
      <c r="U176" s="2"/>
      <c r="V176" s="2"/>
      <c r="W176" s="2"/>
      <c r="X176" s="2"/>
      <c r="Y176" s="2"/>
      <c r="Z176" s="2"/>
    </row>
    <row r="177" spans="1:26" ht="12.75" customHeight="1" x14ac:dyDescent="0.2">
      <c r="A177" s="2"/>
      <c r="B177" s="2"/>
      <c r="C177" s="97"/>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1012"/>
      <c r="B179" s="1012" t="s">
        <v>98</v>
      </c>
      <c r="C179" s="1012"/>
      <c r="D179" s="1012"/>
      <c r="E179" s="1012"/>
      <c r="F179" s="1012"/>
      <c r="G179" s="1012"/>
      <c r="H179" s="1012"/>
      <c r="I179" s="1012"/>
      <c r="J179" s="1012"/>
      <c r="K179" s="1012"/>
      <c r="L179" s="1012"/>
      <c r="M179" s="1012"/>
      <c r="N179" s="1"/>
      <c r="O179" s="1"/>
      <c r="P179" s="1"/>
      <c r="Q179" s="1"/>
      <c r="R179" s="1"/>
      <c r="S179" s="1"/>
      <c r="T179" s="1"/>
      <c r="U179" s="1"/>
      <c r="V179" s="1"/>
      <c r="W179" s="1"/>
      <c r="X179" s="1"/>
      <c r="Y179" s="1"/>
      <c r="Z179" s="1"/>
    </row>
    <row r="180" spans="1:26" ht="12.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1689" t="s">
        <v>99</v>
      </c>
      <c r="C181" s="1638"/>
      <c r="D181" s="1638"/>
      <c r="E181" s="1638"/>
      <c r="F181" s="1638"/>
      <c r="G181" s="1638"/>
      <c r="H181" s="1638"/>
      <c r="I181" s="1638"/>
      <c r="J181" s="1639"/>
      <c r="K181" s="98">
        <v>2022</v>
      </c>
      <c r="L181" s="1053">
        <v>2023</v>
      </c>
      <c r="M181" s="1053">
        <v>2024</v>
      </c>
      <c r="N181" s="1"/>
      <c r="O181" s="1"/>
      <c r="P181" s="1"/>
      <c r="Q181" s="1"/>
      <c r="R181" s="1"/>
      <c r="S181" s="1"/>
      <c r="T181" s="1"/>
      <c r="U181" s="1"/>
      <c r="V181" s="1"/>
      <c r="W181" s="1"/>
      <c r="X181" s="1"/>
      <c r="Y181" s="1"/>
      <c r="Z181" s="1"/>
    </row>
    <row r="182" spans="1:26" ht="12.75" customHeight="1" x14ac:dyDescent="0.2">
      <c r="A182" s="1"/>
      <c r="B182" s="1670" t="s">
        <v>100</v>
      </c>
      <c r="C182" s="1671"/>
      <c r="D182" s="1671"/>
      <c r="E182" s="1671"/>
      <c r="F182" s="1671"/>
      <c r="G182" s="1671"/>
      <c r="H182" s="1671"/>
      <c r="I182" s="1671"/>
      <c r="J182" s="1672"/>
      <c r="K182" s="99">
        <v>31.7</v>
      </c>
      <c r="L182" s="100">
        <v>29.4</v>
      </c>
      <c r="M182" s="101">
        <v>27.7</v>
      </c>
      <c r="N182" s="1"/>
      <c r="O182" s="1"/>
      <c r="P182" s="1"/>
      <c r="Q182" s="1"/>
      <c r="R182" s="1"/>
      <c r="S182" s="1"/>
      <c r="T182" s="1"/>
      <c r="U182" s="1"/>
      <c r="V182" s="1"/>
      <c r="W182" s="1"/>
      <c r="X182" s="1"/>
      <c r="Y182" s="1"/>
      <c r="Z182" s="1"/>
    </row>
    <row r="183" spans="1:26" ht="12.75" customHeight="1" x14ac:dyDescent="0.2">
      <c r="A183" s="1"/>
      <c r="B183" s="1675" t="s">
        <v>101</v>
      </c>
      <c r="C183" s="1632"/>
      <c r="D183" s="1632"/>
      <c r="E183" s="1632"/>
      <c r="F183" s="1632"/>
      <c r="G183" s="1632"/>
      <c r="H183" s="1632"/>
      <c r="I183" s="1632"/>
      <c r="J183" s="1633"/>
      <c r="K183" s="102">
        <v>0.81399999999999995</v>
      </c>
      <c r="L183" s="1054">
        <v>0.309</v>
      </c>
      <c r="M183" s="103">
        <v>0.65600000000000003</v>
      </c>
      <c r="N183" s="1"/>
      <c r="O183" s="1"/>
      <c r="P183" s="1"/>
      <c r="Q183" s="1"/>
      <c r="R183" s="1"/>
      <c r="S183" s="1"/>
      <c r="T183" s="1"/>
      <c r="U183" s="1"/>
      <c r="V183" s="1"/>
      <c r="W183" s="1"/>
      <c r="X183" s="1"/>
      <c r="Y183" s="1"/>
      <c r="Z183" s="1"/>
    </row>
    <row r="184" spans="1:26" ht="12.75" customHeight="1" x14ac:dyDescent="0.2">
      <c r="A184" s="2"/>
      <c r="B184" s="1644" t="s">
        <v>102</v>
      </c>
      <c r="C184" s="1645"/>
      <c r="D184" s="1645"/>
      <c r="E184" s="1645"/>
      <c r="F184" s="1645"/>
      <c r="G184" s="1645"/>
      <c r="H184" s="1645"/>
      <c r="I184" s="1645"/>
      <c r="J184" s="1645"/>
      <c r="K184" s="1645"/>
      <c r="L184" s="1645"/>
      <c r="M184" s="1645"/>
      <c r="N184" s="2"/>
      <c r="O184" s="2"/>
      <c r="P184" s="2"/>
      <c r="Q184" s="2"/>
      <c r="R184" s="2"/>
      <c r="S184" s="2"/>
      <c r="T184" s="2"/>
      <c r="U184" s="2"/>
      <c r="V184" s="2"/>
      <c r="W184" s="2"/>
      <c r="X184" s="2"/>
      <c r="Y184" s="2"/>
      <c r="Z184" s="2"/>
    </row>
    <row r="185" spans="1:26" ht="6.75" customHeight="1" x14ac:dyDescent="0.2">
      <c r="A185" s="2"/>
      <c r="B185" s="1610"/>
      <c r="C185" s="1610"/>
      <c r="D185" s="1610"/>
      <c r="E185" s="1610"/>
      <c r="F185" s="1610"/>
      <c r="G185" s="1610"/>
      <c r="H185" s="1610"/>
      <c r="I185" s="1610"/>
      <c r="J185" s="1610"/>
      <c r="K185" s="1610"/>
      <c r="L185" s="1610"/>
      <c r="M185" s="1610"/>
      <c r="N185" s="2"/>
      <c r="O185" s="2"/>
      <c r="P185" s="2"/>
      <c r="Q185" s="2"/>
      <c r="R185" s="2"/>
      <c r="S185" s="2"/>
      <c r="T185" s="2"/>
      <c r="U185" s="2"/>
      <c r="V185" s="2"/>
      <c r="W185" s="2"/>
      <c r="X185" s="2"/>
      <c r="Y185" s="2"/>
      <c r="Z185" s="2"/>
    </row>
    <row r="186" spans="1:26" ht="12.75" customHeight="1" x14ac:dyDescent="0.2">
      <c r="A186" s="2"/>
      <c r="B186" s="1610"/>
      <c r="C186" s="1610"/>
      <c r="D186" s="1610"/>
      <c r="E186" s="1610"/>
      <c r="F186" s="1610"/>
      <c r="G186" s="1610"/>
      <c r="H186" s="1610"/>
      <c r="I186" s="1610"/>
      <c r="J186" s="1610"/>
      <c r="K186" s="1610"/>
      <c r="L186" s="1610"/>
      <c r="M186" s="1610"/>
      <c r="N186" s="2"/>
      <c r="O186" s="2"/>
      <c r="P186" s="2"/>
      <c r="Q186" s="2"/>
      <c r="R186" s="2"/>
      <c r="S186" s="2"/>
      <c r="T186" s="2"/>
      <c r="U186" s="2"/>
      <c r="V186" s="2"/>
      <c r="W186" s="2"/>
      <c r="X186" s="2"/>
      <c r="Y186" s="2"/>
      <c r="Z186" s="2"/>
    </row>
    <row r="187" spans="1:26" ht="1.5" customHeight="1" x14ac:dyDescent="0.2">
      <c r="A187" s="2"/>
      <c r="B187" s="1635"/>
      <c r="C187" s="1635"/>
      <c r="D187" s="1635"/>
      <c r="E187" s="1635"/>
      <c r="F187" s="1635"/>
      <c r="G187" s="1635"/>
      <c r="H187" s="1635"/>
      <c r="I187" s="1635"/>
      <c r="J187" s="1635"/>
      <c r="K187" s="1635"/>
      <c r="L187" s="1635"/>
      <c r="M187" s="1635"/>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hidden="1"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1012"/>
      <c r="B191" s="1012" t="s">
        <v>103</v>
      </c>
      <c r="C191" s="1012"/>
      <c r="D191" s="1012"/>
      <c r="E191" s="1012"/>
      <c r="F191" s="1012"/>
      <c r="G191" s="1012"/>
      <c r="H191" s="1012"/>
      <c r="I191" s="1012"/>
      <c r="J191" s="1012"/>
      <c r="K191" s="1012"/>
      <c r="L191" s="1012"/>
      <c r="M191" s="1012"/>
      <c r="N191" s="1"/>
      <c r="O191" s="1"/>
      <c r="P191" s="1"/>
      <c r="Q191" s="1"/>
      <c r="R191" s="1"/>
      <c r="S191" s="1"/>
      <c r="T191" s="1"/>
      <c r="U191" s="1"/>
      <c r="V191" s="1"/>
      <c r="W191" s="1"/>
      <c r="X191" s="1"/>
      <c r="Y191" s="1"/>
      <c r="Z191" s="1"/>
    </row>
    <row r="192" spans="1:26" ht="12.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 customHeight="1" x14ac:dyDescent="0.2">
      <c r="A193" s="1"/>
      <c r="B193" s="1636" t="s">
        <v>104</v>
      </c>
      <c r="C193" s="1615"/>
      <c r="D193" s="1615"/>
      <c r="E193" s="1615"/>
      <c r="F193" s="1615"/>
      <c r="G193" s="1637"/>
      <c r="H193" s="1642">
        <v>2022</v>
      </c>
      <c r="I193" s="1637"/>
      <c r="J193" s="1642">
        <v>2023</v>
      </c>
      <c r="K193" s="1615"/>
      <c r="L193" s="1642">
        <v>2024</v>
      </c>
      <c r="M193" s="1615"/>
      <c r="N193" s="1"/>
      <c r="O193" s="1"/>
      <c r="P193" s="1"/>
      <c r="Q193" s="1"/>
      <c r="R193" s="1"/>
      <c r="S193" s="1"/>
      <c r="T193" s="1"/>
      <c r="U193" s="1"/>
      <c r="V193" s="1"/>
      <c r="W193" s="1"/>
      <c r="X193" s="1"/>
      <c r="Y193" s="1"/>
      <c r="Z193" s="1"/>
    </row>
    <row r="194" spans="1:26" ht="12.75" customHeight="1" x14ac:dyDescent="0.2">
      <c r="A194" s="1"/>
      <c r="B194" s="1638"/>
      <c r="C194" s="1638"/>
      <c r="D194" s="1638"/>
      <c r="E194" s="1638"/>
      <c r="F194" s="1638"/>
      <c r="G194" s="1639"/>
      <c r="H194" s="1055" t="s">
        <v>105</v>
      </c>
      <c r="I194" s="1056" t="s">
        <v>106</v>
      </c>
      <c r="J194" s="1055" t="s">
        <v>105</v>
      </c>
      <c r="K194" s="1056" t="s">
        <v>106</v>
      </c>
      <c r="L194" s="1055" t="s">
        <v>105</v>
      </c>
      <c r="M194" s="104" t="s">
        <v>106</v>
      </c>
      <c r="N194" s="1"/>
      <c r="O194" s="1"/>
      <c r="P194" s="1"/>
      <c r="Q194" s="1"/>
      <c r="R194" s="1"/>
      <c r="S194" s="1"/>
      <c r="T194" s="1"/>
      <c r="U194" s="1"/>
      <c r="V194" s="1"/>
      <c r="W194" s="1"/>
      <c r="X194" s="1"/>
      <c r="Y194" s="1"/>
      <c r="Z194" s="1"/>
    </row>
    <row r="195" spans="1:26" ht="12.75" customHeight="1" x14ac:dyDescent="0.2">
      <c r="A195" s="1"/>
      <c r="B195" s="1749" t="s">
        <v>107</v>
      </c>
      <c r="C195" s="1627"/>
      <c r="D195" s="1627"/>
      <c r="E195" s="1627"/>
      <c r="F195" s="1627"/>
      <c r="G195" s="1627"/>
      <c r="H195" s="1627"/>
      <c r="I195" s="1627"/>
      <c r="J195" s="1627"/>
      <c r="K195" s="1627"/>
      <c r="L195" s="1627"/>
      <c r="M195" s="1627"/>
      <c r="N195" s="1"/>
      <c r="O195" s="1"/>
      <c r="P195" s="1"/>
      <c r="Q195" s="1"/>
      <c r="R195" s="1"/>
      <c r="S195" s="1"/>
      <c r="T195" s="1"/>
      <c r="U195" s="1"/>
      <c r="V195" s="1"/>
      <c r="W195" s="1"/>
      <c r="X195" s="1"/>
      <c r="Y195" s="1"/>
      <c r="Z195" s="1"/>
    </row>
    <row r="196" spans="1:26" ht="12.75" customHeight="1" x14ac:dyDescent="0.2">
      <c r="A196" s="1"/>
      <c r="B196" s="1646" t="s">
        <v>86</v>
      </c>
      <c r="C196" s="1647"/>
      <c r="D196" s="1647"/>
      <c r="E196" s="1647"/>
      <c r="F196" s="1647"/>
      <c r="G196" s="1648"/>
      <c r="H196" s="105">
        <v>3293</v>
      </c>
      <c r="I196" s="106">
        <v>3858</v>
      </c>
      <c r="J196" s="107">
        <v>3010</v>
      </c>
      <c r="K196" s="108">
        <v>2950</v>
      </c>
      <c r="L196" s="107">
        <v>2928</v>
      </c>
      <c r="M196" s="108">
        <v>3253</v>
      </c>
      <c r="N196" s="1"/>
      <c r="O196" s="1"/>
      <c r="P196" s="1"/>
      <c r="Q196" s="1"/>
      <c r="R196" s="1"/>
      <c r="S196" s="1"/>
      <c r="T196" s="1"/>
      <c r="U196" s="1"/>
      <c r="V196" s="1"/>
      <c r="W196" s="1"/>
      <c r="X196" s="1"/>
      <c r="Y196" s="1"/>
      <c r="Z196" s="1"/>
    </row>
    <row r="197" spans="1:26" ht="12.75" customHeight="1" x14ac:dyDescent="0.2">
      <c r="A197" s="1"/>
      <c r="B197" s="1675" t="s">
        <v>87</v>
      </c>
      <c r="C197" s="1632"/>
      <c r="D197" s="1632"/>
      <c r="E197" s="1632"/>
      <c r="F197" s="1632"/>
      <c r="G197" s="1633"/>
      <c r="H197" s="109">
        <v>1841</v>
      </c>
      <c r="I197" s="110">
        <v>1082</v>
      </c>
      <c r="J197" s="111">
        <v>2067</v>
      </c>
      <c r="K197" s="1057">
        <v>1178</v>
      </c>
      <c r="L197" s="111">
        <v>2081</v>
      </c>
      <c r="M197" s="1057">
        <v>1552</v>
      </c>
      <c r="N197" s="1"/>
      <c r="O197" s="1"/>
      <c r="P197" s="1"/>
      <c r="Q197" s="1"/>
      <c r="R197" s="1"/>
      <c r="S197" s="1"/>
      <c r="T197" s="1"/>
      <c r="U197" s="1"/>
      <c r="V197" s="1"/>
      <c r="W197" s="1"/>
      <c r="X197" s="1"/>
      <c r="Y197" s="1"/>
      <c r="Z197" s="1"/>
    </row>
    <row r="198" spans="1:26" ht="12.75" customHeight="1" x14ac:dyDescent="0.2">
      <c r="A198" s="1"/>
      <c r="B198" s="1748" t="s">
        <v>108</v>
      </c>
      <c r="C198" s="1630"/>
      <c r="D198" s="1630"/>
      <c r="E198" s="1630"/>
      <c r="F198" s="1630"/>
      <c r="G198" s="1630"/>
      <c r="H198" s="1630"/>
      <c r="I198" s="1630"/>
      <c r="J198" s="1630"/>
      <c r="K198" s="1630"/>
      <c r="L198" s="1630"/>
      <c r="M198" s="1630"/>
      <c r="N198" s="1"/>
      <c r="O198" s="1"/>
      <c r="P198" s="1"/>
      <c r="Q198" s="1"/>
      <c r="R198" s="1"/>
      <c r="S198" s="1"/>
      <c r="T198" s="1"/>
      <c r="U198" s="1"/>
      <c r="V198" s="1"/>
      <c r="W198" s="1"/>
      <c r="X198" s="1"/>
      <c r="Y198" s="1"/>
      <c r="Z198" s="1"/>
    </row>
    <row r="199" spans="1:26" ht="12.75" customHeight="1" x14ac:dyDescent="0.2">
      <c r="A199" s="1"/>
      <c r="B199" s="1756" t="s">
        <v>109</v>
      </c>
      <c r="C199" s="1647"/>
      <c r="D199" s="1647"/>
      <c r="E199" s="1647"/>
      <c r="F199" s="1647"/>
      <c r="G199" s="1648"/>
      <c r="H199" s="105">
        <v>3212</v>
      </c>
      <c r="I199" s="106">
        <v>2130</v>
      </c>
      <c r="J199" s="107">
        <v>3018</v>
      </c>
      <c r="K199" s="108">
        <v>2069</v>
      </c>
      <c r="L199" s="107">
        <v>2897</v>
      </c>
      <c r="M199" s="108">
        <v>2316</v>
      </c>
      <c r="N199" s="1"/>
      <c r="O199" s="1"/>
      <c r="P199" s="1"/>
      <c r="Q199" s="1"/>
      <c r="R199" s="1"/>
      <c r="S199" s="1"/>
      <c r="T199" s="1"/>
      <c r="U199" s="1"/>
      <c r="V199" s="1"/>
      <c r="W199" s="1"/>
      <c r="X199" s="1"/>
      <c r="Y199" s="1"/>
      <c r="Z199" s="1"/>
    </row>
    <row r="200" spans="1:26" ht="12.75" customHeight="1" x14ac:dyDescent="0.2">
      <c r="A200" s="1"/>
      <c r="B200" s="1623" t="s">
        <v>110</v>
      </c>
      <c r="C200" s="1624"/>
      <c r="D200" s="1624"/>
      <c r="E200" s="1624"/>
      <c r="F200" s="1624"/>
      <c r="G200" s="1625"/>
      <c r="H200" s="1058">
        <v>1760</v>
      </c>
      <c r="I200" s="112">
        <v>2500</v>
      </c>
      <c r="J200" s="113">
        <v>1897</v>
      </c>
      <c r="K200" s="1059">
        <v>1811</v>
      </c>
      <c r="L200" s="113">
        <v>1882</v>
      </c>
      <c r="M200" s="1059">
        <v>2112</v>
      </c>
      <c r="N200" s="1"/>
      <c r="O200" s="1"/>
      <c r="P200" s="1"/>
      <c r="Q200" s="1"/>
      <c r="R200" s="1"/>
      <c r="S200" s="1"/>
      <c r="T200" s="1"/>
      <c r="U200" s="1"/>
      <c r="V200" s="1"/>
      <c r="W200" s="1"/>
      <c r="X200" s="1"/>
      <c r="Y200" s="1"/>
      <c r="Z200" s="1"/>
    </row>
    <row r="201" spans="1:26" ht="12.75" customHeight="1" x14ac:dyDescent="0.2">
      <c r="A201" s="1"/>
      <c r="B201" s="1675" t="s">
        <v>111</v>
      </c>
      <c r="C201" s="1632"/>
      <c r="D201" s="1632"/>
      <c r="E201" s="1632"/>
      <c r="F201" s="1632"/>
      <c r="G201" s="1633"/>
      <c r="H201" s="109">
        <v>162</v>
      </c>
      <c r="I201" s="110">
        <v>310</v>
      </c>
      <c r="J201" s="111">
        <v>162</v>
      </c>
      <c r="K201" s="1057">
        <v>248</v>
      </c>
      <c r="L201" s="111">
        <v>230</v>
      </c>
      <c r="M201" s="1057">
        <v>377</v>
      </c>
      <c r="N201" s="1"/>
      <c r="O201" s="1"/>
      <c r="P201" s="1"/>
      <c r="Q201" s="1"/>
      <c r="R201" s="1"/>
      <c r="S201" s="1"/>
      <c r="T201" s="1"/>
      <c r="U201" s="1"/>
      <c r="V201" s="1"/>
      <c r="W201" s="1"/>
      <c r="X201" s="1"/>
      <c r="Y201" s="1"/>
      <c r="Z201" s="1"/>
    </row>
    <row r="202" spans="1:26" ht="12.75" customHeight="1" x14ac:dyDescent="0.2">
      <c r="A202" s="1"/>
      <c r="B202" s="1748" t="s">
        <v>21</v>
      </c>
      <c r="C202" s="1630"/>
      <c r="D202" s="1630"/>
      <c r="E202" s="1630"/>
      <c r="F202" s="1630"/>
      <c r="G202" s="1630"/>
      <c r="H202" s="1630"/>
      <c r="I202" s="1630"/>
      <c r="J202" s="1630"/>
      <c r="K202" s="1630"/>
      <c r="L202" s="1630"/>
      <c r="M202" s="1630"/>
      <c r="N202" s="1"/>
      <c r="O202" s="1"/>
      <c r="P202" s="1"/>
      <c r="Q202" s="1"/>
      <c r="R202" s="1"/>
      <c r="S202" s="1"/>
      <c r="T202" s="1"/>
      <c r="U202" s="1"/>
      <c r="V202" s="1"/>
      <c r="W202" s="1"/>
      <c r="X202" s="1"/>
      <c r="Y202" s="1"/>
      <c r="Z202" s="1"/>
    </row>
    <row r="203" spans="1:26" ht="12.75" customHeight="1" x14ac:dyDescent="0.2">
      <c r="A203" s="1"/>
      <c r="B203" s="1646" t="s">
        <v>22</v>
      </c>
      <c r="C203" s="1647"/>
      <c r="D203" s="1647"/>
      <c r="E203" s="1647"/>
      <c r="F203" s="1647"/>
      <c r="G203" s="1648"/>
      <c r="H203" s="105">
        <v>196</v>
      </c>
      <c r="I203" s="106">
        <v>110</v>
      </c>
      <c r="J203" s="107">
        <v>192</v>
      </c>
      <c r="K203" s="108">
        <v>151</v>
      </c>
      <c r="L203" s="107">
        <v>100</v>
      </c>
      <c r="M203" s="108">
        <v>111</v>
      </c>
      <c r="N203" s="1"/>
      <c r="O203" s="1"/>
      <c r="P203" s="1"/>
      <c r="Q203" s="1"/>
      <c r="R203" s="1"/>
      <c r="S203" s="1"/>
      <c r="T203" s="1"/>
      <c r="U203" s="1"/>
      <c r="V203" s="1"/>
      <c r="W203" s="1"/>
      <c r="X203" s="1"/>
      <c r="Y203" s="1"/>
      <c r="Z203" s="1"/>
    </row>
    <row r="204" spans="1:26" ht="12.75" customHeight="1" x14ac:dyDescent="0.2">
      <c r="A204" s="1"/>
      <c r="B204" s="1623" t="s">
        <v>23</v>
      </c>
      <c r="C204" s="1624"/>
      <c r="D204" s="1624"/>
      <c r="E204" s="1624"/>
      <c r="F204" s="1624"/>
      <c r="G204" s="1625"/>
      <c r="H204" s="1060">
        <v>506</v>
      </c>
      <c r="I204" s="114">
        <v>204</v>
      </c>
      <c r="J204" s="1061">
        <v>390</v>
      </c>
      <c r="K204" s="1062">
        <v>221</v>
      </c>
      <c r="L204" s="1061">
        <v>369</v>
      </c>
      <c r="M204" s="1062">
        <v>292</v>
      </c>
      <c r="N204" s="1"/>
      <c r="O204" s="1"/>
      <c r="P204" s="1"/>
      <c r="Q204" s="1"/>
      <c r="R204" s="1"/>
      <c r="S204" s="1"/>
      <c r="T204" s="1"/>
      <c r="U204" s="1"/>
      <c r="V204" s="1"/>
      <c r="W204" s="1"/>
      <c r="X204" s="1"/>
      <c r="Y204" s="1"/>
      <c r="Z204" s="1"/>
    </row>
    <row r="205" spans="1:26" ht="12.75" customHeight="1" x14ac:dyDescent="0.2">
      <c r="A205" s="1"/>
      <c r="B205" s="1623" t="s">
        <v>24</v>
      </c>
      <c r="C205" s="1624"/>
      <c r="D205" s="1624"/>
      <c r="E205" s="1624"/>
      <c r="F205" s="1624"/>
      <c r="G205" s="1625"/>
      <c r="H205" s="1063" t="s">
        <v>25</v>
      </c>
      <c r="I205" s="115" t="s">
        <v>25</v>
      </c>
      <c r="J205" s="1061">
        <v>2</v>
      </c>
      <c r="K205" s="1062">
        <v>1</v>
      </c>
      <c r="L205" s="1061">
        <v>22</v>
      </c>
      <c r="M205" s="1062">
        <v>5</v>
      </c>
      <c r="N205" s="1"/>
      <c r="O205" s="1"/>
      <c r="P205" s="1"/>
      <c r="Q205" s="1"/>
      <c r="R205" s="1"/>
      <c r="S205" s="1"/>
      <c r="T205" s="1"/>
      <c r="U205" s="1"/>
      <c r="V205" s="1"/>
      <c r="W205" s="1"/>
      <c r="X205" s="1"/>
      <c r="Y205" s="1"/>
      <c r="Z205" s="1"/>
    </row>
    <row r="206" spans="1:26" ht="12.75" customHeight="1" x14ac:dyDescent="0.2">
      <c r="A206" s="1"/>
      <c r="B206" s="1623" t="s">
        <v>26</v>
      </c>
      <c r="C206" s="1624"/>
      <c r="D206" s="1624"/>
      <c r="E206" s="1624"/>
      <c r="F206" s="1624"/>
      <c r="G206" s="1625"/>
      <c r="H206" s="1060">
        <v>4354</v>
      </c>
      <c r="I206" s="114">
        <v>4535</v>
      </c>
      <c r="J206" s="1061">
        <v>4416</v>
      </c>
      <c r="K206" s="1062">
        <v>3687</v>
      </c>
      <c r="L206" s="1061">
        <v>4412</v>
      </c>
      <c r="M206" s="1062">
        <v>4263</v>
      </c>
      <c r="N206" s="1"/>
      <c r="O206" s="1"/>
      <c r="P206" s="1"/>
      <c r="Q206" s="1"/>
      <c r="R206" s="1"/>
      <c r="S206" s="1"/>
      <c r="T206" s="1"/>
      <c r="U206" s="1"/>
      <c r="V206" s="1"/>
      <c r="W206" s="1"/>
      <c r="X206" s="1"/>
      <c r="Y206" s="1"/>
      <c r="Z206" s="1"/>
    </row>
    <row r="207" spans="1:26" ht="12.75" customHeight="1" x14ac:dyDescent="0.2">
      <c r="A207" s="1"/>
      <c r="B207" s="1623" t="s">
        <v>27</v>
      </c>
      <c r="C207" s="1624"/>
      <c r="D207" s="1624"/>
      <c r="E207" s="1624"/>
      <c r="F207" s="1624"/>
      <c r="G207" s="1625"/>
      <c r="H207" s="1058">
        <v>78</v>
      </c>
      <c r="I207" s="112">
        <v>91</v>
      </c>
      <c r="J207" s="113">
        <v>77</v>
      </c>
      <c r="K207" s="1059">
        <v>68</v>
      </c>
      <c r="L207" s="113">
        <v>106</v>
      </c>
      <c r="M207" s="1059">
        <v>134</v>
      </c>
      <c r="N207" s="1"/>
      <c r="O207" s="1"/>
      <c r="P207" s="1"/>
      <c r="Q207" s="1"/>
      <c r="R207" s="1"/>
      <c r="S207" s="1"/>
      <c r="T207" s="1"/>
      <c r="U207" s="1"/>
      <c r="V207" s="1"/>
      <c r="W207" s="1"/>
      <c r="X207" s="1"/>
      <c r="Y207" s="1"/>
      <c r="Z207" s="1"/>
    </row>
    <row r="208" spans="1:26" ht="12.75" customHeight="1" x14ac:dyDescent="0.2">
      <c r="A208" s="1"/>
      <c r="B208" s="1631" t="s">
        <v>42</v>
      </c>
      <c r="C208" s="1632"/>
      <c r="D208" s="1632"/>
      <c r="E208" s="1632"/>
      <c r="F208" s="1632"/>
      <c r="G208" s="1633"/>
      <c r="H208" s="116">
        <f>SUM(H203:H207)</f>
        <v>5134</v>
      </c>
      <c r="I208" s="117">
        <v>4940</v>
      </c>
      <c r="J208" s="116">
        <v>5077</v>
      </c>
      <c r="K208" s="1064">
        <v>4128</v>
      </c>
      <c r="L208" s="116">
        <v>5009</v>
      </c>
      <c r="M208" s="1064">
        <v>4805</v>
      </c>
      <c r="N208" s="1"/>
      <c r="O208" s="1"/>
      <c r="P208" s="1"/>
      <c r="Q208" s="1"/>
      <c r="R208" s="1"/>
      <c r="S208" s="1"/>
      <c r="T208" s="1"/>
      <c r="U208" s="1"/>
      <c r="V208" s="1"/>
      <c r="W208" s="1"/>
      <c r="X208" s="1"/>
      <c r="Y208" s="1"/>
      <c r="Z208" s="1"/>
    </row>
    <row r="209" spans="1:26" ht="15" customHeight="1" x14ac:dyDescent="0.2">
      <c r="A209" s="1"/>
      <c r="B209" s="1644" t="s">
        <v>112</v>
      </c>
      <c r="C209" s="1645"/>
      <c r="D209" s="1645"/>
      <c r="E209" s="1645"/>
      <c r="F209" s="1645"/>
      <c r="G209" s="1645"/>
      <c r="H209" s="1645"/>
      <c r="I209" s="1645"/>
      <c r="J209" s="1645"/>
      <c r="K209" s="1645"/>
      <c r="L209" s="1645"/>
      <c r="M209" s="1645"/>
      <c r="N209" s="2"/>
      <c r="O209" s="2"/>
      <c r="P209" s="2"/>
      <c r="Q209" s="2"/>
      <c r="R209" s="2"/>
      <c r="S209" s="2"/>
      <c r="T209" s="2"/>
      <c r="U209" s="2"/>
      <c r="V209" s="2"/>
      <c r="W209" s="2"/>
      <c r="X209" s="2"/>
      <c r="Y209" s="2"/>
      <c r="Z209" s="2"/>
    </row>
    <row r="210" spans="1:26" ht="15.75" customHeight="1" x14ac:dyDescent="0.2">
      <c r="A210" s="1"/>
      <c r="B210" s="1610"/>
      <c r="C210" s="1610"/>
      <c r="D210" s="1610"/>
      <c r="E210" s="1610"/>
      <c r="F210" s="1610"/>
      <c r="G210" s="1610"/>
      <c r="H210" s="1610"/>
      <c r="I210" s="1610"/>
      <c r="J210" s="1610"/>
      <c r="K210" s="1610"/>
      <c r="L210" s="1610"/>
      <c r="M210" s="1610"/>
      <c r="N210" s="2"/>
      <c r="O210" s="2"/>
      <c r="P210" s="2"/>
      <c r="Q210" s="2"/>
      <c r="R210" s="2"/>
      <c r="S210" s="2"/>
      <c r="T210" s="2"/>
      <c r="U210" s="2"/>
      <c r="V210" s="2"/>
      <c r="W210" s="2"/>
      <c r="X210" s="2"/>
      <c r="Y210" s="2"/>
      <c r="Z210" s="2"/>
    </row>
    <row r="211" spans="1:26" ht="1.5" customHeight="1" x14ac:dyDescent="0.2">
      <c r="A211" s="1"/>
      <c r="B211" s="1635"/>
      <c r="C211" s="1635"/>
      <c r="D211" s="1635"/>
      <c r="E211" s="1635"/>
      <c r="F211" s="1635"/>
      <c r="G211" s="1635"/>
      <c r="H211" s="1635"/>
      <c r="I211" s="1635"/>
      <c r="J211" s="1635"/>
      <c r="K211" s="1635"/>
      <c r="L211" s="1635"/>
      <c r="M211" s="1635"/>
      <c r="N211" s="2"/>
      <c r="O211" s="2"/>
      <c r="P211" s="2"/>
      <c r="Q211" s="2"/>
      <c r="R211" s="2"/>
      <c r="S211" s="2"/>
      <c r="T211" s="2"/>
      <c r="U211" s="2"/>
      <c r="V211" s="2"/>
      <c r="W211" s="2"/>
      <c r="X211" s="2"/>
      <c r="Y211" s="2"/>
      <c r="Z211" s="2"/>
    </row>
    <row r="212" spans="1:26" ht="12.75" customHeight="1" x14ac:dyDescent="0.2">
      <c r="A212" s="1"/>
      <c r="B212" s="1"/>
      <c r="C212" s="1"/>
      <c r="D212" s="1"/>
      <c r="E212" s="1"/>
      <c r="F212" s="1"/>
      <c r="G212" s="1"/>
      <c r="H212" s="1"/>
      <c r="I212" s="1"/>
      <c r="J212" s="1"/>
      <c r="K212" s="1"/>
      <c r="L212" s="1"/>
      <c r="M212" s="1"/>
      <c r="N212" s="2"/>
      <c r="O212" s="2"/>
      <c r="P212" s="2"/>
      <c r="Q212" s="2"/>
      <c r="R212" s="2"/>
      <c r="S212" s="2"/>
      <c r="T212" s="2"/>
      <c r="U212" s="2"/>
      <c r="V212" s="2"/>
      <c r="W212" s="2"/>
      <c r="X212" s="2"/>
      <c r="Y212" s="2"/>
      <c r="Z212" s="2"/>
    </row>
    <row r="213" spans="1:26" ht="15" customHeight="1" x14ac:dyDescent="0.2">
      <c r="A213" s="1"/>
      <c r="B213" s="1636" t="s">
        <v>113</v>
      </c>
      <c r="C213" s="1615"/>
      <c r="D213" s="1615"/>
      <c r="E213" s="1615"/>
      <c r="F213" s="1615"/>
      <c r="G213" s="1637"/>
      <c r="H213" s="1642">
        <v>2022</v>
      </c>
      <c r="I213" s="1637"/>
      <c r="J213" s="1642">
        <v>2023</v>
      </c>
      <c r="K213" s="1637"/>
      <c r="L213" s="1642">
        <v>2023</v>
      </c>
      <c r="M213" s="1615"/>
      <c r="N213" s="1"/>
      <c r="O213" s="1"/>
      <c r="P213" s="1"/>
      <c r="Q213" s="1"/>
      <c r="R213" s="1"/>
      <c r="S213" s="1"/>
      <c r="T213" s="1"/>
      <c r="U213" s="1"/>
      <c r="V213" s="1"/>
      <c r="W213" s="1"/>
      <c r="X213" s="1"/>
      <c r="Y213" s="1"/>
      <c r="Z213" s="1"/>
    </row>
    <row r="214" spans="1:26" ht="27" customHeight="1" x14ac:dyDescent="0.2">
      <c r="A214" s="1"/>
      <c r="B214" s="1638"/>
      <c r="C214" s="1638"/>
      <c r="D214" s="1638"/>
      <c r="E214" s="1638"/>
      <c r="F214" s="1638"/>
      <c r="G214" s="1639"/>
      <c r="H214" s="1013" t="s">
        <v>114</v>
      </c>
      <c r="I214" s="1014" t="s">
        <v>115</v>
      </c>
      <c r="J214" s="1013" t="s">
        <v>114</v>
      </c>
      <c r="K214" s="1014" t="s">
        <v>115</v>
      </c>
      <c r="L214" s="1013" t="s">
        <v>114</v>
      </c>
      <c r="M214" s="118" t="s">
        <v>115</v>
      </c>
      <c r="N214" s="1"/>
      <c r="O214" s="1"/>
      <c r="P214" s="1"/>
      <c r="Q214" s="1"/>
      <c r="R214" s="1"/>
      <c r="S214" s="1"/>
      <c r="T214" s="1"/>
      <c r="U214" s="1"/>
      <c r="V214" s="1"/>
      <c r="W214" s="1"/>
      <c r="X214" s="1"/>
      <c r="Y214" s="1"/>
      <c r="Z214" s="1"/>
    </row>
    <row r="215" spans="1:26" ht="12.75" customHeight="1" x14ac:dyDescent="0.2">
      <c r="A215" s="1"/>
      <c r="B215" s="1749" t="s">
        <v>107</v>
      </c>
      <c r="C215" s="1627"/>
      <c r="D215" s="1627"/>
      <c r="E215" s="1627"/>
      <c r="F215" s="1627"/>
      <c r="G215" s="1627"/>
      <c r="H215" s="1627"/>
      <c r="I215" s="1627"/>
      <c r="J215" s="1627"/>
      <c r="K215" s="1627"/>
      <c r="L215" s="1627"/>
      <c r="M215" s="1627"/>
      <c r="N215" s="1"/>
      <c r="O215" s="1"/>
      <c r="P215" s="1"/>
      <c r="Q215" s="1"/>
      <c r="R215" s="1"/>
      <c r="S215" s="1"/>
      <c r="T215" s="1"/>
      <c r="U215" s="1"/>
      <c r="V215" s="1"/>
      <c r="W215" s="1"/>
      <c r="X215" s="1"/>
      <c r="Y215" s="1"/>
      <c r="Z215" s="1"/>
    </row>
    <row r="216" spans="1:26" ht="12.75" customHeight="1" x14ac:dyDescent="0.2">
      <c r="A216" s="1"/>
      <c r="B216" s="1623" t="s">
        <v>86</v>
      </c>
      <c r="C216" s="1624"/>
      <c r="D216" s="1624"/>
      <c r="E216" s="1624"/>
      <c r="F216" s="1624"/>
      <c r="G216" s="1625"/>
      <c r="H216" s="119">
        <v>0.16</v>
      </c>
      <c r="I216" s="120">
        <v>0.188</v>
      </c>
      <c r="J216" s="121">
        <v>0.14363549407492959</v>
      </c>
      <c r="K216" s="122">
        <v>0.14055495434757515</v>
      </c>
      <c r="L216" s="121">
        <v>0.13300000000000001</v>
      </c>
      <c r="M216" s="122">
        <v>0.14799999999999999</v>
      </c>
      <c r="N216" s="1"/>
      <c r="O216" s="1"/>
      <c r="P216" s="1"/>
      <c r="Q216" s="1"/>
      <c r="R216" s="1"/>
      <c r="S216" s="1"/>
      <c r="T216" s="1"/>
      <c r="U216" s="1"/>
      <c r="V216" s="1"/>
      <c r="W216" s="1"/>
      <c r="X216" s="1"/>
      <c r="Y216" s="1"/>
      <c r="Z216" s="1"/>
    </row>
    <row r="217" spans="1:26" ht="12.75" customHeight="1" x14ac:dyDescent="0.2">
      <c r="A217" s="1"/>
      <c r="B217" s="1623" t="s">
        <v>87</v>
      </c>
      <c r="C217" s="1624"/>
      <c r="D217" s="1624"/>
      <c r="E217" s="1624"/>
      <c r="F217" s="1624"/>
      <c r="G217" s="1625"/>
      <c r="H217" s="123">
        <v>0.39200000000000002</v>
      </c>
      <c r="I217" s="124">
        <v>0.23400000000000001</v>
      </c>
      <c r="J217" s="125">
        <v>0.37226018733572136</v>
      </c>
      <c r="K217" s="1065">
        <v>0.21660398304081407</v>
      </c>
      <c r="L217" s="125">
        <v>0.32300000000000001</v>
      </c>
      <c r="M217" s="1065">
        <v>0.24299999999999999</v>
      </c>
      <c r="N217" s="1"/>
      <c r="O217" s="1"/>
      <c r="P217" s="1"/>
      <c r="Q217" s="1"/>
      <c r="R217" s="1"/>
      <c r="S217" s="1"/>
      <c r="T217" s="1"/>
      <c r="U217" s="1"/>
      <c r="V217" s="1"/>
      <c r="W217" s="1"/>
      <c r="X217" s="1"/>
      <c r="Y217" s="1"/>
      <c r="Z217" s="1"/>
    </row>
    <row r="218" spans="1:26" ht="12.75" customHeight="1" x14ac:dyDescent="0.2">
      <c r="A218" s="1"/>
      <c r="B218" s="1748" t="s">
        <v>108</v>
      </c>
      <c r="C218" s="1630"/>
      <c r="D218" s="1630"/>
      <c r="E218" s="1630"/>
      <c r="F218" s="1630"/>
      <c r="G218" s="1630"/>
      <c r="H218" s="1630"/>
      <c r="I218" s="1630"/>
      <c r="J218" s="1630"/>
      <c r="K218" s="1630"/>
      <c r="L218" s="1630"/>
      <c r="M218" s="1630"/>
      <c r="N218" s="1"/>
      <c r="O218" s="1"/>
      <c r="P218" s="1"/>
      <c r="Q218" s="1"/>
      <c r="R218" s="1"/>
      <c r="S218" s="1"/>
      <c r="T218" s="1"/>
      <c r="U218" s="1"/>
      <c r="V218" s="1"/>
      <c r="W218" s="1"/>
      <c r="X218" s="1"/>
      <c r="Y218" s="1"/>
      <c r="Z218" s="1"/>
    </row>
    <row r="219" spans="1:26" ht="12.75" customHeight="1" x14ac:dyDescent="0.2">
      <c r="A219" s="1"/>
      <c r="B219" s="1756" t="s">
        <v>109</v>
      </c>
      <c r="C219" s="1647"/>
      <c r="D219" s="1647"/>
      <c r="E219" s="1647"/>
      <c r="F219" s="1647"/>
      <c r="G219" s="1648"/>
      <c r="H219" s="119">
        <v>0.42699999999999999</v>
      </c>
      <c r="I219" s="120">
        <v>0.28499999999999998</v>
      </c>
      <c r="J219" s="121">
        <v>0.38433250729632817</v>
      </c>
      <c r="K219" s="122">
        <v>0.26466379234148918</v>
      </c>
      <c r="L219" s="121">
        <v>0.36799999999999999</v>
      </c>
      <c r="M219" s="122">
        <v>0.29499999999999998</v>
      </c>
      <c r="N219" s="1"/>
      <c r="O219" s="1"/>
      <c r="P219" s="1"/>
      <c r="Q219" s="1"/>
      <c r="R219" s="1"/>
      <c r="S219" s="1"/>
      <c r="T219" s="1"/>
      <c r="U219" s="1"/>
      <c r="V219" s="1"/>
      <c r="W219" s="1"/>
      <c r="X219" s="1"/>
      <c r="Y219" s="1"/>
      <c r="Z219" s="1"/>
    </row>
    <row r="220" spans="1:26" ht="12.75" customHeight="1" x14ac:dyDescent="0.2">
      <c r="A220" s="1"/>
      <c r="B220" s="1623" t="s">
        <v>110</v>
      </c>
      <c r="C220" s="1624"/>
      <c r="D220" s="1624"/>
      <c r="E220" s="1624"/>
      <c r="F220" s="1624"/>
      <c r="G220" s="1625"/>
      <c r="H220" s="1066">
        <v>0.11899999999999999</v>
      </c>
      <c r="I220" s="126">
        <v>0.16900000000000001</v>
      </c>
      <c r="J220" s="127">
        <v>0.1230829622528781</v>
      </c>
      <c r="K220" s="1067">
        <v>0.11805496508041832</v>
      </c>
      <c r="L220" s="127">
        <v>0.113</v>
      </c>
      <c r="M220" s="1067">
        <v>0.126</v>
      </c>
      <c r="N220" s="1"/>
      <c r="O220" s="1"/>
      <c r="P220" s="1"/>
      <c r="Q220" s="1"/>
      <c r="R220" s="1"/>
      <c r="S220" s="1"/>
      <c r="T220" s="1"/>
      <c r="U220" s="1"/>
      <c r="V220" s="1"/>
      <c r="W220" s="1"/>
      <c r="X220" s="1"/>
      <c r="Y220" s="1"/>
      <c r="Z220" s="1"/>
    </row>
    <row r="221" spans="1:26" ht="12.75" customHeight="1" x14ac:dyDescent="0.2">
      <c r="A221" s="1"/>
      <c r="B221" s="1675" t="s">
        <v>111</v>
      </c>
      <c r="C221" s="1632"/>
      <c r="D221" s="1632"/>
      <c r="E221" s="1632"/>
      <c r="F221" s="1632"/>
      <c r="G221" s="1633"/>
      <c r="H221" s="123">
        <v>5.7000000000000002E-2</v>
      </c>
      <c r="I221" s="124">
        <v>0.11</v>
      </c>
      <c r="J221" s="125">
        <v>5.0753703608003069E-2</v>
      </c>
      <c r="K221" s="1065">
        <v>7.657697834980591E-2</v>
      </c>
      <c r="L221" s="125">
        <v>5.8999999999999997E-2</v>
      </c>
      <c r="M221" s="1065">
        <v>9.7000000000000003E-2</v>
      </c>
      <c r="N221" s="1"/>
      <c r="O221" s="1"/>
      <c r="P221" s="1"/>
      <c r="Q221" s="1"/>
      <c r="R221" s="1"/>
      <c r="S221" s="1"/>
      <c r="T221" s="1"/>
      <c r="U221" s="1"/>
      <c r="V221" s="1"/>
      <c r="W221" s="1"/>
      <c r="X221" s="1"/>
      <c r="Y221" s="1"/>
      <c r="Z221" s="1"/>
    </row>
    <row r="222" spans="1:26" ht="12.75" customHeight="1" x14ac:dyDescent="0.2">
      <c r="A222" s="1"/>
      <c r="B222" s="1748" t="s">
        <v>21</v>
      </c>
      <c r="C222" s="1630"/>
      <c r="D222" s="1630"/>
      <c r="E222" s="1630"/>
      <c r="F222" s="1630"/>
      <c r="G222" s="1630"/>
      <c r="H222" s="1630"/>
      <c r="I222" s="1630"/>
      <c r="J222" s="1630"/>
      <c r="K222" s="1630"/>
      <c r="L222" s="1630"/>
      <c r="M222" s="1630"/>
      <c r="N222" s="1"/>
      <c r="O222" s="1"/>
      <c r="P222" s="1"/>
      <c r="Q222" s="1"/>
      <c r="R222" s="1"/>
      <c r="S222" s="1"/>
      <c r="T222" s="1"/>
      <c r="U222" s="1"/>
      <c r="V222" s="1"/>
      <c r="W222" s="1"/>
      <c r="X222" s="1"/>
      <c r="Y222" s="1"/>
      <c r="Z222" s="1"/>
    </row>
    <row r="223" spans="1:26" ht="12.75" customHeight="1" x14ac:dyDescent="0.2">
      <c r="A223" s="1"/>
      <c r="B223" s="1646" t="s">
        <v>22</v>
      </c>
      <c r="C223" s="1647"/>
      <c r="D223" s="1647"/>
      <c r="E223" s="1647"/>
      <c r="F223" s="1647"/>
      <c r="G223" s="1648"/>
      <c r="H223" s="119">
        <v>0.58899999999999997</v>
      </c>
      <c r="I223" s="119">
        <v>0.32600000000000001</v>
      </c>
      <c r="J223" s="121">
        <v>0.47348419884953991</v>
      </c>
      <c r="K223" s="122">
        <v>0.37294448206561465</v>
      </c>
      <c r="L223" s="121">
        <v>0.24</v>
      </c>
      <c r="M223" s="122">
        <v>0.27300000000000002</v>
      </c>
      <c r="N223" s="1"/>
      <c r="O223" s="1"/>
      <c r="P223" s="1"/>
      <c r="Q223" s="1"/>
      <c r="R223" s="1"/>
      <c r="S223" s="1"/>
      <c r="T223" s="1"/>
      <c r="U223" s="1"/>
      <c r="V223" s="1"/>
      <c r="W223" s="1"/>
      <c r="X223" s="1"/>
      <c r="Y223" s="1"/>
      <c r="Z223" s="1"/>
    </row>
    <row r="224" spans="1:26" ht="12.75" customHeight="1" x14ac:dyDescent="0.2">
      <c r="A224" s="1"/>
      <c r="B224" s="1623" t="s">
        <v>23</v>
      </c>
      <c r="C224" s="1624"/>
      <c r="D224" s="1624"/>
      <c r="E224" s="1624"/>
      <c r="F224" s="1624"/>
      <c r="G224" s="1625"/>
      <c r="H224" s="1068">
        <v>0.34899999999999998</v>
      </c>
      <c r="I224" s="128">
        <v>0.13600000000000001</v>
      </c>
      <c r="J224" s="1069">
        <v>0.20233464150578739</v>
      </c>
      <c r="K224" s="1070">
        <v>0.11511097964850917</v>
      </c>
      <c r="L224" s="1069">
        <v>0.16600000000000001</v>
      </c>
      <c r="M224" s="1070">
        <v>0.13200000000000001</v>
      </c>
      <c r="N224" s="1"/>
      <c r="O224" s="1"/>
      <c r="P224" s="1"/>
      <c r="Q224" s="1"/>
      <c r="R224" s="1"/>
      <c r="S224" s="1"/>
      <c r="T224" s="1"/>
      <c r="U224" s="1"/>
      <c r="V224" s="1"/>
      <c r="W224" s="1"/>
      <c r="X224" s="1"/>
      <c r="Y224" s="1"/>
      <c r="Z224" s="1"/>
    </row>
    <row r="225" spans="1:26" ht="12.75" customHeight="1" x14ac:dyDescent="0.2">
      <c r="A225" s="1"/>
      <c r="B225" s="1623" t="s">
        <v>24</v>
      </c>
      <c r="C225" s="1624"/>
      <c r="D225" s="1624"/>
      <c r="E225" s="1624"/>
      <c r="F225" s="1624"/>
      <c r="G225" s="1625"/>
      <c r="H225" s="1071" t="s">
        <v>25</v>
      </c>
      <c r="I225" s="129" t="s">
        <v>25</v>
      </c>
      <c r="J225" s="1069">
        <v>3.5087719298245612E-2</v>
      </c>
      <c r="K225" s="1070">
        <v>1.7543859649122806E-2</v>
      </c>
      <c r="L225" s="1069">
        <v>0.33400000000000002</v>
      </c>
      <c r="M225" s="1070">
        <v>7.9000000000000001E-2</v>
      </c>
      <c r="N225" s="1"/>
      <c r="O225" s="1"/>
      <c r="P225" s="1"/>
      <c r="Q225" s="1"/>
      <c r="R225" s="1"/>
      <c r="S225" s="1"/>
      <c r="T225" s="1"/>
      <c r="U225" s="1"/>
      <c r="V225" s="1"/>
      <c r="W225" s="1"/>
      <c r="X225" s="1"/>
      <c r="Y225" s="1"/>
      <c r="Z225" s="1"/>
    </row>
    <row r="226" spans="1:26" ht="12.75" customHeight="1" x14ac:dyDescent="0.2">
      <c r="A226" s="1"/>
      <c r="B226" s="1623" t="s">
        <v>26</v>
      </c>
      <c r="C226" s="1624"/>
      <c r="D226" s="1624"/>
      <c r="E226" s="1624"/>
      <c r="F226" s="1624"/>
      <c r="G226" s="1625"/>
      <c r="H226" s="1066">
        <v>0.192</v>
      </c>
      <c r="I226" s="126">
        <v>0.2</v>
      </c>
      <c r="J226" s="127">
        <v>0.18787815774988731</v>
      </c>
      <c r="K226" s="1067">
        <v>0.15747535508524024</v>
      </c>
      <c r="L226" s="127">
        <v>0.17699999999999999</v>
      </c>
      <c r="M226" s="1067">
        <v>0.17100000000000001</v>
      </c>
      <c r="N226" s="1"/>
      <c r="O226" s="1"/>
      <c r="P226" s="1"/>
      <c r="Q226" s="1"/>
      <c r="R226" s="1"/>
      <c r="S226" s="1"/>
      <c r="T226" s="1"/>
      <c r="U226" s="1"/>
      <c r="V226" s="1"/>
      <c r="W226" s="1"/>
      <c r="X226" s="1"/>
      <c r="Y226" s="1"/>
      <c r="Z226" s="1"/>
    </row>
    <row r="227" spans="1:26" ht="12.75" customHeight="1" x14ac:dyDescent="0.2">
      <c r="A227" s="1"/>
      <c r="B227" s="1623" t="s">
        <v>27</v>
      </c>
      <c r="C227" s="1624"/>
      <c r="D227" s="1624"/>
      <c r="E227" s="1624"/>
      <c r="F227" s="1624"/>
      <c r="G227" s="1625"/>
      <c r="H227" s="1066">
        <v>0.115</v>
      </c>
      <c r="I227" s="126">
        <v>0.13500000000000001</v>
      </c>
      <c r="J227" s="127">
        <v>0.11352843195445406</v>
      </c>
      <c r="K227" s="1067">
        <v>0.10043775008718672</v>
      </c>
      <c r="L227" s="127">
        <v>0.13400000000000001</v>
      </c>
      <c r="M227" s="1067">
        <v>0.17299999999999999</v>
      </c>
      <c r="N227" s="1"/>
      <c r="O227" s="1"/>
      <c r="P227" s="1"/>
      <c r="Q227" s="1"/>
      <c r="R227" s="1"/>
      <c r="S227" s="1"/>
      <c r="T227" s="1"/>
      <c r="U227" s="1"/>
      <c r="V227" s="1"/>
      <c r="W227" s="1"/>
      <c r="X227" s="1"/>
      <c r="Y227" s="1"/>
      <c r="Z227" s="1"/>
    </row>
    <row r="228" spans="1:26" ht="12.75" customHeight="1" x14ac:dyDescent="0.2">
      <c r="A228" s="1"/>
      <c r="B228" s="1628" t="s">
        <v>42</v>
      </c>
      <c r="C228" s="1624"/>
      <c r="D228" s="1624"/>
      <c r="E228" s="1624"/>
      <c r="F228" s="1624"/>
      <c r="G228" s="1625"/>
      <c r="H228" s="130">
        <v>0.20399999999999999</v>
      </c>
      <c r="I228" s="131">
        <v>0.19700000000000001</v>
      </c>
      <c r="J228" s="130">
        <v>0.19148121682598288</v>
      </c>
      <c r="K228" s="1072">
        <v>0.15616455196316259</v>
      </c>
      <c r="L228" s="130">
        <v>0.17599999999999999</v>
      </c>
      <c r="M228" s="1072">
        <v>0.16900000000000001</v>
      </c>
      <c r="N228" s="1"/>
      <c r="O228" s="1"/>
      <c r="P228" s="1"/>
      <c r="Q228" s="1"/>
      <c r="R228" s="1"/>
      <c r="S228" s="1"/>
      <c r="T228" s="1"/>
      <c r="U228" s="1"/>
      <c r="V228" s="1"/>
      <c r="W228" s="1"/>
      <c r="X228" s="1"/>
      <c r="Y228" s="1"/>
      <c r="Z228" s="1"/>
    </row>
    <row r="229" spans="1:26" ht="15" customHeight="1" x14ac:dyDescent="0.2">
      <c r="A229" s="1"/>
      <c r="B229" s="1644" t="s">
        <v>116</v>
      </c>
      <c r="C229" s="1645"/>
      <c r="D229" s="1645"/>
      <c r="E229" s="1645"/>
      <c r="F229" s="1645"/>
      <c r="G229" s="1645"/>
      <c r="H229" s="1645"/>
      <c r="I229" s="1645"/>
      <c r="J229" s="1645"/>
      <c r="K229" s="1645"/>
      <c r="L229" s="1645"/>
      <c r="M229" s="1645"/>
      <c r="N229" s="2"/>
      <c r="O229" s="2"/>
      <c r="P229" s="2"/>
      <c r="Q229" s="2"/>
      <c r="R229" s="2"/>
      <c r="S229" s="2"/>
      <c r="T229" s="2"/>
      <c r="U229" s="2"/>
      <c r="V229" s="2"/>
      <c r="W229" s="2"/>
      <c r="X229" s="2"/>
      <c r="Y229" s="2"/>
      <c r="Z229" s="2"/>
    </row>
    <row r="230" spans="1:26" ht="1.5" customHeight="1" x14ac:dyDescent="0.2">
      <c r="A230" s="1"/>
      <c r="B230" s="1610"/>
      <c r="C230" s="1610"/>
      <c r="D230" s="1610"/>
      <c r="E230" s="1610"/>
      <c r="F230" s="1610"/>
      <c r="G230" s="1610"/>
      <c r="H230" s="1610"/>
      <c r="I230" s="1610"/>
      <c r="J230" s="1610"/>
      <c r="K230" s="1610"/>
      <c r="L230" s="1610"/>
      <c r="M230" s="1610"/>
      <c r="N230" s="2"/>
      <c r="O230" s="2"/>
      <c r="P230" s="2"/>
      <c r="Q230" s="2"/>
      <c r="R230" s="2"/>
      <c r="S230" s="2"/>
      <c r="T230" s="2"/>
      <c r="U230" s="2"/>
      <c r="V230" s="2"/>
      <c r="W230" s="2"/>
      <c r="X230" s="2"/>
      <c r="Y230" s="2"/>
      <c r="Z230" s="2"/>
    </row>
    <row r="231" spans="1:26" ht="15" customHeight="1" x14ac:dyDescent="0.2">
      <c r="A231" s="1"/>
      <c r="B231" s="1610"/>
      <c r="C231" s="1610"/>
      <c r="D231" s="1610"/>
      <c r="E231" s="1610"/>
      <c r="F231" s="1610"/>
      <c r="G231" s="1610"/>
      <c r="H231" s="1610"/>
      <c r="I231" s="1610"/>
      <c r="J231" s="1610"/>
      <c r="K231" s="1610"/>
      <c r="L231" s="1610"/>
      <c r="M231" s="1610"/>
      <c r="N231" s="2"/>
      <c r="O231" s="2"/>
      <c r="P231" s="2"/>
      <c r="Q231" s="2"/>
      <c r="R231" s="2"/>
      <c r="S231" s="2"/>
      <c r="T231" s="2"/>
      <c r="U231" s="2"/>
      <c r="V231" s="2"/>
      <c r="W231" s="2"/>
      <c r="X231" s="2"/>
      <c r="Y231" s="2"/>
      <c r="Z231" s="2"/>
    </row>
    <row r="232" spans="1:26" ht="1.5" customHeight="1" x14ac:dyDescent="0.2">
      <c r="A232" s="1"/>
      <c r="B232" s="1610"/>
      <c r="C232" s="1610"/>
      <c r="D232" s="1610"/>
      <c r="E232" s="1610"/>
      <c r="F232" s="1610"/>
      <c r="G232" s="1610"/>
      <c r="H232" s="1610"/>
      <c r="I232" s="1610"/>
      <c r="J232" s="1610"/>
      <c r="K232" s="1610"/>
      <c r="L232" s="1610"/>
      <c r="M232" s="1610"/>
      <c r="N232" s="2"/>
      <c r="O232" s="2"/>
      <c r="P232" s="2"/>
      <c r="Q232" s="2"/>
      <c r="R232" s="2"/>
      <c r="S232" s="2"/>
      <c r="T232" s="2"/>
      <c r="U232" s="2"/>
      <c r="V232" s="2"/>
      <c r="W232" s="2"/>
      <c r="X232" s="2"/>
      <c r="Y232" s="2"/>
      <c r="Z232" s="2"/>
    </row>
    <row r="233" spans="1:26" ht="12.75" customHeight="1" x14ac:dyDescent="0.2">
      <c r="A233" s="1"/>
      <c r="B233" s="1635"/>
      <c r="C233" s="1635"/>
      <c r="D233" s="1635"/>
      <c r="E233" s="1635"/>
      <c r="F233" s="1635"/>
      <c r="G233" s="1635"/>
      <c r="H233" s="1635"/>
      <c r="I233" s="1635"/>
      <c r="J233" s="1635"/>
      <c r="K233" s="1635"/>
      <c r="L233" s="1635"/>
      <c r="M233" s="1635"/>
      <c r="N233" s="2"/>
      <c r="O233" s="2"/>
      <c r="P233" s="2"/>
      <c r="Q233" s="2"/>
      <c r="R233" s="2"/>
      <c r="S233" s="2"/>
      <c r="T233" s="2"/>
      <c r="U233" s="2"/>
      <c r="V233" s="2"/>
      <c r="W233" s="2"/>
      <c r="X233" s="2"/>
      <c r="Y233" s="2"/>
      <c r="Z233" s="2"/>
    </row>
    <row r="234" spans="1:26" ht="12.75" customHeight="1" x14ac:dyDescent="0.2">
      <c r="A234" s="1"/>
      <c r="B234" s="1"/>
      <c r="C234" s="1"/>
      <c r="D234" s="1"/>
      <c r="E234" s="1"/>
      <c r="F234" s="1"/>
      <c r="G234" s="1"/>
      <c r="H234" s="1"/>
      <c r="I234" s="1"/>
      <c r="J234" s="1"/>
      <c r="K234" s="1"/>
      <c r="L234" s="1"/>
      <c r="M234" s="1"/>
      <c r="N234" s="2"/>
      <c r="O234" s="2"/>
      <c r="P234" s="2"/>
      <c r="Q234" s="2"/>
      <c r="R234" s="2"/>
      <c r="S234" s="2"/>
      <c r="T234" s="2"/>
      <c r="U234" s="2"/>
      <c r="V234" s="2"/>
      <c r="W234" s="2"/>
      <c r="X234" s="2"/>
      <c r="Y234" s="2"/>
      <c r="Z234" s="2"/>
    </row>
    <row r="235" spans="1:26" ht="15" customHeight="1" x14ac:dyDescent="0.2">
      <c r="A235" s="1073"/>
      <c r="B235" s="1074" t="s">
        <v>117</v>
      </c>
      <c r="C235" s="1073"/>
      <c r="D235" s="1073"/>
      <c r="E235" s="1073"/>
      <c r="F235" s="1073"/>
      <c r="G235" s="1073"/>
      <c r="H235" s="1073"/>
      <c r="I235" s="1073"/>
      <c r="J235" s="1073"/>
      <c r="K235" s="1073"/>
      <c r="L235" s="1073"/>
      <c r="M235" s="1073"/>
      <c r="N235" s="1"/>
      <c r="O235" s="1"/>
      <c r="P235" s="1"/>
      <c r="Q235" s="1"/>
      <c r="R235" s="1"/>
      <c r="S235" s="1"/>
      <c r="T235" s="1"/>
      <c r="U235" s="1"/>
      <c r="V235" s="1"/>
      <c r="W235" s="1"/>
      <c r="X235" s="1"/>
      <c r="Y235" s="1"/>
      <c r="Z235" s="1"/>
    </row>
    <row r="236" spans="1:26" ht="1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3.25" customHeight="1" x14ac:dyDescent="0.2">
      <c r="A237" s="132"/>
      <c r="B237" s="1755" t="s">
        <v>118</v>
      </c>
      <c r="C237" s="1638"/>
      <c r="D237" s="1638"/>
      <c r="E237" s="1638"/>
      <c r="F237" s="1638"/>
      <c r="G237" s="1639"/>
      <c r="H237" s="133">
        <v>2024</v>
      </c>
      <c r="I237" s="1075"/>
      <c r="J237" s="1"/>
      <c r="K237" s="1"/>
      <c r="L237" s="1"/>
      <c r="M237" s="1"/>
      <c r="N237" s="1"/>
      <c r="O237" s="1"/>
      <c r="P237" s="1"/>
      <c r="Q237" s="1"/>
      <c r="R237" s="1"/>
      <c r="S237" s="1"/>
      <c r="T237" s="1"/>
      <c r="U237" s="1"/>
      <c r="V237" s="1"/>
      <c r="W237" s="1"/>
      <c r="X237" s="1"/>
      <c r="Y237" s="1"/>
      <c r="Z237" s="1"/>
    </row>
    <row r="238" spans="1:26" ht="15" customHeight="1" x14ac:dyDescent="0.2">
      <c r="A238" s="132"/>
      <c r="B238" s="1666" t="s">
        <v>119</v>
      </c>
      <c r="C238" s="1610"/>
      <c r="D238" s="1610"/>
      <c r="E238" s="1610"/>
      <c r="F238" s="1610"/>
      <c r="G238" s="134" t="s">
        <v>86</v>
      </c>
      <c r="H238" s="135">
        <v>21874</v>
      </c>
      <c r="I238" s="132"/>
      <c r="J238" s="1"/>
      <c r="K238" s="1"/>
      <c r="L238" s="1"/>
      <c r="M238" s="1"/>
      <c r="N238" s="1"/>
      <c r="O238" s="1"/>
      <c r="P238" s="1"/>
      <c r="Q238" s="1"/>
      <c r="R238" s="1"/>
      <c r="S238" s="1"/>
      <c r="T238" s="1"/>
      <c r="U238" s="1"/>
      <c r="V238" s="1"/>
      <c r="W238" s="1"/>
      <c r="X238" s="1"/>
      <c r="Y238" s="1"/>
      <c r="Z238" s="1"/>
    </row>
    <row r="239" spans="1:26" ht="15" customHeight="1" x14ac:dyDescent="0.2">
      <c r="A239" s="132"/>
      <c r="B239" s="1750"/>
      <c r="C239" s="1750"/>
      <c r="D239" s="1750"/>
      <c r="E239" s="1750"/>
      <c r="F239" s="1750"/>
      <c r="G239" s="136" t="s">
        <v>87</v>
      </c>
      <c r="H239" s="137">
        <v>6767</v>
      </c>
      <c r="I239" s="70"/>
      <c r="J239" s="1"/>
      <c r="K239" s="1"/>
      <c r="L239" s="1"/>
      <c r="M239" s="1"/>
      <c r="N239" s="1"/>
      <c r="O239" s="1"/>
      <c r="P239" s="1"/>
      <c r="Q239" s="1"/>
      <c r="R239" s="1"/>
      <c r="S239" s="1"/>
      <c r="T239" s="1"/>
      <c r="U239" s="1"/>
      <c r="V239" s="1"/>
      <c r="W239" s="1"/>
      <c r="X239" s="1"/>
      <c r="Y239" s="1"/>
      <c r="Z239" s="1"/>
    </row>
    <row r="240" spans="1:26" ht="15" customHeight="1" x14ac:dyDescent="0.2">
      <c r="A240" s="132"/>
      <c r="B240" s="1666" t="s">
        <v>120</v>
      </c>
      <c r="C240" s="1610"/>
      <c r="D240" s="1610"/>
      <c r="E240" s="1610"/>
      <c r="F240" s="1610"/>
      <c r="G240" s="138" t="s">
        <v>86</v>
      </c>
      <c r="H240" s="137">
        <v>668</v>
      </c>
      <c r="I240" s="70"/>
      <c r="J240" s="1"/>
      <c r="K240" s="1"/>
      <c r="L240" s="1"/>
      <c r="M240" s="1"/>
      <c r="N240" s="1"/>
      <c r="O240" s="1"/>
      <c r="P240" s="1"/>
      <c r="Q240" s="1"/>
      <c r="R240" s="1"/>
      <c r="S240" s="1"/>
      <c r="T240" s="1"/>
      <c r="U240" s="1"/>
      <c r="V240" s="1"/>
      <c r="W240" s="1"/>
      <c r="X240" s="1"/>
      <c r="Y240" s="1"/>
      <c r="Z240" s="1"/>
    </row>
    <row r="241" spans="1:26" ht="15" customHeight="1" x14ac:dyDescent="0.2">
      <c r="A241" s="70"/>
      <c r="B241" s="1750"/>
      <c r="C241" s="1750"/>
      <c r="D241" s="1750"/>
      <c r="E241" s="1750"/>
      <c r="F241" s="1750"/>
      <c r="G241" s="138" t="s">
        <v>87</v>
      </c>
      <c r="H241" s="137">
        <v>225</v>
      </c>
      <c r="I241" s="70"/>
      <c r="J241" s="1"/>
      <c r="K241" s="1"/>
      <c r="L241" s="1"/>
      <c r="M241" s="1"/>
      <c r="N241" s="1"/>
      <c r="O241" s="1"/>
      <c r="P241" s="1"/>
      <c r="Q241" s="1"/>
      <c r="R241" s="1"/>
      <c r="S241" s="1"/>
      <c r="T241" s="1"/>
      <c r="U241" s="1"/>
      <c r="V241" s="1"/>
      <c r="W241" s="1"/>
      <c r="X241" s="1"/>
      <c r="Y241" s="1"/>
      <c r="Z241" s="1"/>
    </row>
    <row r="242" spans="1:26" ht="15" customHeight="1" x14ac:dyDescent="0.2">
      <c r="A242" s="70"/>
      <c r="B242" s="1751" t="s">
        <v>121</v>
      </c>
      <c r="C242" s="1610"/>
      <c r="D242" s="1610"/>
      <c r="E242" s="1610"/>
      <c r="F242" s="1610"/>
      <c r="G242" s="138" t="s">
        <v>86</v>
      </c>
      <c r="H242" s="137">
        <v>611</v>
      </c>
      <c r="I242" s="70"/>
      <c r="J242" s="1"/>
      <c r="K242" s="1"/>
      <c r="L242" s="1"/>
      <c r="M242" s="1"/>
      <c r="N242" s="1"/>
      <c r="O242" s="1"/>
      <c r="P242" s="1"/>
      <c r="Q242" s="1"/>
      <c r="R242" s="1"/>
      <c r="S242" s="1"/>
      <c r="T242" s="1"/>
      <c r="U242" s="1"/>
      <c r="V242" s="1"/>
      <c r="W242" s="1"/>
      <c r="X242" s="1"/>
      <c r="Y242" s="1"/>
      <c r="Z242" s="1"/>
    </row>
    <row r="243" spans="1:26" ht="15" customHeight="1" x14ac:dyDescent="0.2">
      <c r="A243" s="70"/>
      <c r="B243" s="1750"/>
      <c r="C243" s="1750"/>
      <c r="D243" s="1750"/>
      <c r="E243" s="1750"/>
      <c r="F243" s="1750"/>
      <c r="G243" s="138" t="s">
        <v>87</v>
      </c>
      <c r="H243" s="137">
        <v>196</v>
      </c>
      <c r="I243" s="70"/>
      <c r="J243" s="1"/>
      <c r="K243" s="1"/>
      <c r="L243" s="1"/>
      <c r="M243" s="1"/>
      <c r="N243" s="1"/>
      <c r="O243" s="1"/>
      <c r="P243" s="1"/>
      <c r="Q243" s="1"/>
      <c r="R243" s="1"/>
      <c r="S243" s="1"/>
      <c r="T243" s="1"/>
      <c r="U243" s="1"/>
      <c r="V243" s="1"/>
      <c r="W243" s="1"/>
      <c r="X243" s="1"/>
      <c r="Y243" s="1"/>
      <c r="Z243" s="1"/>
    </row>
    <row r="244" spans="1:26" ht="15" customHeight="1" x14ac:dyDescent="0.2">
      <c r="A244" s="70"/>
      <c r="B244" s="1751" t="s">
        <v>122</v>
      </c>
      <c r="C244" s="1610"/>
      <c r="D244" s="1610"/>
      <c r="E244" s="1610"/>
      <c r="F244" s="1610"/>
      <c r="G244" s="138" t="s">
        <v>86</v>
      </c>
      <c r="H244" s="140">
        <v>591</v>
      </c>
      <c r="I244" s="70"/>
      <c r="J244" s="1"/>
      <c r="K244" s="1"/>
      <c r="L244" s="1"/>
      <c r="M244" s="1"/>
      <c r="N244" s="1"/>
      <c r="O244" s="1"/>
      <c r="P244" s="1"/>
      <c r="Q244" s="1"/>
      <c r="R244" s="1"/>
      <c r="S244" s="1"/>
      <c r="T244" s="1"/>
      <c r="U244" s="1"/>
      <c r="V244" s="1"/>
      <c r="W244" s="1"/>
      <c r="X244" s="1"/>
      <c r="Y244" s="1"/>
      <c r="Z244" s="1"/>
    </row>
    <row r="245" spans="1:26" ht="15" customHeight="1" x14ac:dyDescent="0.2">
      <c r="A245" s="70"/>
      <c r="B245" s="1750"/>
      <c r="C245" s="1750"/>
      <c r="D245" s="1750"/>
      <c r="E245" s="1750"/>
      <c r="F245" s="1750"/>
      <c r="G245" s="138" t="s">
        <v>87</v>
      </c>
      <c r="H245" s="137">
        <v>174</v>
      </c>
      <c r="I245" s="70"/>
      <c r="J245" s="1"/>
      <c r="K245" s="1"/>
      <c r="L245" s="1"/>
      <c r="M245" s="1"/>
      <c r="N245" s="1"/>
      <c r="O245" s="1"/>
      <c r="P245" s="1"/>
      <c r="Q245" s="1"/>
      <c r="R245" s="1"/>
      <c r="S245" s="1"/>
      <c r="T245" s="1"/>
      <c r="U245" s="1"/>
      <c r="V245" s="1"/>
      <c r="W245" s="1"/>
      <c r="X245" s="1"/>
      <c r="Y245" s="1"/>
      <c r="Z245" s="1"/>
    </row>
    <row r="246" spans="1:26" ht="15" customHeight="1" x14ac:dyDescent="0.2">
      <c r="A246" s="70"/>
      <c r="B246" s="1666" t="s">
        <v>123</v>
      </c>
      <c r="C246" s="1610"/>
      <c r="D246" s="1610"/>
      <c r="E246" s="1610"/>
      <c r="F246" s="1610"/>
      <c r="G246" s="138" t="s">
        <v>86</v>
      </c>
      <c r="H246" s="140">
        <v>91.19</v>
      </c>
      <c r="I246" s="70"/>
      <c r="J246" s="1"/>
      <c r="K246" s="1"/>
      <c r="L246" s="1"/>
      <c r="M246" s="1"/>
      <c r="N246" s="1"/>
      <c r="O246" s="1"/>
      <c r="P246" s="1"/>
      <c r="Q246" s="1"/>
      <c r="R246" s="1"/>
      <c r="S246" s="1"/>
      <c r="T246" s="1"/>
      <c r="U246" s="1"/>
      <c r="V246" s="1"/>
      <c r="W246" s="1"/>
      <c r="X246" s="1"/>
      <c r="Y246" s="1"/>
      <c r="Z246" s="1"/>
    </row>
    <row r="247" spans="1:26" ht="15" customHeight="1" x14ac:dyDescent="0.2">
      <c r="A247" s="70"/>
      <c r="B247" s="1750"/>
      <c r="C247" s="1750"/>
      <c r="D247" s="1750"/>
      <c r="E247" s="1750"/>
      <c r="F247" s="1750"/>
      <c r="G247" s="138" t="s">
        <v>87</v>
      </c>
      <c r="H247" s="141">
        <v>79.03</v>
      </c>
      <c r="I247" s="70"/>
      <c r="J247" s="1"/>
      <c r="K247" s="1"/>
      <c r="L247" s="1"/>
      <c r="M247" s="1"/>
      <c r="N247" s="1"/>
      <c r="O247" s="1"/>
      <c r="P247" s="1"/>
      <c r="Q247" s="1"/>
      <c r="R247" s="1"/>
      <c r="S247" s="1"/>
      <c r="T247" s="1"/>
      <c r="U247" s="1"/>
      <c r="V247" s="1"/>
      <c r="W247" s="1"/>
      <c r="X247" s="1"/>
      <c r="Y247" s="1"/>
      <c r="Z247" s="1"/>
    </row>
    <row r="248" spans="1:26" ht="15" customHeight="1" x14ac:dyDescent="0.2">
      <c r="A248" s="70"/>
      <c r="B248" s="1666" t="s">
        <v>124</v>
      </c>
      <c r="C248" s="1610"/>
      <c r="D248" s="1610"/>
      <c r="E248" s="1610"/>
      <c r="F248" s="1610"/>
      <c r="G248" s="138" t="s">
        <v>86</v>
      </c>
      <c r="H248" s="142">
        <v>95.02</v>
      </c>
      <c r="I248" s="70"/>
      <c r="J248" s="1"/>
      <c r="K248" s="1"/>
      <c r="L248" s="1"/>
      <c r="M248" s="1"/>
      <c r="N248" s="1"/>
      <c r="O248" s="1"/>
      <c r="P248" s="1"/>
      <c r="Q248" s="1"/>
      <c r="R248" s="1"/>
      <c r="S248" s="1"/>
      <c r="T248" s="1"/>
      <c r="U248" s="1"/>
      <c r="V248" s="1"/>
      <c r="W248" s="1"/>
      <c r="X248" s="1"/>
      <c r="Y248" s="1"/>
      <c r="Z248" s="1"/>
    </row>
    <row r="249" spans="1:26" ht="15" customHeight="1" x14ac:dyDescent="0.2">
      <c r="A249" s="70"/>
      <c r="B249" s="1752"/>
      <c r="C249" s="1752"/>
      <c r="D249" s="1752"/>
      <c r="E249" s="1752"/>
      <c r="F249" s="1752"/>
      <c r="G249" s="143" t="s">
        <v>87</v>
      </c>
      <c r="H249" s="144">
        <v>84.06</v>
      </c>
      <c r="I249" s="70"/>
      <c r="J249" s="1"/>
      <c r="K249" s="1"/>
      <c r="L249" s="1"/>
      <c r="M249" s="1"/>
      <c r="N249" s="1"/>
      <c r="O249" s="1"/>
      <c r="P249" s="1"/>
      <c r="Q249" s="1"/>
      <c r="R249" s="1"/>
      <c r="S249" s="1"/>
      <c r="T249" s="1"/>
      <c r="U249" s="1"/>
      <c r="V249" s="1"/>
      <c r="W249" s="1"/>
      <c r="X249" s="1"/>
      <c r="Y249" s="1"/>
      <c r="Z249" s="1"/>
    </row>
    <row r="250" spans="1:26" ht="15" customHeight="1" x14ac:dyDescent="0.2">
      <c r="A250" s="70"/>
      <c r="B250" s="1753" t="s">
        <v>125</v>
      </c>
      <c r="C250" s="1754"/>
      <c r="D250" s="1754"/>
      <c r="E250" s="1754"/>
      <c r="F250" s="1754"/>
      <c r="G250" s="1754"/>
      <c r="H250" s="1754"/>
      <c r="I250" s="1076"/>
      <c r="J250" s="2"/>
      <c r="K250" s="2"/>
      <c r="L250" s="2"/>
      <c r="M250" s="2"/>
      <c r="N250" s="2"/>
      <c r="O250" s="2"/>
      <c r="P250" s="2"/>
      <c r="Q250" s="2"/>
      <c r="R250" s="2"/>
      <c r="S250" s="2"/>
      <c r="T250" s="2"/>
      <c r="U250" s="2"/>
      <c r="V250" s="2"/>
      <c r="W250" s="2"/>
      <c r="X250" s="2"/>
      <c r="Y250" s="2"/>
      <c r="Z250" s="2"/>
    </row>
    <row r="251" spans="1:26" ht="15" customHeight="1" x14ac:dyDescent="0.2">
      <c r="A251" s="70"/>
      <c r="B251" s="1615"/>
      <c r="C251" s="1610"/>
      <c r="D251" s="1610"/>
      <c r="E251" s="1610"/>
      <c r="F251" s="1610"/>
      <c r="G251" s="1610"/>
      <c r="H251" s="1615"/>
      <c r="I251" s="1076"/>
      <c r="J251" s="2"/>
      <c r="K251" s="2"/>
      <c r="L251" s="2"/>
      <c r="M251" s="2"/>
      <c r="N251" s="2"/>
      <c r="O251" s="2"/>
      <c r="P251" s="2"/>
      <c r="Q251" s="2"/>
      <c r="R251" s="2"/>
      <c r="S251" s="2"/>
      <c r="T251" s="2"/>
      <c r="U251" s="2"/>
      <c r="V251" s="2"/>
      <c r="W251" s="2"/>
      <c r="X251" s="2"/>
      <c r="Y251" s="2"/>
      <c r="Z251" s="2"/>
    </row>
    <row r="252" spans="1:26" ht="22.5" customHeight="1" x14ac:dyDescent="0.2">
      <c r="A252" s="70"/>
      <c r="B252" s="1635"/>
      <c r="C252" s="1635"/>
      <c r="D252" s="1635"/>
      <c r="E252" s="1635"/>
      <c r="F252" s="1635"/>
      <c r="G252" s="1635"/>
      <c r="H252" s="1635"/>
      <c r="I252" s="1076"/>
      <c r="J252" s="2"/>
      <c r="K252" s="2"/>
      <c r="L252" s="2"/>
      <c r="M252" s="2"/>
      <c r="N252" s="2"/>
      <c r="O252" s="2"/>
      <c r="P252" s="2"/>
      <c r="Q252" s="2"/>
      <c r="R252" s="2"/>
      <c r="S252" s="2"/>
      <c r="T252" s="2"/>
      <c r="U252" s="2"/>
      <c r="V252" s="2"/>
      <c r="W252" s="2"/>
      <c r="X252" s="2"/>
      <c r="Y252" s="2"/>
      <c r="Z252" s="2"/>
    </row>
    <row r="253" spans="1:26" ht="15" customHeight="1" x14ac:dyDescent="0.2">
      <c r="A253" s="70"/>
      <c r="B253" s="70"/>
      <c r="C253" s="70"/>
      <c r="D253" s="70"/>
      <c r="E253" s="70"/>
      <c r="F253" s="70"/>
      <c r="G253" s="70"/>
      <c r="H253" s="70"/>
      <c r="I253" s="2"/>
      <c r="J253" s="2"/>
      <c r="K253" s="2"/>
      <c r="L253" s="2"/>
      <c r="M253" s="2"/>
      <c r="N253" s="2"/>
      <c r="O253" s="2"/>
      <c r="P253" s="2"/>
      <c r="Q253" s="2"/>
      <c r="R253" s="2"/>
      <c r="S253" s="2"/>
      <c r="T253" s="2"/>
      <c r="U253" s="2"/>
      <c r="V253" s="2"/>
      <c r="W253" s="2"/>
      <c r="X253" s="2"/>
      <c r="Y253" s="2"/>
      <c r="Z253" s="2"/>
    </row>
    <row r="254" spans="1:26" ht="1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1012"/>
      <c r="B255" s="1012" t="s">
        <v>126</v>
      </c>
      <c r="C255" s="1012"/>
      <c r="D255" s="1012"/>
      <c r="E255" s="1012"/>
      <c r="F255" s="1012"/>
      <c r="G255" s="1012"/>
      <c r="H255" s="1012"/>
      <c r="I255" s="1012"/>
      <c r="J255" s="1012"/>
      <c r="K255" s="1012"/>
      <c r="L255" s="1012"/>
      <c r="M255" s="1012"/>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 customHeight="1" x14ac:dyDescent="0.2">
      <c r="A257" s="1"/>
      <c r="B257" s="1636" t="s">
        <v>127</v>
      </c>
      <c r="C257" s="1615"/>
      <c r="D257" s="1637"/>
      <c r="E257" s="1640">
        <v>2022</v>
      </c>
      <c r="F257" s="1640">
        <v>2023</v>
      </c>
      <c r="G257" s="1642">
        <v>2024</v>
      </c>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638"/>
      <c r="C258" s="1638"/>
      <c r="D258" s="1639"/>
      <c r="E258" s="1641"/>
      <c r="F258" s="1641"/>
      <c r="G258" s="1643"/>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749" t="s">
        <v>107</v>
      </c>
      <c r="C259" s="1627"/>
      <c r="D259" s="1627"/>
      <c r="E259" s="1627"/>
      <c r="F259" s="1627"/>
      <c r="G259" s="1627"/>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646" t="s">
        <v>86</v>
      </c>
      <c r="C260" s="1647"/>
      <c r="D260" s="1648"/>
      <c r="E260" s="145">
        <v>17.3</v>
      </c>
      <c r="F260" s="146">
        <v>21.8</v>
      </c>
      <c r="G260" s="146">
        <v>28.5</v>
      </c>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675" t="s">
        <v>87</v>
      </c>
      <c r="C261" s="1632"/>
      <c r="D261" s="1633"/>
      <c r="E261" s="147">
        <v>14.8</v>
      </c>
      <c r="F261" s="1077">
        <v>19.899999999999999</v>
      </c>
      <c r="G261" s="1077">
        <v>26.2</v>
      </c>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748" t="s">
        <v>28</v>
      </c>
      <c r="C262" s="1630"/>
      <c r="D262" s="1630"/>
      <c r="E262" s="1630"/>
      <c r="F262" s="1630"/>
      <c r="G262" s="1630"/>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646" t="s">
        <v>29</v>
      </c>
      <c r="C263" s="1647"/>
      <c r="D263" s="1648"/>
      <c r="E263" s="145">
        <v>0.6</v>
      </c>
      <c r="F263" s="146">
        <v>8.4621568627450987</v>
      </c>
      <c r="G263" s="146">
        <v>2.8</v>
      </c>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623" t="s">
        <v>30</v>
      </c>
      <c r="C264" s="1624"/>
      <c r="D264" s="1625"/>
      <c r="E264" s="148">
        <v>10.7</v>
      </c>
      <c r="F264" s="1078">
        <v>20.82785804597701</v>
      </c>
      <c r="G264" s="1078">
        <v>39.9</v>
      </c>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623" t="s">
        <v>31</v>
      </c>
      <c r="C265" s="1624"/>
      <c r="D265" s="1625"/>
      <c r="E265" s="148">
        <v>7.2</v>
      </c>
      <c r="F265" s="1078">
        <v>25.043791208791205</v>
      </c>
      <c r="G265" s="1078">
        <v>22</v>
      </c>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623" t="s">
        <v>32</v>
      </c>
      <c r="C266" s="1624"/>
      <c r="D266" s="1625"/>
      <c r="E266" s="148">
        <v>20.7</v>
      </c>
      <c r="F266" s="1078">
        <v>36.584003849855627</v>
      </c>
      <c r="G266" s="1078">
        <v>34.799999999999997</v>
      </c>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623" t="s">
        <v>33</v>
      </c>
      <c r="C267" s="1624"/>
      <c r="D267" s="1625"/>
      <c r="E267" s="148">
        <v>7.6</v>
      </c>
      <c r="F267" s="1078">
        <v>11.430387766247952</v>
      </c>
      <c r="G267" s="1078">
        <v>32.4</v>
      </c>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623" t="s">
        <v>34</v>
      </c>
      <c r="C268" s="1624"/>
      <c r="D268" s="1625"/>
      <c r="E268" s="148">
        <v>19.399999999999999</v>
      </c>
      <c r="F268" s="1078">
        <v>21.210010069930068</v>
      </c>
      <c r="G268" s="1078">
        <v>28.2</v>
      </c>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623" t="s">
        <v>35</v>
      </c>
      <c r="C269" s="1624"/>
      <c r="D269" s="1625"/>
      <c r="E269" s="148">
        <v>9.8000000000000007</v>
      </c>
      <c r="F269" s="1078">
        <v>11.011672025723472</v>
      </c>
      <c r="G269" s="1078">
        <v>19.399999999999999</v>
      </c>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623" t="s">
        <v>36</v>
      </c>
      <c r="C270" s="1624"/>
      <c r="D270" s="1625"/>
      <c r="E270" s="148">
        <v>17.2</v>
      </c>
      <c r="F270" s="1078">
        <v>20.328904667488345</v>
      </c>
      <c r="G270" s="1078">
        <v>26</v>
      </c>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623" t="s">
        <v>39</v>
      </c>
      <c r="C271" s="1624"/>
      <c r="D271" s="1625"/>
      <c r="E271" s="149">
        <v>77.7</v>
      </c>
      <c r="F271" s="1078">
        <v>7.9063333333333334</v>
      </c>
      <c r="G271" s="1078">
        <v>64.900000000000006</v>
      </c>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623" t="s">
        <v>128</v>
      </c>
      <c r="C272" s="1624"/>
      <c r="D272" s="1625"/>
      <c r="E272" s="149">
        <v>33.4</v>
      </c>
      <c r="F272" s="1078">
        <v>26.782186629526464</v>
      </c>
      <c r="G272" s="1078">
        <v>51.5</v>
      </c>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623" t="s">
        <v>37</v>
      </c>
      <c r="C273" s="1624"/>
      <c r="D273" s="1625"/>
      <c r="E273" s="149">
        <v>24.8</v>
      </c>
      <c r="F273" s="1078">
        <v>35.141113043478263</v>
      </c>
      <c r="G273" s="1078">
        <v>35.9</v>
      </c>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623" t="s">
        <v>38</v>
      </c>
      <c r="C274" s="1624"/>
      <c r="D274" s="1625"/>
      <c r="E274" s="148">
        <v>8.6</v>
      </c>
      <c r="F274" s="1078">
        <v>10.35724342105263</v>
      </c>
      <c r="G274" s="1078">
        <v>15.7</v>
      </c>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631" t="s">
        <v>42</v>
      </c>
      <c r="C275" s="1632"/>
      <c r="D275" s="1633"/>
      <c r="E275" s="150">
        <v>16.8</v>
      </c>
      <c r="F275" s="1079">
        <v>21.409437368628481</v>
      </c>
      <c r="G275" s="1079">
        <v>27.9</v>
      </c>
      <c r="H275" s="1"/>
      <c r="I275" s="1"/>
      <c r="J275" s="1"/>
      <c r="K275" s="1"/>
      <c r="L275" s="1"/>
      <c r="M275" s="1"/>
      <c r="N275" s="1"/>
      <c r="O275" s="1"/>
      <c r="P275" s="1"/>
      <c r="Q275" s="1"/>
      <c r="R275" s="1"/>
      <c r="S275" s="1"/>
      <c r="T275" s="1"/>
      <c r="U275" s="1"/>
      <c r="V275" s="1"/>
      <c r="W275" s="1"/>
      <c r="X275" s="1"/>
      <c r="Y275" s="1"/>
      <c r="Z275" s="1"/>
    </row>
    <row r="276" spans="1:26" ht="15" customHeight="1" x14ac:dyDescent="0.2">
      <c r="A276" s="2"/>
      <c r="B276" s="1644" t="s">
        <v>129</v>
      </c>
      <c r="C276" s="1645"/>
      <c r="D276" s="1645"/>
      <c r="E276" s="1645"/>
      <c r="F276" s="1645"/>
      <c r="G276" s="1645"/>
      <c r="H276" s="2"/>
      <c r="I276" s="2"/>
      <c r="J276" s="2"/>
      <c r="K276" s="2"/>
      <c r="L276" s="2"/>
      <c r="M276" s="2"/>
      <c r="N276" s="2"/>
      <c r="O276" s="2"/>
      <c r="P276" s="2"/>
      <c r="Q276" s="2"/>
      <c r="R276" s="2"/>
      <c r="S276" s="2"/>
      <c r="T276" s="2"/>
      <c r="U276" s="2"/>
      <c r="V276" s="2"/>
      <c r="W276" s="2"/>
      <c r="X276" s="2"/>
      <c r="Y276" s="2"/>
      <c r="Z276" s="2"/>
    </row>
    <row r="277" spans="1:26" ht="1.5" customHeight="1" x14ac:dyDescent="0.2">
      <c r="A277" s="2"/>
      <c r="B277" s="1610"/>
      <c r="C277" s="1610"/>
      <c r="D277" s="1610"/>
      <c r="E277" s="1610"/>
      <c r="F277" s="1610"/>
      <c r="G277" s="1610"/>
      <c r="H277" s="2"/>
      <c r="I277" s="2"/>
      <c r="J277" s="2"/>
      <c r="K277" s="2"/>
      <c r="L277" s="2"/>
      <c r="M277" s="2"/>
      <c r="N277" s="2"/>
      <c r="O277" s="2"/>
      <c r="P277" s="2"/>
      <c r="Q277" s="2"/>
      <c r="R277" s="2"/>
      <c r="S277" s="2"/>
      <c r="T277" s="2"/>
      <c r="U277" s="2"/>
      <c r="V277" s="2"/>
      <c r="W277" s="2"/>
      <c r="X277" s="2"/>
      <c r="Y277" s="2"/>
      <c r="Z277" s="2"/>
    </row>
    <row r="278" spans="1:26" ht="15" customHeight="1" x14ac:dyDescent="0.2">
      <c r="A278" s="2"/>
      <c r="B278" s="1610"/>
      <c r="C278" s="1610"/>
      <c r="D278" s="1610"/>
      <c r="E278" s="1610"/>
      <c r="F278" s="1610"/>
      <c r="G278" s="1610"/>
      <c r="H278" s="2"/>
      <c r="I278" s="2"/>
      <c r="J278" s="2"/>
      <c r="K278" s="2"/>
      <c r="L278" s="2"/>
      <c r="M278" s="2"/>
      <c r="N278" s="2"/>
      <c r="O278" s="2"/>
      <c r="P278" s="2"/>
      <c r="Q278" s="2"/>
      <c r="R278" s="2"/>
      <c r="S278" s="2"/>
      <c r="T278" s="2"/>
      <c r="U278" s="2"/>
      <c r="V278" s="2"/>
      <c r="W278" s="2"/>
      <c r="X278" s="2"/>
      <c r="Y278" s="2"/>
      <c r="Z278" s="2"/>
    </row>
    <row r="279" spans="1:26" ht="15" customHeight="1" x14ac:dyDescent="0.2">
      <c r="A279" s="2"/>
      <c r="B279" s="1610"/>
      <c r="C279" s="1610"/>
      <c r="D279" s="1610"/>
      <c r="E279" s="1610"/>
      <c r="F279" s="1610"/>
      <c r="G279" s="1610"/>
      <c r="H279" s="2"/>
      <c r="I279" s="2"/>
      <c r="J279" s="2"/>
      <c r="K279" s="2"/>
      <c r="L279" s="2"/>
      <c r="M279" s="2"/>
      <c r="N279" s="2"/>
      <c r="O279" s="2"/>
      <c r="P279" s="2"/>
      <c r="Q279" s="2"/>
      <c r="R279" s="2"/>
      <c r="S279" s="2"/>
      <c r="T279" s="2"/>
      <c r="U279" s="2"/>
      <c r="V279" s="2"/>
      <c r="W279" s="2"/>
      <c r="X279" s="2"/>
      <c r="Y279" s="2"/>
      <c r="Z279" s="2"/>
    </row>
    <row r="280" spans="1:26" ht="15" customHeight="1" x14ac:dyDescent="0.2">
      <c r="A280" s="2"/>
      <c r="B280" s="1610"/>
      <c r="C280" s="1610"/>
      <c r="D280" s="1610"/>
      <c r="E280" s="1610"/>
      <c r="F280" s="1610"/>
      <c r="G280" s="1610"/>
      <c r="H280" s="2"/>
      <c r="I280" s="2"/>
      <c r="J280" s="2"/>
      <c r="K280" s="2"/>
      <c r="L280" s="2"/>
      <c r="M280" s="2"/>
      <c r="N280" s="2"/>
      <c r="O280" s="2"/>
      <c r="P280" s="2"/>
      <c r="Q280" s="2"/>
      <c r="R280" s="2"/>
      <c r="S280" s="2"/>
      <c r="T280" s="2"/>
      <c r="U280" s="2"/>
      <c r="V280" s="2"/>
      <c r="W280" s="2"/>
      <c r="X280" s="2"/>
      <c r="Y280" s="2"/>
      <c r="Z280" s="2"/>
    </row>
    <row r="281" spans="1:26" ht="1.5" customHeight="1" x14ac:dyDescent="0.2">
      <c r="A281" s="2"/>
      <c r="B281" s="1610"/>
      <c r="C281" s="1610"/>
      <c r="D281" s="1610"/>
      <c r="E281" s="1610"/>
      <c r="F281" s="1610"/>
      <c r="G281" s="1610"/>
      <c r="H281" s="2"/>
      <c r="I281" s="2"/>
      <c r="J281" s="2"/>
      <c r="K281" s="2"/>
      <c r="L281" s="2"/>
      <c r="M281" s="2"/>
      <c r="N281" s="2"/>
      <c r="O281" s="2"/>
      <c r="P281" s="2"/>
      <c r="Q281" s="2"/>
      <c r="R281" s="2"/>
      <c r="S281" s="2"/>
      <c r="T281" s="2"/>
      <c r="U281" s="2"/>
      <c r="V281" s="2"/>
      <c r="W281" s="2"/>
      <c r="X281" s="2"/>
      <c r="Y281" s="2"/>
      <c r="Z281" s="2"/>
    </row>
    <row r="282" spans="1:26" ht="1.5" customHeight="1" x14ac:dyDescent="0.2">
      <c r="A282" s="2"/>
      <c r="B282" s="1610"/>
      <c r="C282" s="1610"/>
      <c r="D282" s="1610"/>
      <c r="E282" s="1610"/>
      <c r="F282" s="1610"/>
      <c r="G282" s="1610"/>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1635"/>
      <c r="C283" s="1635"/>
      <c r="D283" s="1635"/>
      <c r="E283" s="1635"/>
      <c r="F283" s="1635"/>
      <c r="G283" s="1635"/>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 customHeight="1" x14ac:dyDescent="0.2">
      <c r="A285" s="1"/>
      <c r="B285" s="1636" t="s">
        <v>130</v>
      </c>
      <c r="C285" s="1615"/>
      <c r="D285" s="1637"/>
      <c r="E285" s="1640">
        <v>2022</v>
      </c>
      <c r="F285" s="1640">
        <v>2023</v>
      </c>
      <c r="G285" s="1642">
        <v>2024</v>
      </c>
      <c r="H285" s="1"/>
      <c r="I285" s="1"/>
      <c r="J285" s="1"/>
      <c r="K285" s="1"/>
      <c r="L285" s="1"/>
      <c r="M285" s="1"/>
      <c r="N285" s="1"/>
      <c r="O285" s="1"/>
      <c r="P285" s="1"/>
      <c r="Q285" s="1"/>
      <c r="R285" s="1"/>
      <c r="S285" s="1"/>
      <c r="T285" s="1"/>
      <c r="U285" s="1"/>
      <c r="V285" s="1"/>
      <c r="W285" s="1"/>
      <c r="X285" s="1"/>
      <c r="Y285" s="1"/>
      <c r="Z285" s="1"/>
    </row>
    <row r="286" spans="1:26" ht="28.5" customHeight="1" x14ac:dyDescent="0.2">
      <c r="A286" s="1"/>
      <c r="B286" s="1638"/>
      <c r="C286" s="1638"/>
      <c r="D286" s="1639"/>
      <c r="E286" s="1641"/>
      <c r="F286" s="1641"/>
      <c r="G286" s="1643"/>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749" t="s">
        <v>107</v>
      </c>
      <c r="C287" s="1627"/>
      <c r="D287" s="1627"/>
      <c r="E287" s="1627"/>
      <c r="F287" s="1627"/>
      <c r="G287" s="1627"/>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646" t="s">
        <v>86</v>
      </c>
      <c r="C288" s="1647"/>
      <c r="D288" s="1648"/>
      <c r="E288" s="145">
        <v>8.6999999999999993</v>
      </c>
      <c r="F288" s="146">
        <v>14.897715827338132</v>
      </c>
      <c r="G288" s="1077">
        <v>30.7</v>
      </c>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675" t="s">
        <v>87</v>
      </c>
      <c r="C289" s="1632"/>
      <c r="D289" s="1633"/>
      <c r="E289" s="147">
        <v>9.4</v>
      </c>
      <c r="F289" s="1077">
        <v>13.193370607028752</v>
      </c>
      <c r="G289" s="1077">
        <v>36.9</v>
      </c>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748" t="s">
        <v>28</v>
      </c>
      <c r="C290" s="1630"/>
      <c r="D290" s="1630"/>
      <c r="E290" s="1630"/>
      <c r="F290" s="1630"/>
      <c r="G290" s="1630"/>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646" t="s">
        <v>29</v>
      </c>
      <c r="C291" s="1647"/>
      <c r="D291" s="1648"/>
      <c r="E291" s="145">
        <v>0.4</v>
      </c>
      <c r="F291" s="146">
        <v>0.5808695652173913</v>
      </c>
      <c r="G291" s="146">
        <v>1.5</v>
      </c>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623" t="s">
        <v>30</v>
      </c>
      <c r="C292" s="1624"/>
      <c r="D292" s="1625"/>
      <c r="E292" s="148">
        <v>4</v>
      </c>
      <c r="F292" s="1078">
        <v>13.319432624113475</v>
      </c>
      <c r="G292" s="1078">
        <v>19.3</v>
      </c>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623" t="s">
        <v>31</v>
      </c>
      <c r="C293" s="1624"/>
      <c r="D293" s="1625"/>
      <c r="E293" s="148">
        <v>2.7</v>
      </c>
      <c r="F293" s="1078">
        <v>33.311125827814564</v>
      </c>
      <c r="G293" s="1078">
        <v>20</v>
      </c>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623" t="s">
        <v>32</v>
      </c>
      <c r="C294" s="1624"/>
      <c r="D294" s="1625"/>
      <c r="E294" s="148">
        <v>11.3</v>
      </c>
      <c r="F294" s="1078">
        <v>11.321428571428571</v>
      </c>
      <c r="G294" s="1078">
        <v>10.199999999999999</v>
      </c>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623" t="s">
        <v>33</v>
      </c>
      <c r="C295" s="1624"/>
      <c r="D295" s="1625"/>
      <c r="E295" s="148">
        <v>5.2</v>
      </c>
      <c r="F295" s="1078">
        <v>10.984417293233083</v>
      </c>
      <c r="G295" s="1078">
        <v>34</v>
      </c>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623" t="s">
        <v>34</v>
      </c>
      <c r="C296" s="1624"/>
      <c r="D296" s="1625"/>
      <c r="E296" s="148">
        <v>100.7</v>
      </c>
      <c r="F296" s="1078">
        <v>1.083</v>
      </c>
      <c r="G296" s="1078">
        <v>2</v>
      </c>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623" t="s">
        <v>35</v>
      </c>
      <c r="C297" s="1624"/>
      <c r="D297" s="1625"/>
      <c r="E297" s="148">
        <v>10.3</v>
      </c>
      <c r="F297" s="1078">
        <v>7.4555454545454545</v>
      </c>
      <c r="G297" s="1078">
        <v>58.3</v>
      </c>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623" t="s">
        <v>36</v>
      </c>
      <c r="C298" s="1624"/>
      <c r="D298" s="1625"/>
      <c r="E298" s="148">
        <v>13.9</v>
      </c>
      <c r="F298" s="1078">
        <v>27.636363636363637</v>
      </c>
      <c r="G298" s="1078">
        <v>15.7</v>
      </c>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623" t="s">
        <v>39</v>
      </c>
      <c r="C299" s="1624"/>
      <c r="D299" s="1625"/>
      <c r="E299" s="149">
        <v>77.7</v>
      </c>
      <c r="F299" s="1078">
        <v>7.9063333333333334</v>
      </c>
      <c r="G299" s="1078">
        <v>64.900000000000006</v>
      </c>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623" t="s">
        <v>131</v>
      </c>
      <c r="C300" s="1624"/>
      <c r="D300" s="1625"/>
      <c r="E300" s="149">
        <v>7</v>
      </c>
      <c r="F300" s="1078">
        <v>13.461200000000002</v>
      </c>
      <c r="G300" s="1078">
        <v>51.5</v>
      </c>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623" t="s">
        <v>38</v>
      </c>
      <c r="C301" s="1624"/>
      <c r="D301" s="1625"/>
      <c r="E301" s="148">
        <v>1</v>
      </c>
      <c r="F301" s="1080">
        <v>25.8</v>
      </c>
      <c r="G301" s="1080">
        <v>23.3</v>
      </c>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631" t="s">
        <v>42</v>
      </c>
      <c r="C302" s="1632"/>
      <c r="D302" s="1633"/>
      <c r="E302" s="150">
        <v>9</v>
      </c>
      <c r="F302" s="1079">
        <v>14</v>
      </c>
      <c r="G302" s="1079">
        <v>34</v>
      </c>
      <c r="H302" s="1"/>
      <c r="I302" s="1"/>
      <c r="J302" s="1"/>
      <c r="K302" s="1"/>
      <c r="L302" s="1"/>
      <c r="M302" s="1"/>
      <c r="N302" s="1"/>
      <c r="O302" s="1"/>
      <c r="P302" s="1"/>
      <c r="Q302" s="1"/>
      <c r="R302" s="1"/>
      <c r="S302" s="1"/>
      <c r="T302" s="1"/>
      <c r="U302" s="1"/>
      <c r="V302" s="1"/>
      <c r="W302" s="1"/>
      <c r="X302" s="1"/>
      <c r="Y302" s="1"/>
      <c r="Z302" s="1"/>
    </row>
    <row r="303" spans="1:26" ht="15" customHeight="1" x14ac:dyDescent="0.2">
      <c r="A303" s="2"/>
      <c r="B303" s="1644" t="s">
        <v>132</v>
      </c>
      <c r="C303" s="1645"/>
      <c r="D303" s="1645"/>
      <c r="E303" s="1645"/>
      <c r="F303" s="1645"/>
      <c r="G303" s="1645"/>
      <c r="H303" s="1"/>
      <c r="I303" s="1"/>
      <c r="J303" s="1"/>
      <c r="K303" s="1"/>
      <c r="L303" s="1"/>
      <c r="M303" s="1"/>
      <c r="N303" s="2"/>
      <c r="O303" s="2"/>
      <c r="P303" s="2"/>
      <c r="Q303" s="2"/>
      <c r="R303" s="2"/>
      <c r="S303" s="2"/>
      <c r="T303" s="2"/>
      <c r="U303" s="2"/>
      <c r="V303" s="2"/>
      <c r="W303" s="2"/>
      <c r="X303" s="2"/>
      <c r="Y303" s="2"/>
      <c r="Z303" s="2"/>
    </row>
    <row r="304" spans="1:26" ht="15" customHeight="1" x14ac:dyDescent="0.2">
      <c r="A304" s="2"/>
      <c r="B304" s="1610"/>
      <c r="C304" s="1610"/>
      <c r="D304" s="1610"/>
      <c r="E304" s="1610"/>
      <c r="F304" s="1610"/>
      <c r="G304" s="1610"/>
      <c r="H304" s="1"/>
      <c r="I304" s="1"/>
      <c r="J304" s="1"/>
      <c r="K304" s="1"/>
      <c r="L304" s="1"/>
      <c r="M304" s="1"/>
      <c r="N304" s="2"/>
      <c r="O304" s="2"/>
      <c r="P304" s="2"/>
      <c r="Q304" s="2"/>
      <c r="R304" s="2"/>
      <c r="S304" s="2"/>
      <c r="T304" s="2"/>
      <c r="U304" s="2"/>
      <c r="V304" s="2"/>
      <c r="W304" s="2"/>
      <c r="X304" s="2"/>
      <c r="Y304" s="2"/>
      <c r="Z304" s="2"/>
    </row>
    <row r="305" spans="1:26" ht="15" customHeight="1" x14ac:dyDescent="0.2">
      <c r="A305" s="2"/>
      <c r="B305" s="1610"/>
      <c r="C305" s="1610"/>
      <c r="D305" s="1610"/>
      <c r="E305" s="1610"/>
      <c r="F305" s="1610"/>
      <c r="G305" s="1610"/>
      <c r="H305" s="1"/>
      <c r="I305" s="1"/>
      <c r="J305" s="1"/>
      <c r="K305" s="1"/>
      <c r="L305" s="1"/>
      <c r="M305" s="1"/>
      <c r="N305" s="2"/>
      <c r="O305" s="2"/>
      <c r="P305" s="2"/>
      <c r="Q305" s="2"/>
      <c r="R305" s="2"/>
      <c r="S305" s="2"/>
      <c r="T305" s="2"/>
      <c r="U305" s="2"/>
      <c r="V305" s="2"/>
      <c r="W305" s="2"/>
      <c r="X305" s="2"/>
      <c r="Y305" s="2"/>
      <c r="Z305" s="2"/>
    </row>
    <row r="306" spans="1:26" ht="12.75" customHeight="1" x14ac:dyDescent="0.2">
      <c r="A306" s="2"/>
      <c r="B306" s="1610"/>
      <c r="C306" s="1610"/>
      <c r="D306" s="1610"/>
      <c r="E306" s="1610"/>
      <c r="F306" s="1610"/>
      <c r="G306" s="1610"/>
      <c r="H306" s="1"/>
      <c r="I306" s="1"/>
      <c r="J306" s="1"/>
      <c r="K306" s="1"/>
      <c r="L306" s="1"/>
      <c r="M306" s="1"/>
      <c r="N306" s="2"/>
      <c r="O306" s="2"/>
      <c r="P306" s="2"/>
      <c r="Q306" s="2"/>
      <c r="R306" s="2"/>
      <c r="S306" s="2"/>
      <c r="T306" s="2"/>
      <c r="U306" s="2"/>
      <c r="V306" s="2"/>
      <c r="W306" s="2"/>
      <c r="X306" s="2"/>
      <c r="Y306" s="2"/>
      <c r="Z306" s="2"/>
    </row>
    <row r="307" spans="1:26" ht="12.75" customHeight="1" x14ac:dyDescent="0.2">
      <c r="A307" s="2"/>
      <c r="B307" s="1635"/>
      <c r="C307" s="1635"/>
      <c r="D307" s="1635"/>
      <c r="E307" s="1635"/>
      <c r="F307" s="1635"/>
      <c r="G307" s="1635"/>
      <c r="H307" s="1"/>
      <c r="I307" s="1"/>
      <c r="J307" s="1"/>
      <c r="K307" s="1"/>
      <c r="L307" s="1"/>
      <c r="M307" s="1"/>
      <c r="N307" s="2"/>
      <c r="O307" s="2"/>
      <c r="P307" s="2"/>
      <c r="Q307" s="2"/>
      <c r="R307" s="2"/>
      <c r="S307" s="2"/>
      <c r="T307" s="2"/>
      <c r="U307" s="2"/>
      <c r="V307" s="2"/>
      <c r="W307" s="2"/>
      <c r="X307" s="2"/>
      <c r="Y307" s="2"/>
      <c r="Z307" s="2"/>
    </row>
    <row r="308" spans="1:26" ht="12.75" customHeight="1" x14ac:dyDescent="0.2">
      <c r="A308" s="2"/>
      <c r="B308" s="1"/>
      <c r="C308" s="1"/>
      <c r="D308" s="1"/>
      <c r="E308" s="1"/>
      <c r="F308" s="1"/>
      <c r="G308" s="1"/>
      <c r="H308" s="1"/>
      <c r="I308" s="1"/>
      <c r="J308" s="1"/>
      <c r="K308" s="1"/>
      <c r="L308" s="1"/>
      <c r="M308" s="1"/>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1012"/>
      <c r="B310" s="1012" t="s">
        <v>133</v>
      </c>
      <c r="C310" s="1012"/>
      <c r="D310" s="1012"/>
      <c r="E310" s="1012"/>
      <c r="F310" s="1012"/>
      <c r="G310" s="1012"/>
      <c r="H310" s="1012"/>
      <c r="I310" s="1012"/>
      <c r="J310" s="1012"/>
      <c r="K310" s="1012"/>
      <c r="L310" s="1012"/>
      <c r="M310" s="101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 customHeight="1" x14ac:dyDescent="0.2">
      <c r="A312" s="2"/>
      <c r="B312" s="1636" t="s">
        <v>134</v>
      </c>
      <c r="C312" s="1615"/>
      <c r="D312" s="1615"/>
      <c r="E312" s="1640">
        <v>2022</v>
      </c>
      <c r="F312" s="1640">
        <v>2023</v>
      </c>
      <c r="G312" s="1642" t="s">
        <v>135</v>
      </c>
      <c r="H312" s="2"/>
      <c r="I312" s="2"/>
      <c r="J312" s="2"/>
      <c r="K312" s="2"/>
      <c r="L312" s="2"/>
      <c r="M312" s="2"/>
      <c r="N312" s="2"/>
      <c r="O312" s="2"/>
      <c r="P312" s="2"/>
      <c r="Q312" s="2"/>
      <c r="R312" s="2"/>
      <c r="S312" s="2"/>
      <c r="T312" s="2"/>
      <c r="U312" s="2"/>
      <c r="V312" s="2"/>
      <c r="W312" s="2"/>
      <c r="X312" s="2"/>
      <c r="Y312" s="2"/>
      <c r="Z312" s="2"/>
    </row>
    <row r="313" spans="1:26" ht="15" customHeight="1" x14ac:dyDescent="0.2">
      <c r="A313" s="2"/>
      <c r="B313" s="1615"/>
      <c r="C313" s="1610"/>
      <c r="D313" s="1615"/>
      <c r="E313" s="1683"/>
      <c r="F313" s="1683"/>
      <c r="G313" s="1685"/>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1638"/>
      <c r="C314" s="1638"/>
      <c r="D314" s="1638"/>
      <c r="E314" s="1641"/>
      <c r="F314" s="1641"/>
      <c r="G314" s="1643"/>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151" t="s">
        <v>107</v>
      </c>
      <c r="C315" s="151"/>
      <c r="D315" s="151"/>
      <c r="E315" s="151"/>
      <c r="F315" s="151"/>
      <c r="G315" s="151"/>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1623" t="s">
        <v>86</v>
      </c>
      <c r="C316" s="1624"/>
      <c r="D316" s="1625"/>
      <c r="E316" s="152">
        <v>0.90781387181738371</v>
      </c>
      <c r="F316" s="153">
        <v>0.99072617820923048</v>
      </c>
      <c r="G316" s="154" t="s">
        <v>136</v>
      </c>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1623" t="s">
        <v>87</v>
      </c>
      <c r="C317" s="1624"/>
      <c r="D317" s="1625"/>
      <c r="E317" s="155">
        <v>0.92826159492826155</v>
      </c>
      <c r="F317" s="1081">
        <v>0.96474098182804446</v>
      </c>
      <c r="G317" s="1082" t="s">
        <v>136</v>
      </c>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1083" t="s">
        <v>137</v>
      </c>
      <c r="C318" s="1083"/>
      <c r="D318" s="1083"/>
      <c r="E318" s="1083"/>
      <c r="F318" s="1083"/>
      <c r="G318" s="1083"/>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1623" t="s">
        <v>29</v>
      </c>
      <c r="C319" s="1624"/>
      <c r="D319" s="1625"/>
      <c r="E319" s="152">
        <v>1</v>
      </c>
      <c r="F319" s="152">
        <v>1</v>
      </c>
      <c r="G319" s="154" t="s">
        <v>136</v>
      </c>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1623" t="s">
        <v>30</v>
      </c>
      <c r="C320" s="1624"/>
      <c r="D320" s="1625"/>
      <c r="E320" s="156">
        <v>0.99207746478873238</v>
      </c>
      <c r="F320" s="156">
        <v>0.98937677053824358</v>
      </c>
      <c r="G320" s="1084" t="s">
        <v>136</v>
      </c>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1623" t="s">
        <v>31</v>
      </c>
      <c r="C321" s="1624"/>
      <c r="D321" s="1625"/>
      <c r="E321" s="156">
        <v>0.97235023041474655</v>
      </c>
      <c r="F321" s="156">
        <v>0.9932432432432432</v>
      </c>
      <c r="G321" s="1084" t="s">
        <v>136</v>
      </c>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1623" t="s">
        <v>32</v>
      </c>
      <c r="C322" s="1624"/>
      <c r="D322" s="1625"/>
      <c r="E322" s="156">
        <v>0.97828863346104722</v>
      </c>
      <c r="F322" s="156">
        <v>0.99195402298850577</v>
      </c>
      <c r="G322" s="1084" t="s">
        <v>136</v>
      </c>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1623" t="s">
        <v>33</v>
      </c>
      <c r="C323" s="1624"/>
      <c r="D323" s="1625"/>
      <c r="E323" s="156">
        <v>0.97122302158273377</v>
      </c>
      <c r="F323" s="156">
        <v>0.98078462770216168</v>
      </c>
      <c r="G323" s="1084" t="s">
        <v>136</v>
      </c>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1623" t="s">
        <v>34</v>
      </c>
      <c r="C324" s="1624"/>
      <c r="D324" s="1625"/>
      <c r="E324" s="156">
        <v>0.95489781536293161</v>
      </c>
      <c r="F324" s="156">
        <v>0.99093466708346356</v>
      </c>
      <c r="G324" s="1084" t="s">
        <v>136</v>
      </c>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1623" t="s">
        <v>35</v>
      </c>
      <c r="C325" s="1624"/>
      <c r="D325" s="1625"/>
      <c r="E325" s="156">
        <v>0.93711967545638941</v>
      </c>
      <c r="F325" s="156">
        <v>0.97785977859778594</v>
      </c>
      <c r="G325" s="1084" t="s">
        <v>136</v>
      </c>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1623" t="s">
        <v>36</v>
      </c>
      <c r="C326" s="1624"/>
      <c r="D326" s="1625"/>
      <c r="E326" s="156">
        <v>0.88467765675596111</v>
      </c>
      <c r="F326" s="156">
        <v>0.98551724137931029</v>
      </c>
      <c r="G326" s="1084" t="s">
        <v>136</v>
      </c>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1623" t="s">
        <v>37</v>
      </c>
      <c r="C327" s="1624"/>
      <c r="D327" s="1625"/>
      <c r="E327" s="156">
        <v>0.84615384615384615</v>
      </c>
      <c r="F327" s="156">
        <v>0.88888888888888884</v>
      </c>
      <c r="G327" s="1084" t="s">
        <v>136</v>
      </c>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1628" t="s">
        <v>42</v>
      </c>
      <c r="C328" s="1624"/>
      <c r="D328" s="1625"/>
      <c r="E328" s="157">
        <v>0.91086545164824217</v>
      </c>
      <c r="F328" s="157">
        <v>0.9863960950917473</v>
      </c>
      <c r="G328" s="1085" t="s">
        <v>136</v>
      </c>
      <c r="H328" s="2"/>
      <c r="I328" s="2"/>
      <c r="J328" s="2"/>
      <c r="K328" s="2"/>
      <c r="L328" s="2"/>
      <c r="M328" s="2"/>
      <c r="N328" s="2"/>
      <c r="O328" s="2"/>
      <c r="P328" s="2"/>
      <c r="Q328" s="2"/>
      <c r="R328" s="2"/>
      <c r="S328" s="2"/>
      <c r="T328" s="2"/>
      <c r="U328" s="2"/>
      <c r="V328" s="2"/>
      <c r="W328" s="2"/>
      <c r="X328" s="2"/>
      <c r="Y328" s="2"/>
      <c r="Z328" s="2"/>
    </row>
    <row r="329" spans="1:26" ht="15" customHeight="1" x14ac:dyDescent="0.2">
      <c r="A329" s="2"/>
      <c r="B329" s="1644" t="s">
        <v>138</v>
      </c>
      <c r="C329" s="1645"/>
      <c r="D329" s="1645"/>
      <c r="E329" s="1645"/>
      <c r="F329" s="1645"/>
      <c r="G329" s="1645"/>
      <c r="H329" s="2"/>
      <c r="I329" s="2"/>
      <c r="J329" s="2"/>
      <c r="K329" s="2"/>
      <c r="L329" s="2"/>
      <c r="M329" s="2"/>
      <c r="N329" s="2"/>
      <c r="O329" s="2"/>
      <c r="P329" s="2"/>
      <c r="Q329" s="2"/>
      <c r="R329" s="2"/>
      <c r="S329" s="2"/>
      <c r="T329" s="2"/>
      <c r="U329" s="2"/>
      <c r="V329" s="2"/>
      <c r="W329" s="2"/>
      <c r="X329" s="2"/>
      <c r="Y329" s="2"/>
      <c r="Z329" s="2"/>
    </row>
    <row r="330" spans="1:26" ht="15" customHeight="1" x14ac:dyDescent="0.2">
      <c r="A330" s="2"/>
      <c r="B330" s="1610"/>
      <c r="C330" s="1610"/>
      <c r="D330" s="1610"/>
      <c r="E330" s="1610"/>
      <c r="F330" s="1610"/>
      <c r="G330" s="1610"/>
      <c r="H330" s="2"/>
      <c r="I330" s="2"/>
      <c r="J330" s="2"/>
      <c r="K330" s="2"/>
      <c r="L330" s="2"/>
      <c r="M330" s="2"/>
      <c r="N330" s="2"/>
      <c r="O330" s="2"/>
      <c r="P330" s="2"/>
      <c r="Q330" s="2"/>
      <c r="R330" s="2"/>
      <c r="S330" s="2"/>
      <c r="T330" s="2"/>
      <c r="U330" s="2"/>
      <c r="V330" s="2"/>
      <c r="W330" s="2"/>
      <c r="X330" s="2"/>
      <c r="Y330" s="2"/>
      <c r="Z330" s="2"/>
    </row>
    <row r="331" spans="1:26" ht="25.5" customHeight="1" x14ac:dyDescent="0.2">
      <c r="A331" s="2"/>
      <c r="B331" s="1610"/>
      <c r="C331" s="1610"/>
      <c r="D331" s="1610"/>
      <c r="E331" s="1610"/>
      <c r="F331" s="1610"/>
      <c r="G331" s="1610"/>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1610"/>
      <c r="C332" s="1610"/>
      <c r="D332" s="1610"/>
      <c r="E332" s="1610"/>
      <c r="F332" s="1610"/>
      <c r="G332" s="1610"/>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1635"/>
      <c r="C333" s="1635"/>
      <c r="D333" s="1635"/>
      <c r="E333" s="1635"/>
      <c r="F333" s="1635"/>
      <c r="G333" s="1635"/>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158"/>
      <c r="C334" s="158"/>
      <c r="D334" s="158"/>
      <c r="E334" s="158"/>
      <c r="F334" s="158"/>
      <c r="G334" s="158"/>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158"/>
      <c r="C335" s="158"/>
      <c r="D335" s="158"/>
      <c r="E335" s="158"/>
      <c r="F335" s="158"/>
      <c r="G335" s="158"/>
      <c r="H335" s="158"/>
      <c r="I335" s="2"/>
      <c r="J335" s="2"/>
      <c r="K335" s="2"/>
      <c r="L335" s="2"/>
      <c r="M335" s="2"/>
      <c r="N335" s="2"/>
      <c r="O335" s="2"/>
      <c r="P335" s="2"/>
      <c r="Q335" s="2"/>
      <c r="R335" s="2"/>
      <c r="S335" s="2"/>
      <c r="T335" s="2"/>
      <c r="U335" s="2"/>
      <c r="V335" s="2"/>
      <c r="W335" s="2"/>
      <c r="X335" s="2"/>
      <c r="Y335" s="2"/>
      <c r="Z335" s="2"/>
    </row>
    <row r="336" spans="1:26" ht="12.75" customHeight="1" x14ac:dyDescent="0.2">
      <c r="A336" s="1012"/>
      <c r="B336" s="1012" t="s">
        <v>139</v>
      </c>
      <c r="C336" s="1012"/>
      <c r="D336" s="1012"/>
      <c r="E336" s="1012"/>
      <c r="F336" s="1012"/>
      <c r="G336" s="1012"/>
      <c r="H336" s="1012"/>
      <c r="I336" s="1012"/>
      <c r="J336" s="1012"/>
      <c r="K336" s="1012"/>
      <c r="L336" s="1012"/>
      <c r="M336" s="1012"/>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 customHeight="1" x14ac:dyDescent="0.2">
      <c r="A338" s="1"/>
      <c r="B338" s="1636" t="s">
        <v>140</v>
      </c>
      <c r="C338" s="1615"/>
      <c r="D338" s="1637"/>
      <c r="E338" s="1636">
        <v>2022</v>
      </c>
      <c r="F338" s="1637"/>
      <c r="G338" s="1636">
        <v>2023</v>
      </c>
      <c r="H338" s="1637"/>
      <c r="I338" s="1636">
        <v>2024</v>
      </c>
      <c r="J338" s="1738"/>
      <c r="K338" s="1739"/>
      <c r="L338" s="1615"/>
      <c r="M338" s="1086"/>
      <c r="N338" s="1"/>
      <c r="O338" s="1"/>
      <c r="P338" s="1"/>
      <c r="Q338" s="1"/>
      <c r="R338" s="1"/>
      <c r="S338" s="1"/>
      <c r="T338" s="1"/>
      <c r="U338" s="1"/>
      <c r="V338" s="1"/>
      <c r="W338" s="1"/>
      <c r="X338" s="1"/>
      <c r="Y338" s="1"/>
      <c r="Z338" s="1"/>
    </row>
    <row r="339" spans="1:26" ht="12.75" customHeight="1" x14ac:dyDescent="0.2">
      <c r="A339" s="1"/>
      <c r="B339" s="1638"/>
      <c r="C339" s="1638"/>
      <c r="D339" s="1639"/>
      <c r="E339" s="1087" t="s">
        <v>86</v>
      </c>
      <c r="F339" s="1088" t="s">
        <v>87</v>
      </c>
      <c r="G339" s="1089" t="s">
        <v>86</v>
      </c>
      <c r="H339" s="1088" t="s">
        <v>87</v>
      </c>
      <c r="I339" s="159" t="s">
        <v>86</v>
      </c>
      <c r="J339" s="160" t="s">
        <v>87</v>
      </c>
      <c r="K339" s="1086"/>
      <c r="L339" s="1086"/>
      <c r="M339" s="1090"/>
      <c r="N339" s="1"/>
      <c r="O339" s="1"/>
      <c r="P339" s="1"/>
      <c r="Q339" s="1"/>
      <c r="R339" s="1"/>
      <c r="S339" s="1"/>
      <c r="T339" s="1"/>
      <c r="U339" s="1"/>
      <c r="V339" s="1"/>
      <c r="W339" s="1"/>
      <c r="X339" s="1"/>
      <c r="Y339" s="1"/>
      <c r="Z339" s="70"/>
    </row>
    <row r="340" spans="1:26" ht="12.75" customHeight="1" x14ac:dyDescent="0.2">
      <c r="A340" s="1"/>
      <c r="B340" s="1623" t="s">
        <v>29</v>
      </c>
      <c r="C340" s="1624"/>
      <c r="D340" s="1625"/>
      <c r="E340" s="161">
        <v>0.9</v>
      </c>
      <c r="F340" s="128">
        <v>0.1</v>
      </c>
      <c r="G340" s="162">
        <v>0.90625</v>
      </c>
      <c r="H340" s="163">
        <v>9.375E-2</v>
      </c>
      <c r="I340" s="164">
        <v>0.879</v>
      </c>
      <c r="J340" s="165">
        <v>0.121</v>
      </c>
      <c r="K340" s="1091"/>
      <c r="L340" s="1091"/>
      <c r="M340" s="1090"/>
      <c r="N340" s="1"/>
      <c r="O340" s="1"/>
      <c r="P340" s="1"/>
      <c r="Q340" s="1"/>
      <c r="R340" s="1"/>
      <c r="S340" s="1"/>
      <c r="T340" s="1"/>
      <c r="U340" s="1"/>
      <c r="V340" s="1"/>
      <c r="W340" s="1"/>
      <c r="X340" s="1"/>
      <c r="Y340" s="1"/>
      <c r="Z340" s="70"/>
    </row>
    <row r="341" spans="1:26" ht="12.75" customHeight="1" x14ac:dyDescent="0.2">
      <c r="A341" s="1"/>
      <c r="B341" s="1623" t="s">
        <v>30</v>
      </c>
      <c r="C341" s="1624"/>
      <c r="D341" s="1625"/>
      <c r="E341" s="127">
        <v>0.873</v>
      </c>
      <c r="F341" s="126">
        <v>0.127</v>
      </c>
      <c r="G341" s="166">
        <v>0.84812623274161736</v>
      </c>
      <c r="H341" s="167">
        <v>0.15187376725838264</v>
      </c>
      <c r="I341" s="1092">
        <v>0.84499999999999997</v>
      </c>
      <c r="J341" s="1093">
        <v>0.155</v>
      </c>
      <c r="K341" s="1091"/>
      <c r="L341" s="1091"/>
      <c r="M341" s="1090"/>
      <c r="N341" s="1"/>
      <c r="O341" s="1"/>
      <c r="P341" s="1"/>
      <c r="Q341" s="1"/>
      <c r="R341" s="1"/>
      <c r="S341" s="1"/>
      <c r="T341" s="1"/>
      <c r="U341" s="1"/>
      <c r="V341" s="1"/>
      <c r="W341" s="1"/>
      <c r="X341" s="1"/>
      <c r="Y341" s="1"/>
      <c r="Z341" s="70"/>
    </row>
    <row r="342" spans="1:26" ht="12.75" customHeight="1" x14ac:dyDescent="0.2">
      <c r="A342" s="1"/>
      <c r="B342" s="1623" t="s">
        <v>31</v>
      </c>
      <c r="C342" s="1624"/>
      <c r="D342" s="1625"/>
      <c r="E342" s="127">
        <v>0.63100000000000001</v>
      </c>
      <c r="F342" s="126">
        <v>0.36899999999999999</v>
      </c>
      <c r="G342" s="166">
        <v>0.59099999999999997</v>
      </c>
      <c r="H342" s="167">
        <v>0.40899999999999997</v>
      </c>
      <c r="I342" s="1092">
        <v>0.59599999999999997</v>
      </c>
      <c r="J342" s="1093">
        <v>0.40400000000000003</v>
      </c>
      <c r="K342" s="82"/>
      <c r="L342" s="82"/>
      <c r="M342" s="1"/>
      <c r="N342" s="1"/>
      <c r="O342" s="1"/>
      <c r="P342" s="1"/>
      <c r="Q342" s="1"/>
      <c r="R342" s="1"/>
      <c r="S342" s="1"/>
      <c r="T342" s="1"/>
      <c r="U342" s="1"/>
      <c r="V342" s="1"/>
      <c r="W342" s="1"/>
      <c r="X342" s="1"/>
      <c r="Y342" s="1"/>
      <c r="Z342" s="70"/>
    </row>
    <row r="343" spans="1:26" ht="12.75" customHeight="1" x14ac:dyDescent="0.2">
      <c r="A343" s="1"/>
      <c r="B343" s="1623" t="s">
        <v>32</v>
      </c>
      <c r="C343" s="1624"/>
      <c r="D343" s="1625"/>
      <c r="E343" s="127">
        <v>0.83</v>
      </c>
      <c r="F343" s="126">
        <v>0.17</v>
      </c>
      <c r="G343" s="166">
        <v>0.82099999999999995</v>
      </c>
      <c r="H343" s="167">
        <v>0.17899999999999999</v>
      </c>
      <c r="I343" s="1092">
        <v>0.81</v>
      </c>
      <c r="J343" s="1093">
        <v>0.19</v>
      </c>
      <c r="K343" s="82"/>
      <c r="L343" s="82"/>
      <c r="M343" s="1"/>
      <c r="N343" s="1"/>
      <c r="O343" s="1"/>
      <c r="P343" s="1"/>
      <c r="Q343" s="1"/>
      <c r="R343" s="1"/>
      <c r="S343" s="1"/>
      <c r="T343" s="1"/>
      <c r="U343" s="1"/>
      <c r="V343" s="1"/>
      <c r="W343" s="1"/>
      <c r="X343" s="1"/>
      <c r="Y343" s="1"/>
      <c r="Z343" s="70"/>
    </row>
    <row r="344" spans="1:26" ht="12.75" customHeight="1" x14ac:dyDescent="0.2">
      <c r="A344" s="1"/>
      <c r="B344" s="1623" t="s">
        <v>33</v>
      </c>
      <c r="C344" s="1624"/>
      <c r="D344" s="1625"/>
      <c r="E344" s="127">
        <v>0.46800000000000003</v>
      </c>
      <c r="F344" s="126">
        <v>0.53200000000000003</v>
      </c>
      <c r="G344" s="166">
        <v>0.47499999999999998</v>
      </c>
      <c r="H344" s="167">
        <v>0.52500000000000002</v>
      </c>
      <c r="I344" s="1092">
        <v>0.46800000000000003</v>
      </c>
      <c r="J344" s="1093">
        <v>0.53200000000000003</v>
      </c>
      <c r="K344" s="82"/>
      <c r="L344" s="82"/>
      <c r="M344" s="1"/>
      <c r="N344" s="1"/>
      <c r="O344" s="1"/>
      <c r="P344" s="1"/>
      <c r="Q344" s="1"/>
      <c r="R344" s="1"/>
      <c r="S344" s="1"/>
      <c r="T344" s="1"/>
      <c r="U344" s="1"/>
      <c r="V344" s="1"/>
      <c r="W344" s="1"/>
      <c r="X344" s="1"/>
      <c r="Y344" s="1"/>
      <c r="Z344" s="70"/>
    </row>
    <row r="345" spans="1:26" ht="12.75" customHeight="1" x14ac:dyDescent="0.2">
      <c r="A345" s="1"/>
      <c r="B345" s="1623" t="s">
        <v>34</v>
      </c>
      <c r="C345" s="1624"/>
      <c r="D345" s="1625"/>
      <c r="E345" s="127">
        <v>0.877</v>
      </c>
      <c r="F345" s="126">
        <v>0.123</v>
      </c>
      <c r="G345" s="166">
        <v>0.86799999999999999</v>
      </c>
      <c r="H345" s="167">
        <v>0.13200000000000001</v>
      </c>
      <c r="I345" s="1092">
        <v>0.86499999999999999</v>
      </c>
      <c r="J345" s="1093">
        <v>0.13500000000000001</v>
      </c>
      <c r="K345" s="82"/>
      <c r="L345" s="82"/>
      <c r="M345" s="1"/>
      <c r="N345" s="1"/>
      <c r="O345" s="1"/>
      <c r="P345" s="1"/>
      <c r="Q345" s="1"/>
      <c r="R345" s="1"/>
      <c r="S345" s="1"/>
      <c r="T345" s="1"/>
      <c r="U345" s="1"/>
      <c r="V345" s="1"/>
      <c r="W345" s="1"/>
      <c r="X345" s="1"/>
      <c r="Y345" s="1"/>
      <c r="Z345" s="70"/>
    </row>
    <row r="346" spans="1:26" ht="12.75" customHeight="1" x14ac:dyDescent="0.2">
      <c r="A346" s="1"/>
      <c r="B346" s="1623" t="s">
        <v>35</v>
      </c>
      <c r="C346" s="1624"/>
      <c r="D346" s="1625"/>
      <c r="E346" s="127">
        <v>0.46500000000000002</v>
      </c>
      <c r="F346" s="126">
        <v>0.53500000000000003</v>
      </c>
      <c r="G346" s="166">
        <v>0.42899999999999999</v>
      </c>
      <c r="H346" s="167">
        <v>0.57099999999999995</v>
      </c>
      <c r="I346" s="1092">
        <v>0.48</v>
      </c>
      <c r="J346" s="1093">
        <v>0.52</v>
      </c>
      <c r="K346" s="82"/>
      <c r="L346" s="82"/>
      <c r="M346" s="1"/>
      <c r="N346" s="1"/>
      <c r="O346" s="1"/>
      <c r="P346" s="1"/>
      <c r="Q346" s="1"/>
      <c r="R346" s="1"/>
      <c r="S346" s="1"/>
      <c r="T346" s="1"/>
      <c r="U346" s="1"/>
      <c r="V346" s="1"/>
      <c r="W346" s="1"/>
      <c r="X346" s="1"/>
      <c r="Y346" s="1"/>
      <c r="Z346" s="70"/>
    </row>
    <row r="347" spans="1:26" ht="12.75" customHeight="1" x14ac:dyDescent="0.2">
      <c r="A347" s="1"/>
      <c r="B347" s="1623" t="s">
        <v>36</v>
      </c>
      <c r="C347" s="1624"/>
      <c r="D347" s="1625"/>
      <c r="E347" s="127">
        <v>0.86199999999999999</v>
      </c>
      <c r="F347" s="126">
        <v>0.13800000000000001</v>
      </c>
      <c r="G347" s="166">
        <v>0.8466319502771712</v>
      </c>
      <c r="H347" s="167">
        <v>0.15336804972282883</v>
      </c>
      <c r="I347" s="1092">
        <v>0.83299999999999996</v>
      </c>
      <c r="J347" s="1093">
        <v>0.16700000000000001</v>
      </c>
      <c r="K347" s="82"/>
      <c r="L347" s="82"/>
      <c r="M347" s="1"/>
      <c r="N347" s="1"/>
      <c r="O347" s="1"/>
      <c r="P347" s="1"/>
      <c r="Q347" s="1"/>
      <c r="R347" s="1"/>
      <c r="S347" s="1"/>
      <c r="T347" s="1"/>
      <c r="U347" s="1"/>
      <c r="V347" s="1"/>
      <c r="W347" s="1"/>
      <c r="X347" s="1"/>
      <c r="Y347" s="1"/>
      <c r="Z347" s="70"/>
    </row>
    <row r="348" spans="1:26" ht="12.75" customHeight="1" x14ac:dyDescent="0.2">
      <c r="A348" s="1"/>
      <c r="B348" s="1623" t="s">
        <v>37</v>
      </c>
      <c r="C348" s="1624"/>
      <c r="D348" s="1625"/>
      <c r="E348" s="127">
        <v>5.8999999999999997E-2</v>
      </c>
      <c r="F348" s="126">
        <v>0.94099999999999995</v>
      </c>
      <c r="G348" s="166">
        <v>3.125E-2</v>
      </c>
      <c r="H348" s="167">
        <v>0.96875</v>
      </c>
      <c r="I348" s="1092">
        <v>1.7000000000000001E-2</v>
      </c>
      <c r="J348" s="1093">
        <v>0.98299999999999998</v>
      </c>
      <c r="K348" s="82"/>
      <c r="L348" s="82"/>
      <c r="M348" s="1"/>
      <c r="N348" s="1"/>
      <c r="O348" s="1"/>
      <c r="P348" s="1"/>
      <c r="Q348" s="1"/>
      <c r="R348" s="1"/>
      <c r="S348" s="1"/>
      <c r="T348" s="1"/>
      <c r="U348" s="1"/>
      <c r="V348" s="1"/>
      <c r="W348" s="1"/>
      <c r="X348" s="1"/>
      <c r="Y348" s="1"/>
      <c r="Z348" s="70"/>
    </row>
    <row r="349" spans="1:26" ht="12.75" customHeight="1" x14ac:dyDescent="0.2">
      <c r="A349" s="1"/>
      <c r="B349" s="1623" t="s">
        <v>38</v>
      </c>
      <c r="C349" s="1624"/>
      <c r="D349" s="1625"/>
      <c r="E349" s="127">
        <v>0.433</v>
      </c>
      <c r="F349" s="126">
        <v>0.56699999999999995</v>
      </c>
      <c r="G349" s="166">
        <v>0.39200000000000002</v>
      </c>
      <c r="H349" s="167">
        <v>0.60799999999999998</v>
      </c>
      <c r="I349" s="1092">
        <v>0.28299999999999997</v>
      </c>
      <c r="J349" s="1093">
        <v>0.71699999999999997</v>
      </c>
      <c r="K349" s="82"/>
      <c r="L349" s="82"/>
      <c r="M349" s="1"/>
      <c r="N349" s="1"/>
      <c r="O349" s="1"/>
      <c r="P349" s="1"/>
      <c r="Q349" s="1"/>
      <c r="R349" s="1"/>
      <c r="S349" s="1"/>
      <c r="T349" s="1"/>
      <c r="U349" s="1"/>
      <c r="V349" s="1"/>
      <c r="W349" s="1"/>
      <c r="X349" s="1"/>
      <c r="Y349" s="1"/>
      <c r="Z349" s="70"/>
    </row>
    <row r="350" spans="1:26" ht="12.75" customHeight="1" x14ac:dyDescent="0.2">
      <c r="A350" s="1"/>
      <c r="B350" s="1623" t="s">
        <v>39</v>
      </c>
      <c r="C350" s="1624"/>
      <c r="D350" s="1625"/>
      <c r="E350" s="127">
        <v>0.54200000000000004</v>
      </c>
      <c r="F350" s="126">
        <v>0.45800000000000002</v>
      </c>
      <c r="G350" s="166">
        <v>0.31666666666666665</v>
      </c>
      <c r="H350" s="167">
        <v>0.68333333333333335</v>
      </c>
      <c r="I350" s="1092">
        <v>0.36699999999999999</v>
      </c>
      <c r="J350" s="1093">
        <v>0.63300000000000001</v>
      </c>
      <c r="K350" s="82"/>
      <c r="L350" s="82"/>
      <c r="M350" s="1"/>
      <c r="N350" s="1"/>
      <c r="O350" s="1"/>
      <c r="P350" s="1"/>
      <c r="Q350" s="1"/>
      <c r="R350" s="1"/>
      <c r="S350" s="1"/>
      <c r="T350" s="1"/>
      <c r="U350" s="1"/>
      <c r="V350" s="1"/>
      <c r="W350" s="1"/>
      <c r="X350" s="1"/>
      <c r="Y350" s="1"/>
      <c r="Z350" s="70"/>
    </row>
    <row r="351" spans="1:26" ht="12.75" customHeight="1" x14ac:dyDescent="0.2">
      <c r="A351" s="1"/>
      <c r="B351" s="1631" t="s">
        <v>42</v>
      </c>
      <c r="C351" s="1632"/>
      <c r="D351" s="1633"/>
      <c r="E351" s="130">
        <v>0.80200000000000005</v>
      </c>
      <c r="F351" s="131">
        <v>0.19800000000000001</v>
      </c>
      <c r="G351" s="168">
        <v>0.78</v>
      </c>
      <c r="H351" s="169">
        <v>0.22</v>
      </c>
      <c r="I351" s="170">
        <v>0.76300000000000001</v>
      </c>
      <c r="J351" s="1094">
        <v>0.23699999999999999</v>
      </c>
      <c r="K351" s="171"/>
      <c r="L351" s="171"/>
      <c r="M351" s="1"/>
      <c r="N351" s="1"/>
      <c r="O351" s="1"/>
      <c r="P351" s="1"/>
      <c r="Q351" s="1"/>
      <c r="R351" s="1"/>
      <c r="S351" s="1"/>
      <c r="T351" s="1"/>
      <c r="U351" s="1"/>
      <c r="V351" s="1"/>
      <c r="W351" s="1"/>
      <c r="X351" s="1"/>
      <c r="Y351" s="1"/>
      <c r="Z351" s="70"/>
    </row>
    <row r="352" spans="1:26" ht="15" customHeight="1" x14ac:dyDescent="0.2">
      <c r="A352" s="2"/>
      <c r="B352" s="1644" t="s">
        <v>141</v>
      </c>
      <c r="C352" s="1645"/>
      <c r="D352" s="1645"/>
      <c r="E352" s="1645"/>
      <c r="F352" s="1645"/>
      <c r="G352" s="1645"/>
      <c r="H352" s="1645"/>
      <c r="I352" s="1645"/>
      <c r="J352" s="1645"/>
      <c r="K352" s="172"/>
      <c r="L352" s="172"/>
      <c r="M352" s="172"/>
      <c r="N352" s="2"/>
      <c r="O352" s="2"/>
      <c r="P352" s="2"/>
      <c r="Q352" s="2"/>
      <c r="R352" s="2"/>
      <c r="S352" s="2"/>
      <c r="T352" s="2"/>
      <c r="U352" s="2"/>
      <c r="V352" s="2"/>
      <c r="W352" s="2"/>
      <c r="X352" s="2"/>
      <c r="Y352" s="2"/>
      <c r="Z352" s="2"/>
    </row>
    <row r="353" spans="1:26" ht="15" customHeight="1" x14ac:dyDescent="0.2">
      <c r="A353" s="2"/>
      <c r="B353" s="1610"/>
      <c r="C353" s="1610"/>
      <c r="D353" s="1610"/>
      <c r="E353" s="1610"/>
      <c r="F353" s="1610"/>
      <c r="G353" s="1610"/>
      <c r="H353" s="1610"/>
      <c r="I353" s="1610"/>
      <c r="J353" s="1610"/>
      <c r="K353" s="172"/>
      <c r="L353" s="172"/>
      <c r="M353" s="172"/>
      <c r="N353" s="2"/>
      <c r="O353" s="2"/>
      <c r="P353" s="2"/>
      <c r="Q353" s="2"/>
      <c r="R353" s="2"/>
      <c r="S353" s="2"/>
      <c r="T353" s="2"/>
      <c r="U353" s="2"/>
      <c r="V353" s="2"/>
      <c r="W353" s="2"/>
      <c r="X353" s="2"/>
      <c r="Y353" s="2"/>
      <c r="Z353" s="2"/>
    </row>
    <row r="354" spans="1:26" ht="15" customHeight="1" x14ac:dyDescent="0.2">
      <c r="A354" s="2"/>
      <c r="B354" s="1635"/>
      <c r="C354" s="1635"/>
      <c r="D354" s="1635"/>
      <c r="E354" s="1635"/>
      <c r="F354" s="1635"/>
      <c r="G354" s="1635"/>
      <c r="H354" s="1635"/>
      <c r="I354" s="1635"/>
      <c r="J354" s="1635"/>
      <c r="K354" s="172"/>
      <c r="L354" s="172"/>
      <c r="M354" s="17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 customHeight="1" x14ac:dyDescent="0.2">
      <c r="A356" s="1"/>
      <c r="B356" s="1636" t="s">
        <v>142</v>
      </c>
      <c r="C356" s="1615"/>
      <c r="D356" s="1637"/>
      <c r="E356" s="1642">
        <v>2022</v>
      </c>
      <c r="F356" s="1615"/>
      <c r="G356" s="1637"/>
      <c r="H356" s="1642">
        <v>2023</v>
      </c>
      <c r="I356" s="1615"/>
      <c r="J356" s="1637"/>
      <c r="K356" s="1642">
        <v>2024</v>
      </c>
      <c r="L356" s="1615"/>
      <c r="M356" s="1615"/>
      <c r="N356" s="1"/>
      <c r="O356" s="1"/>
      <c r="P356" s="1"/>
      <c r="Q356" s="1"/>
      <c r="R356" s="1"/>
      <c r="S356" s="1"/>
      <c r="T356" s="1"/>
      <c r="U356" s="1"/>
      <c r="V356" s="1"/>
      <c r="W356" s="1"/>
      <c r="X356" s="1"/>
      <c r="Y356" s="1"/>
      <c r="Z356" s="1"/>
    </row>
    <row r="357" spans="1:26" ht="15" customHeight="1" x14ac:dyDescent="0.2">
      <c r="A357" s="1"/>
      <c r="B357" s="1615"/>
      <c r="C357" s="1610"/>
      <c r="D357" s="1637"/>
      <c r="E357" s="1740" t="s">
        <v>109</v>
      </c>
      <c r="F357" s="1742" t="s">
        <v>110</v>
      </c>
      <c r="G357" s="1746" t="s">
        <v>111</v>
      </c>
      <c r="H357" s="1740" t="s">
        <v>109</v>
      </c>
      <c r="I357" s="1742" t="s">
        <v>110</v>
      </c>
      <c r="J357" s="1746" t="s">
        <v>111</v>
      </c>
      <c r="K357" s="1740" t="s">
        <v>109</v>
      </c>
      <c r="L357" s="1742" t="s">
        <v>110</v>
      </c>
      <c r="M357" s="1744" t="s">
        <v>111</v>
      </c>
      <c r="N357" s="1"/>
      <c r="O357" s="1"/>
      <c r="P357" s="1"/>
      <c r="Q357" s="1"/>
      <c r="R357" s="1"/>
      <c r="S357" s="1"/>
      <c r="T357" s="1"/>
      <c r="U357" s="1"/>
      <c r="V357" s="1"/>
      <c r="W357" s="1"/>
      <c r="X357" s="1"/>
      <c r="Y357" s="1"/>
      <c r="Z357" s="1"/>
    </row>
    <row r="358" spans="1:26" ht="12.75" customHeight="1" x14ac:dyDescent="0.2">
      <c r="A358" s="1"/>
      <c r="B358" s="1615"/>
      <c r="C358" s="1610"/>
      <c r="D358" s="1637"/>
      <c r="E358" s="1741"/>
      <c r="F358" s="1743"/>
      <c r="G358" s="1747"/>
      <c r="H358" s="1741"/>
      <c r="I358" s="1743"/>
      <c r="J358" s="1747"/>
      <c r="K358" s="1741"/>
      <c r="L358" s="1743"/>
      <c r="M358" s="1745"/>
      <c r="N358" s="1"/>
      <c r="O358" s="1"/>
      <c r="P358" s="1"/>
      <c r="Q358" s="1"/>
      <c r="R358" s="1"/>
      <c r="S358" s="1"/>
      <c r="T358" s="1"/>
      <c r="U358" s="1"/>
      <c r="V358" s="1"/>
      <c r="W358" s="1"/>
      <c r="X358" s="1"/>
      <c r="Y358" s="1"/>
      <c r="Z358" s="1"/>
    </row>
    <row r="359" spans="1:26" ht="12.75" customHeight="1" x14ac:dyDescent="0.2">
      <c r="A359" s="1"/>
      <c r="B359" s="1638"/>
      <c r="C359" s="1638"/>
      <c r="D359" s="1639"/>
      <c r="E359" s="1733"/>
      <c r="F359" s="1729"/>
      <c r="G359" s="1735"/>
      <c r="H359" s="1733"/>
      <c r="I359" s="1729"/>
      <c r="J359" s="1735"/>
      <c r="K359" s="1733"/>
      <c r="L359" s="1729"/>
      <c r="M359" s="1731"/>
      <c r="N359" s="1"/>
      <c r="O359" s="1"/>
      <c r="P359" s="1"/>
      <c r="Q359" s="1"/>
      <c r="R359" s="1"/>
      <c r="S359" s="1"/>
      <c r="T359" s="1"/>
      <c r="U359" s="1"/>
      <c r="V359" s="1"/>
      <c r="W359" s="1"/>
      <c r="X359" s="1"/>
      <c r="Y359" s="1"/>
      <c r="Z359" s="1"/>
    </row>
    <row r="360" spans="1:26" ht="12.75" customHeight="1" x14ac:dyDescent="0.2">
      <c r="A360" s="1"/>
      <c r="B360" s="1623" t="s">
        <v>29</v>
      </c>
      <c r="C360" s="1624"/>
      <c r="D360" s="1625"/>
      <c r="E360" s="173">
        <v>0</v>
      </c>
      <c r="F360" s="174">
        <v>0.5</v>
      </c>
      <c r="G360" s="175">
        <v>0.5</v>
      </c>
      <c r="H360" s="173">
        <v>0</v>
      </c>
      <c r="I360" s="174">
        <v>0.59375</v>
      </c>
      <c r="J360" s="165">
        <v>0.40625</v>
      </c>
      <c r="K360" s="173">
        <v>0</v>
      </c>
      <c r="L360" s="174">
        <v>0.57599999999999996</v>
      </c>
      <c r="M360" s="165">
        <v>0.42399999999999999</v>
      </c>
      <c r="N360" s="1"/>
      <c r="O360" s="1"/>
      <c r="P360" s="1"/>
      <c r="Q360" s="1"/>
      <c r="R360" s="1"/>
      <c r="S360" s="1"/>
      <c r="T360" s="1"/>
      <c r="U360" s="1"/>
      <c r="V360" s="1"/>
      <c r="W360" s="1"/>
      <c r="X360" s="1"/>
      <c r="Y360" s="1"/>
      <c r="Z360" s="1"/>
    </row>
    <row r="361" spans="1:26" ht="12.75" customHeight="1" x14ac:dyDescent="0.2">
      <c r="A361" s="1"/>
      <c r="B361" s="1623" t="s">
        <v>30</v>
      </c>
      <c r="C361" s="1624"/>
      <c r="D361" s="1625"/>
      <c r="E361" s="176">
        <v>4.3999999999999997E-2</v>
      </c>
      <c r="F361" s="177">
        <v>0.75800000000000001</v>
      </c>
      <c r="G361" s="178">
        <v>0.19800000000000001</v>
      </c>
      <c r="H361" s="176">
        <v>3.8132807363576597E-2</v>
      </c>
      <c r="I361" s="177">
        <v>0.74399999999999999</v>
      </c>
      <c r="J361" s="1093">
        <v>0.219</v>
      </c>
      <c r="K361" s="176">
        <v>3.2000000000000001E-2</v>
      </c>
      <c r="L361" s="177">
        <v>0.748</v>
      </c>
      <c r="M361" s="1093">
        <v>0.22</v>
      </c>
      <c r="N361" s="1"/>
      <c r="O361" s="1"/>
      <c r="P361" s="1"/>
      <c r="Q361" s="1"/>
      <c r="R361" s="1"/>
      <c r="S361" s="1"/>
      <c r="T361" s="1"/>
      <c r="U361" s="1"/>
      <c r="V361" s="1"/>
      <c r="W361" s="1"/>
      <c r="X361" s="1"/>
      <c r="Y361" s="1"/>
      <c r="Z361" s="1"/>
    </row>
    <row r="362" spans="1:26" ht="12.75" customHeight="1" x14ac:dyDescent="0.2">
      <c r="A362" s="1"/>
      <c r="B362" s="1623" t="s">
        <v>31</v>
      </c>
      <c r="C362" s="1624"/>
      <c r="D362" s="1625"/>
      <c r="E362" s="176">
        <v>4.8000000000000001E-2</v>
      </c>
      <c r="F362" s="177">
        <v>0.76200000000000001</v>
      </c>
      <c r="G362" s="178">
        <v>0.19</v>
      </c>
      <c r="H362" s="176">
        <v>8.2644628099173556E-2</v>
      </c>
      <c r="I362" s="177">
        <v>0.72451790633608815</v>
      </c>
      <c r="J362" s="1093">
        <v>0.192</v>
      </c>
      <c r="K362" s="176">
        <v>8.1000000000000003E-2</v>
      </c>
      <c r="L362" s="177">
        <v>0.71699999999999997</v>
      </c>
      <c r="M362" s="1093">
        <v>0.20200000000000001</v>
      </c>
      <c r="N362" s="1"/>
      <c r="O362" s="1"/>
      <c r="P362" s="1"/>
      <c r="Q362" s="1"/>
      <c r="R362" s="1"/>
      <c r="S362" s="1"/>
      <c r="T362" s="1"/>
      <c r="U362" s="1"/>
      <c r="V362" s="1"/>
      <c r="W362" s="1"/>
      <c r="X362" s="1"/>
      <c r="Y362" s="1"/>
      <c r="Z362" s="1"/>
    </row>
    <row r="363" spans="1:26" ht="12.75" customHeight="1" x14ac:dyDescent="0.2">
      <c r="A363" s="1"/>
      <c r="B363" s="1623" t="s">
        <v>32</v>
      </c>
      <c r="C363" s="1624"/>
      <c r="D363" s="1625"/>
      <c r="E363" s="176">
        <v>0.11700000000000001</v>
      </c>
      <c r="F363" s="177">
        <v>0.76600000000000001</v>
      </c>
      <c r="G363" s="178">
        <v>0.11600000000000001</v>
      </c>
      <c r="H363" s="176">
        <v>0.13200000000000001</v>
      </c>
      <c r="I363" s="177">
        <v>0.74425574425574426</v>
      </c>
      <c r="J363" s="1093">
        <v>0.124</v>
      </c>
      <c r="K363" s="176">
        <v>0.114</v>
      </c>
      <c r="L363" s="179">
        <v>0.755</v>
      </c>
      <c r="M363" s="180">
        <v>0.13100000000000001</v>
      </c>
      <c r="N363" s="1"/>
      <c r="O363" s="1"/>
      <c r="P363" s="1"/>
      <c r="Q363" s="1"/>
      <c r="R363" s="1"/>
      <c r="S363" s="1"/>
      <c r="T363" s="1"/>
      <c r="U363" s="1"/>
      <c r="V363" s="1"/>
      <c r="W363" s="1"/>
      <c r="X363" s="1"/>
      <c r="Y363" s="1"/>
      <c r="Z363" s="1"/>
    </row>
    <row r="364" spans="1:26" ht="12.75" customHeight="1" x14ac:dyDescent="0.2">
      <c r="A364" s="1"/>
      <c r="B364" s="1623" t="s">
        <v>33</v>
      </c>
      <c r="C364" s="1624"/>
      <c r="D364" s="1625"/>
      <c r="E364" s="176">
        <v>0.27600000000000002</v>
      </c>
      <c r="F364" s="177">
        <v>0.64200000000000002</v>
      </c>
      <c r="G364" s="178">
        <v>8.2000000000000003E-2</v>
      </c>
      <c r="H364" s="176">
        <v>0.30499999999999999</v>
      </c>
      <c r="I364" s="177">
        <v>0.61199999999999999</v>
      </c>
      <c r="J364" s="1093">
        <v>8.2000000000000003E-2</v>
      </c>
      <c r="K364" s="176">
        <v>0.3</v>
      </c>
      <c r="L364" s="179">
        <v>0.60799999999999998</v>
      </c>
      <c r="M364" s="180">
        <v>9.1999999999999998E-2</v>
      </c>
      <c r="N364" s="1"/>
      <c r="O364" s="1"/>
      <c r="P364" s="1"/>
      <c r="Q364" s="1"/>
      <c r="R364" s="1"/>
      <c r="S364" s="1"/>
      <c r="T364" s="1"/>
      <c r="U364" s="1"/>
      <c r="V364" s="1"/>
      <c r="W364" s="1"/>
      <c r="X364" s="1"/>
      <c r="Y364" s="1"/>
      <c r="Z364" s="1"/>
    </row>
    <row r="365" spans="1:26" ht="12.75" customHeight="1" x14ac:dyDescent="0.2">
      <c r="A365" s="1"/>
      <c r="B365" s="1623" t="s">
        <v>34</v>
      </c>
      <c r="C365" s="1624"/>
      <c r="D365" s="1625"/>
      <c r="E365" s="176">
        <v>0.20599999999999999</v>
      </c>
      <c r="F365" s="177">
        <v>0.69099999999999995</v>
      </c>
      <c r="G365" s="178">
        <v>0.10299999999999999</v>
      </c>
      <c r="H365" s="176">
        <v>0.185</v>
      </c>
      <c r="I365" s="177">
        <v>0.69</v>
      </c>
      <c r="J365" s="1093">
        <v>0.12414965986394558</v>
      </c>
      <c r="K365" s="176">
        <v>0.17499999999999999</v>
      </c>
      <c r="L365" s="179">
        <v>0.68899999999999995</v>
      </c>
      <c r="M365" s="180">
        <v>0.13600000000000001</v>
      </c>
      <c r="N365" s="1"/>
      <c r="O365" s="1"/>
      <c r="P365" s="1"/>
      <c r="Q365" s="1"/>
      <c r="R365" s="1"/>
      <c r="S365" s="1"/>
      <c r="T365" s="1"/>
      <c r="U365" s="1"/>
      <c r="V365" s="1"/>
      <c r="W365" s="1"/>
      <c r="X365" s="1"/>
      <c r="Y365" s="1"/>
      <c r="Z365" s="1"/>
    </row>
    <row r="366" spans="1:26" ht="12.75" customHeight="1" x14ac:dyDescent="0.2">
      <c r="A366" s="1"/>
      <c r="B366" s="1623" t="s">
        <v>35</v>
      </c>
      <c r="C366" s="1624"/>
      <c r="D366" s="1625"/>
      <c r="E366" s="176">
        <v>0.38700000000000001</v>
      </c>
      <c r="F366" s="177">
        <v>0.52500000000000002</v>
      </c>
      <c r="G366" s="178">
        <v>8.7999999999999995E-2</v>
      </c>
      <c r="H366" s="176">
        <v>0.36699999999999999</v>
      </c>
      <c r="I366" s="177">
        <v>0.55100000000000005</v>
      </c>
      <c r="J366" s="1093">
        <v>8.2000000000000003E-2</v>
      </c>
      <c r="K366" s="176">
        <v>0.314</v>
      </c>
      <c r="L366" s="179">
        <v>0.57899999999999996</v>
      </c>
      <c r="M366" s="180">
        <v>0.108</v>
      </c>
      <c r="N366" s="1"/>
      <c r="O366" s="1"/>
      <c r="P366" s="1"/>
      <c r="Q366" s="1"/>
      <c r="R366" s="1"/>
      <c r="S366" s="1"/>
      <c r="T366" s="1"/>
      <c r="U366" s="1"/>
      <c r="V366" s="1"/>
      <c r="W366" s="1"/>
      <c r="X366" s="1"/>
      <c r="Y366" s="1"/>
      <c r="Z366" s="1"/>
    </row>
    <row r="367" spans="1:26" ht="12.75" customHeight="1" x14ac:dyDescent="0.2">
      <c r="A367" s="1"/>
      <c r="B367" s="1623" t="s">
        <v>36</v>
      </c>
      <c r="C367" s="1624"/>
      <c r="D367" s="1625"/>
      <c r="E367" s="176">
        <v>0.30199999999999999</v>
      </c>
      <c r="F367" s="177">
        <v>0.57399999999999995</v>
      </c>
      <c r="G367" s="178">
        <v>0.124</v>
      </c>
      <c r="H367" s="176">
        <v>0.28799999999999998</v>
      </c>
      <c r="I367" s="177">
        <v>0.57399999999999995</v>
      </c>
      <c r="J367" s="1093">
        <v>0.13800000000000001</v>
      </c>
      <c r="K367" s="176">
        <v>0.27300000000000002</v>
      </c>
      <c r="L367" s="179">
        <v>0.57499999999999996</v>
      </c>
      <c r="M367" s="180">
        <v>0.152</v>
      </c>
      <c r="N367" s="1"/>
      <c r="O367" s="1"/>
      <c r="P367" s="1"/>
      <c r="Q367" s="1"/>
      <c r="R367" s="1"/>
      <c r="S367" s="1"/>
      <c r="T367" s="1"/>
      <c r="U367" s="1"/>
      <c r="V367" s="1"/>
      <c r="W367" s="1"/>
      <c r="X367" s="1"/>
      <c r="Y367" s="1"/>
      <c r="Z367" s="1"/>
    </row>
    <row r="368" spans="1:26" ht="12.75" customHeight="1" x14ac:dyDescent="0.2">
      <c r="A368" s="1"/>
      <c r="B368" s="1623" t="s">
        <v>37</v>
      </c>
      <c r="C368" s="1624"/>
      <c r="D368" s="1625"/>
      <c r="E368" s="176">
        <v>0.72199999999999998</v>
      </c>
      <c r="F368" s="177">
        <v>0.27600000000000002</v>
      </c>
      <c r="G368" s="178">
        <v>2E-3</v>
      </c>
      <c r="H368" s="176">
        <v>0.63020833333333337</v>
      </c>
      <c r="I368" s="177">
        <v>0.36979166666666669</v>
      </c>
      <c r="J368" s="1093">
        <v>0</v>
      </c>
      <c r="K368" s="176">
        <v>0.60499999999999998</v>
      </c>
      <c r="L368" s="177">
        <v>0.38700000000000001</v>
      </c>
      <c r="M368" s="1093">
        <v>8.0000000000000002E-3</v>
      </c>
      <c r="N368" s="1"/>
      <c r="O368" s="1"/>
      <c r="P368" s="1"/>
      <c r="Q368" s="1"/>
      <c r="R368" s="1"/>
      <c r="S368" s="1"/>
      <c r="T368" s="1"/>
      <c r="U368" s="1"/>
      <c r="V368" s="1"/>
      <c r="W368" s="1"/>
      <c r="X368" s="1"/>
      <c r="Y368" s="1"/>
      <c r="Z368" s="1"/>
    </row>
    <row r="369" spans="1:26" ht="12.75" customHeight="1" x14ac:dyDescent="0.2">
      <c r="A369" s="1"/>
      <c r="B369" s="1623" t="s">
        <v>38</v>
      </c>
      <c r="C369" s="1624"/>
      <c r="D369" s="1625"/>
      <c r="E369" s="176">
        <v>0.999</v>
      </c>
      <c r="F369" s="177">
        <v>1E-3</v>
      </c>
      <c r="G369" s="178">
        <v>0</v>
      </c>
      <c r="H369" s="176">
        <v>0.99882491186839018</v>
      </c>
      <c r="I369" s="177">
        <v>1.1750881316098707E-3</v>
      </c>
      <c r="J369" s="1093">
        <v>0</v>
      </c>
      <c r="K369" s="176">
        <v>0.998</v>
      </c>
      <c r="L369" s="177">
        <v>2E-3</v>
      </c>
      <c r="M369" s="1093">
        <v>0</v>
      </c>
      <c r="N369" s="1"/>
      <c r="O369" s="1"/>
      <c r="P369" s="1"/>
      <c r="Q369" s="1"/>
      <c r="R369" s="1"/>
      <c r="S369" s="1"/>
      <c r="T369" s="1"/>
      <c r="U369" s="1"/>
      <c r="V369" s="1"/>
      <c r="W369" s="1"/>
      <c r="X369" s="1"/>
      <c r="Y369" s="1"/>
      <c r="Z369" s="1"/>
    </row>
    <row r="370" spans="1:26" ht="12.75" customHeight="1" x14ac:dyDescent="0.2">
      <c r="A370" s="1"/>
      <c r="B370" s="1623" t="s">
        <v>39</v>
      </c>
      <c r="C370" s="1624"/>
      <c r="D370" s="1625"/>
      <c r="E370" s="176">
        <v>0.95799999999999996</v>
      </c>
      <c r="F370" s="177">
        <v>4.2000000000000003E-2</v>
      </c>
      <c r="G370" s="178">
        <v>0</v>
      </c>
      <c r="H370" s="176">
        <v>1</v>
      </c>
      <c r="I370" s="177">
        <v>0</v>
      </c>
      <c r="J370" s="1093">
        <v>0</v>
      </c>
      <c r="K370" s="176">
        <v>1</v>
      </c>
      <c r="L370" s="177">
        <v>0</v>
      </c>
      <c r="M370" s="1093">
        <v>0</v>
      </c>
      <c r="N370" s="1"/>
      <c r="O370" s="1"/>
      <c r="P370" s="1"/>
      <c r="Q370" s="1"/>
      <c r="R370" s="1"/>
      <c r="S370" s="1"/>
      <c r="T370" s="1"/>
      <c r="U370" s="1"/>
      <c r="V370" s="1"/>
      <c r="W370" s="1"/>
      <c r="X370" s="1"/>
      <c r="Y370" s="1"/>
      <c r="Z370" s="1"/>
    </row>
    <row r="371" spans="1:26" ht="12.75" customHeight="1" x14ac:dyDescent="0.2">
      <c r="A371" s="1"/>
      <c r="B371" s="1736" t="s">
        <v>42</v>
      </c>
      <c r="C371" s="1698"/>
      <c r="D371" s="1699"/>
      <c r="E371" s="1095">
        <v>0.30099999999999999</v>
      </c>
      <c r="F371" s="1096">
        <v>0.58299999999999996</v>
      </c>
      <c r="G371" s="181">
        <v>0.11600000000000001</v>
      </c>
      <c r="H371" s="1095">
        <v>0.28800451993361348</v>
      </c>
      <c r="I371" s="1096">
        <v>0.58349517991454503</v>
      </c>
      <c r="J371" s="1097">
        <v>0.12850030015184152</v>
      </c>
      <c r="K371" s="1095">
        <v>0.27200000000000002</v>
      </c>
      <c r="L371" s="1096">
        <v>0.58699999999999997</v>
      </c>
      <c r="M371" s="1097">
        <v>0.14099999999999999</v>
      </c>
      <c r="N371" s="1"/>
      <c r="O371" s="1"/>
      <c r="P371" s="1"/>
      <c r="Q371" s="1"/>
      <c r="R371" s="1"/>
      <c r="S371" s="1"/>
      <c r="T371" s="1"/>
      <c r="U371" s="1"/>
      <c r="V371" s="1"/>
      <c r="W371" s="1"/>
      <c r="X371" s="1"/>
      <c r="Y371" s="1"/>
      <c r="Z371" s="1"/>
    </row>
    <row r="372" spans="1:26" ht="15" customHeight="1" x14ac:dyDescent="0.2">
      <c r="A372" s="2"/>
      <c r="B372" s="1737" t="s">
        <v>143</v>
      </c>
      <c r="C372" s="1645"/>
      <c r="D372" s="1645"/>
      <c r="E372" s="1645"/>
      <c r="F372" s="1645"/>
      <c r="G372" s="1645"/>
      <c r="H372" s="1645"/>
      <c r="I372" s="1645"/>
      <c r="J372" s="1645"/>
      <c r="K372" s="1645"/>
      <c r="L372" s="1645"/>
      <c r="M372" s="1645"/>
      <c r="N372" s="2"/>
      <c r="O372" s="2"/>
      <c r="P372" s="2"/>
      <c r="Q372" s="2"/>
      <c r="R372" s="2"/>
      <c r="S372" s="2"/>
      <c r="T372" s="2"/>
      <c r="U372" s="2"/>
      <c r="V372" s="2"/>
      <c r="W372" s="2"/>
      <c r="X372" s="2"/>
      <c r="Y372" s="2"/>
      <c r="Z372" s="2"/>
    </row>
    <row r="373" spans="1:26" ht="15" customHeight="1" x14ac:dyDescent="0.2">
      <c r="A373" s="182"/>
      <c r="B373" s="1615"/>
      <c r="C373" s="1610"/>
      <c r="D373" s="1610"/>
      <c r="E373" s="1610"/>
      <c r="F373" s="1610"/>
      <c r="G373" s="1610"/>
      <c r="H373" s="1610"/>
      <c r="I373" s="1610"/>
      <c r="J373" s="1610"/>
      <c r="K373" s="1610"/>
      <c r="L373" s="1610"/>
      <c r="M373" s="1615"/>
      <c r="N373" s="2"/>
      <c r="O373" s="2"/>
      <c r="P373" s="2"/>
      <c r="Q373" s="2"/>
      <c r="R373" s="2"/>
      <c r="S373" s="2"/>
      <c r="T373" s="2"/>
      <c r="U373" s="2"/>
      <c r="V373" s="2"/>
      <c r="W373" s="2"/>
      <c r="X373" s="2"/>
      <c r="Y373" s="2"/>
      <c r="Z373" s="2"/>
    </row>
    <row r="374" spans="1:26" ht="12.75" customHeight="1" x14ac:dyDescent="0.2">
      <c r="A374" s="2"/>
      <c r="B374" s="1635"/>
      <c r="C374" s="1635"/>
      <c r="D374" s="1635"/>
      <c r="E374" s="1635"/>
      <c r="F374" s="1635"/>
      <c r="G374" s="1635"/>
      <c r="H374" s="1635"/>
      <c r="I374" s="1635"/>
      <c r="J374" s="1635"/>
      <c r="K374" s="1635"/>
      <c r="L374" s="1635"/>
      <c r="M374" s="1635"/>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 customHeight="1" x14ac:dyDescent="0.2">
      <c r="A376" s="1"/>
      <c r="B376" s="1636" t="s">
        <v>144</v>
      </c>
      <c r="C376" s="1615"/>
      <c r="D376" s="1615"/>
      <c r="E376" s="1615"/>
      <c r="F376" s="1615"/>
      <c r="G376" s="1637"/>
      <c r="H376" s="1726" t="s">
        <v>145</v>
      </c>
      <c r="I376" s="1726" t="s">
        <v>146</v>
      </c>
      <c r="J376" s="1726" t="s">
        <v>147</v>
      </c>
      <c r="K376" s="1726" t="s">
        <v>148</v>
      </c>
      <c r="L376" s="1726" t="s">
        <v>149</v>
      </c>
      <c r="M376" s="1727" t="s">
        <v>150</v>
      </c>
      <c r="N376" s="1"/>
      <c r="O376" s="1"/>
      <c r="P376" s="1"/>
      <c r="Q376" s="1"/>
      <c r="R376" s="1"/>
      <c r="S376" s="1"/>
      <c r="T376" s="1"/>
      <c r="U376" s="1"/>
      <c r="V376" s="1"/>
      <c r="W376" s="1"/>
      <c r="X376" s="1"/>
      <c r="Y376" s="1"/>
      <c r="Z376" s="1"/>
    </row>
    <row r="377" spans="1:26" ht="12.75" customHeight="1" x14ac:dyDescent="0.2">
      <c r="A377" s="1"/>
      <c r="B377" s="1638"/>
      <c r="C377" s="1638"/>
      <c r="D377" s="1638"/>
      <c r="E377" s="1638"/>
      <c r="F377" s="1638"/>
      <c r="G377" s="1639"/>
      <c r="H377" s="1641"/>
      <c r="I377" s="1641"/>
      <c r="J377" s="1641"/>
      <c r="K377" s="1641"/>
      <c r="L377" s="1641"/>
      <c r="M377" s="1643"/>
      <c r="N377" s="1"/>
      <c r="O377" s="1"/>
      <c r="P377" s="1"/>
      <c r="Q377" s="1"/>
      <c r="R377" s="1"/>
      <c r="S377" s="1"/>
      <c r="T377" s="1"/>
      <c r="U377" s="1"/>
      <c r="V377" s="1"/>
      <c r="W377" s="1"/>
      <c r="X377" s="1"/>
      <c r="Y377" s="1"/>
      <c r="Z377" s="1"/>
    </row>
    <row r="378" spans="1:26" ht="12.75" customHeight="1" x14ac:dyDescent="0.2">
      <c r="A378" s="1"/>
      <c r="B378" s="1670" t="s">
        <v>29</v>
      </c>
      <c r="C378" s="1671"/>
      <c r="D378" s="1671"/>
      <c r="E378" s="1671"/>
      <c r="F378" s="1671"/>
      <c r="G378" s="1672"/>
      <c r="H378" s="183">
        <v>0</v>
      </c>
      <c r="I378" s="183">
        <v>0.9</v>
      </c>
      <c r="J378" s="183">
        <v>0</v>
      </c>
      <c r="K378" s="183">
        <v>0.05</v>
      </c>
      <c r="L378" s="183">
        <v>0.05</v>
      </c>
      <c r="M378" s="184">
        <v>0</v>
      </c>
      <c r="N378" s="1"/>
      <c r="O378" s="1"/>
      <c r="P378" s="1"/>
      <c r="Q378" s="1"/>
      <c r="R378" s="1"/>
      <c r="S378" s="1"/>
      <c r="T378" s="1"/>
      <c r="U378" s="1"/>
      <c r="V378" s="1"/>
      <c r="W378" s="1"/>
      <c r="X378" s="1"/>
      <c r="Y378" s="1"/>
      <c r="Z378" s="1"/>
    </row>
    <row r="379" spans="1:26" ht="12.75" customHeight="1" x14ac:dyDescent="0.2">
      <c r="A379" s="1"/>
      <c r="B379" s="1623" t="s">
        <v>30</v>
      </c>
      <c r="C379" s="1624"/>
      <c r="D379" s="1624"/>
      <c r="E379" s="1624"/>
      <c r="F379" s="1624"/>
      <c r="G379" s="1625"/>
      <c r="H379" s="185">
        <v>7.0000000000000001E-3</v>
      </c>
      <c r="I379" s="185">
        <v>0.63900000000000001</v>
      </c>
      <c r="J379" s="185">
        <v>3.0000000000000001E-3</v>
      </c>
      <c r="K379" s="185">
        <v>6.4000000000000001E-2</v>
      </c>
      <c r="L379" s="185">
        <v>0.27200000000000002</v>
      </c>
      <c r="M379" s="1098">
        <v>1.4999999999999999E-2</v>
      </c>
      <c r="N379" s="1"/>
      <c r="O379" s="1"/>
      <c r="P379" s="1"/>
      <c r="Q379" s="1"/>
      <c r="R379" s="1"/>
      <c r="S379" s="1"/>
      <c r="T379" s="1"/>
      <c r="U379" s="1"/>
      <c r="V379" s="1"/>
      <c r="W379" s="1"/>
      <c r="X379" s="1"/>
      <c r="Y379" s="1"/>
      <c r="Z379" s="1"/>
    </row>
    <row r="380" spans="1:26" ht="12.75" customHeight="1" x14ac:dyDescent="0.2">
      <c r="A380" s="1"/>
      <c r="B380" s="1623" t="s">
        <v>31</v>
      </c>
      <c r="C380" s="1624"/>
      <c r="D380" s="1624"/>
      <c r="E380" s="1624"/>
      <c r="F380" s="1624"/>
      <c r="G380" s="1625"/>
      <c r="H380" s="185">
        <v>2.8000000000000001E-2</v>
      </c>
      <c r="I380" s="185">
        <v>0.746</v>
      </c>
      <c r="J380" s="185">
        <v>0</v>
      </c>
      <c r="K380" s="185">
        <v>0.02</v>
      </c>
      <c r="L380" s="185">
        <v>0.17899999999999999</v>
      </c>
      <c r="M380" s="1098">
        <v>2.8000000000000001E-2</v>
      </c>
      <c r="N380" s="1"/>
      <c r="O380" s="1"/>
      <c r="P380" s="1"/>
      <c r="Q380" s="1"/>
      <c r="R380" s="1"/>
      <c r="S380" s="1"/>
      <c r="T380" s="1"/>
      <c r="U380" s="1"/>
      <c r="V380" s="1"/>
      <c r="W380" s="1"/>
      <c r="X380" s="1"/>
      <c r="Y380" s="1"/>
      <c r="Z380" s="1"/>
    </row>
    <row r="381" spans="1:26" ht="12.75" customHeight="1" x14ac:dyDescent="0.2">
      <c r="A381" s="1"/>
      <c r="B381" s="1623" t="s">
        <v>32</v>
      </c>
      <c r="C381" s="1624"/>
      <c r="D381" s="1624"/>
      <c r="E381" s="1624"/>
      <c r="F381" s="1624"/>
      <c r="G381" s="1625"/>
      <c r="H381" s="185">
        <v>1.2999999999999999E-2</v>
      </c>
      <c r="I381" s="185">
        <v>0.65200000000000002</v>
      </c>
      <c r="J381" s="185">
        <v>0</v>
      </c>
      <c r="K381" s="185">
        <v>6.5000000000000002E-2</v>
      </c>
      <c r="L381" s="185">
        <v>0.24199999999999999</v>
      </c>
      <c r="M381" s="1098">
        <v>2.7E-2</v>
      </c>
      <c r="N381" s="1"/>
      <c r="O381" s="1"/>
      <c r="P381" s="1"/>
      <c r="Q381" s="1"/>
      <c r="R381" s="1"/>
      <c r="S381" s="1"/>
      <c r="T381" s="1"/>
      <c r="U381" s="1"/>
      <c r="V381" s="1"/>
      <c r="W381" s="1"/>
      <c r="X381" s="1"/>
      <c r="Y381" s="1"/>
      <c r="Z381" s="1"/>
    </row>
    <row r="382" spans="1:26" ht="12.75" customHeight="1" x14ac:dyDescent="0.2">
      <c r="A382" s="1"/>
      <c r="B382" s="1623" t="s">
        <v>33</v>
      </c>
      <c r="C382" s="1624"/>
      <c r="D382" s="1624"/>
      <c r="E382" s="1624"/>
      <c r="F382" s="1624"/>
      <c r="G382" s="1625"/>
      <c r="H382" s="185">
        <v>1.6E-2</v>
      </c>
      <c r="I382" s="185">
        <v>0.64500000000000002</v>
      </c>
      <c r="J382" s="185">
        <v>2E-3</v>
      </c>
      <c r="K382" s="185">
        <v>4.7E-2</v>
      </c>
      <c r="L382" s="185">
        <v>0.25800000000000001</v>
      </c>
      <c r="M382" s="1098">
        <v>3.2000000000000001E-2</v>
      </c>
      <c r="N382" s="1"/>
      <c r="O382" s="1"/>
      <c r="P382" s="1"/>
      <c r="Q382" s="1"/>
      <c r="R382" s="1"/>
      <c r="S382" s="1"/>
      <c r="T382" s="1"/>
      <c r="U382" s="1"/>
      <c r="V382" s="1"/>
      <c r="W382" s="1"/>
      <c r="X382" s="1"/>
      <c r="Y382" s="1"/>
      <c r="Z382" s="1"/>
    </row>
    <row r="383" spans="1:26" ht="12.75" customHeight="1" x14ac:dyDescent="0.2">
      <c r="A383" s="1"/>
      <c r="B383" s="1623" t="s">
        <v>34</v>
      </c>
      <c r="C383" s="1624"/>
      <c r="D383" s="1624"/>
      <c r="E383" s="1624"/>
      <c r="F383" s="1624"/>
      <c r="G383" s="1625"/>
      <c r="H383" s="185">
        <v>1.7999999999999999E-2</v>
      </c>
      <c r="I383" s="185">
        <v>0.50600000000000001</v>
      </c>
      <c r="J383" s="185">
        <v>2E-3</v>
      </c>
      <c r="K383" s="185">
        <v>0.111</v>
      </c>
      <c r="L383" s="185">
        <v>0.34699999999999998</v>
      </c>
      <c r="M383" s="1098">
        <v>1.4999999999999999E-2</v>
      </c>
      <c r="N383" s="1"/>
      <c r="O383" s="1"/>
      <c r="P383" s="1"/>
      <c r="Q383" s="1"/>
      <c r="R383" s="1"/>
      <c r="S383" s="1"/>
      <c r="T383" s="1"/>
      <c r="U383" s="1"/>
      <c r="V383" s="1"/>
      <c r="W383" s="1"/>
      <c r="X383" s="1"/>
      <c r="Y383" s="1"/>
      <c r="Z383" s="1"/>
    </row>
    <row r="384" spans="1:26" ht="12.75" customHeight="1" x14ac:dyDescent="0.2">
      <c r="A384" s="1"/>
      <c r="B384" s="1623" t="s">
        <v>35</v>
      </c>
      <c r="C384" s="1624"/>
      <c r="D384" s="1624"/>
      <c r="E384" s="1624"/>
      <c r="F384" s="1624"/>
      <c r="G384" s="1625"/>
      <c r="H384" s="185">
        <v>1.6E-2</v>
      </c>
      <c r="I384" s="185">
        <v>0.45</v>
      </c>
      <c r="J384" s="185">
        <v>7.0000000000000001E-3</v>
      </c>
      <c r="K384" s="185">
        <v>9.8000000000000004E-2</v>
      </c>
      <c r="L384" s="185">
        <v>0.36699999999999999</v>
      </c>
      <c r="M384" s="1098">
        <v>6.2E-2</v>
      </c>
      <c r="N384" s="1"/>
      <c r="O384" s="1"/>
      <c r="P384" s="1"/>
      <c r="Q384" s="1"/>
      <c r="R384" s="1"/>
      <c r="S384" s="1"/>
      <c r="T384" s="1"/>
      <c r="U384" s="1"/>
      <c r="V384" s="1"/>
      <c r="W384" s="1"/>
      <c r="X384" s="1"/>
      <c r="Y384" s="1"/>
      <c r="Z384" s="1"/>
    </row>
    <row r="385" spans="1:26" ht="12.75" customHeight="1" x14ac:dyDescent="0.2">
      <c r="A385" s="1"/>
      <c r="B385" s="1623" t="s">
        <v>36</v>
      </c>
      <c r="C385" s="1624"/>
      <c r="D385" s="1624"/>
      <c r="E385" s="1624"/>
      <c r="F385" s="1624"/>
      <c r="G385" s="1625"/>
      <c r="H385" s="185">
        <v>1.2999999999999999E-2</v>
      </c>
      <c r="I385" s="185">
        <v>0.34599999999999997</v>
      </c>
      <c r="J385" s="185">
        <v>4.0000000000000001E-3</v>
      </c>
      <c r="K385" s="185">
        <v>0.17699999999999999</v>
      </c>
      <c r="L385" s="185">
        <v>0.43</v>
      </c>
      <c r="M385" s="1098">
        <v>3.1E-2</v>
      </c>
      <c r="N385" s="1"/>
      <c r="O385" s="1"/>
      <c r="P385" s="1"/>
      <c r="Q385" s="1"/>
      <c r="R385" s="1"/>
      <c r="S385" s="1"/>
      <c r="T385" s="1"/>
      <c r="U385" s="1"/>
      <c r="V385" s="1"/>
      <c r="W385" s="1"/>
      <c r="X385" s="1"/>
      <c r="Y385" s="1"/>
      <c r="Z385" s="1"/>
    </row>
    <row r="386" spans="1:26" ht="12.75" customHeight="1" x14ac:dyDescent="0.2">
      <c r="A386" s="1"/>
      <c r="B386" s="1623" t="s">
        <v>37</v>
      </c>
      <c r="C386" s="1624"/>
      <c r="D386" s="1624"/>
      <c r="E386" s="1624"/>
      <c r="F386" s="1624"/>
      <c r="G386" s="1625"/>
      <c r="H386" s="185">
        <v>1.9E-2</v>
      </c>
      <c r="I386" s="185">
        <v>0.26900000000000002</v>
      </c>
      <c r="J386" s="185">
        <v>0</v>
      </c>
      <c r="K386" s="185">
        <v>0.20799999999999999</v>
      </c>
      <c r="L386" s="185">
        <v>0.46100000000000002</v>
      </c>
      <c r="M386" s="1098">
        <v>4.2000000000000003E-2</v>
      </c>
      <c r="N386" s="1"/>
      <c r="O386" s="1"/>
      <c r="P386" s="1"/>
      <c r="Q386" s="1"/>
      <c r="R386" s="1"/>
      <c r="S386" s="1"/>
      <c r="T386" s="1"/>
      <c r="U386" s="1"/>
      <c r="V386" s="1"/>
      <c r="W386" s="1"/>
      <c r="X386" s="1"/>
      <c r="Y386" s="1"/>
      <c r="Z386" s="1"/>
    </row>
    <row r="387" spans="1:26" ht="12.75" customHeight="1" x14ac:dyDescent="0.2">
      <c r="A387" s="1"/>
      <c r="B387" s="1623" t="s">
        <v>38</v>
      </c>
      <c r="C387" s="1624"/>
      <c r="D387" s="1624"/>
      <c r="E387" s="1624"/>
      <c r="F387" s="1624"/>
      <c r="G387" s="1625"/>
      <c r="H387" s="185">
        <v>1.2999999999999999E-2</v>
      </c>
      <c r="I387" s="185">
        <v>0.36799999999999999</v>
      </c>
      <c r="J387" s="185">
        <v>3.0000000000000001E-3</v>
      </c>
      <c r="K387" s="185">
        <v>0.21199999999999999</v>
      </c>
      <c r="L387" s="185">
        <v>0.40200000000000002</v>
      </c>
      <c r="M387" s="1098">
        <v>3.0000000000000001E-3</v>
      </c>
      <c r="N387" s="1"/>
      <c r="O387" s="1"/>
      <c r="P387" s="1"/>
      <c r="Q387" s="1"/>
      <c r="R387" s="1"/>
      <c r="S387" s="1"/>
      <c r="T387" s="1"/>
      <c r="U387" s="1"/>
      <c r="V387" s="1"/>
      <c r="W387" s="1"/>
      <c r="X387" s="1"/>
      <c r="Y387" s="1"/>
      <c r="Z387" s="1"/>
    </row>
    <row r="388" spans="1:26" ht="12.75" customHeight="1" x14ac:dyDescent="0.2">
      <c r="A388" s="1"/>
      <c r="B388" s="1623" t="s">
        <v>39</v>
      </c>
      <c r="C388" s="1624"/>
      <c r="D388" s="1624"/>
      <c r="E388" s="1624"/>
      <c r="F388" s="1624"/>
      <c r="G388" s="1625"/>
      <c r="H388" s="185">
        <v>2.1000000000000001E-2</v>
      </c>
      <c r="I388" s="185">
        <v>0.81299999999999994</v>
      </c>
      <c r="J388" s="185">
        <v>0</v>
      </c>
      <c r="K388" s="185">
        <v>6.3E-2</v>
      </c>
      <c r="L388" s="185">
        <v>0.104</v>
      </c>
      <c r="M388" s="1098">
        <v>0</v>
      </c>
      <c r="N388" s="1"/>
      <c r="O388" s="1"/>
      <c r="P388" s="1"/>
      <c r="Q388" s="1"/>
      <c r="R388" s="1"/>
      <c r="S388" s="1"/>
      <c r="T388" s="1"/>
      <c r="U388" s="1"/>
      <c r="V388" s="1"/>
      <c r="W388" s="1"/>
      <c r="X388" s="1"/>
      <c r="Y388" s="1"/>
      <c r="Z388" s="1"/>
    </row>
    <row r="389" spans="1:26" ht="12.75" customHeight="1" x14ac:dyDescent="0.2">
      <c r="A389" s="1"/>
      <c r="B389" s="1631" t="s">
        <v>42</v>
      </c>
      <c r="C389" s="1632"/>
      <c r="D389" s="1632"/>
      <c r="E389" s="1632"/>
      <c r="F389" s="1632"/>
      <c r="G389" s="1633"/>
      <c r="H389" s="186">
        <v>1.4E-2</v>
      </c>
      <c r="I389" s="186">
        <v>0.41199999999999998</v>
      </c>
      <c r="J389" s="186">
        <v>3.0000000000000001E-3</v>
      </c>
      <c r="K389" s="186">
        <v>0.151</v>
      </c>
      <c r="L389" s="186">
        <v>0.39200000000000002</v>
      </c>
      <c r="M389" s="1099">
        <v>2.8000000000000001E-2</v>
      </c>
      <c r="N389" s="1"/>
      <c r="O389" s="1"/>
      <c r="P389" s="1"/>
      <c r="Q389" s="1"/>
      <c r="R389" s="1"/>
      <c r="S389" s="1"/>
      <c r="T389" s="1"/>
      <c r="U389" s="1"/>
      <c r="V389" s="1"/>
      <c r="W389" s="1"/>
      <c r="X389" s="1"/>
      <c r="Y389" s="1"/>
      <c r="Z389" s="1"/>
    </row>
    <row r="390" spans="1:26" ht="15" customHeight="1" x14ac:dyDescent="0.2">
      <c r="A390" s="2"/>
      <c r="B390" s="1644" t="s">
        <v>151</v>
      </c>
      <c r="C390" s="1645"/>
      <c r="D390" s="1645"/>
      <c r="E390" s="1645"/>
      <c r="F390" s="1645"/>
      <c r="G390" s="1645"/>
      <c r="H390" s="1645"/>
      <c r="I390" s="1645"/>
      <c r="J390" s="1645"/>
      <c r="K390" s="1645"/>
      <c r="L390" s="1645"/>
      <c r="M390" s="1645"/>
      <c r="N390" s="2"/>
      <c r="O390" s="2"/>
      <c r="P390" s="2"/>
      <c r="Q390" s="2"/>
      <c r="R390" s="2"/>
      <c r="S390" s="2"/>
      <c r="T390" s="2"/>
      <c r="U390" s="2"/>
      <c r="V390" s="2"/>
      <c r="W390" s="2"/>
      <c r="X390" s="2"/>
      <c r="Y390" s="2"/>
      <c r="Z390" s="2"/>
    </row>
    <row r="391" spans="1:26" ht="21.75" customHeight="1" x14ac:dyDescent="0.2">
      <c r="A391" s="2"/>
      <c r="B391" s="1635"/>
      <c r="C391" s="1635"/>
      <c r="D391" s="1635"/>
      <c r="E391" s="1635"/>
      <c r="F391" s="1635"/>
      <c r="G391" s="1635"/>
      <c r="H391" s="1635"/>
      <c r="I391" s="1635"/>
      <c r="J391" s="1635"/>
      <c r="K391" s="1635"/>
      <c r="L391" s="1635"/>
      <c r="M391" s="1635"/>
      <c r="N391" s="2"/>
      <c r="O391" s="2"/>
      <c r="P391" s="2"/>
      <c r="Q391" s="2"/>
      <c r="R391" s="2"/>
      <c r="S391" s="2"/>
      <c r="T391" s="2"/>
      <c r="U391" s="2"/>
      <c r="V391" s="2"/>
      <c r="W391" s="2"/>
      <c r="X391" s="2"/>
      <c r="Y391" s="2"/>
      <c r="Z391" s="2"/>
    </row>
    <row r="392" spans="1:26" ht="12.75" customHeight="1" x14ac:dyDescent="0.2">
      <c r="A392" s="2"/>
      <c r="B392" s="1"/>
      <c r="C392" s="1"/>
      <c r="D392" s="1"/>
      <c r="E392" s="1"/>
      <c r="F392" s="1"/>
      <c r="G392" s="1"/>
      <c r="H392" s="1"/>
      <c r="I392" s="1"/>
      <c r="J392" s="1"/>
      <c r="K392" s="1"/>
      <c r="L392" s="1"/>
      <c r="M392" s="1"/>
      <c r="N392" s="2"/>
      <c r="O392" s="2"/>
      <c r="P392" s="2"/>
      <c r="Q392" s="2"/>
      <c r="R392" s="2"/>
      <c r="S392" s="2"/>
      <c r="T392" s="2"/>
      <c r="U392" s="2"/>
      <c r="V392" s="2"/>
      <c r="W392" s="2"/>
      <c r="X392" s="2"/>
      <c r="Y392" s="2"/>
      <c r="Z392" s="2"/>
    </row>
    <row r="393" spans="1:26" ht="15" customHeight="1" x14ac:dyDescent="0.2">
      <c r="A393" s="1"/>
      <c r="B393" s="1636" t="s">
        <v>152</v>
      </c>
      <c r="C393" s="1615"/>
      <c r="D393" s="1615"/>
      <c r="E393" s="1615"/>
      <c r="F393" s="1615"/>
      <c r="G393" s="1637"/>
      <c r="H393" s="1726" t="s">
        <v>145</v>
      </c>
      <c r="I393" s="1726" t="s">
        <v>146</v>
      </c>
      <c r="J393" s="1726" t="s">
        <v>147</v>
      </c>
      <c r="K393" s="1726" t="s">
        <v>148</v>
      </c>
      <c r="L393" s="1726" t="s">
        <v>149</v>
      </c>
      <c r="M393" s="1727" t="s">
        <v>150</v>
      </c>
      <c r="N393" s="1"/>
      <c r="O393" s="1"/>
      <c r="P393" s="1"/>
      <c r="Q393" s="1"/>
      <c r="R393" s="1"/>
      <c r="S393" s="1"/>
      <c r="T393" s="1"/>
      <c r="U393" s="1"/>
      <c r="V393" s="1"/>
      <c r="W393" s="1"/>
      <c r="X393" s="1"/>
      <c r="Y393" s="1"/>
      <c r="Z393" s="1"/>
    </row>
    <row r="394" spans="1:26" ht="12.75" customHeight="1" x14ac:dyDescent="0.2">
      <c r="A394" s="1"/>
      <c r="B394" s="1638"/>
      <c r="C394" s="1638"/>
      <c r="D394" s="1638"/>
      <c r="E394" s="1638"/>
      <c r="F394" s="1638"/>
      <c r="G394" s="1639"/>
      <c r="H394" s="1641"/>
      <c r="I394" s="1641"/>
      <c r="J394" s="1641"/>
      <c r="K394" s="1641"/>
      <c r="L394" s="1641"/>
      <c r="M394" s="1643"/>
      <c r="N394" s="1"/>
      <c r="O394" s="1"/>
      <c r="P394" s="1"/>
      <c r="Q394" s="1"/>
      <c r="R394" s="1"/>
      <c r="S394" s="1"/>
      <c r="T394" s="1"/>
      <c r="U394" s="1"/>
      <c r="V394" s="1"/>
      <c r="W394" s="1"/>
      <c r="X394" s="1"/>
      <c r="Y394" s="1"/>
      <c r="Z394" s="1"/>
    </row>
    <row r="395" spans="1:26" ht="12.75" customHeight="1" x14ac:dyDescent="0.2">
      <c r="A395" s="1"/>
      <c r="B395" s="1670" t="s">
        <v>29</v>
      </c>
      <c r="C395" s="1671"/>
      <c r="D395" s="1671"/>
      <c r="E395" s="1671"/>
      <c r="F395" s="1671"/>
      <c r="G395" s="1672"/>
      <c r="H395" s="183">
        <v>0</v>
      </c>
      <c r="I395" s="183">
        <v>0.9375</v>
      </c>
      <c r="J395" s="183">
        <v>0</v>
      </c>
      <c r="K395" s="183">
        <v>3.125E-2</v>
      </c>
      <c r="L395" s="183">
        <v>3.125E-2</v>
      </c>
      <c r="M395" s="184">
        <v>0</v>
      </c>
      <c r="N395" s="1"/>
      <c r="O395" s="1"/>
      <c r="P395" s="1"/>
      <c r="Q395" s="1"/>
      <c r="R395" s="1"/>
      <c r="S395" s="1"/>
      <c r="T395" s="1"/>
      <c r="U395" s="1"/>
      <c r="V395" s="1"/>
      <c r="W395" s="1"/>
      <c r="X395" s="1"/>
      <c r="Y395" s="1"/>
      <c r="Z395" s="1"/>
    </row>
    <row r="396" spans="1:26" ht="12.75" customHeight="1" x14ac:dyDescent="0.2">
      <c r="A396" s="1"/>
      <c r="B396" s="1623" t="s">
        <v>30</v>
      </c>
      <c r="C396" s="1624"/>
      <c r="D396" s="1624"/>
      <c r="E396" s="1624"/>
      <c r="F396" s="1624"/>
      <c r="G396" s="1625"/>
      <c r="H396" s="185">
        <v>9.8619329388560158E-3</v>
      </c>
      <c r="I396" s="185">
        <v>0.6357659434582511</v>
      </c>
      <c r="J396" s="185">
        <v>2.6298487836949377E-3</v>
      </c>
      <c r="K396" s="185">
        <v>6.443129520052597E-2</v>
      </c>
      <c r="L396" s="185">
        <v>0.27021696252465482</v>
      </c>
      <c r="M396" s="1098">
        <v>1.7094017094017096E-2</v>
      </c>
      <c r="N396" s="1"/>
      <c r="O396" s="1"/>
      <c r="P396" s="1"/>
      <c r="Q396" s="1"/>
      <c r="R396" s="1"/>
      <c r="S396" s="1"/>
      <c r="T396" s="1"/>
      <c r="U396" s="1"/>
      <c r="V396" s="1"/>
      <c r="W396" s="1"/>
      <c r="X396" s="1"/>
      <c r="Y396" s="1"/>
      <c r="Z396" s="1"/>
    </row>
    <row r="397" spans="1:26" ht="12.75" customHeight="1" x14ac:dyDescent="0.2">
      <c r="A397" s="1"/>
      <c r="B397" s="1623" t="s">
        <v>31</v>
      </c>
      <c r="C397" s="1624"/>
      <c r="D397" s="1624"/>
      <c r="E397" s="1624"/>
      <c r="F397" s="1624"/>
      <c r="G397" s="1625"/>
      <c r="H397" s="185">
        <v>2.4793388429752067E-2</v>
      </c>
      <c r="I397" s="185">
        <v>0.73553719008264462</v>
      </c>
      <c r="J397" s="185">
        <v>0</v>
      </c>
      <c r="K397" s="185">
        <v>3.0303030303030304E-2</v>
      </c>
      <c r="L397" s="185">
        <v>0.16528925619834711</v>
      </c>
      <c r="M397" s="1098">
        <v>4.4077134986225897E-2</v>
      </c>
      <c r="N397" s="1"/>
      <c r="O397" s="1"/>
      <c r="P397" s="1"/>
      <c r="Q397" s="1"/>
      <c r="R397" s="1"/>
      <c r="S397" s="1"/>
      <c r="T397" s="1"/>
      <c r="U397" s="1"/>
      <c r="V397" s="1"/>
      <c r="W397" s="1"/>
      <c r="X397" s="1"/>
      <c r="Y397" s="1"/>
      <c r="Z397" s="1"/>
    </row>
    <row r="398" spans="1:26" ht="12.75" customHeight="1" x14ac:dyDescent="0.2">
      <c r="A398" s="1"/>
      <c r="B398" s="1623" t="s">
        <v>32</v>
      </c>
      <c r="C398" s="1624"/>
      <c r="D398" s="1624"/>
      <c r="E398" s="1624"/>
      <c r="F398" s="1624"/>
      <c r="G398" s="1625"/>
      <c r="H398" s="185">
        <v>1.3986013986013986E-2</v>
      </c>
      <c r="I398" s="185">
        <v>0.63536463536463539</v>
      </c>
      <c r="J398" s="185">
        <v>0</v>
      </c>
      <c r="K398" s="185">
        <v>6.2937062937062943E-2</v>
      </c>
      <c r="L398" s="185">
        <v>0.25774225774225773</v>
      </c>
      <c r="M398" s="1098">
        <v>2.9970029970029972E-2</v>
      </c>
      <c r="N398" s="1"/>
      <c r="O398" s="1"/>
      <c r="P398" s="1"/>
      <c r="Q398" s="1"/>
      <c r="R398" s="1"/>
      <c r="S398" s="1"/>
      <c r="T398" s="1"/>
      <c r="U398" s="1"/>
      <c r="V398" s="1"/>
      <c r="W398" s="1"/>
      <c r="X398" s="1"/>
      <c r="Y398" s="1"/>
      <c r="Z398" s="1"/>
    </row>
    <row r="399" spans="1:26" ht="12.75" customHeight="1" x14ac:dyDescent="0.2">
      <c r="A399" s="1"/>
      <c r="B399" s="1623" t="s">
        <v>33</v>
      </c>
      <c r="C399" s="1624"/>
      <c r="D399" s="1624"/>
      <c r="E399" s="1624"/>
      <c r="F399" s="1624"/>
      <c r="G399" s="1625"/>
      <c r="H399" s="185">
        <v>1.6294508147254073E-2</v>
      </c>
      <c r="I399" s="185">
        <v>0.62643331321665663</v>
      </c>
      <c r="J399" s="185">
        <v>1.2070006035003018E-3</v>
      </c>
      <c r="K399" s="185">
        <v>5.431502715751358E-2</v>
      </c>
      <c r="L399" s="185">
        <v>0.26916113458056729</v>
      </c>
      <c r="M399" s="1098">
        <v>3.2589016294508145E-2</v>
      </c>
      <c r="N399" s="1"/>
      <c r="O399" s="1"/>
      <c r="P399" s="1"/>
      <c r="Q399" s="1"/>
      <c r="R399" s="1"/>
      <c r="S399" s="1"/>
      <c r="T399" s="1"/>
      <c r="U399" s="1"/>
      <c r="V399" s="1"/>
      <c r="W399" s="1"/>
      <c r="X399" s="1"/>
      <c r="Y399" s="1"/>
      <c r="Z399" s="1"/>
    </row>
    <row r="400" spans="1:26" ht="12.75" customHeight="1" x14ac:dyDescent="0.2">
      <c r="A400" s="1"/>
      <c r="B400" s="1623" t="s">
        <v>34</v>
      </c>
      <c r="C400" s="1624"/>
      <c r="D400" s="1624"/>
      <c r="E400" s="1624"/>
      <c r="F400" s="1624"/>
      <c r="G400" s="1625"/>
      <c r="H400" s="185">
        <v>1.5306122448979591E-2</v>
      </c>
      <c r="I400" s="185">
        <v>0.48639455782312924</v>
      </c>
      <c r="J400" s="185">
        <v>1.984126984126984E-3</v>
      </c>
      <c r="K400" s="185">
        <v>0.11734693877551021</v>
      </c>
      <c r="L400" s="185">
        <v>0.36224489795918369</v>
      </c>
      <c r="M400" s="1098">
        <v>1.6723356009070295E-2</v>
      </c>
      <c r="N400" s="1"/>
      <c r="O400" s="1"/>
      <c r="P400" s="1"/>
      <c r="Q400" s="1"/>
      <c r="R400" s="1"/>
      <c r="S400" s="1"/>
      <c r="T400" s="1"/>
      <c r="U400" s="1"/>
      <c r="V400" s="1"/>
      <c r="W400" s="1"/>
      <c r="X400" s="1"/>
      <c r="Y400" s="1"/>
      <c r="Z400" s="1"/>
    </row>
    <row r="401" spans="1:26" ht="12.75" customHeight="1" x14ac:dyDescent="0.2">
      <c r="A401" s="1"/>
      <c r="B401" s="1623" t="s">
        <v>35</v>
      </c>
      <c r="C401" s="1624"/>
      <c r="D401" s="1624"/>
      <c r="E401" s="1624"/>
      <c r="F401" s="1624"/>
      <c r="G401" s="1625"/>
      <c r="H401" s="185">
        <v>1.2629161882893225E-2</v>
      </c>
      <c r="I401" s="185">
        <v>0.4362801377726751</v>
      </c>
      <c r="J401" s="185">
        <v>3.4443168771526979E-3</v>
      </c>
      <c r="K401" s="185">
        <v>0.10218140068886337</v>
      </c>
      <c r="L401" s="185">
        <v>0.39954075774971298</v>
      </c>
      <c r="M401" s="1098">
        <v>4.5924225028702644E-2</v>
      </c>
      <c r="N401" s="1"/>
      <c r="O401" s="1"/>
      <c r="P401" s="1"/>
      <c r="Q401" s="1"/>
      <c r="R401" s="1"/>
      <c r="S401" s="1"/>
      <c r="T401" s="1"/>
      <c r="U401" s="1"/>
      <c r="V401" s="1"/>
      <c r="W401" s="1"/>
      <c r="X401" s="1"/>
      <c r="Y401" s="1"/>
      <c r="Z401" s="1"/>
    </row>
    <row r="402" spans="1:26" ht="12.75" customHeight="1" x14ac:dyDescent="0.2">
      <c r="A402" s="1"/>
      <c r="B402" s="1623" t="s">
        <v>36</v>
      </c>
      <c r="C402" s="1624"/>
      <c r="D402" s="1624"/>
      <c r="E402" s="1624"/>
      <c r="F402" s="1624"/>
      <c r="G402" s="1625"/>
      <c r="H402" s="185">
        <v>1.3214625678929391E-2</v>
      </c>
      <c r="I402" s="185">
        <v>0.33943669858334735</v>
      </c>
      <c r="J402" s="185">
        <v>3.4156447729436139E-3</v>
      </c>
      <c r="K402" s="185">
        <v>0.17710958060361723</v>
      </c>
      <c r="L402" s="185">
        <v>0.43289097933814885</v>
      </c>
      <c r="M402" s="1098">
        <v>3.3932471023013604E-2</v>
      </c>
      <c r="N402" s="1"/>
      <c r="O402" s="1"/>
      <c r="P402" s="1"/>
      <c r="Q402" s="1"/>
      <c r="R402" s="1"/>
      <c r="S402" s="1"/>
      <c r="T402" s="1"/>
      <c r="U402" s="1"/>
      <c r="V402" s="1"/>
      <c r="W402" s="1"/>
      <c r="X402" s="1"/>
      <c r="Y402" s="1"/>
      <c r="Z402" s="1"/>
    </row>
    <row r="403" spans="1:26" ht="12.75" customHeight="1" x14ac:dyDescent="0.2">
      <c r="A403" s="1"/>
      <c r="B403" s="1623" t="s">
        <v>37</v>
      </c>
      <c r="C403" s="1624"/>
      <c r="D403" s="1624"/>
      <c r="E403" s="1624"/>
      <c r="F403" s="1624"/>
      <c r="G403" s="1625"/>
      <c r="H403" s="185">
        <v>1.9097222222222224E-2</v>
      </c>
      <c r="I403" s="185">
        <v>0.27256944444444442</v>
      </c>
      <c r="J403" s="185">
        <v>0</v>
      </c>
      <c r="K403" s="185">
        <v>0.24479166666666666</v>
      </c>
      <c r="L403" s="185">
        <v>0.46006944444444442</v>
      </c>
      <c r="M403" s="1098">
        <v>3.472222222222222E-3</v>
      </c>
      <c r="N403" s="1"/>
      <c r="O403" s="1"/>
      <c r="P403" s="1"/>
      <c r="Q403" s="1"/>
      <c r="R403" s="1"/>
      <c r="S403" s="1"/>
      <c r="T403" s="1"/>
      <c r="U403" s="1"/>
      <c r="V403" s="1"/>
      <c r="W403" s="1"/>
      <c r="X403" s="1"/>
      <c r="Y403" s="1"/>
      <c r="Z403" s="1"/>
    </row>
    <row r="404" spans="1:26" ht="12.75" customHeight="1" x14ac:dyDescent="0.2">
      <c r="A404" s="1"/>
      <c r="B404" s="1623" t="s">
        <v>38</v>
      </c>
      <c r="C404" s="1624"/>
      <c r="D404" s="1624"/>
      <c r="E404" s="1624"/>
      <c r="F404" s="1624"/>
      <c r="G404" s="1625"/>
      <c r="H404" s="185">
        <v>1.2925969447708578E-2</v>
      </c>
      <c r="I404" s="185">
        <v>0.38190364277320799</v>
      </c>
      <c r="J404" s="185">
        <v>2.3501762632197414E-3</v>
      </c>
      <c r="K404" s="185">
        <v>0.21034077555816685</v>
      </c>
      <c r="L404" s="185">
        <v>0.38895417156286721</v>
      </c>
      <c r="M404" s="1098">
        <v>3.5252643948296123E-3</v>
      </c>
      <c r="N404" s="1"/>
      <c r="O404" s="1"/>
      <c r="P404" s="1"/>
      <c r="Q404" s="1"/>
      <c r="R404" s="1"/>
      <c r="S404" s="1"/>
      <c r="T404" s="1"/>
      <c r="U404" s="1"/>
      <c r="V404" s="1"/>
      <c r="W404" s="1"/>
      <c r="X404" s="1"/>
      <c r="Y404" s="1"/>
      <c r="Z404" s="1"/>
    </row>
    <row r="405" spans="1:26" ht="12.75" customHeight="1" x14ac:dyDescent="0.2">
      <c r="A405" s="1"/>
      <c r="B405" s="1623" t="s">
        <v>39</v>
      </c>
      <c r="C405" s="1624"/>
      <c r="D405" s="1624"/>
      <c r="E405" s="1624"/>
      <c r="F405" s="1624"/>
      <c r="G405" s="1625"/>
      <c r="H405" s="185">
        <v>1.6666666666666666E-2</v>
      </c>
      <c r="I405" s="185">
        <v>0.7</v>
      </c>
      <c r="J405" s="185">
        <v>0</v>
      </c>
      <c r="K405" s="185">
        <v>6.6666666666666666E-2</v>
      </c>
      <c r="L405" s="185">
        <v>0.21666666666666667</v>
      </c>
      <c r="M405" s="1098">
        <v>0</v>
      </c>
      <c r="N405" s="1"/>
      <c r="O405" s="1"/>
      <c r="P405" s="1"/>
      <c r="Q405" s="1"/>
      <c r="R405" s="1"/>
      <c r="S405" s="1"/>
      <c r="T405" s="1"/>
      <c r="U405" s="1"/>
      <c r="V405" s="1"/>
      <c r="W405" s="1"/>
      <c r="X405" s="1"/>
      <c r="Y405" s="1"/>
      <c r="Z405" s="1"/>
    </row>
    <row r="406" spans="1:26" ht="12.75" customHeight="1" x14ac:dyDescent="0.2">
      <c r="A406" s="1"/>
      <c r="B406" s="1631" t="s">
        <v>42</v>
      </c>
      <c r="C406" s="1632"/>
      <c r="D406" s="1632"/>
      <c r="E406" s="1632"/>
      <c r="F406" s="1632"/>
      <c r="G406" s="1633"/>
      <c r="H406" s="186">
        <v>1.3736360747201526E-2</v>
      </c>
      <c r="I406" s="186">
        <v>0.41032522334828209</v>
      </c>
      <c r="J406" s="186">
        <v>2.7896465270666336E-3</v>
      </c>
      <c r="K406" s="186">
        <v>0.15018185670397965</v>
      </c>
      <c r="L406" s="186">
        <v>0.39344609626046118</v>
      </c>
      <c r="M406" s="1099">
        <v>2.9520816413008934E-2</v>
      </c>
      <c r="N406" s="1"/>
      <c r="O406" s="1"/>
      <c r="P406" s="1"/>
      <c r="Q406" s="1"/>
      <c r="R406" s="1"/>
      <c r="S406" s="1"/>
      <c r="T406" s="1"/>
      <c r="U406" s="1"/>
      <c r="V406" s="1"/>
      <c r="W406" s="1"/>
      <c r="X406" s="1"/>
      <c r="Y406" s="1"/>
      <c r="Z406" s="1"/>
    </row>
    <row r="407" spans="1:26" ht="15" customHeight="1" x14ac:dyDescent="0.2">
      <c r="A407" s="2"/>
      <c r="B407" s="1644" t="s">
        <v>153</v>
      </c>
      <c r="C407" s="1645"/>
      <c r="D407" s="1645"/>
      <c r="E407" s="1645"/>
      <c r="F407" s="1645"/>
      <c r="G407" s="1645"/>
      <c r="H407" s="1645"/>
      <c r="I407" s="1645"/>
      <c r="J407" s="1645"/>
      <c r="K407" s="1645"/>
      <c r="L407" s="1645"/>
      <c r="M407" s="1645"/>
      <c r="N407" s="2"/>
      <c r="O407" s="2"/>
      <c r="P407" s="2"/>
      <c r="Q407" s="2"/>
      <c r="R407" s="2"/>
      <c r="S407" s="2"/>
      <c r="T407" s="2"/>
      <c r="U407" s="2"/>
      <c r="V407" s="2"/>
      <c r="W407" s="2"/>
      <c r="X407" s="2"/>
      <c r="Y407" s="2"/>
      <c r="Z407" s="2"/>
    </row>
    <row r="408" spans="1:26" ht="18" customHeight="1" x14ac:dyDescent="0.2">
      <c r="A408" s="2"/>
      <c r="B408" s="1635"/>
      <c r="C408" s="1635"/>
      <c r="D408" s="1635"/>
      <c r="E408" s="1635"/>
      <c r="F408" s="1635"/>
      <c r="G408" s="1635"/>
      <c r="H408" s="1635"/>
      <c r="I408" s="1635"/>
      <c r="J408" s="1635"/>
      <c r="K408" s="1635"/>
      <c r="L408" s="1635"/>
      <c r="M408" s="1635"/>
      <c r="N408" s="2"/>
      <c r="O408" s="2"/>
      <c r="P408" s="2"/>
      <c r="Q408" s="2"/>
      <c r="R408" s="2"/>
      <c r="S408" s="2"/>
      <c r="T408" s="2"/>
      <c r="U408" s="2"/>
      <c r="V408" s="2"/>
      <c r="W408" s="2"/>
      <c r="X408" s="2"/>
      <c r="Y408" s="2"/>
      <c r="Z408" s="2"/>
    </row>
    <row r="409" spans="1:26" ht="12.75" customHeight="1" x14ac:dyDescent="0.2">
      <c r="A409" s="2"/>
      <c r="B409" s="1"/>
      <c r="C409" s="1"/>
      <c r="D409" s="1"/>
      <c r="E409" s="1"/>
      <c r="F409" s="1"/>
      <c r="G409" s="1"/>
      <c r="H409" s="1"/>
      <c r="I409" s="1"/>
      <c r="J409" s="1"/>
      <c r="K409" s="1"/>
      <c r="L409" s="1"/>
      <c r="M409" s="1"/>
      <c r="N409" s="2"/>
      <c r="O409" s="2"/>
      <c r="P409" s="2"/>
      <c r="Q409" s="2"/>
      <c r="R409" s="2"/>
      <c r="S409" s="2"/>
      <c r="T409" s="2"/>
      <c r="U409" s="2"/>
      <c r="V409" s="2"/>
      <c r="W409" s="2"/>
      <c r="X409" s="2"/>
      <c r="Y409" s="2"/>
      <c r="Z409" s="2"/>
    </row>
    <row r="410" spans="1:26" ht="15" customHeight="1" x14ac:dyDescent="0.2">
      <c r="A410" s="1"/>
      <c r="B410" s="1636" t="s">
        <v>154</v>
      </c>
      <c r="C410" s="1615"/>
      <c r="D410" s="1615"/>
      <c r="E410" s="1615"/>
      <c r="F410" s="1615"/>
      <c r="G410" s="1637"/>
      <c r="H410" s="1726" t="s">
        <v>155</v>
      </c>
      <c r="I410" s="1726" t="s">
        <v>146</v>
      </c>
      <c r="J410" s="1726" t="s">
        <v>147</v>
      </c>
      <c r="K410" s="1726" t="s">
        <v>148</v>
      </c>
      <c r="L410" s="1726" t="s">
        <v>149</v>
      </c>
      <c r="M410" s="1727" t="s">
        <v>150</v>
      </c>
      <c r="N410" s="1"/>
      <c r="O410" s="1"/>
      <c r="P410" s="1"/>
      <c r="Q410" s="1"/>
      <c r="R410" s="1"/>
      <c r="S410" s="1"/>
      <c r="T410" s="1"/>
      <c r="U410" s="1"/>
      <c r="V410" s="1"/>
      <c r="W410" s="1"/>
      <c r="X410" s="1"/>
      <c r="Y410" s="1"/>
      <c r="Z410" s="1"/>
    </row>
    <row r="411" spans="1:26" ht="12.75" customHeight="1" x14ac:dyDescent="0.2">
      <c r="A411" s="1"/>
      <c r="B411" s="1638"/>
      <c r="C411" s="1638"/>
      <c r="D411" s="1638"/>
      <c r="E411" s="1638"/>
      <c r="F411" s="1638"/>
      <c r="G411" s="1639"/>
      <c r="H411" s="1641"/>
      <c r="I411" s="1641"/>
      <c r="J411" s="1641"/>
      <c r="K411" s="1641"/>
      <c r="L411" s="1641"/>
      <c r="M411" s="1643"/>
      <c r="N411" s="1"/>
      <c r="O411" s="1"/>
      <c r="P411" s="1"/>
      <c r="Q411" s="1"/>
      <c r="R411" s="1"/>
      <c r="S411" s="1"/>
      <c r="T411" s="1"/>
      <c r="U411" s="1"/>
      <c r="V411" s="1"/>
      <c r="W411" s="1"/>
      <c r="X411" s="1"/>
      <c r="Y411" s="1"/>
      <c r="Z411" s="1"/>
    </row>
    <row r="412" spans="1:26" ht="12.75" customHeight="1" x14ac:dyDescent="0.2">
      <c r="A412" s="1"/>
      <c r="B412" s="1670" t="s">
        <v>29</v>
      </c>
      <c r="C412" s="1671"/>
      <c r="D412" s="1671"/>
      <c r="E412" s="1671"/>
      <c r="F412" s="1671"/>
      <c r="G412" s="1672"/>
      <c r="H412" s="183">
        <v>0</v>
      </c>
      <c r="I412" s="183">
        <v>0.93899999999999995</v>
      </c>
      <c r="J412" s="183">
        <v>0</v>
      </c>
      <c r="K412" s="183">
        <v>0.03</v>
      </c>
      <c r="L412" s="183">
        <v>0.03</v>
      </c>
      <c r="M412" s="184">
        <v>0</v>
      </c>
      <c r="N412" s="1"/>
      <c r="O412" s="1"/>
      <c r="P412" s="1"/>
      <c r="Q412" s="1"/>
      <c r="R412" s="1"/>
      <c r="S412" s="1"/>
      <c r="T412" s="1"/>
      <c r="U412" s="1"/>
      <c r="V412" s="1"/>
      <c r="W412" s="1"/>
      <c r="X412" s="1"/>
      <c r="Y412" s="1"/>
      <c r="Z412" s="1"/>
    </row>
    <row r="413" spans="1:26" ht="12.75" customHeight="1" x14ac:dyDescent="0.2">
      <c r="A413" s="1"/>
      <c r="B413" s="1623" t="s">
        <v>30</v>
      </c>
      <c r="C413" s="1624"/>
      <c r="D413" s="1624"/>
      <c r="E413" s="1624"/>
      <c r="F413" s="1624"/>
      <c r="G413" s="1625"/>
      <c r="H413" s="185">
        <v>8.9999999999999993E-3</v>
      </c>
      <c r="I413" s="185">
        <v>0.61799999999999999</v>
      </c>
      <c r="J413" s="185">
        <v>2E-3</v>
      </c>
      <c r="K413" s="185">
        <v>6.0999999999999999E-2</v>
      </c>
      <c r="L413" s="185">
        <v>0.29699999999999999</v>
      </c>
      <c r="M413" s="1098">
        <v>1.4E-2</v>
      </c>
      <c r="N413" s="1"/>
      <c r="O413" s="1"/>
      <c r="P413" s="1"/>
      <c r="Q413" s="1"/>
      <c r="R413" s="1"/>
      <c r="S413" s="1"/>
      <c r="T413" s="1"/>
      <c r="U413" s="1"/>
      <c r="V413" s="1"/>
      <c r="W413" s="1"/>
      <c r="X413" s="1"/>
      <c r="Y413" s="1"/>
      <c r="Z413" s="1"/>
    </row>
    <row r="414" spans="1:26" ht="12.75" customHeight="1" x14ac:dyDescent="0.2">
      <c r="A414" s="1"/>
      <c r="B414" s="1623" t="s">
        <v>31</v>
      </c>
      <c r="C414" s="1624"/>
      <c r="D414" s="1624"/>
      <c r="E414" s="1624"/>
      <c r="F414" s="1624"/>
      <c r="G414" s="1625"/>
      <c r="H414" s="185">
        <v>1.6E-2</v>
      </c>
      <c r="I414" s="185">
        <v>0.73199999999999998</v>
      </c>
      <c r="J414" s="185">
        <v>0</v>
      </c>
      <c r="K414" s="185">
        <v>3.6999999999999998E-2</v>
      </c>
      <c r="L414" s="185">
        <v>0.184</v>
      </c>
      <c r="M414" s="1098">
        <v>3.1E-2</v>
      </c>
      <c r="N414" s="1"/>
      <c r="O414" s="1"/>
      <c r="P414" s="1"/>
      <c r="Q414" s="1"/>
      <c r="R414" s="1"/>
      <c r="S414" s="1"/>
      <c r="T414" s="1"/>
      <c r="U414" s="1"/>
      <c r="V414" s="1"/>
      <c r="W414" s="1"/>
      <c r="X414" s="1"/>
      <c r="Y414" s="1"/>
      <c r="Z414" s="1"/>
    </row>
    <row r="415" spans="1:26" ht="12.75" customHeight="1" x14ac:dyDescent="0.2">
      <c r="A415" s="1"/>
      <c r="B415" s="1623" t="s">
        <v>32</v>
      </c>
      <c r="C415" s="1624"/>
      <c r="D415" s="1624"/>
      <c r="E415" s="1624"/>
      <c r="F415" s="1624"/>
      <c r="G415" s="1625"/>
      <c r="H415" s="185">
        <v>1.4E-2</v>
      </c>
      <c r="I415" s="185">
        <v>0.64200000000000002</v>
      </c>
      <c r="J415" s="185">
        <v>0</v>
      </c>
      <c r="K415" s="185">
        <v>6.2E-2</v>
      </c>
      <c r="L415" s="185">
        <v>0.25700000000000001</v>
      </c>
      <c r="M415" s="1098">
        <v>2.5999999999999999E-2</v>
      </c>
      <c r="N415" s="1"/>
      <c r="O415" s="1"/>
      <c r="P415" s="1"/>
      <c r="Q415" s="1"/>
      <c r="R415" s="1"/>
      <c r="S415" s="1"/>
      <c r="T415" s="1"/>
      <c r="U415" s="1"/>
      <c r="V415" s="1"/>
      <c r="W415" s="1"/>
      <c r="X415" s="1"/>
      <c r="Y415" s="1"/>
      <c r="Z415" s="1"/>
    </row>
    <row r="416" spans="1:26" ht="12.75" customHeight="1" x14ac:dyDescent="0.2">
      <c r="A416" s="1"/>
      <c r="B416" s="1623" t="s">
        <v>33</v>
      </c>
      <c r="C416" s="1624"/>
      <c r="D416" s="1624"/>
      <c r="E416" s="1624"/>
      <c r="F416" s="1624"/>
      <c r="G416" s="1625"/>
      <c r="H416" s="185">
        <v>1.4E-2</v>
      </c>
      <c r="I416" s="185">
        <v>0.60899999999999999</v>
      </c>
      <c r="J416" s="185">
        <v>1E-3</v>
      </c>
      <c r="K416" s="185">
        <v>6.3E-2</v>
      </c>
      <c r="L416" s="185">
        <v>0.28399999999999997</v>
      </c>
      <c r="M416" s="1098">
        <v>2.9000000000000001E-2</v>
      </c>
      <c r="N416" s="1"/>
      <c r="O416" s="1"/>
      <c r="P416" s="1"/>
      <c r="Q416" s="1"/>
      <c r="R416" s="1"/>
      <c r="S416" s="1"/>
      <c r="T416" s="1"/>
      <c r="U416" s="1"/>
      <c r="V416" s="1"/>
      <c r="W416" s="1"/>
      <c r="X416" s="1"/>
      <c r="Y416" s="1"/>
      <c r="Z416" s="1"/>
    </row>
    <row r="417" spans="1:26" ht="12.75" customHeight="1" x14ac:dyDescent="0.2">
      <c r="A417" s="1"/>
      <c r="B417" s="1623" t="s">
        <v>34</v>
      </c>
      <c r="C417" s="1624"/>
      <c r="D417" s="1624"/>
      <c r="E417" s="1624"/>
      <c r="F417" s="1624"/>
      <c r="G417" s="1625"/>
      <c r="H417" s="185">
        <v>1.7000000000000001E-2</v>
      </c>
      <c r="I417" s="185">
        <v>0.46800000000000003</v>
      </c>
      <c r="J417" s="185">
        <v>2E-3</v>
      </c>
      <c r="K417" s="185">
        <v>0.125</v>
      </c>
      <c r="L417" s="185">
        <v>0.373</v>
      </c>
      <c r="M417" s="1098">
        <v>1.6E-2</v>
      </c>
      <c r="N417" s="1"/>
      <c r="O417" s="1"/>
      <c r="P417" s="1"/>
      <c r="Q417" s="1"/>
      <c r="R417" s="1"/>
      <c r="S417" s="1"/>
      <c r="T417" s="1"/>
      <c r="U417" s="1"/>
      <c r="V417" s="1"/>
      <c r="W417" s="1"/>
      <c r="X417" s="1"/>
      <c r="Y417" s="1"/>
      <c r="Z417" s="1"/>
    </row>
    <row r="418" spans="1:26" ht="12.75" customHeight="1" x14ac:dyDescent="0.2">
      <c r="A418" s="1"/>
      <c r="B418" s="1623" t="s">
        <v>35</v>
      </c>
      <c r="C418" s="1624"/>
      <c r="D418" s="1624"/>
      <c r="E418" s="1624"/>
      <c r="F418" s="1624"/>
      <c r="G418" s="1625"/>
      <c r="H418" s="185">
        <v>1.2999999999999999E-2</v>
      </c>
      <c r="I418" s="185">
        <v>0.45</v>
      </c>
      <c r="J418" s="185">
        <v>2E-3</v>
      </c>
      <c r="K418" s="185">
        <v>0.13500000000000001</v>
      </c>
      <c r="L418" s="185">
        <v>0.371</v>
      </c>
      <c r="M418" s="1098">
        <v>2.9000000000000001E-2</v>
      </c>
      <c r="N418" s="1"/>
      <c r="O418" s="1"/>
      <c r="P418" s="1"/>
      <c r="Q418" s="1"/>
      <c r="R418" s="1"/>
      <c r="S418" s="1"/>
      <c r="T418" s="1"/>
      <c r="U418" s="1"/>
      <c r="V418" s="1"/>
      <c r="W418" s="1"/>
      <c r="X418" s="1"/>
      <c r="Y418" s="1"/>
      <c r="Z418" s="1"/>
    </row>
    <row r="419" spans="1:26" ht="12.75" customHeight="1" x14ac:dyDescent="0.2">
      <c r="A419" s="1"/>
      <c r="B419" s="1623" t="s">
        <v>36</v>
      </c>
      <c r="C419" s="1624"/>
      <c r="D419" s="1624"/>
      <c r="E419" s="1624"/>
      <c r="F419" s="1624"/>
      <c r="G419" s="1625"/>
      <c r="H419" s="185">
        <v>1.2999999999999999E-2</v>
      </c>
      <c r="I419" s="185">
        <v>0.34</v>
      </c>
      <c r="J419" s="185">
        <v>4.0000000000000001E-3</v>
      </c>
      <c r="K419" s="185">
        <v>0.17799999999999999</v>
      </c>
      <c r="L419" s="185">
        <v>0.439</v>
      </c>
      <c r="M419" s="1098">
        <v>2.7E-2</v>
      </c>
      <c r="N419" s="1"/>
      <c r="O419" s="1"/>
      <c r="P419" s="1"/>
      <c r="Q419" s="1"/>
      <c r="R419" s="1"/>
      <c r="S419" s="1"/>
      <c r="T419" s="1"/>
      <c r="U419" s="1"/>
      <c r="V419" s="1"/>
      <c r="W419" s="1"/>
      <c r="X419" s="1"/>
      <c r="Y419" s="1"/>
      <c r="Z419" s="1"/>
    </row>
    <row r="420" spans="1:26" ht="12.75" customHeight="1" x14ac:dyDescent="0.2">
      <c r="A420" s="1"/>
      <c r="B420" s="1623" t="s">
        <v>37</v>
      </c>
      <c r="C420" s="1624"/>
      <c r="D420" s="1624"/>
      <c r="E420" s="1624"/>
      <c r="F420" s="1624"/>
      <c r="G420" s="1625"/>
      <c r="H420" s="185">
        <v>1.9E-2</v>
      </c>
      <c r="I420" s="185">
        <v>0.27800000000000002</v>
      </c>
      <c r="J420" s="185">
        <v>2E-3</v>
      </c>
      <c r="K420" s="185">
        <v>0.25900000000000001</v>
      </c>
      <c r="L420" s="185">
        <v>0.441</v>
      </c>
      <c r="M420" s="1098">
        <v>2E-3</v>
      </c>
      <c r="N420" s="1"/>
      <c r="O420" s="1"/>
      <c r="P420" s="1"/>
      <c r="Q420" s="1"/>
      <c r="R420" s="1"/>
      <c r="S420" s="1"/>
      <c r="T420" s="1"/>
      <c r="U420" s="1"/>
      <c r="V420" s="1"/>
      <c r="W420" s="1"/>
      <c r="X420" s="1"/>
      <c r="Y420" s="1"/>
      <c r="Z420" s="1"/>
    </row>
    <row r="421" spans="1:26" ht="12.75" customHeight="1" x14ac:dyDescent="0.2">
      <c r="A421" s="1"/>
      <c r="B421" s="1623" t="s">
        <v>38</v>
      </c>
      <c r="C421" s="1624"/>
      <c r="D421" s="1624"/>
      <c r="E421" s="1624"/>
      <c r="F421" s="1624"/>
      <c r="G421" s="1625"/>
      <c r="H421" s="185">
        <v>8.9999999999999993E-3</v>
      </c>
      <c r="I421" s="185">
        <v>0.33900000000000002</v>
      </c>
      <c r="J421" s="185">
        <v>1E-3</v>
      </c>
      <c r="K421" s="185">
        <v>0.23100000000000001</v>
      </c>
      <c r="L421" s="187">
        <v>0.42</v>
      </c>
      <c r="M421" s="1098">
        <v>0</v>
      </c>
      <c r="N421" s="1"/>
      <c r="O421" s="1"/>
      <c r="P421" s="1"/>
      <c r="Q421" s="1"/>
      <c r="R421" s="1"/>
      <c r="S421" s="1"/>
      <c r="T421" s="1"/>
      <c r="U421" s="1"/>
      <c r="V421" s="1"/>
      <c r="W421" s="1"/>
      <c r="X421" s="1"/>
      <c r="Y421" s="1"/>
      <c r="Z421" s="1"/>
    </row>
    <row r="422" spans="1:26" ht="12.75" customHeight="1" x14ac:dyDescent="0.2">
      <c r="A422" s="1"/>
      <c r="B422" s="1623" t="s">
        <v>39</v>
      </c>
      <c r="C422" s="1624"/>
      <c r="D422" s="1624"/>
      <c r="E422" s="1624"/>
      <c r="F422" s="1624"/>
      <c r="G422" s="1625"/>
      <c r="H422" s="185">
        <v>0.02</v>
      </c>
      <c r="I422" s="185">
        <v>0.65300000000000002</v>
      </c>
      <c r="J422" s="185">
        <v>0</v>
      </c>
      <c r="K422" s="185">
        <v>8.2000000000000003E-2</v>
      </c>
      <c r="L422" s="185">
        <v>0.245</v>
      </c>
      <c r="M422" s="1098">
        <v>0</v>
      </c>
      <c r="N422" s="1"/>
      <c r="O422" s="1"/>
      <c r="P422" s="1"/>
      <c r="Q422" s="1"/>
      <c r="R422" s="1"/>
      <c r="S422" s="1"/>
      <c r="T422" s="1"/>
      <c r="U422" s="1"/>
      <c r="V422" s="1"/>
      <c r="W422" s="1"/>
      <c r="X422" s="1"/>
      <c r="Y422" s="1"/>
      <c r="Z422" s="1"/>
    </row>
    <row r="423" spans="1:26" ht="12.75" customHeight="1" x14ac:dyDescent="0.2">
      <c r="A423" s="1"/>
      <c r="B423" s="1631" t="s">
        <v>42</v>
      </c>
      <c r="C423" s="1632"/>
      <c r="D423" s="1632"/>
      <c r="E423" s="1632"/>
      <c r="F423" s="1632"/>
      <c r="G423" s="1633"/>
      <c r="H423" s="186">
        <v>1.2999999999999999E-2</v>
      </c>
      <c r="I423" s="186">
        <v>0.41</v>
      </c>
      <c r="J423" s="186">
        <v>3.0000000000000001E-3</v>
      </c>
      <c r="K423" s="186">
        <v>0.152</v>
      </c>
      <c r="L423" s="186">
        <v>0.39900000000000002</v>
      </c>
      <c r="M423" s="1099">
        <v>2.4E-2</v>
      </c>
      <c r="N423" s="1"/>
      <c r="O423" s="1"/>
      <c r="P423" s="1"/>
      <c r="Q423" s="1"/>
      <c r="R423" s="1"/>
      <c r="S423" s="1"/>
      <c r="T423" s="1"/>
      <c r="U423" s="1"/>
      <c r="V423" s="1"/>
      <c r="W423" s="1"/>
      <c r="X423" s="1"/>
      <c r="Y423" s="1"/>
      <c r="Z423" s="1"/>
    </row>
    <row r="424" spans="1:26" ht="15" customHeight="1" x14ac:dyDescent="0.2">
      <c r="A424" s="2"/>
      <c r="B424" s="1644" t="s">
        <v>156</v>
      </c>
      <c r="C424" s="1645"/>
      <c r="D424" s="1645"/>
      <c r="E424" s="1645"/>
      <c r="F424" s="1645"/>
      <c r="G424" s="1645"/>
      <c r="H424" s="1645"/>
      <c r="I424" s="1645"/>
      <c r="J424" s="1645"/>
      <c r="K424" s="1645"/>
      <c r="L424" s="1645"/>
      <c r="M424" s="1645"/>
      <c r="N424" s="2"/>
      <c r="O424" s="2"/>
      <c r="P424" s="2"/>
      <c r="Q424" s="2"/>
      <c r="R424" s="2"/>
      <c r="S424" s="2"/>
      <c r="T424" s="2"/>
      <c r="U424" s="2"/>
      <c r="V424" s="2"/>
      <c r="W424" s="2"/>
      <c r="X424" s="2"/>
      <c r="Y424" s="2"/>
      <c r="Z424" s="2"/>
    </row>
    <row r="425" spans="1:26" ht="12.75" customHeight="1" x14ac:dyDescent="0.2">
      <c r="A425" s="2"/>
      <c r="B425" s="1635"/>
      <c r="C425" s="1635"/>
      <c r="D425" s="1635"/>
      <c r="E425" s="1635"/>
      <c r="F425" s="1635"/>
      <c r="G425" s="1635"/>
      <c r="H425" s="1635"/>
      <c r="I425" s="1635"/>
      <c r="J425" s="1635"/>
      <c r="K425" s="1635"/>
      <c r="L425" s="1635"/>
      <c r="M425" s="1635"/>
      <c r="N425" s="2"/>
      <c r="O425" s="2"/>
      <c r="P425" s="2"/>
      <c r="Q425" s="2"/>
      <c r="R425" s="2"/>
      <c r="S425" s="2"/>
      <c r="T425" s="2"/>
      <c r="U425" s="2"/>
      <c r="V425" s="2"/>
      <c r="W425" s="2"/>
      <c r="X425" s="2"/>
      <c r="Y425" s="2"/>
      <c r="Z425" s="2"/>
    </row>
    <row r="426" spans="1:26" ht="12.75" customHeight="1" x14ac:dyDescent="0.2">
      <c r="A426" s="2"/>
      <c r="B426" s="1"/>
      <c r="C426" s="1"/>
      <c r="D426" s="1"/>
      <c r="E426" s="1"/>
      <c r="F426" s="1"/>
      <c r="G426" s="1"/>
      <c r="H426" s="1"/>
      <c r="I426" s="1"/>
      <c r="J426" s="1"/>
      <c r="K426" s="1"/>
      <c r="L426" s="1"/>
      <c r="M426" s="1"/>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1012"/>
      <c r="B428" s="1012" t="s">
        <v>157</v>
      </c>
      <c r="C428" s="1012"/>
      <c r="D428" s="1012"/>
      <c r="E428" s="1012"/>
      <c r="F428" s="1012"/>
      <c r="G428" s="1012"/>
      <c r="H428" s="1012"/>
      <c r="I428" s="1012"/>
      <c r="J428" s="1012"/>
      <c r="K428" s="1012"/>
      <c r="L428" s="1012"/>
      <c r="M428" s="1012"/>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4.75" customHeight="1" x14ac:dyDescent="0.2">
      <c r="A430" s="1"/>
      <c r="B430" s="1636" t="s">
        <v>158</v>
      </c>
      <c r="C430" s="1615"/>
      <c r="D430" s="1637"/>
      <c r="E430" s="1640">
        <v>2022</v>
      </c>
      <c r="F430" s="1640">
        <v>2023</v>
      </c>
      <c r="G430" s="1642">
        <v>2024</v>
      </c>
      <c r="H430" s="1"/>
      <c r="I430" s="1"/>
      <c r="J430" s="1"/>
      <c r="K430" s="1"/>
      <c r="L430" s="1"/>
      <c r="M430" s="1"/>
      <c r="N430" s="1"/>
      <c r="O430" s="1"/>
      <c r="P430" s="1"/>
      <c r="Q430" s="1"/>
      <c r="R430" s="1"/>
      <c r="S430" s="1"/>
      <c r="T430" s="1"/>
      <c r="U430" s="1"/>
      <c r="V430" s="1"/>
      <c r="W430" s="1"/>
      <c r="X430" s="1"/>
      <c r="Y430" s="1"/>
      <c r="Z430" s="1"/>
    </row>
    <row r="431" spans="1:26" ht="15" customHeight="1" x14ac:dyDescent="0.2">
      <c r="A431" s="1"/>
      <c r="B431" s="1615"/>
      <c r="C431" s="1610"/>
      <c r="D431" s="1637"/>
      <c r="E431" s="1683"/>
      <c r="F431" s="1683"/>
      <c r="G431" s="1685"/>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638"/>
      <c r="C432" s="1638"/>
      <c r="D432" s="1639"/>
      <c r="E432" s="1641"/>
      <c r="F432" s="1641"/>
      <c r="G432" s="1643"/>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670" t="s">
        <v>29</v>
      </c>
      <c r="C433" s="1671"/>
      <c r="D433" s="1672"/>
      <c r="E433" s="183">
        <v>0.79900000000000004</v>
      </c>
      <c r="F433" s="184">
        <v>0.91867753327764134</v>
      </c>
      <c r="G433" s="184">
        <v>1.0289999999999999</v>
      </c>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623" t="s">
        <v>30</v>
      </c>
      <c r="C434" s="1624"/>
      <c r="D434" s="1625"/>
      <c r="E434" s="185">
        <v>1.2310000000000001</v>
      </c>
      <c r="F434" s="1098">
        <v>1.1542138483999944</v>
      </c>
      <c r="G434" s="1098">
        <v>1.1120000000000001</v>
      </c>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623" t="s">
        <v>31</v>
      </c>
      <c r="C435" s="1624"/>
      <c r="D435" s="1625"/>
      <c r="E435" s="185">
        <v>0.92</v>
      </c>
      <c r="F435" s="1098">
        <v>0.94840561514674315</v>
      </c>
      <c r="G435" s="1098">
        <v>0.97799999999999998</v>
      </c>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623" t="s">
        <v>32</v>
      </c>
      <c r="C436" s="1624"/>
      <c r="D436" s="1625"/>
      <c r="E436" s="185">
        <v>0.89200000000000002</v>
      </c>
      <c r="F436" s="1098">
        <v>0.89409987430671078</v>
      </c>
      <c r="G436" s="1098">
        <v>0.93100000000000005</v>
      </c>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623" t="s">
        <v>33</v>
      </c>
      <c r="C437" s="1624"/>
      <c r="D437" s="1625"/>
      <c r="E437" s="185">
        <v>0.91700000000000004</v>
      </c>
      <c r="F437" s="1098">
        <v>0.91506158699771045</v>
      </c>
      <c r="G437" s="1098">
        <v>0.91700000000000004</v>
      </c>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623" t="s">
        <v>34</v>
      </c>
      <c r="C438" s="1624"/>
      <c r="D438" s="1625"/>
      <c r="E438" s="185">
        <v>0.88400000000000001</v>
      </c>
      <c r="F438" s="1098">
        <v>0.87693061518779969</v>
      </c>
      <c r="G438" s="1098">
        <v>0.879</v>
      </c>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623" t="s">
        <v>35</v>
      </c>
      <c r="C439" s="1624"/>
      <c r="D439" s="1625"/>
      <c r="E439" s="185">
        <v>0.91500000000000004</v>
      </c>
      <c r="F439" s="1098">
        <v>0.91740710457618324</v>
      </c>
      <c r="G439" s="1098">
        <v>0.91500000000000004</v>
      </c>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623" t="s">
        <v>36</v>
      </c>
      <c r="C440" s="1624"/>
      <c r="D440" s="1625"/>
      <c r="E440" s="185">
        <v>0.88200000000000001</v>
      </c>
      <c r="F440" s="1098">
        <v>0.8673278268450485</v>
      </c>
      <c r="G440" s="1098">
        <v>0.85299999999999998</v>
      </c>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623" t="s">
        <v>37</v>
      </c>
      <c r="C441" s="1624"/>
      <c r="D441" s="1625"/>
      <c r="E441" s="185">
        <v>1.006</v>
      </c>
      <c r="F441" s="1098">
        <v>1.0214188757585541</v>
      </c>
      <c r="G441" s="1098">
        <v>1</v>
      </c>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623" t="s">
        <v>38</v>
      </c>
      <c r="C442" s="1624"/>
      <c r="D442" s="1625"/>
      <c r="E442" s="185">
        <v>0.96099999999999997</v>
      </c>
      <c r="F442" s="1098">
        <v>0.89397232576425856</v>
      </c>
      <c r="G442" s="1098">
        <v>0.91900000000000004</v>
      </c>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623" t="s">
        <v>39</v>
      </c>
      <c r="C443" s="1624"/>
      <c r="D443" s="1625"/>
      <c r="E443" s="185">
        <v>1</v>
      </c>
      <c r="F443" s="1098">
        <v>1</v>
      </c>
      <c r="G443" s="1098">
        <v>1</v>
      </c>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631" t="s">
        <v>159</v>
      </c>
      <c r="C444" s="1632"/>
      <c r="D444" s="1633"/>
      <c r="E444" s="186">
        <v>0.95199999999999996</v>
      </c>
      <c r="F444" s="1099">
        <v>0.93321745716366478</v>
      </c>
      <c r="G444" s="1099">
        <v>0.90400000000000003</v>
      </c>
      <c r="H444" s="1"/>
      <c r="I444" s="1"/>
      <c r="J444" s="1"/>
      <c r="K444" s="1"/>
      <c r="L444" s="1"/>
      <c r="M444" s="1"/>
      <c r="N444" s="1"/>
      <c r="O444" s="1"/>
      <c r="P444" s="1"/>
      <c r="Q444" s="1"/>
      <c r="R444" s="1"/>
      <c r="S444" s="1"/>
      <c r="T444" s="1"/>
      <c r="U444" s="1"/>
      <c r="V444" s="1"/>
      <c r="W444" s="1"/>
      <c r="X444" s="1"/>
      <c r="Y444" s="1"/>
      <c r="Z444" s="1"/>
    </row>
    <row r="445" spans="1:26" ht="15" customHeight="1" x14ac:dyDescent="0.2">
      <c r="A445" s="2"/>
      <c r="B445" s="1644" t="s">
        <v>160</v>
      </c>
      <c r="C445" s="1645"/>
      <c r="D445" s="1645"/>
      <c r="E445" s="1645"/>
      <c r="F445" s="1645"/>
      <c r="G445" s="1645"/>
      <c r="H445" s="2"/>
      <c r="I445" s="2"/>
      <c r="J445" s="2"/>
      <c r="K445" s="2"/>
      <c r="L445" s="2"/>
      <c r="M445" s="2"/>
      <c r="N445" s="2"/>
      <c r="O445" s="2"/>
      <c r="P445" s="2"/>
      <c r="Q445" s="2"/>
      <c r="R445" s="2"/>
      <c r="S445" s="2"/>
      <c r="T445" s="2"/>
      <c r="U445" s="2"/>
      <c r="V445" s="2"/>
      <c r="W445" s="2"/>
      <c r="X445" s="2"/>
      <c r="Y445" s="2"/>
      <c r="Z445" s="2"/>
    </row>
    <row r="446" spans="1:26" ht="15" customHeight="1" x14ac:dyDescent="0.2">
      <c r="A446" s="2"/>
      <c r="B446" s="1610"/>
      <c r="C446" s="1610"/>
      <c r="D446" s="1610"/>
      <c r="E446" s="1610"/>
      <c r="F446" s="1610"/>
      <c r="G446" s="1610"/>
      <c r="H446" s="2"/>
      <c r="I446" s="2"/>
      <c r="J446" s="2"/>
      <c r="K446" s="2"/>
      <c r="L446" s="2"/>
      <c r="M446" s="2"/>
      <c r="N446" s="2"/>
      <c r="O446" s="2"/>
      <c r="P446" s="2"/>
      <c r="Q446" s="2"/>
      <c r="R446" s="2"/>
      <c r="S446" s="2"/>
      <c r="T446" s="2"/>
      <c r="U446" s="2"/>
      <c r="V446" s="2"/>
      <c r="W446" s="2"/>
      <c r="X446" s="2"/>
      <c r="Y446" s="2"/>
      <c r="Z446" s="2"/>
    </row>
    <row r="447" spans="1:26" ht="15" customHeight="1" x14ac:dyDescent="0.2">
      <c r="A447" s="2"/>
      <c r="B447" s="1610"/>
      <c r="C447" s="1610"/>
      <c r="D447" s="1610"/>
      <c r="E447" s="1610"/>
      <c r="F447" s="1610"/>
      <c r="G447" s="1610"/>
      <c r="H447" s="2"/>
      <c r="I447" s="2"/>
      <c r="J447" s="2"/>
      <c r="K447" s="2"/>
      <c r="L447" s="2"/>
      <c r="M447" s="2"/>
      <c r="N447" s="2"/>
      <c r="O447" s="2"/>
      <c r="P447" s="2"/>
      <c r="Q447" s="2"/>
      <c r="R447" s="2"/>
      <c r="S447" s="2"/>
      <c r="T447" s="2"/>
      <c r="U447" s="2"/>
      <c r="V447" s="2"/>
      <c r="W447" s="2"/>
      <c r="X447" s="2"/>
      <c r="Y447" s="2"/>
      <c r="Z447" s="2"/>
    </row>
    <row r="448" spans="1:26" ht="15" customHeight="1" x14ac:dyDescent="0.2">
      <c r="A448" s="2"/>
      <c r="B448" s="1610"/>
      <c r="C448" s="1610"/>
      <c r="D448" s="1610"/>
      <c r="E448" s="1610"/>
      <c r="F448" s="1610"/>
      <c r="G448" s="1610"/>
      <c r="H448" s="2"/>
      <c r="I448" s="2"/>
      <c r="J448" s="2"/>
      <c r="K448" s="2"/>
      <c r="L448" s="2"/>
      <c r="M448" s="2"/>
      <c r="N448" s="2"/>
      <c r="O448" s="2"/>
      <c r="P448" s="2"/>
      <c r="Q448" s="2"/>
      <c r="R448" s="2"/>
      <c r="S448" s="2"/>
      <c r="T448" s="2"/>
      <c r="U448" s="2"/>
      <c r="V448" s="2"/>
      <c r="W448" s="2"/>
      <c r="X448" s="2"/>
      <c r="Y448" s="2"/>
      <c r="Z448" s="2"/>
    </row>
    <row r="449" spans="1:26" ht="1.5" customHeight="1" x14ac:dyDescent="0.2">
      <c r="A449" s="2"/>
      <c r="B449" s="1610"/>
      <c r="C449" s="1610"/>
      <c r="D449" s="1610"/>
      <c r="E449" s="1610"/>
      <c r="F449" s="1610"/>
      <c r="G449" s="1610"/>
      <c r="H449" s="2"/>
      <c r="I449" s="2"/>
      <c r="J449" s="2"/>
      <c r="K449" s="2"/>
      <c r="L449" s="2"/>
      <c r="M449" s="2"/>
      <c r="N449" s="2"/>
      <c r="O449" s="2"/>
      <c r="P449" s="2"/>
      <c r="Q449" s="2"/>
      <c r="R449" s="2"/>
      <c r="S449" s="2"/>
      <c r="T449" s="2"/>
      <c r="U449" s="2"/>
      <c r="V449" s="2"/>
      <c r="W449" s="2"/>
      <c r="X449" s="2"/>
      <c r="Y449" s="2"/>
      <c r="Z449" s="2"/>
    </row>
    <row r="450" spans="1:26" ht="1.5" customHeight="1" x14ac:dyDescent="0.2">
      <c r="A450" s="2"/>
      <c r="B450" s="1610"/>
      <c r="C450" s="1610"/>
      <c r="D450" s="1610"/>
      <c r="E450" s="1610"/>
      <c r="F450" s="1610"/>
      <c r="G450" s="1610"/>
      <c r="H450" s="2"/>
      <c r="I450" s="2"/>
      <c r="J450" s="2"/>
      <c r="K450" s="2"/>
      <c r="L450" s="2"/>
      <c r="M450" s="2"/>
      <c r="N450" s="2"/>
      <c r="O450" s="2"/>
      <c r="P450" s="2"/>
      <c r="Q450" s="2"/>
      <c r="R450" s="2"/>
      <c r="S450" s="2"/>
      <c r="T450" s="2"/>
      <c r="U450" s="2"/>
      <c r="V450" s="2"/>
      <c r="W450" s="2"/>
      <c r="X450" s="2"/>
      <c r="Y450" s="2"/>
      <c r="Z450" s="2"/>
    </row>
    <row r="451" spans="1:26" ht="1.5" customHeight="1" x14ac:dyDescent="0.2">
      <c r="A451" s="2"/>
      <c r="B451" s="1610"/>
      <c r="C451" s="1610"/>
      <c r="D451" s="1610"/>
      <c r="E451" s="1610"/>
      <c r="F451" s="1610"/>
      <c r="G451" s="1610"/>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1635"/>
      <c r="C452" s="1635"/>
      <c r="D452" s="1635"/>
      <c r="E452" s="1635"/>
      <c r="F452" s="1635"/>
      <c r="G452" s="1635"/>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9.5" customHeight="1" x14ac:dyDescent="0.2">
      <c r="A456" s="6"/>
      <c r="B456" s="7" t="s">
        <v>161</v>
      </c>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1012"/>
      <c r="B459" s="1012" t="s">
        <v>162</v>
      </c>
      <c r="C459" s="1012"/>
      <c r="D459" s="1012"/>
      <c r="E459" s="1012"/>
      <c r="F459" s="1012"/>
      <c r="G459" s="1012"/>
      <c r="H459" s="1012"/>
      <c r="I459" s="1012"/>
      <c r="J459" s="1012"/>
      <c r="K459" s="1012"/>
      <c r="L459" s="1012"/>
      <c r="M459" s="1012"/>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 customHeight="1" x14ac:dyDescent="0.2">
      <c r="A461" s="1"/>
      <c r="B461" s="1703" t="s">
        <v>163</v>
      </c>
      <c r="C461" s="1610"/>
      <c r="D461" s="1610"/>
      <c r="E461" s="1610"/>
      <c r="F461" s="1610"/>
      <c r="G461" s="1610"/>
      <c r="H461" s="1610"/>
      <c r="I461" s="1610"/>
      <c r="J461" s="1610"/>
      <c r="K461" s="1610"/>
      <c r="L461" s="1610"/>
      <c r="M461" s="1610"/>
      <c r="N461" s="1"/>
      <c r="O461" s="1"/>
      <c r="P461" s="1"/>
      <c r="Q461" s="1"/>
      <c r="R461" s="1"/>
      <c r="S461" s="1"/>
      <c r="T461" s="1"/>
      <c r="U461" s="1"/>
      <c r="V461" s="1"/>
      <c r="W461" s="1"/>
      <c r="X461" s="1"/>
      <c r="Y461" s="1"/>
      <c r="Z461" s="1"/>
    </row>
    <row r="462" spans="1:26" ht="12.75" customHeight="1" x14ac:dyDescent="0.2">
      <c r="A462" s="1"/>
      <c r="B462" s="1610"/>
      <c r="C462" s="1610"/>
      <c r="D462" s="1610"/>
      <c r="E462" s="1610"/>
      <c r="F462" s="1610"/>
      <c r="G462" s="1610"/>
      <c r="H462" s="1610"/>
      <c r="I462" s="1610"/>
      <c r="J462" s="1610"/>
      <c r="K462" s="1610"/>
      <c r="L462" s="1610"/>
      <c r="M462" s="1610"/>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22.5" customHeight="1" x14ac:dyDescent="0.2">
      <c r="A466" s="6"/>
      <c r="B466" s="7" t="s">
        <v>164</v>
      </c>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1012"/>
      <c r="B469" s="1012" t="s">
        <v>165</v>
      </c>
      <c r="C469" s="1012"/>
      <c r="D469" s="1012"/>
      <c r="E469" s="1012"/>
      <c r="F469" s="1012"/>
      <c r="G469" s="1012"/>
      <c r="H469" s="1012"/>
      <c r="I469" s="1012"/>
      <c r="J469" s="1012"/>
      <c r="K469" s="1012"/>
      <c r="L469" s="1012"/>
      <c r="M469" s="1012"/>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 customHeight="1" x14ac:dyDescent="0.2">
      <c r="A471" s="1"/>
      <c r="B471" s="1636" t="s">
        <v>166</v>
      </c>
      <c r="C471" s="1615"/>
      <c r="D471" s="1637"/>
      <c r="E471" s="1642">
        <v>2022</v>
      </c>
      <c r="F471" s="1615"/>
      <c r="G471" s="1637"/>
      <c r="H471" s="1642">
        <v>2023</v>
      </c>
      <c r="I471" s="1615"/>
      <c r="J471" s="1637"/>
      <c r="K471" s="1642">
        <v>2024</v>
      </c>
      <c r="L471" s="1615"/>
      <c r="M471" s="1615"/>
      <c r="N471" s="1"/>
      <c r="O471" s="1"/>
      <c r="P471" s="1"/>
      <c r="Q471" s="1"/>
      <c r="R471" s="1"/>
      <c r="S471" s="1"/>
      <c r="T471" s="1"/>
      <c r="U471" s="1"/>
      <c r="V471" s="1"/>
      <c r="W471" s="1"/>
      <c r="X471" s="1"/>
      <c r="Y471" s="1"/>
      <c r="Z471" s="1"/>
    </row>
    <row r="472" spans="1:26" ht="12.75" customHeight="1" x14ac:dyDescent="0.2">
      <c r="A472" s="1"/>
      <c r="B472" s="1615"/>
      <c r="C472" s="1610"/>
      <c r="D472" s="1637"/>
      <c r="E472" s="1732" t="s">
        <v>167</v>
      </c>
      <c r="F472" s="1728" t="s">
        <v>168</v>
      </c>
      <c r="G472" s="1734" t="s">
        <v>159</v>
      </c>
      <c r="H472" s="1732" t="s">
        <v>167</v>
      </c>
      <c r="I472" s="1728" t="s">
        <v>168</v>
      </c>
      <c r="J472" s="1734" t="s">
        <v>159</v>
      </c>
      <c r="K472" s="1732" t="s">
        <v>167</v>
      </c>
      <c r="L472" s="1728" t="s">
        <v>168</v>
      </c>
      <c r="M472" s="1730" t="s">
        <v>159</v>
      </c>
      <c r="N472" s="1"/>
      <c r="O472" s="1"/>
      <c r="P472" s="1"/>
      <c r="Q472" s="1"/>
      <c r="R472" s="1"/>
      <c r="S472" s="1"/>
      <c r="T472" s="1"/>
      <c r="U472" s="1"/>
      <c r="V472" s="1"/>
      <c r="W472" s="1"/>
      <c r="X472" s="1"/>
      <c r="Y472" s="1"/>
      <c r="Z472" s="1"/>
    </row>
    <row r="473" spans="1:26" ht="12.75" customHeight="1" x14ac:dyDescent="0.2">
      <c r="A473" s="1"/>
      <c r="B473" s="1638"/>
      <c r="C473" s="1638"/>
      <c r="D473" s="1639"/>
      <c r="E473" s="1733"/>
      <c r="F473" s="1729"/>
      <c r="G473" s="1735"/>
      <c r="H473" s="1733"/>
      <c r="I473" s="1729"/>
      <c r="J473" s="1735"/>
      <c r="K473" s="1733"/>
      <c r="L473" s="1729"/>
      <c r="M473" s="1731"/>
      <c r="N473" s="1"/>
      <c r="O473" s="1"/>
      <c r="P473" s="1"/>
      <c r="Q473" s="1"/>
      <c r="R473" s="1"/>
      <c r="S473" s="1"/>
      <c r="T473" s="1"/>
      <c r="U473" s="1"/>
      <c r="V473" s="1"/>
      <c r="W473" s="1"/>
      <c r="X473" s="1"/>
      <c r="Y473" s="1"/>
      <c r="Z473" s="1"/>
    </row>
    <row r="474" spans="1:26" ht="15.75" customHeight="1" x14ac:dyDescent="0.2">
      <c r="A474" s="1"/>
      <c r="B474" s="1704" t="s">
        <v>169</v>
      </c>
      <c r="C474" s="1671"/>
      <c r="D474" s="1672"/>
      <c r="E474" s="188">
        <v>46614362</v>
      </c>
      <c r="F474" s="189">
        <v>34816909</v>
      </c>
      <c r="G474" s="190">
        <v>81431271</v>
      </c>
      <c r="H474" s="188">
        <v>51189826</v>
      </c>
      <c r="I474" s="189">
        <v>45662985</v>
      </c>
      <c r="J474" s="191">
        <v>96852811</v>
      </c>
      <c r="K474" s="188">
        <v>53062200</v>
      </c>
      <c r="L474" s="189">
        <v>53358917</v>
      </c>
      <c r="M474" s="191">
        <v>106421117</v>
      </c>
      <c r="N474" s="1"/>
      <c r="O474" s="82"/>
      <c r="P474" s="82"/>
      <c r="Q474" s="82"/>
      <c r="R474" s="1"/>
      <c r="S474" s="1"/>
      <c r="T474" s="1"/>
      <c r="U474" s="1"/>
      <c r="V474" s="1"/>
      <c r="W474" s="1"/>
      <c r="X474" s="1"/>
      <c r="Y474" s="1"/>
      <c r="Z474" s="1"/>
    </row>
    <row r="475" spans="1:26" ht="12.75" customHeight="1" x14ac:dyDescent="0.2">
      <c r="A475" s="1"/>
      <c r="B475" s="1697" t="s">
        <v>170</v>
      </c>
      <c r="C475" s="1698"/>
      <c r="D475" s="1699"/>
      <c r="E475" s="1100">
        <v>89</v>
      </c>
      <c r="F475" s="1101">
        <v>57</v>
      </c>
      <c r="G475" s="87">
        <v>146</v>
      </c>
      <c r="H475" s="1100">
        <v>105</v>
      </c>
      <c r="I475" s="1101">
        <v>68</v>
      </c>
      <c r="J475" s="1047">
        <v>173</v>
      </c>
      <c r="K475" s="1100">
        <v>90</v>
      </c>
      <c r="L475" s="1101">
        <v>109</v>
      </c>
      <c r="M475" s="1047">
        <v>199</v>
      </c>
      <c r="N475" s="1"/>
      <c r="O475" s="82"/>
      <c r="P475" s="82"/>
      <c r="Q475" s="82"/>
      <c r="R475" s="1"/>
      <c r="S475" s="1"/>
      <c r="T475" s="1"/>
      <c r="U475" s="1"/>
      <c r="V475" s="1"/>
      <c r="W475" s="1"/>
      <c r="X475" s="1"/>
      <c r="Y475" s="1"/>
      <c r="Z475" s="1"/>
    </row>
    <row r="476" spans="1:26" ht="12.75" hidden="1" customHeight="1" x14ac:dyDescent="0.2">
      <c r="A476" s="1"/>
      <c r="B476" s="1650"/>
      <c r="C476" s="1650"/>
      <c r="D476" s="1651"/>
      <c r="E476" s="1038"/>
      <c r="F476" s="1041"/>
      <c r="G476" s="192"/>
      <c r="H476" s="1038"/>
      <c r="I476" s="1041"/>
      <c r="J476" s="1102"/>
      <c r="K476" s="1038"/>
      <c r="L476" s="1041"/>
      <c r="M476" s="1102"/>
      <c r="N476" s="1"/>
      <c r="O476" s="1"/>
      <c r="P476" s="1"/>
      <c r="Q476" s="1"/>
      <c r="R476" s="1"/>
      <c r="S476" s="1"/>
      <c r="T476" s="1"/>
      <c r="U476" s="1"/>
      <c r="V476" s="1"/>
      <c r="W476" s="1"/>
      <c r="X476" s="1"/>
      <c r="Y476" s="1"/>
      <c r="Z476" s="1"/>
    </row>
    <row r="477" spans="1:26" ht="12.75" customHeight="1" x14ac:dyDescent="0.2">
      <c r="A477" s="1"/>
      <c r="B477" s="1697" t="s">
        <v>171</v>
      </c>
      <c r="C477" s="1698"/>
      <c r="D477" s="1699"/>
      <c r="E477" s="1100">
        <v>11</v>
      </c>
      <c r="F477" s="1101">
        <v>6</v>
      </c>
      <c r="G477" s="87">
        <v>17</v>
      </c>
      <c r="H477" s="1100">
        <v>10</v>
      </c>
      <c r="I477" s="1101">
        <v>8</v>
      </c>
      <c r="J477" s="1047">
        <v>18</v>
      </c>
      <c r="K477" s="1100">
        <v>13</v>
      </c>
      <c r="L477" s="1101">
        <v>1</v>
      </c>
      <c r="M477" s="1047">
        <v>14</v>
      </c>
      <c r="N477" s="1"/>
      <c r="O477" s="82"/>
      <c r="P477" s="82"/>
      <c r="Q477" s="82"/>
      <c r="R477" s="1"/>
      <c r="S477" s="1"/>
      <c r="T477" s="1"/>
      <c r="U477" s="1"/>
      <c r="V477" s="1"/>
      <c r="W477" s="1"/>
      <c r="X477" s="1"/>
      <c r="Y477" s="1"/>
      <c r="Z477" s="1"/>
    </row>
    <row r="478" spans="1:26" ht="12.75" customHeight="1" x14ac:dyDescent="0.2">
      <c r="A478" s="1"/>
      <c r="B478" s="1650"/>
      <c r="C478" s="1650"/>
      <c r="D478" s="1651"/>
      <c r="E478" s="1038"/>
      <c r="F478" s="1041"/>
      <c r="G478" s="192"/>
      <c r="H478" s="1038"/>
      <c r="I478" s="1041"/>
      <c r="J478" s="1102"/>
      <c r="K478" s="1038"/>
      <c r="L478" s="1041"/>
      <c r="M478" s="1102"/>
      <c r="N478" s="1"/>
      <c r="O478" s="1"/>
      <c r="P478" s="1"/>
      <c r="Q478" s="1"/>
      <c r="R478" s="1"/>
      <c r="S478" s="1"/>
      <c r="T478" s="1"/>
      <c r="U478" s="1"/>
      <c r="V478" s="1"/>
      <c r="W478" s="1"/>
      <c r="X478" s="1"/>
      <c r="Y478" s="1"/>
      <c r="Z478" s="1"/>
    </row>
    <row r="479" spans="1:26" ht="12.75" customHeight="1" x14ac:dyDescent="0.2">
      <c r="A479" s="1"/>
      <c r="B479" s="1700" t="s">
        <v>172</v>
      </c>
      <c r="C479" s="1624"/>
      <c r="D479" s="1625"/>
      <c r="E479" s="85">
        <v>3</v>
      </c>
      <c r="F479" s="84">
        <v>1</v>
      </c>
      <c r="G479" s="83">
        <v>4</v>
      </c>
      <c r="H479" s="85">
        <v>3</v>
      </c>
      <c r="I479" s="84">
        <v>3</v>
      </c>
      <c r="J479" s="1042">
        <v>6</v>
      </c>
      <c r="K479" s="85">
        <v>0</v>
      </c>
      <c r="L479" s="84">
        <v>0</v>
      </c>
      <c r="M479" s="1042">
        <v>0</v>
      </c>
      <c r="N479" s="1"/>
      <c r="O479" s="82"/>
      <c r="P479" s="82"/>
      <c r="Q479" s="82"/>
      <c r="R479" s="1"/>
      <c r="S479" s="1"/>
      <c r="T479" s="1"/>
      <c r="U479" s="1"/>
      <c r="V479" s="1"/>
      <c r="W479" s="1"/>
      <c r="X479" s="1"/>
      <c r="Y479" s="1"/>
      <c r="Z479" s="1"/>
    </row>
    <row r="480" spans="1:26" ht="12.75" customHeight="1" x14ac:dyDescent="0.2">
      <c r="A480" s="1"/>
      <c r="B480" s="1697" t="s">
        <v>173</v>
      </c>
      <c r="C480" s="1698"/>
      <c r="D480" s="1699"/>
      <c r="E480" s="1100">
        <v>24827</v>
      </c>
      <c r="F480" s="1101">
        <v>8837</v>
      </c>
      <c r="G480" s="87">
        <v>33664</v>
      </c>
      <c r="H480" s="1100">
        <v>20085</v>
      </c>
      <c r="I480" s="1101">
        <v>20731</v>
      </c>
      <c r="J480" s="1047">
        <v>40816</v>
      </c>
      <c r="K480" s="193">
        <v>7230</v>
      </c>
      <c r="L480" s="194">
        <v>7891</v>
      </c>
      <c r="M480" s="1103">
        <v>15121</v>
      </c>
      <c r="N480" s="1"/>
      <c r="O480" s="82"/>
      <c r="P480" s="82"/>
      <c r="Q480" s="82"/>
      <c r="R480" s="1"/>
      <c r="S480" s="1"/>
      <c r="T480" s="1"/>
      <c r="U480" s="1"/>
      <c r="V480" s="1"/>
      <c r="W480" s="1"/>
      <c r="X480" s="1"/>
      <c r="Y480" s="1"/>
      <c r="Z480" s="1"/>
    </row>
    <row r="481" spans="1:26" ht="12.75" hidden="1" customHeight="1" x14ac:dyDescent="0.2">
      <c r="A481" s="1"/>
      <c r="B481" s="1650"/>
      <c r="C481" s="1650"/>
      <c r="D481" s="1651"/>
      <c r="E481" s="1038"/>
      <c r="F481" s="1041"/>
      <c r="G481" s="192"/>
      <c r="H481" s="1038"/>
      <c r="I481" s="1041"/>
      <c r="J481" s="1102"/>
      <c r="K481" s="195"/>
      <c r="L481" s="196"/>
      <c r="M481" s="1104"/>
      <c r="N481" s="1"/>
      <c r="O481" s="1"/>
      <c r="P481" s="1"/>
      <c r="Q481" s="1"/>
      <c r="R481" s="1"/>
      <c r="S481" s="1"/>
      <c r="T481" s="1"/>
      <c r="U481" s="1"/>
      <c r="V481" s="1"/>
      <c r="W481" s="1"/>
      <c r="X481" s="1"/>
      <c r="Y481" s="1"/>
      <c r="Z481" s="1"/>
    </row>
    <row r="482" spans="1:26" ht="12.75" customHeight="1" x14ac:dyDescent="0.2">
      <c r="A482" s="1"/>
      <c r="B482" s="1697" t="s">
        <v>174</v>
      </c>
      <c r="C482" s="1698"/>
      <c r="D482" s="1699"/>
      <c r="E482" s="1105">
        <v>0.38</v>
      </c>
      <c r="F482" s="1106">
        <v>0.33</v>
      </c>
      <c r="G482" s="197">
        <v>0.36</v>
      </c>
      <c r="H482" s="1105">
        <v>0.41</v>
      </c>
      <c r="I482" s="1106">
        <v>0.3</v>
      </c>
      <c r="J482" s="1107">
        <v>0.36</v>
      </c>
      <c r="K482" s="1108">
        <v>0.34</v>
      </c>
      <c r="L482" s="1106">
        <v>0.4</v>
      </c>
      <c r="M482" s="1107">
        <v>0.37</v>
      </c>
      <c r="N482" s="1"/>
      <c r="O482" s="82"/>
      <c r="P482" s="82"/>
      <c r="Q482" s="82"/>
      <c r="R482" s="1"/>
      <c r="S482" s="1"/>
      <c r="T482" s="1"/>
      <c r="U482" s="1"/>
      <c r="V482" s="1"/>
      <c r="W482" s="1"/>
      <c r="X482" s="1"/>
      <c r="Y482" s="1"/>
      <c r="Z482" s="1"/>
    </row>
    <row r="483" spans="1:26" ht="12.75" hidden="1" customHeight="1" x14ac:dyDescent="0.2">
      <c r="A483" s="1"/>
      <c r="B483" s="1650"/>
      <c r="C483" s="1650"/>
      <c r="D483" s="1651"/>
      <c r="E483" s="1109"/>
      <c r="F483" s="1110"/>
      <c r="G483" s="198"/>
      <c r="H483" s="1109"/>
      <c r="I483" s="1110"/>
      <c r="J483" s="1111"/>
      <c r="K483" s="1112"/>
      <c r="L483" s="1110"/>
      <c r="M483" s="1111"/>
      <c r="N483" s="1"/>
      <c r="O483" s="1"/>
      <c r="P483" s="1"/>
      <c r="Q483" s="1"/>
      <c r="R483" s="1"/>
      <c r="S483" s="1"/>
      <c r="T483" s="1"/>
      <c r="U483" s="1"/>
      <c r="V483" s="1"/>
      <c r="W483" s="1"/>
      <c r="X483" s="1"/>
      <c r="Y483" s="1"/>
      <c r="Z483" s="1"/>
    </row>
    <row r="484" spans="1:26" ht="12.75" customHeight="1" x14ac:dyDescent="0.2">
      <c r="A484" s="1"/>
      <c r="B484" s="1697" t="s">
        <v>175</v>
      </c>
      <c r="C484" s="1698"/>
      <c r="D484" s="1699"/>
      <c r="E484" s="1105">
        <v>0.05</v>
      </c>
      <c r="F484" s="1106">
        <v>0.03</v>
      </c>
      <c r="G484" s="197">
        <v>0.04</v>
      </c>
      <c r="H484" s="1105">
        <v>0.04</v>
      </c>
      <c r="I484" s="1106">
        <v>0.04</v>
      </c>
      <c r="J484" s="1107">
        <v>0.04</v>
      </c>
      <c r="K484" s="199">
        <v>0.05</v>
      </c>
      <c r="L484" s="200">
        <v>0</v>
      </c>
      <c r="M484" s="1113">
        <v>0.03</v>
      </c>
      <c r="N484" s="1"/>
      <c r="O484" s="82"/>
      <c r="P484" s="82"/>
      <c r="Q484" s="82"/>
      <c r="R484" s="1"/>
      <c r="S484" s="1"/>
      <c r="T484" s="1"/>
      <c r="U484" s="1"/>
      <c r="V484" s="1"/>
      <c r="W484" s="1"/>
      <c r="X484" s="1"/>
      <c r="Y484" s="1"/>
      <c r="Z484" s="1"/>
    </row>
    <row r="485" spans="1:26" ht="24.75" customHeight="1" x14ac:dyDescent="0.2">
      <c r="A485" s="1"/>
      <c r="B485" s="1650"/>
      <c r="C485" s="1650"/>
      <c r="D485" s="1651"/>
      <c r="E485" s="1109"/>
      <c r="F485" s="1110"/>
      <c r="G485" s="198"/>
      <c r="H485" s="1109"/>
      <c r="I485" s="1110"/>
      <c r="J485" s="1111"/>
      <c r="K485" s="201"/>
      <c r="L485" s="202"/>
      <c r="M485" s="1114"/>
      <c r="N485" s="1"/>
      <c r="O485" s="1"/>
      <c r="P485" s="1"/>
      <c r="Q485" s="1"/>
      <c r="R485" s="1"/>
      <c r="S485" s="1"/>
      <c r="T485" s="1"/>
      <c r="U485" s="1"/>
      <c r="V485" s="1"/>
      <c r="W485" s="1"/>
      <c r="X485" s="1"/>
      <c r="Y485" s="1"/>
      <c r="Z485" s="1"/>
    </row>
    <row r="486" spans="1:26" ht="12.75" customHeight="1" x14ac:dyDescent="0.2">
      <c r="A486" s="1"/>
      <c r="B486" s="1700" t="s">
        <v>176</v>
      </c>
      <c r="C486" s="1624"/>
      <c r="D486" s="1625"/>
      <c r="E486" s="203">
        <v>0.01</v>
      </c>
      <c r="F486" s="204">
        <v>0.01</v>
      </c>
      <c r="G486" s="205">
        <v>0.01</v>
      </c>
      <c r="H486" s="203">
        <v>0.01</v>
      </c>
      <c r="I486" s="204">
        <v>0.01</v>
      </c>
      <c r="J486" s="1115">
        <v>0.01</v>
      </c>
      <c r="K486" s="206">
        <v>0</v>
      </c>
      <c r="L486" s="207">
        <v>0</v>
      </c>
      <c r="M486" s="208">
        <v>0</v>
      </c>
      <c r="N486" s="1"/>
      <c r="O486" s="82"/>
      <c r="P486" s="82"/>
      <c r="Q486" s="82"/>
      <c r="R486" s="1"/>
      <c r="S486" s="1"/>
      <c r="T486" s="1"/>
      <c r="U486" s="1"/>
      <c r="V486" s="1"/>
      <c r="W486" s="1"/>
      <c r="X486" s="1"/>
      <c r="Y486" s="1"/>
      <c r="Z486" s="1"/>
    </row>
    <row r="487" spans="1:26" ht="12.75" customHeight="1" x14ac:dyDescent="0.2">
      <c r="A487" s="1"/>
      <c r="B487" s="1701" t="s">
        <v>177</v>
      </c>
      <c r="C487" s="1632"/>
      <c r="D487" s="1633"/>
      <c r="E487" s="209">
        <v>107</v>
      </c>
      <c r="F487" s="210">
        <v>51</v>
      </c>
      <c r="G487" s="211">
        <v>83</v>
      </c>
      <c r="H487" s="209">
        <v>78</v>
      </c>
      <c r="I487" s="210">
        <v>91</v>
      </c>
      <c r="J487" s="1116">
        <v>84</v>
      </c>
      <c r="K487" s="212">
        <v>27</v>
      </c>
      <c r="L487" s="213">
        <v>30</v>
      </c>
      <c r="M487" s="214">
        <v>28</v>
      </c>
      <c r="N487" s="1"/>
      <c r="O487" s="82"/>
      <c r="P487" s="82"/>
      <c r="Q487" s="82"/>
      <c r="R487" s="1"/>
      <c r="S487" s="1"/>
      <c r="T487" s="1"/>
      <c r="U487" s="1"/>
      <c r="V487" s="1"/>
      <c r="W487" s="1"/>
      <c r="X487" s="1"/>
      <c r="Y487" s="1"/>
      <c r="Z487" s="1"/>
    </row>
    <row r="488" spans="1:26" ht="15" customHeight="1" x14ac:dyDescent="0.2">
      <c r="A488" s="2"/>
      <c r="B488" s="1644" t="s">
        <v>178</v>
      </c>
      <c r="C488" s="1645"/>
      <c r="D488" s="1645"/>
      <c r="E488" s="1645"/>
      <c r="F488" s="1645"/>
      <c r="G488" s="1645"/>
      <c r="H488" s="1645"/>
      <c r="I488" s="1645"/>
      <c r="J488" s="1645"/>
      <c r="K488" s="1645"/>
      <c r="L488" s="1645"/>
      <c r="M488" s="1645"/>
      <c r="N488" s="2"/>
      <c r="O488" s="2"/>
      <c r="P488" s="2"/>
      <c r="Q488" s="2"/>
      <c r="R488" s="2"/>
      <c r="S488" s="2"/>
      <c r="T488" s="2"/>
      <c r="U488" s="2"/>
      <c r="V488" s="2"/>
      <c r="W488" s="2"/>
      <c r="X488" s="2"/>
      <c r="Y488" s="2"/>
      <c r="Z488" s="2"/>
    </row>
    <row r="489" spans="1:26" ht="41.25" customHeight="1" x14ac:dyDescent="0.2">
      <c r="A489" s="2"/>
      <c r="B489" s="1610"/>
      <c r="C489" s="1610"/>
      <c r="D489" s="1610"/>
      <c r="E489" s="1610"/>
      <c r="F489" s="1610"/>
      <c r="G489" s="1610"/>
      <c r="H489" s="1610"/>
      <c r="I489" s="1610"/>
      <c r="J489" s="1610"/>
      <c r="K489" s="1610"/>
      <c r="L489" s="1610"/>
      <c r="M489" s="1610"/>
      <c r="N489" s="2"/>
      <c r="O489" s="2"/>
      <c r="P489" s="2"/>
      <c r="Q489" s="2"/>
      <c r="R489" s="2"/>
      <c r="S489" s="2"/>
      <c r="T489" s="2"/>
      <c r="U489" s="2"/>
      <c r="V489" s="2"/>
      <c r="W489" s="2"/>
      <c r="X489" s="2"/>
      <c r="Y489" s="2"/>
      <c r="Z489" s="2"/>
    </row>
    <row r="490" spans="1:26" ht="12.75" customHeight="1" x14ac:dyDescent="0.2">
      <c r="A490" s="2"/>
      <c r="B490" s="1610"/>
      <c r="C490" s="1610"/>
      <c r="D490" s="1610"/>
      <c r="E490" s="1610"/>
      <c r="F490" s="1610"/>
      <c r="G490" s="1610"/>
      <c r="H490" s="1610"/>
      <c r="I490" s="1610"/>
      <c r="J490" s="1610"/>
      <c r="K490" s="1610"/>
      <c r="L490" s="1610"/>
      <c r="M490" s="1610"/>
      <c r="N490" s="2"/>
      <c r="O490" s="2"/>
      <c r="P490" s="2"/>
      <c r="Q490" s="2"/>
      <c r="R490" s="2"/>
      <c r="S490" s="2"/>
      <c r="T490" s="2"/>
      <c r="U490" s="2"/>
      <c r="V490" s="2"/>
      <c r="W490" s="2"/>
      <c r="X490" s="2"/>
      <c r="Y490" s="2"/>
      <c r="Z490" s="2"/>
    </row>
    <row r="491" spans="1:26" ht="3.75" customHeight="1" x14ac:dyDescent="0.2">
      <c r="A491" s="2"/>
      <c r="B491" s="1610"/>
      <c r="C491" s="1610"/>
      <c r="D491" s="1610"/>
      <c r="E491" s="1610"/>
      <c r="F491" s="1610"/>
      <c r="G491" s="1610"/>
      <c r="H491" s="1610"/>
      <c r="I491" s="1610"/>
      <c r="J491" s="1610"/>
      <c r="K491" s="1610"/>
      <c r="L491" s="1610"/>
      <c r="M491" s="1610"/>
      <c r="N491" s="2"/>
      <c r="O491" s="2"/>
      <c r="P491" s="2"/>
      <c r="Q491" s="2"/>
      <c r="R491" s="2"/>
      <c r="S491" s="2"/>
      <c r="T491" s="2"/>
      <c r="U491" s="2"/>
      <c r="V491" s="2"/>
      <c r="W491" s="2"/>
      <c r="X491" s="2"/>
      <c r="Y491" s="2"/>
      <c r="Z491" s="2"/>
    </row>
    <row r="492" spans="1:26" ht="12.75" customHeight="1" x14ac:dyDescent="0.2">
      <c r="A492" s="2"/>
      <c r="B492" s="1610"/>
      <c r="C492" s="1610"/>
      <c r="D492" s="1610"/>
      <c r="E492" s="1610"/>
      <c r="F492" s="1610"/>
      <c r="G492" s="1610"/>
      <c r="H492" s="1610"/>
      <c r="I492" s="1610"/>
      <c r="J492" s="1610"/>
      <c r="K492" s="1610"/>
      <c r="L492" s="1610"/>
      <c r="M492" s="1610"/>
      <c r="N492" s="2"/>
      <c r="O492" s="2"/>
      <c r="P492" s="2"/>
      <c r="Q492" s="2"/>
      <c r="R492" s="2"/>
      <c r="S492" s="2"/>
      <c r="T492" s="2"/>
      <c r="U492" s="2"/>
      <c r="V492" s="2"/>
      <c r="W492" s="2"/>
      <c r="X492" s="2"/>
      <c r="Y492" s="2"/>
      <c r="Z492" s="2"/>
    </row>
    <row r="493" spans="1:26" ht="1.5" customHeight="1" x14ac:dyDescent="0.2">
      <c r="A493" s="2"/>
      <c r="B493" s="1635"/>
      <c r="C493" s="1635"/>
      <c r="D493" s="1635"/>
      <c r="E493" s="1635"/>
      <c r="F493" s="1635"/>
      <c r="G493" s="1635"/>
      <c r="H493" s="1635"/>
      <c r="I493" s="1635"/>
      <c r="J493" s="1635"/>
      <c r="K493" s="1635"/>
      <c r="L493" s="1635"/>
      <c r="M493" s="1635"/>
      <c r="N493" s="2"/>
      <c r="O493" s="2"/>
      <c r="P493" s="2"/>
      <c r="Q493" s="2"/>
      <c r="R493" s="2"/>
      <c r="S493" s="2"/>
      <c r="T493" s="2"/>
      <c r="U493" s="2"/>
      <c r="V493" s="2"/>
      <c r="W493" s="2"/>
      <c r="X493" s="2"/>
      <c r="Y493" s="2"/>
      <c r="Z493" s="2"/>
    </row>
    <row r="494" spans="1:26" ht="12.75" customHeight="1" x14ac:dyDescent="0.2">
      <c r="A494" s="1"/>
      <c r="B494" s="1"/>
      <c r="C494" s="1"/>
      <c r="D494" s="1"/>
      <c r="E494" s="1"/>
      <c r="F494" s="1"/>
      <c r="G494" s="1"/>
      <c r="H494" s="1"/>
      <c r="I494" s="1"/>
      <c r="J494" s="1"/>
      <c r="K494" s="1"/>
      <c r="L494" s="1"/>
      <c r="M494" s="1"/>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1012"/>
      <c r="B496" s="1702" t="s">
        <v>179</v>
      </c>
      <c r="C496" s="1615"/>
      <c r="D496" s="1615"/>
      <c r="E496" s="1615"/>
      <c r="F496" s="1615"/>
      <c r="G496" s="1615"/>
      <c r="H496" s="1615"/>
      <c r="I496" s="1615"/>
      <c r="J496" s="1615"/>
      <c r="K496" s="1615"/>
      <c r="L496" s="1117"/>
      <c r="M496" s="1117"/>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42" customHeight="1" x14ac:dyDescent="0.2">
      <c r="A498" s="1"/>
      <c r="B498" s="1703" t="s">
        <v>180</v>
      </c>
      <c r="C498" s="1610"/>
      <c r="D498" s="1610"/>
      <c r="E498" s="1610"/>
      <c r="F498" s="1610"/>
      <c r="G498" s="1610"/>
      <c r="H498" s="1610"/>
      <c r="I498" s="1610"/>
      <c r="J498" s="1610"/>
      <c r="K498" s="1610"/>
      <c r="L498" s="1610"/>
      <c r="M498" s="1610"/>
      <c r="N498" s="1"/>
      <c r="O498" s="1"/>
      <c r="P498" s="1"/>
      <c r="Q498" s="1"/>
      <c r="R498" s="1"/>
      <c r="S498" s="1"/>
      <c r="T498" s="1"/>
      <c r="U498" s="1"/>
      <c r="V498" s="1"/>
      <c r="W498" s="1"/>
      <c r="X498" s="1"/>
      <c r="Y498" s="1"/>
      <c r="Z498" s="1"/>
    </row>
    <row r="499" spans="1:26" ht="29.25" customHeight="1" x14ac:dyDescent="0.2">
      <c r="A499" s="1"/>
      <c r="B499" s="1610"/>
      <c r="C499" s="1610"/>
      <c r="D499" s="1610"/>
      <c r="E499" s="1610"/>
      <c r="F499" s="1610"/>
      <c r="G499" s="1610"/>
      <c r="H499" s="1610"/>
      <c r="I499" s="1610"/>
      <c r="J499" s="1610"/>
      <c r="K499" s="1610"/>
      <c r="L499" s="1610"/>
      <c r="M499" s="1610"/>
      <c r="N499" s="1"/>
      <c r="O499" s="1"/>
      <c r="P499" s="1"/>
      <c r="Q499" s="1"/>
      <c r="R499" s="1"/>
      <c r="S499" s="1"/>
      <c r="T499" s="1"/>
      <c r="U499" s="1"/>
      <c r="V499" s="1"/>
      <c r="W499" s="1"/>
      <c r="X499" s="1"/>
      <c r="Y499" s="1"/>
      <c r="Z499" s="1"/>
    </row>
    <row r="500" spans="1:26" ht="12.75" customHeight="1" x14ac:dyDescent="0.2">
      <c r="A500" s="1"/>
      <c r="B500" s="1610"/>
      <c r="C500" s="1610"/>
      <c r="D500" s="1610"/>
      <c r="E500" s="1610"/>
      <c r="F500" s="1610"/>
      <c r="G500" s="1610"/>
      <c r="H500" s="1610"/>
      <c r="I500" s="1610"/>
      <c r="J500" s="1610"/>
      <c r="K500" s="1610"/>
      <c r="L500" s="1610"/>
      <c r="M500" s="1610"/>
      <c r="N500" s="1"/>
      <c r="O500" s="1"/>
      <c r="P500" s="1"/>
      <c r="Q500" s="1"/>
      <c r="R500" s="1"/>
      <c r="S500" s="1"/>
      <c r="T500" s="1"/>
      <c r="U500" s="1"/>
      <c r="V500" s="1"/>
      <c r="W500" s="1"/>
      <c r="X500" s="1"/>
      <c r="Y500" s="1"/>
      <c r="Z500" s="1"/>
    </row>
    <row r="501" spans="1:26" ht="12.75" customHeight="1" x14ac:dyDescent="0.2">
      <c r="A501" s="1"/>
      <c r="B501" s="1610"/>
      <c r="C501" s="1610"/>
      <c r="D501" s="1610"/>
      <c r="E501" s="1610"/>
      <c r="F501" s="1610"/>
      <c r="G501" s="1610"/>
      <c r="H501" s="1610"/>
      <c r="I501" s="1610"/>
      <c r="J501" s="1610"/>
      <c r="K501" s="1610"/>
      <c r="L501" s="1610"/>
      <c r="M501" s="1610"/>
      <c r="N501" s="1"/>
      <c r="O501" s="1"/>
      <c r="P501" s="1"/>
      <c r="Q501" s="1"/>
      <c r="R501" s="1"/>
      <c r="S501" s="1"/>
      <c r="T501" s="1"/>
      <c r="U501" s="1"/>
      <c r="V501" s="1"/>
      <c r="W501" s="1"/>
      <c r="X501" s="1"/>
      <c r="Y501" s="1"/>
      <c r="Z501" s="1"/>
    </row>
    <row r="502" spans="1:26" ht="12.75" customHeight="1" x14ac:dyDescent="0.2">
      <c r="A502" s="1"/>
      <c r="B502" s="1610"/>
      <c r="C502" s="1610"/>
      <c r="D502" s="1610"/>
      <c r="E502" s="1610"/>
      <c r="F502" s="1610"/>
      <c r="G502" s="1610"/>
      <c r="H502" s="1610"/>
      <c r="I502" s="1610"/>
      <c r="J502" s="1610"/>
      <c r="K502" s="1610"/>
      <c r="L502" s="1610"/>
      <c r="M502" s="1610"/>
      <c r="N502" s="1"/>
      <c r="O502" s="1"/>
      <c r="P502" s="1"/>
      <c r="Q502" s="1"/>
      <c r="R502" s="1"/>
      <c r="S502" s="1"/>
      <c r="T502" s="1"/>
      <c r="U502" s="1"/>
      <c r="V502" s="1"/>
      <c r="W502" s="1"/>
      <c r="X502" s="1"/>
      <c r="Y502" s="1"/>
      <c r="Z502" s="1"/>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24" customHeight="1" x14ac:dyDescent="0.2">
      <c r="A506" s="6"/>
      <c r="B506" s="7" t="s">
        <v>181</v>
      </c>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1012"/>
      <c r="B509" s="1012" t="s">
        <v>182</v>
      </c>
      <c r="C509" s="1012"/>
      <c r="D509" s="1012"/>
      <c r="E509" s="1012"/>
      <c r="F509" s="1012"/>
      <c r="G509" s="1012"/>
      <c r="H509" s="1012"/>
      <c r="I509" s="1012"/>
      <c r="J509" s="1012"/>
      <c r="K509" s="1012"/>
      <c r="L509" s="1012"/>
      <c r="M509" s="1012"/>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636" t="s">
        <v>183</v>
      </c>
      <c r="C511" s="1615"/>
      <c r="D511" s="1637"/>
      <c r="E511" s="1640">
        <v>2022</v>
      </c>
      <c r="F511" s="1640">
        <v>2023</v>
      </c>
      <c r="G511" s="1642">
        <v>2024</v>
      </c>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638"/>
      <c r="C512" s="1638"/>
      <c r="D512" s="1639"/>
      <c r="E512" s="1641"/>
      <c r="F512" s="1641"/>
      <c r="G512" s="1643"/>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670" t="s">
        <v>184</v>
      </c>
      <c r="C513" s="1671"/>
      <c r="D513" s="1672"/>
      <c r="E513" s="215">
        <v>4444</v>
      </c>
      <c r="F513" s="215">
        <v>5359</v>
      </c>
      <c r="G513" s="216">
        <v>6299</v>
      </c>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675" t="s">
        <v>185</v>
      </c>
      <c r="C514" s="1632"/>
      <c r="D514" s="1633"/>
      <c r="E514" s="147">
        <v>31104.85</v>
      </c>
      <c r="F514" s="147">
        <v>31728.443469999998</v>
      </c>
      <c r="G514" s="1077">
        <v>36229</v>
      </c>
      <c r="H514" s="1"/>
      <c r="I514" s="1"/>
      <c r="J514" s="1"/>
      <c r="K514" s="1"/>
      <c r="L514" s="1"/>
      <c r="M514" s="1"/>
      <c r="N514" s="1"/>
      <c r="O514" s="1"/>
      <c r="P514" s="1"/>
      <c r="Q514" s="1"/>
      <c r="R514" s="1"/>
      <c r="S514" s="1"/>
      <c r="T514" s="1"/>
      <c r="U514" s="1"/>
      <c r="V514" s="1"/>
      <c r="W514" s="1"/>
      <c r="X514" s="1"/>
      <c r="Y514" s="1"/>
      <c r="Z514" s="1"/>
    </row>
    <row r="515" spans="1:26" ht="37.5" customHeight="1" x14ac:dyDescent="0.2">
      <c r="A515" s="2"/>
      <c r="B515" s="1659" t="s">
        <v>186</v>
      </c>
      <c r="C515" s="1635"/>
      <c r="D515" s="1635"/>
      <c r="E515" s="1635"/>
      <c r="F515" s="1635"/>
      <c r="G515" s="1635"/>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1012"/>
      <c r="B517" s="1012" t="s">
        <v>187</v>
      </c>
      <c r="C517" s="1012"/>
      <c r="D517" s="1012"/>
      <c r="E517" s="1012"/>
      <c r="F517" s="1012"/>
      <c r="G517" s="1012"/>
      <c r="H517" s="1012"/>
      <c r="I517" s="1012"/>
      <c r="J517" s="1012"/>
      <c r="K517" s="1012"/>
      <c r="L517" s="1012"/>
      <c r="M517" s="1012"/>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 customHeight="1" x14ac:dyDescent="0.2">
      <c r="A519" s="1"/>
      <c r="B519" s="1636" t="s">
        <v>188</v>
      </c>
      <c r="C519" s="1615"/>
      <c r="D519" s="1615"/>
      <c r="E519" s="1615"/>
      <c r="F519" s="1615"/>
      <c r="G519" s="1637"/>
      <c r="H519" s="1642" t="s">
        <v>49</v>
      </c>
      <c r="I519" s="1615"/>
      <c r="J519" s="1637"/>
      <c r="K519" s="1642" t="s">
        <v>189</v>
      </c>
      <c r="L519" s="1615"/>
      <c r="M519" s="1615"/>
      <c r="N519" s="1"/>
      <c r="O519" s="1"/>
      <c r="P519" s="1"/>
      <c r="Q519" s="1"/>
      <c r="R519" s="1"/>
      <c r="S519" s="1"/>
      <c r="T519" s="1"/>
      <c r="U519" s="1"/>
      <c r="V519" s="1"/>
      <c r="W519" s="1"/>
      <c r="X519" s="1"/>
      <c r="Y519" s="1"/>
      <c r="Z519" s="1"/>
    </row>
    <row r="520" spans="1:26" ht="12.75" customHeight="1" x14ac:dyDescent="0.2">
      <c r="A520" s="1"/>
      <c r="B520" s="1638"/>
      <c r="C520" s="1638"/>
      <c r="D520" s="1638"/>
      <c r="E520" s="1638"/>
      <c r="F520" s="1638"/>
      <c r="G520" s="1639"/>
      <c r="H520" s="1055">
        <v>2022</v>
      </c>
      <c r="I520" s="217">
        <v>2023</v>
      </c>
      <c r="J520" s="1056">
        <v>2024</v>
      </c>
      <c r="K520" s="1055">
        <v>2022</v>
      </c>
      <c r="L520" s="217">
        <v>2023</v>
      </c>
      <c r="M520" s="104">
        <v>2024</v>
      </c>
      <c r="N520" s="1"/>
      <c r="O520" s="1"/>
      <c r="P520" s="1"/>
      <c r="Q520" s="1"/>
      <c r="R520" s="1"/>
      <c r="S520" s="1"/>
      <c r="T520" s="1"/>
      <c r="U520" s="1"/>
      <c r="V520" s="1"/>
      <c r="W520" s="1"/>
      <c r="X520" s="1"/>
      <c r="Y520" s="1"/>
      <c r="Z520" s="1"/>
    </row>
    <row r="521" spans="1:26" ht="12.75" customHeight="1" x14ac:dyDescent="0.2">
      <c r="A521" s="1"/>
      <c r="B521" s="1670" t="s">
        <v>190</v>
      </c>
      <c r="C521" s="1671"/>
      <c r="D521" s="1671"/>
      <c r="E521" s="1671"/>
      <c r="F521" s="1671"/>
      <c r="G521" s="1672"/>
      <c r="H521" s="161">
        <v>0.23699999999999999</v>
      </c>
      <c r="I521" s="218">
        <v>0.314</v>
      </c>
      <c r="J521" s="219">
        <v>0.32</v>
      </c>
      <c r="K521" s="161">
        <v>4.5999999999999999E-2</v>
      </c>
      <c r="L521" s="218">
        <v>2.4E-2</v>
      </c>
      <c r="M521" s="220">
        <v>5.3999999999999999E-2</v>
      </c>
      <c r="N521" s="1"/>
      <c r="O521" s="82"/>
      <c r="P521" s="82"/>
      <c r="Q521" s="1"/>
      <c r="R521" s="1"/>
      <c r="S521" s="1"/>
      <c r="T521" s="1"/>
      <c r="U521" s="1"/>
      <c r="V521" s="1"/>
      <c r="W521" s="1"/>
      <c r="X521" s="1"/>
      <c r="Y521" s="1"/>
      <c r="Z521" s="1"/>
    </row>
    <row r="522" spans="1:26" ht="12.75" customHeight="1" x14ac:dyDescent="0.2">
      <c r="A522" s="1"/>
      <c r="B522" s="1623" t="s">
        <v>191</v>
      </c>
      <c r="C522" s="1624"/>
      <c r="D522" s="1624"/>
      <c r="E522" s="1624"/>
      <c r="F522" s="1624"/>
      <c r="G522" s="1625"/>
      <c r="H522" s="127">
        <v>0.42099999999999999</v>
      </c>
      <c r="I522" s="221">
        <v>0.41799999999999998</v>
      </c>
      <c r="J522" s="222">
        <v>0.51300000000000001</v>
      </c>
      <c r="K522" s="127">
        <v>0.60699999999999998</v>
      </c>
      <c r="L522" s="221">
        <v>0.65600000000000003</v>
      </c>
      <c r="M522" s="1067">
        <v>0.97099999999999997</v>
      </c>
      <c r="N522" s="1"/>
      <c r="O522" s="82"/>
      <c r="P522" s="82"/>
      <c r="Q522" s="1"/>
      <c r="R522" s="1"/>
      <c r="S522" s="1"/>
      <c r="T522" s="1"/>
      <c r="U522" s="1"/>
      <c r="V522" s="1"/>
      <c r="W522" s="1"/>
      <c r="X522" s="1"/>
      <c r="Y522" s="1"/>
      <c r="Z522" s="1"/>
    </row>
    <row r="523" spans="1:26" ht="12.75" customHeight="1" x14ac:dyDescent="0.2">
      <c r="A523" s="1"/>
      <c r="B523" s="1631" t="s">
        <v>159</v>
      </c>
      <c r="C523" s="1632"/>
      <c r="D523" s="1632"/>
      <c r="E523" s="1632"/>
      <c r="F523" s="1632"/>
      <c r="G523" s="1633"/>
      <c r="H523" s="130">
        <v>0.27800000000000002</v>
      </c>
      <c r="I523" s="223">
        <v>0.34399999999999997</v>
      </c>
      <c r="J523" s="224" t="s">
        <v>192</v>
      </c>
      <c r="K523" s="130">
        <v>0.39500000000000002</v>
      </c>
      <c r="L523" s="223">
        <v>0.35</v>
      </c>
      <c r="M523" s="1072">
        <v>0.873</v>
      </c>
      <c r="N523" s="1"/>
      <c r="O523" s="82"/>
      <c r="P523" s="82"/>
      <c r="Q523" s="1"/>
      <c r="R523" s="1"/>
      <c r="S523" s="1"/>
      <c r="T523" s="1"/>
      <c r="U523" s="1"/>
      <c r="V523" s="1"/>
      <c r="W523" s="1"/>
      <c r="X523" s="1"/>
      <c r="Y523" s="1"/>
      <c r="Z523" s="1"/>
    </row>
    <row r="524" spans="1:26" ht="36" customHeight="1" x14ac:dyDescent="0.2">
      <c r="A524" s="2"/>
      <c r="B524" s="1644" t="s">
        <v>193</v>
      </c>
      <c r="C524" s="1645"/>
      <c r="D524" s="1645"/>
      <c r="E524" s="1645"/>
      <c r="F524" s="1645"/>
      <c r="G524" s="1645"/>
      <c r="H524" s="1645"/>
      <c r="I524" s="1645"/>
      <c r="J524" s="1645"/>
      <c r="K524" s="1645"/>
      <c r="L524" s="1645"/>
      <c r="M524" s="1645"/>
      <c r="N524" s="2"/>
      <c r="O524" s="2"/>
      <c r="P524" s="2"/>
      <c r="Q524" s="2"/>
      <c r="R524" s="2"/>
      <c r="S524" s="2"/>
      <c r="T524" s="2"/>
      <c r="U524" s="2"/>
      <c r="V524" s="2"/>
      <c r="W524" s="2"/>
      <c r="X524" s="2"/>
      <c r="Y524" s="2"/>
      <c r="Z524" s="2"/>
    </row>
    <row r="525" spans="1:26" ht="27" customHeight="1" x14ac:dyDescent="0.2">
      <c r="A525" s="2"/>
      <c r="B525" s="1635"/>
      <c r="C525" s="1635"/>
      <c r="D525" s="1635"/>
      <c r="E525" s="1635"/>
      <c r="F525" s="1635"/>
      <c r="G525" s="1635"/>
      <c r="H525" s="1635"/>
      <c r="I525" s="1635"/>
      <c r="J525" s="1635"/>
      <c r="K525" s="1635"/>
      <c r="L525" s="1635"/>
      <c r="M525" s="1635"/>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1012"/>
      <c r="B528" s="1012" t="s">
        <v>194</v>
      </c>
      <c r="C528" s="1012"/>
      <c r="D528" s="1012"/>
      <c r="E528" s="1012"/>
      <c r="F528" s="1012"/>
      <c r="G528" s="1012"/>
      <c r="H528" s="1012"/>
      <c r="I528" s="1012"/>
      <c r="J528" s="1012"/>
      <c r="K528" s="1012"/>
      <c r="L528" s="1012"/>
      <c r="M528" s="1012"/>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 customHeight="1" x14ac:dyDescent="0.2">
      <c r="A530" s="1"/>
      <c r="B530" s="1636" t="s">
        <v>195</v>
      </c>
      <c r="C530" s="1615"/>
      <c r="D530" s="1615"/>
      <c r="E530" s="1615"/>
      <c r="F530" s="1615"/>
      <c r="G530" s="1615"/>
      <c r="H530" s="1615"/>
      <c r="I530" s="1615"/>
      <c r="J530" s="1637"/>
      <c r="K530" s="225">
        <v>2022</v>
      </c>
      <c r="L530" s="225">
        <v>2023</v>
      </c>
      <c r="M530" s="226" t="s">
        <v>135</v>
      </c>
      <c r="N530" s="1"/>
      <c r="O530" s="1"/>
      <c r="P530" s="1"/>
      <c r="Q530" s="1"/>
      <c r="R530" s="1"/>
      <c r="S530" s="1"/>
      <c r="T530" s="1"/>
      <c r="U530" s="1"/>
      <c r="V530" s="1"/>
      <c r="W530" s="1"/>
      <c r="X530" s="1"/>
      <c r="Y530" s="1"/>
      <c r="Z530" s="1"/>
    </row>
    <row r="531" spans="1:26" ht="12.75" customHeight="1" x14ac:dyDescent="0.2">
      <c r="A531" s="1"/>
      <c r="B531" s="1670" t="s">
        <v>196</v>
      </c>
      <c r="C531" s="1671"/>
      <c r="D531" s="1671"/>
      <c r="E531" s="1671"/>
      <c r="F531" s="1671"/>
      <c r="G531" s="1671"/>
      <c r="H531" s="1671"/>
      <c r="I531" s="1671"/>
      <c r="J531" s="1672"/>
      <c r="K531" s="215">
        <v>3228</v>
      </c>
      <c r="L531" s="215">
        <v>4075</v>
      </c>
      <c r="M531" s="227">
        <v>6299</v>
      </c>
      <c r="N531" s="1"/>
      <c r="O531" s="1"/>
      <c r="P531" s="1"/>
      <c r="Q531" s="1"/>
      <c r="R531" s="1"/>
      <c r="S531" s="1"/>
      <c r="T531" s="1"/>
      <c r="U531" s="1"/>
      <c r="V531" s="1"/>
      <c r="W531" s="1"/>
      <c r="X531" s="1"/>
      <c r="Y531" s="1"/>
      <c r="Z531" s="1"/>
    </row>
    <row r="532" spans="1:26" ht="12.75" customHeight="1" x14ac:dyDescent="0.2">
      <c r="A532" s="1"/>
      <c r="B532" s="1623" t="s">
        <v>197</v>
      </c>
      <c r="C532" s="1624"/>
      <c r="D532" s="1624"/>
      <c r="E532" s="1624"/>
      <c r="F532" s="1624"/>
      <c r="G532" s="1624"/>
      <c r="H532" s="1624"/>
      <c r="I532" s="1624"/>
      <c r="J532" s="1625"/>
      <c r="K532" s="228">
        <v>451</v>
      </c>
      <c r="L532" s="228">
        <v>611</v>
      </c>
      <c r="M532" s="1118">
        <v>2101</v>
      </c>
      <c r="N532" s="1"/>
      <c r="O532" s="1"/>
      <c r="P532" s="1"/>
      <c r="Q532" s="1"/>
      <c r="R532" s="1"/>
      <c r="S532" s="1"/>
      <c r="T532" s="1"/>
      <c r="U532" s="1"/>
      <c r="V532" s="1"/>
      <c r="W532" s="1"/>
      <c r="X532" s="1"/>
      <c r="Y532" s="1"/>
      <c r="Z532" s="1"/>
    </row>
    <row r="533" spans="1:26" ht="15" customHeight="1" x14ac:dyDescent="0.2">
      <c r="A533" s="1"/>
      <c r="B533" s="1675" t="s">
        <v>198</v>
      </c>
      <c r="C533" s="1632"/>
      <c r="D533" s="1632"/>
      <c r="E533" s="1632"/>
      <c r="F533" s="1632"/>
      <c r="G533" s="1632"/>
      <c r="H533" s="1632"/>
      <c r="I533" s="1632"/>
      <c r="J533" s="1633"/>
      <c r="K533" s="229">
        <v>0.13971499380421312</v>
      </c>
      <c r="L533" s="229">
        <v>0.14993865030674847</v>
      </c>
      <c r="M533" s="230">
        <v>0.33400000000000002</v>
      </c>
      <c r="N533" s="1"/>
      <c r="O533" s="1"/>
      <c r="P533" s="1"/>
      <c r="Q533" s="1"/>
      <c r="R533" s="1"/>
      <c r="S533" s="1"/>
      <c r="T533" s="1"/>
      <c r="U533" s="1"/>
      <c r="V533" s="1"/>
      <c r="W533" s="1"/>
      <c r="X533" s="1"/>
      <c r="Y533" s="1"/>
      <c r="Z533" s="1"/>
    </row>
    <row r="534" spans="1:26" ht="33.75" customHeight="1" x14ac:dyDescent="0.2">
      <c r="A534" s="2"/>
      <c r="B534" s="1644" t="s">
        <v>199</v>
      </c>
      <c r="C534" s="1645"/>
      <c r="D534" s="1645"/>
      <c r="E534" s="1645"/>
      <c r="F534" s="1645"/>
      <c r="G534" s="1645"/>
      <c r="H534" s="1645"/>
      <c r="I534" s="1645"/>
      <c r="J534" s="1645"/>
      <c r="K534" s="1645"/>
      <c r="L534" s="1645"/>
      <c r="M534" s="1645"/>
      <c r="N534" s="2"/>
      <c r="O534" s="2"/>
      <c r="P534" s="2"/>
      <c r="Q534" s="2"/>
      <c r="R534" s="2"/>
      <c r="S534" s="2"/>
      <c r="T534" s="2"/>
      <c r="U534" s="2"/>
      <c r="V534" s="2"/>
      <c r="W534" s="2"/>
      <c r="X534" s="2"/>
      <c r="Y534" s="2"/>
      <c r="Z534" s="2"/>
    </row>
    <row r="535" spans="1:26" ht="30" customHeight="1" x14ac:dyDescent="0.2">
      <c r="A535" s="2"/>
      <c r="B535" s="1610"/>
      <c r="C535" s="1610"/>
      <c r="D535" s="1610"/>
      <c r="E535" s="1610"/>
      <c r="F535" s="1610"/>
      <c r="G535" s="1610"/>
      <c r="H535" s="1610"/>
      <c r="I535" s="1610"/>
      <c r="J535" s="1610"/>
      <c r="K535" s="1610"/>
      <c r="L535" s="1610"/>
      <c r="M535" s="1610"/>
      <c r="N535" s="2"/>
      <c r="O535" s="2"/>
      <c r="P535" s="2"/>
      <c r="Q535" s="2"/>
      <c r="R535" s="2"/>
      <c r="S535" s="2"/>
      <c r="T535" s="2"/>
      <c r="U535" s="2"/>
      <c r="V535" s="2"/>
      <c r="W535" s="2"/>
      <c r="X535" s="2"/>
      <c r="Y535" s="2"/>
      <c r="Z535" s="2"/>
    </row>
    <row r="536" spans="1:26" ht="12.75" customHeight="1" x14ac:dyDescent="0.2">
      <c r="A536" s="2"/>
      <c r="B536" s="1635"/>
      <c r="C536" s="1635"/>
      <c r="D536" s="1635"/>
      <c r="E536" s="1635"/>
      <c r="F536" s="1635"/>
      <c r="G536" s="1635"/>
      <c r="H536" s="1635"/>
      <c r="I536" s="1635"/>
      <c r="J536" s="1635"/>
      <c r="K536" s="1635"/>
      <c r="L536" s="1635"/>
      <c r="M536" s="1635"/>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1012"/>
      <c r="B539" s="1012" t="s">
        <v>200</v>
      </c>
      <c r="C539" s="1012"/>
      <c r="D539" s="1012"/>
      <c r="E539" s="1012"/>
      <c r="F539" s="1012"/>
      <c r="G539" s="1012"/>
      <c r="H539" s="1012"/>
      <c r="I539" s="1012"/>
      <c r="J539" s="1012"/>
      <c r="K539" s="1012"/>
      <c r="L539" s="1012"/>
      <c r="M539" s="1012"/>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636" t="s">
        <v>201</v>
      </c>
      <c r="C541" s="1615"/>
      <c r="D541" s="1615"/>
      <c r="E541" s="1615"/>
      <c r="F541" s="1615"/>
      <c r="G541" s="1615"/>
      <c r="H541" s="1615"/>
      <c r="I541" s="1615"/>
      <c r="J541" s="1637"/>
      <c r="K541" s="225">
        <v>2022</v>
      </c>
      <c r="L541" s="225">
        <v>2023</v>
      </c>
      <c r="M541" s="226" t="s">
        <v>135</v>
      </c>
      <c r="N541" s="1"/>
      <c r="O541" s="1"/>
      <c r="P541" s="1"/>
      <c r="Q541" s="1"/>
      <c r="R541" s="1"/>
      <c r="S541" s="1"/>
      <c r="T541" s="1"/>
      <c r="U541" s="1"/>
      <c r="V541" s="1"/>
      <c r="W541" s="1"/>
      <c r="X541" s="1"/>
      <c r="Y541" s="1"/>
      <c r="Z541" s="1"/>
    </row>
    <row r="542" spans="1:26" ht="15.75" customHeight="1" x14ac:dyDescent="0.2">
      <c r="A542" s="1"/>
      <c r="B542" s="1670" t="s">
        <v>196</v>
      </c>
      <c r="C542" s="1671"/>
      <c r="D542" s="1671"/>
      <c r="E542" s="1671"/>
      <c r="F542" s="1671"/>
      <c r="G542" s="1671"/>
      <c r="H542" s="1671"/>
      <c r="I542" s="1671"/>
      <c r="J542" s="1672"/>
      <c r="K542" s="215">
        <v>3228</v>
      </c>
      <c r="L542" s="215">
        <v>4075</v>
      </c>
      <c r="M542" s="227">
        <v>6299</v>
      </c>
      <c r="N542" s="1"/>
      <c r="O542" s="1"/>
      <c r="P542" s="1"/>
      <c r="Q542" s="1"/>
      <c r="R542" s="1"/>
      <c r="S542" s="1"/>
      <c r="T542" s="1"/>
      <c r="U542" s="1"/>
      <c r="V542" s="1"/>
      <c r="W542" s="1"/>
      <c r="X542" s="1"/>
      <c r="Y542" s="1"/>
      <c r="Z542" s="1"/>
    </row>
    <row r="543" spans="1:26" ht="15" customHeight="1" x14ac:dyDescent="0.2">
      <c r="A543" s="1"/>
      <c r="B543" s="1623" t="s">
        <v>202</v>
      </c>
      <c r="C543" s="1624"/>
      <c r="D543" s="1624"/>
      <c r="E543" s="1624"/>
      <c r="F543" s="1624"/>
      <c r="G543" s="1624"/>
      <c r="H543" s="1624"/>
      <c r="I543" s="1624"/>
      <c r="J543" s="1625"/>
      <c r="K543" s="228">
        <v>3228</v>
      </c>
      <c r="L543" s="228">
        <v>4075</v>
      </c>
      <c r="M543" s="1118">
        <v>6238</v>
      </c>
      <c r="N543" s="1"/>
      <c r="O543" s="1"/>
      <c r="P543" s="1"/>
      <c r="Q543" s="1"/>
      <c r="R543" s="1"/>
      <c r="S543" s="1"/>
      <c r="T543" s="1"/>
      <c r="U543" s="1"/>
      <c r="V543" s="1"/>
      <c r="W543" s="1"/>
      <c r="X543" s="1"/>
      <c r="Y543" s="1"/>
      <c r="Z543" s="1"/>
    </row>
    <row r="544" spans="1:26" ht="15" customHeight="1" x14ac:dyDescent="0.2">
      <c r="A544" s="1"/>
      <c r="B544" s="1675" t="s">
        <v>203</v>
      </c>
      <c r="C544" s="1632"/>
      <c r="D544" s="1632"/>
      <c r="E544" s="1632"/>
      <c r="F544" s="1632"/>
      <c r="G544" s="1632"/>
      <c r="H544" s="1632"/>
      <c r="I544" s="1632"/>
      <c r="J544" s="1633"/>
      <c r="K544" s="231">
        <v>1</v>
      </c>
      <c r="L544" s="231">
        <v>1</v>
      </c>
      <c r="M544" s="1054">
        <v>0.99</v>
      </c>
      <c r="N544" s="1"/>
      <c r="O544" s="1"/>
      <c r="P544" s="1"/>
      <c r="Q544" s="1"/>
      <c r="R544" s="1"/>
      <c r="S544" s="1"/>
      <c r="T544" s="1"/>
      <c r="U544" s="1"/>
      <c r="V544" s="1"/>
      <c r="W544" s="1"/>
      <c r="X544" s="1"/>
      <c r="Y544" s="1"/>
      <c r="Z544" s="1"/>
    </row>
    <row r="545" spans="1:26" ht="42" customHeight="1" x14ac:dyDescent="0.2">
      <c r="A545" s="2"/>
      <c r="B545" s="1694" t="s">
        <v>204</v>
      </c>
      <c r="C545" s="1630"/>
      <c r="D545" s="1630"/>
      <c r="E545" s="1630"/>
      <c r="F545" s="1630"/>
      <c r="G545" s="1630"/>
      <c r="H545" s="1630"/>
      <c r="I545" s="1630"/>
      <c r="J545" s="1630"/>
      <c r="K545" s="1630"/>
      <c r="L545" s="1630"/>
      <c r="M545" s="1630"/>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9.5" customHeight="1" x14ac:dyDescent="0.2">
      <c r="A550" s="6"/>
      <c r="B550" s="7" t="s">
        <v>205</v>
      </c>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1012"/>
      <c r="B553" s="1012" t="s">
        <v>206</v>
      </c>
      <c r="C553" s="1012"/>
      <c r="D553" s="1012"/>
      <c r="E553" s="1012"/>
      <c r="F553" s="1012"/>
      <c r="G553" s="1012"/>
      <c r="H553" s="1012"/>
      <c r="I553" s="1012"/>
      <c r="J553" s="1012"/>
      <c r="K553" s="1012"/>
      <c r="L553" s="1012"/>
      <c r="M553" s="1012"/>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 customHeight="1" x14ac:dyDescent="0.2">
      <c r="A555" s="1"/>
      <c r="B555" s="1695" t="s">
        <v>207</v>
      </c>
      <c r="C555" s="1638"/>
      <c r="D555" s="1638"/>
      <c r="E555" s="1638"/>
      <c r="F555" s="1638"/>
      <c r="G555" s="1638"/>
      <c r="H555" s="1638"/>
      <c r="I555" s="1638"/>
      <c r="J555" s="1639"/>
      <c r="K555" s="94">
        <v>2022</v>
      </c>
      <c r="L555" s="94">
        <v>2023</v>
      </c>
      <c r="M555" s="1001">
        <v>2024</v>
      </c>
      <c r="N555" s="1"/>
      <c r="O555" s="1"/>
      <c r="P555" s="1"/>
      <c r="Q555" s="1"/>
      <c r="R555" s="1"/>
      <c r="S555" s="1"/>
      <c r="T555" s="1"/>
      <c r="U555" s="1"/>
      <c r="V555" s="1"/>
      <c r="W555" s="1"/>
      <c r="X555" s="1"/>
      <c r="Y555" s="1"/>
      <c r="Z555" s="1"/>
    </row>
    <row r="556" spans="1:26" ht="15.75" customHeight="1" x14ac:dyDescent="0.2">
      <c r="A556" s="1"/>
      <c r="B556" s="1696" t="s">
        <v>208</v>
      </c>
      <c r="C556" s="1627"/>
      <c r="D556" s="1627"/>
      <c r="E556" s="1627"/>
      <c r="F556" s="1627"/>
      <c r="G556" s="1627"/>
      <c r="H556" s="1627"/>
      <c r="I556" s="1627"/>
      <c r="J556" s="1627"/>
      <c r="K556" s="1627"/>
      <c r="L556" s="1627"/>
      <c r="M556" s="1627"/>
      <c r="N556" s="1"/>
      <c r="O556" s="1"/>
      <c r="P556" s="1"/>
      <c r="Q556" s="1"/>
      <c r="R556" s="1"/>
      <c r="S556" s="1"/>
      <c r="T556" s="1"/>
      <c r="U556" s="1"/>
      <c r="V556" s="1"/>
      <c r="W556" s="1"/>
      <c r="X556" s="1"/>
      <c r="Y556" s="1"/>
      <c r="Z556" s="1"/>
    </row>
    <row r="557" spans="1:26" ht="12.75" customHeight="1" x14ac:dyDescent="0.2">
      <c r="A557" s="1"/>
      <c r="B557" s="1646" t="s">
        <v>209</v>
      </c>
      <c r="C557" s="1647"/>
      <c r="D557" s="1647"/>
      <c r="E557" s="1647"/>
      <c r="F557" s="1647"/>
      <c r="G557" s="1647"/>
      <c r="H557" s="1647"/>
      <c r="I557" s="1647"/>
      <c r="J557" s="1648"/>
      <c r="K557" s="1119">
        <v>23914348</v>
      </c>
      <c r="L557" s="232">
        <v>21605560</v>
      </c>
      <c r="M557" s="233">
        <v>18227023</v>
      </c>
      <c r="N557" s="1"/>
      <c r="O557" s="1"/>
      <c r="P557" s="1"/>
      <c r="Q557" s="1"/>
      <c r="R557" s="1"/>
      <c r="S557" s="1"/>
      <c r="T557" s="1"/>
      <c r="U557" s="1"/>
      <c r="V557" s="1"/>
      <c r="W557" s="1"/>
      <c r="X557" s="1"/>
      <c r="Y557" s="1"/>
      <c r="Z557" s="1"/>
    </row>
    <row r="558" spans="1:26" ht="12.75" customHeight="1" x14ac:dyDescent="0.2">
      <c r="A558" s="1"/>
      <c r="B558" s="1623" t="s">
        <v>210</v>
      </c>
      <c r="C558" s="1624"/>
      <c r="D558" s="1624"/>
      <c r="E558" s="1624"/>
      <c r="F558" s="1624"/>
      <c r="G558" s="1624"/>
      <c r="H558" s="1624"/>
      <c r="I558" s="1624"/>
      <c r="J558" s="1625"/>
      <c r="K558" s="1119">
        <v>16028485</v>
      </c>
      <c r="L558" s="232">
        <v>12928777</v>
      </c>
      <c r="M558" s="233">
        <v>13150263</v>
      </c>
      <c r="N558" s="1"/>
      <c r="O558" s="1"/>
      <c r="P558" s="1"/>
      <c r="Q558" s="1"/>
      <c r="R558" s="1"/>
      <c r="S558" s="1"/>
      <c r="T558" s="1"/>
      <c r="U558" s="1"/>
      <c r="V558" s="1"/>
      <c r="W558" s="1"/>
      <c r="X558" s="1"/>
      <c r="Y558" s="1"/>
      <c r="Z558" s="1"/>
    </row>
    <row r="559" spans="1:26" ht="12.75" customHeight="1" x14ac:dyDescent="0.2">
      <c r="A559" s="1"/>
      <c r="B559" s="1120" t="s">
        <v>211</v>
      </c>
      <c r="C559" s="1039"/>
      <c r="D559" s="1039"/>
      <c r="E559" s="1039"/>
      <c r="F559" s="1039"/>
      <c r="G559" s="1039"/>
      <c r="H559" s="1039"/>
      <c r="I559" s="1039"/>
      <c r="J559" s="234"/>
      <c r="K559" s="1119">
        <v>212161</v>
      </c>
      <c r="L559" s="232">
        <v>207476</v>
      </c>
      <c r="M559" s="233">
        <v>221186</v>
      </c>
      <c r="N559" s="1"/>
      <c r="O559" s="1"/>
      <c r="P559" s="1"/>
      <c r="Q559" s="1"/>
      <c r="R559" s="1"/>
      <c r="S559" s="1"/>
      <c r="T559" s="1"/>
      <c r="U559" s="1"/>
      <c r="V559" s="1"/>
      <c r="W559" s="1"/>
      <c r="X559" s="1"/>
      <c r="Y559" s="1"/>
      <c r="Z559" s="1"/>
    </row>
    <row r="560" spans="1:26" ht="12.75" customHeight="1" x14ac:dyDescent="0.2">
      <c r="A560" s="1"/>
      <c r="B560" s="1623" t="s">
        <v>212</v>
      </c>
      <c r="C560" s="1624"/>
      <c r="D560" s="1624"/>
      <c r="E560" s="1624"/>
      <c r="F560" s="1624"/>
      <c r="G560" s="1624"/>
      <c r="H560" s="1624"/>
      <c r="I560" s="1624"/>
      <c r="J560" s="1625"/>
      <c r="K560" s="1119">
        <v>6906</v>
      </c>
      <c r="L560" s="232">
        <v>33038</v>
      </c>
      <c r="M560" s="233">
        <v>8588</v>
      </c>
      <c r="N560" s="1"/>
      <c r="O560" s="1"/>
      <c r="P560" s="1"/>
      <c r="Q560" s="1"/>
      <c r="R560" s="1"/>
      <c r="S560" s="1"/>
      <c r="T560" s="1"/>
      <c r="U560" s="1"/>
      <c r="V560" s="1"/>
      <c r="W560" s="1"/>
      <c r="X560" s="1"/>
      <c r="Y560" s="1"/>
      <c r="Z560" s="1"/>
    </row>
    <row r="561" spans="1:26" ht="12.75" customHeight="1" x14ac:dyDescent="0.2">
      <c r="A561" s="1"/>
      <c r="B561" s="1623" t="s">
        <v>213</v>
      </c>
      <c r="C561" s="1624"/>
      <c r="D561" s="1624"/>
      <c r="E561" s="1624"/>
      <c r="F561" s="1624"/>
      <c r="G561" s="1624"/>
      <c r="H561" s="1624"/>
      <c r="I561" s="1624"/>
      <c r="J561" s="1625"/>
      <c r="K561" s="1119">
        <v>19601162</v>
      </c>
      <c r="L561" s="232">
        <v>23011389</v>
      </c>
      <c r="M561" s="233">
        <v>23799248</v>
      </c>
      <c r="N561" s="1"/>
      <c r="O561" s="1"/>
      <c r="P561" s="1"/>
      <c r="Q561" s="1"/>
      <c r="R561" s="1"/>
      <c r="S561" s="1"/>
      <c r="T561" s="1"/>
      <c r="U561" s="1"/>
      <c r="V561" s="1"/>
      <c r="W561" s="1"/>
      <c r="X561" s="1"/>
      <c r="Y561" s="1"/>
      <c r="Z561" s="1"/>
    </row>
    <row r="562" spans="1:26" ht="12.75" customHeight="1" x14ac:dyDescent="0.2">
      <c r="A562" s="1"/>
      <c r="B562" s="1623" t="s">
        <v>214</v>
      </c>
      <c r="C562" s="1624"/>
      <c r="D562" s="1624"/>
      <c r="E562" s="1624"/>
      <c r="F562" s="1624"/>
      <c r="G562" s="1624"/>
      <c r="H562" s="1624"/>
      <c r="I562" s="1624"/>
      <c r="J562" s="1625"/>
      <c r="K562" s="1119">
        <v>7316763</v>
      </c>
      <c r="L562" s="232">
        <v>6777727</v>
      </c>
      <c r="M562" s="233">
        <v>6377222</v>
      </c>
      <c r="N562" s="1"/>
      <c r="O562" s="1"/>
      <c r="P562" s="1"/>
      <c r="Q562" s="1"/>
      <c r="R562" s="1"/>
      <c r="S562" s="1"/>
      <c r="T562" s="1"/>
      <c r="U562" s="1"/>
      <c r="V562" s="1"/>
      <c r="W562" s="1"/>
      <c r="X562" s="1"/>
      <c r="Y562" s="1"/>
      <c r="Z562" s="1"/>
    </row>
    <row r="563" spans="1:26" ht="12.75" customHeight="1" x14ac:dyDescent="0.2">
      <c r="A563" s="1"/>
      <c r="B563" s="1623" t="s">
        <v>215</v>
      </c>
      <c r="C563" s="1624"/>
      <c r="D563" s="1624"/>
      <c r="E563" s="1624"/>
      <c r="F563" s="1624"/>
      <c r="G563" s="1624"/>
      <c r="H563" s="1624"/>
      <c r="I563" s="1624"/>
      <c r="J563" s="1625"/>
      <c r="K563" s="1119">
        <v>5244411</v>
      </c>
      <c r="L563" s="232">
        <v>4774490</v>
      </c>
      <c r="M563" s="233">
        <v>5856201</v>
      </c>
      <c r="N563" s="1"/>
      <c r="O563" s="1"/>
      <c r="P563" s="1"/>
      <c r="Q563" s="1"/>
      <c r="R563" s="1"/>
      <c r="S563" s="1"/>
      <c r="T563" s="1"/>
      <c r="U563" s="1"/>
      <c r="V563" s="1"/>
      <c r="W563" s="1"/>
      <c r="X563" s="1"/>
      <c r="Y563" s="1"/>
      <c r="Z563" s="1"/>
    </row>
    <row r="564" spans="1:26" ht="12.75" customHeight="1" x14ac:dyDescent="0.2">
      <c r="A564" s="1"/>
      <c r="B564" s="1623" t="s">
        <v>216</v>
      </c>
      <c r="C564" s="1624"/>
      <c r="D564" s="1624"/>
      <c r="E564" s="1624"/>
      <c r="F564" s="1624"/>
      <c r="G564" s="1624"/>
      <c r="H564" s="1624"/>
      <c r="I564" s="1624"/>
      <c r="J564" s="1625"/>
      <c r="K564" s="1119">
        <v>8446801</v>
      </c>
      <c r="L564" s="232">
        <v>11521087</v>
      </c>
      <c r="M564" s="233">
        <v>21968291</v>
      </c>
      <c r="N564" s="1"/>
      <c r="O564" s="1"/>
      <c r="P564" s="1"/>
      <c r="Q564" s="1"/>
      <c r="R564" s="1"/>
      <c r="S564" s="1"/>
      <c r="T564" s="1"/>
      <c r="U564" s="1"/>
      <c r="V564" s="1"/>
      <c r="W564" s="1"/>
      <c r="X564" s="1"/>
      <c r="Y564" s="1"/>
      <c r="Z564" s="1"/>
    </row>
    <row r="565" spans="1:26" ht="12.75" customHeight="1" x14ac:dyDescent="0.2">
      <c r="A565" s="1"/>
      <c r="B565" s="1623" t="s">
        <v>217</v>
      </c>
      <c r="C565" s="1624"/>
      <c r="D565" s="1624"/>
      <c r="E565" s="1624"/>
      <c r="F565" s="1624"/>
      <c r="G565" s="1624"/>
      <c r="H565" s="1624"/>
      <c r="I565" s="1624"/>
      <c r="J565" s="1625"/>
      <c r="K565" s="1119">
        <v>3665335</v>
      </c>
      <c r="L565" s="232">
        <v>3914955</v>
      </c>
      <c r="M565" s="233">
        <v>4219858</v>
      </c>
      <c r="N565" s="1"/>
      <c r="O565" s="1"/>
      <c r="P565" s="1"/>
      <c r="Q565" s="1"/>
      <c r="R565" s="1"/>
      <c r="S565" s="1"/>
      <c r="T565" s="1"/>
      <c r="U565" s="1"/>
      <c r="V565" s="1"/>
      <c r="W565" s="1"/>
      <c r="X565" s="1"/>
      <c r="Y565" s="1"/>
      <c r="Z565" s="1"/>
    </row>
    <row r="566" spans="1:26" ht="12.75" customHeight="1" x14ac:dyDescent="0.2">
      <c r="A566" s="1"/>
      <c r="B566" s="1623" t="s">
        <v>218</v>
      </c>
      <c r="C566" s="1624"/>
      <c r="D566" s="1624"/>
      <c r="E566" s="1624"/>
      <c r="F566" s="1624"/>
      <c r="G566" s="1624"/>
      <c r="H566" s="1624"/>
      <c r="I566" s="1624"/>
      <c r="J566" s="1625"/>
      <c r="K566" s="1119">
        <v>23999</v>
      </c>
      <c r="L566" s="232">
        <v>658873</v>
      </c>
      <c r="M566" s="233">
        <v>249681</v>
      </c>
      <c r="N566" s="1"/>
      <c r="O566" s="1"/>
      <c r="P566" s="1"/>
      <c r="Q566" s="1"/>
      <c r="R566" s="1"/>
      <c r="S566" s="1"/>
      <c r="T566" s="1"/>
      <c r="U566" s="1"/>
      <c r="V566" s="1"/>
      <c r="W566" s="1"/>
      <c r="X566" s="1"/>
      <c r="Y566" s="1"/>
      <c r="Z566" s="1"/>
    </row>
    <row r="567" spans="1:26" ht="12.75" customHeight="1" x14ac:dyDescent="0.2">
      <c r="A567" s="1"/>
      <c r="B567" s="1623" t="s">
        <v>219</v>
      </c>
      <c r="C567" s="1624"/>
      <c r="D567" s="1624"/>
      <c r="E567" s="1624"/>
      <c r="F567" s="1624"/>
      <c r="G567" s="1624"/>
      <c r="H567" s="1624"/>
      <c r="I567" s="1624"/>
      <c r="J567" s="1625"/>
      <c r="K567" s="1119">
        <v>15605867</v>
      </c>
      <c r="L567" s="232">
        <v>34032786</v>
      </c>
      <c r="M567" s="233">
        <v>19191952</v>
      </c>
      <c r="N567" s="1"/>
      <c r="O567" s="1"/>
      <c r="P567" s="1"/>
      <c r="Q567" s="1"/>
      <c r="R567" s="1"/>
      <c r="S567" s="1"/>
      <c r="T567" s="1"/>
      <c r="U567" s="1"/>
      <c r="V567" s="1"/>
      <c r="W567" s="1"/>
      <c r="X567" s="1"/>
      <c r="Y567" s="1"/>
      <c r="Z567" s="1"/>
    </row>
    <row r="568" spans="1:26" ht="12.75" customHeight="1" x14ac:dyDescent="0.2">
      <c r="A568" s="1"/>
      <c r="B568" s="1623" t="s">
        <v>220</v>
      </c>
      <c r="C568" s="1624"/>
      <c r="D568" s="1624"/>
      <c r="E568" s="1624"/>
      <c r="F568" s="1624"/>
      <c r="G568" s="1624"/>
      <c r="H568" s="1624"/>
      <c r="I568" s="1624"/>
      <c r="J568" s="1625"/>
      <c r="K568" s="1119">
        <v>19302</v>
      </c>
      <c r="L568" s="232">
        <v>37574</v>
      </c>
      <c r="M568" s="233">
        <v>22410</v>
      </c>
      <c r="N568" s="1"/>
      <c r="O568" s="1"/>
      <c r="P568" s="1"/>
      <c r="Q568" s="1"/>
      <c r="R568" s="1"/>
      <c r="S568" s="1"/>
      <c r="T568" s="1"/>
      <c r="U568" s="1"/>
      <c r="V568" s="1"/>
      <c r="W568" s="1"/>
      <c r="X568" s="1"/>
      <c r="Y568" s="1"/>
      <c r="Z568" s="1"/>
    </row>
    <row r="569" spans="1:26" ht="12.75" customHeight="1" x14ac:dyDescent="0.2">
      <c r="A569" s="1"/>
      <c r="B569" s="1623" t="s">
        <v>221</v>
      </c>
      <c r="C569" s="1624"/>
      <c r="D569" s="1624"/>
      <c r="E569" s="1624"/>
      <c r="F569" s="1624"/>
      <c r="G569" s="1624"/>
      <c r="H569" s="1624"/>
      <c r="I569" s="1624"/>
      <c r="J569" s="1625"/>
      <c r="K569" s="1119">
        <v>179624</v>
      </c>
      <c r="L569" s="232">
        <v>264785</v>
      </c>
      <c r="M569" s="233">
        <v>217383</v>
      </c>
      <c r="N569" s="1"/>
      <c r="O569" s="1"/>
      <c r="P569" s="1"/>
      <c r="Q569" s="1"/>
      <c r="R569" s="1"/>
      <c r="S569" s="1"/>
      <c r="T569" s="1"/>
      <c r="U569" s="1"/>
      <c r="V569" s="1"/>
      <c r="W569" s="1"/>
      <c r="X569" s="1"/>
      <c r="Y569" s="1"/>
      <c r="Z569" s="1"/>
    </row>
    <row r="570" spans="1:26" ht="12.75" customHeight="1" x14ac:dyDescent="0.2">
      <c r="A570" s="1"/>
      <c r="B570" s="1705" t="s">
        <v>222</v>
      </c>
      <c r="C570" s="1624"/>
      <c r="D570" s="1624"/>
      <c r="E570" s="1624"/>
      <c r="F570" s="1624"/>
      <c r="G570" s="1624"/>
      <c r="H570" s="1624"/>
      <c r="I570" s="1624"/>
      <c r="J570" s="1625"/>
      <c r="K570" s="1119">
        <v>0</v>
      </c>
      <c r="L570" s="232">
        <v>2741547</v>
      </c>
      <c r="M570" s="233">
        <v>2589861</v>
      </c>
      <c r="N570" s="1"/>
      <c r="O570" s="1"/>
      <c r="P570" s="1"/>
      <c r="Q570" s="1"/>
      <c r="R570" s="1"/>
      <c r="S570" s="1"/>
      <c r="T570" s="1"/>
      <c r="U570" s="1"/>
      <c r="V570" s="1"/>
      <c r="W570" s="1"/>
      <c r="X570" s="1"/>
      <c r="Y570" s="1"/>
      <c r="Z570" s="1"/>
    </row>
    <row r="571" spans="1:26" ht="12.75" customHeight="1" x14ac:dyDescent="0.2">
      <c r="A571" s="1"/>
      <c r="B571" s="1628" t="s">
        <v>223</v>
      </c>
      <c r="C571" s="1624"/>
      <c r="D571" s="1624"/>
      <c r="E571" s="1624"/>
      <c r="F571" s="1624"/>
      <c r="G571" s="1624"/>
      <c r="H571" s="1624"/>
      <c r="I571" s="1624"/>
      <c r="J571" s="1625"/>
      <c r="K571" s="1121">
        <v>100265164</v>
      </c>
      <c r="L571" s="235">
        <v>122510063</v>
      </c>
      <c r="M571" s="236">
        <v>116099169</v>
      </c>
      <c r="N571" s="1"/>
      <c r="O571" s="1"/>
      <c r="P571" s="1"/>
      <c r="Q571" s="1"/>
      <c r="R571" s="1"/>
      <c r="S571" s="1"/>
      <c r="T571" s="1"/>
      <c r="U571" s="1"/>
      <c r="V571" s="1"/>
      <c r="W571" s="1"/>
      <c r="X571" s="1"/>
      <c r="Y571" s="1"/>
      <c r="Z571" s="1"/>
    </row>
    <row r="572" spans="1:26" ht="12.75" customHeight="1" x14ac:dyDescent="0.2">
      <c r="A572" s="1"/>
      <c r="B572" s="1628" t="s">
        <v>224</v>
      </c>
      <c r="C572" s="1624"/>
      <c r="D572" s="1624"/>
      <c r="E572" s="1624"/>
      <c r="F572" s="1624"/>
      <c r="G572" s="1624"/>
      <c r="H572" s="1624"/>
      <c r="I572" s="1624"/>
      <c r="J572" s="1625"/>
      <c r="K572" s="1121">
        <v>21</v>
      </c>
      <c r="L572" s="235">
        <v>70</v>
      </c>
      <c r="M572" s="236">
        <v>4935</v>
      </c>
      <c r="N572" s="1"/>
      <c r="O572" s="1"/>
      <c r="P572" s="1"/>
      <c r="Q572" s="1"/>
      <c r="R572" s="1"/>
      <c r="S572" s="1"/>
      <c r="T572" s="1"/>
      <c r="U572" s="1"/>
      <c r="V572" s="1"/>
      <c r="W572" s="1"/>
      <c r="X572" s="1"/>
      <c r="Y572" s="1"/>
      <c r="Z572" s="1"/>
    </row>
    <row r="573" spans="1:26" ht="12.75" customHeight="1" x14ac:dyDescent="0.2">
      <c r="A573" s="1"/>
      <c r="B573" s="1706" t="s">
        <v>225</v>
      </c>
      <c r="C573" s="1653"/>
      <c r="D573" s="1653"/>
      <c r="E573" s="1653"/>
      <c r="F573" s="1653"/>
      <c r="G573" s="1653"/>
      <c r="H573" s="1653"/>
      <c r="I573" s="1653"/>
      <c r="J573" s="1660"/>
      <c r="K573" s="237">
        <v>1566716</v>
      </c>
      <c r="L573" s="1122">
        <v>6338671</v>
      </c>
      <c r="M573" s="1123">
        <v>5931865</v>
      </c>
      <c r="N573" s="1"/>
      <c r="O573" s="1"/>
      <c r="P573" s="1"/>
      <c r="Q573" s="1"/>
      <c r="R573" s="1"/>
      <c r="S573" s="1"/>
      <c r="T573" s="1"/>
      <c r="U573" s="1"/>
      <c r="V573" s="1"/>
      <c r="W573" s="1"/>
      <c r="X573" s="1"/>
      <c r="Y573" s="1"/>
      <c r="Z573" s="1"/>
    </row>
    <row r="574" spans="1:26" ht="12.75" customHeight="1" x14ac:dyDescent="0.2">
      <c r="A574" s="1"/>
      <c r="B574" s="1707" t="s">
        <v>226</v>
      </c>
      <c r="C574" s="1632"/>
      <c r="D574" s="1632"/>
      <c r="E574" s="1632"/>
      <c r="F574" s="1632"/>
      <c r="G574" s="1632"/>
      <c r="H574" s="1632"/>
      <c r="I574" s="1632"/>
      <c r="J574" s="1633"/>
      <c r="K574" s="1124">
        <v>101831901</v>
      </c>
      <c r="L574" s="1125">
        <v>128848805</v>
      </c>
      <c r="M574" s="1126">
        <v>122035969</v>
      </c>
      <c r="N574" s="1"/>
      <c r="O574" s="1"/>
      <c r="P574" s="1"/>
      <c r="Q574" s="1"/>
      <c r="R574" s="1"/>
      <c r="S574" s="1"/>
      <c r="T574" s="1"/>
      <c r="U574" s="1"/>
      <c r="V574" s="1"/>
      <c r="W574" s="1"/>
      <c r="X574" s="1"/>
      <c r="Y574" s="1"/>
      <c r="Z574" s="1"/>
    </row>
    <row r="575" spans="1:26" ht="12.75" customHeight="1" x14ac:dyDescent="0.2">
      <c r="A575" s="1"/>
      <c r="B575" s="1708" t="s">
        <v>227</v>
      </c>
      <c r="C575" s="1635"/>
      <c r="D575" s="1635"/>
      <c r="E575" s="1635"/>
      <c r="F575" s="1635"/>
      <c r="G575" s="1635"/>
      <c r="H575" s="1635"/>
      <c r="I575" s="1635"/>
      <c r="J575" s="1635"/>
      <c r="K575" s="1635"/>
      <c r="L575" s="1635"/>
      <c r="M575" s="1635"/>
      <c r="N575" s="1"/>
      <c r="O575" s="1"/>
      <c r="P575" s="1"/>
      <c r="Q575" s="1"/>
      <c r="R575" s="1"/>
      <c r="S575" s="1"/>
      <c r="T575" s="1"/>
      <c r="U575" s="1"/>
      <c r="V575" s="1"/>
      <c r="W575" s="1"/>
      <c r="X575" s="1"/>
      <c r="Y575" s="1"/>
      <c r="Z575" s="1"/>
    </row>
    <row r="576" spans="1:26" ht="12.75" customHeight="1" x14ac:dyDescent="0.2">
      <c r="A576" s="1"/>
      <c r="B576" s="1646" t="s">
        <v>228</v>
      </c>
      <c r="C576" s="1647"/>
      <c r="D576" s="1647"/>
      <c r="E576" s="1647"/>
      <c r="F576" s="1647"/>
      <c r="G576" s="1647"/>
      <c r="H576" s="1647"/>
      <c r="I576" s="1647"/>
      <c r="J576" s="1648"/>
      <c r="K576" s="238">
        <v>1323062</v>
      </c>
      <c r="L576" s="239">
        <v>146220</v>
      </c>
      <c r="M576" s="240">
        <v>0</v>
      </c>
      <c r="N576" s="1"/>
      <c r="O576" s="1"/>
      <c r="P576" s="1"/>
      <c r="Q576" s="1"/>
      <c r="R576" s="1"/>
      <c r="S576" s="1"/>
      <c r="T576" s="1"/>
      <c r="U576" s="1"/>
      <c r="V576" s="1"/>
      <c r="W576" s="1"/>
      <c r="X576" s="1"/>
      <c r="Y576" s="1"/>
      <c r="Z576" s="1"/>
    </row>
    <row r="577" spans="1:26" ht="12.75" customHeight="1" x14ac:dyDescent="0.2">
      <c r="A577" s="1"/>
      <c r="B577" s="1623" t="s">
        <v>229</v>
      </c>
      <c r="C577" s="1624"/>
      <c r="D577" s="1624"/>
      <c r="E577" s="1624"/>
      <c r="F577" s="1624"/>
      <c r="G577" s="1624"/>
      <c r="H577" s="1624"/>
      <c r="I577" s="1624"/>
      <c r="J577" s="1625"/>
      <c r="K577" s="241">
        <v>135220</v>
      </c>
      <c r="L577" s="232">
        <v>136177</v>
      </c>
      <c r="M577" s="233">
        <v>127248</v>
      </c>
      <c r="N577" s="1"/>
      <c r="O577" s="1"/>
      <c r="P577" s="1"/>
      <c r="Q577" s="1"/>
      <c r="R577" s="1"/>
      <c r="S577" s="1"/>
      <c r="T577" s="1"/>
      <c r="U577" s="1"/>
      <c r="V577" s="1"/>
      <c r="W577" s="1"/>
      <c r="X577" s="1"/>
      <c r="Y577" s="1"/>
      <c r="Z577" s="1"/>
    </row>
    <row r="578" spans="1:26" ht="12.75" customHeight="1" x14ac:dyDescent="0.2">
      <c r="A578" s="1"/>
      <c r="B578" s="1623" t="s">
        <v>230</v>
      </c>
      <c r="C578" s="1624"/>
      <c r="D578" s="1624"/>
      <c r="E578" s="1624"/>
      <c r="F578" s="1624"/>
      <c r="G578" s="1624"/>
      <c r="H578" s="1624"/>
      <c r="I578" s="1624"/>
      <c r="J578" s="1625"/>
      <c r="K578" s="241">
        <v>11475206</v>
      </c>
      <c r="L578" s="232">
        <v>17577757</v>
      </c>
      <c r="M578" s="233">
        <v>16485984</v>
      </c>
      <c r="N578" s="1"/>
      <c r="O578" s="1"/>
      <c r="P578" s="1"/>
      <c r="Q578" s="1"/>
      <c r="R578" s="1"/>
      <c r="S578" s="1"/>
      <c r="T578" s="1"/>
      <c r="U578" s="1"/>
      <c r="V578" s="1"/>
      <c r="W578" s="1"/>
      <c r="X578" s="1"/>
      <c r="Y578" s="1"/>
      <c r="Z578" s="1"/>
    </row>
    <row r="579" spans="1:26" ht="12.75" customHeight="1" x14ac:dyDescent="0.2">
      <c r="A579" s="1"/>
      <c r="B579" s="1628" t="s">
        <v>231</v>
      </c>
      <c r="C579" s="1624"/>
      <c r="D579" s="1624"/>
      <c r="E579" s="1624"/>
      <c r="F579" s="1624"/>
      <c r="G579" s="1624"/>
      <c r="H579" s="1624"/>
      <c r="I579" s="1624"/>
      <c r="J579" s="1625"/>
      <c r="K579" s="242">
        <v>12933488</v>
      </c>
      <c r="L579" s="235">
        <v>17860154</v>
      </c>
      <c r="M579" s="236">
        <v>16613232</v>
      </c>
      <c r="N579" s="1"/>
      <c r="O579" s="1"/>
      <c r="P579" s="1"/>
      <c r="Q579" s="1"/>
      <c r="R579" s="1"/>
      <c r="S579" s="1"/>
      <c r="T579" s="1"/>
      <c r="U579" s="1"/>
      <c r="V579" s="1"/>
      <c r="W579" s="1"/>
      <c r="X579" s="1"/>
      <c r="Y579" s="1"/>
      <c r="Z579" s="1"/>
    </row>
    <row r="580" spans="1:26" ht="12.75" customHeight="1" x14ac:dyDescent="0.2">
      <c r="A580" s="1"/>
      <c r="B580" s="1707" t="s">
        <v>232</v>
      </c>
      <c r="C580" s="1632"/>
      <c r="D580" s="1632"/>
      <c r="E580" s="1632"/>
      <c r="F580" s="1632"/>
      <c r="G580" s="1632"/>
      <c r="H580" s="1632"/>
      <c r="I580" s="1632"/>
      <c r="J580" s="1633"/>
      <c r="K580" s="1127">
        <v>114765389</v>
      </c>
      <c r="L580" s="1128">
        <v>146708958</v>
      </c>
      <c r="M580" s="1129">
        <v>138649201</v>
      </c>
      <c r="N580" s="1"/>
      <c r="O580" s="1"/>
      <c r="P580" s="1"/>
      <c r="Q580" s="1"/>
      <c r="R580" s="1"/>
      <c r="S580" s="1"/>
      <c r="T580" s="1"/>
      <c r="U580" s="1"/>
      <c r="V580" s="1"/>
      <c r="W580" s="1"/>
      <c r="X580" s="1"/>
      <c r="Y580" s="1"/>
      <c r="Z580" s="1"/>
    </row>
    <row r="581" spans="1:26" ht="37.5" customHeight="1" x14ac:dyDescent="0.2">
      <c r="A581" s="2"/>
      <c r="B581" s="1709" t="s">
        <v>233</v>
      </c>
      <c r="C581" s="1635"/>
      <c r="D581" s="1635"/>
      <c r="E581" s="1635"/>
      <c r="F581" s="1635"/>
      <c r="G581" s="1635"/>
      <c r="H581" s="1635"/>
      <c r="I581" s="1635"/>
      <c r="J581" s="1635"/>
      <c r="K581" s="1635"/>
      <c r="L581" s="1635"/>
      <c r="M581" s="1635"/>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1012"/>
      <c r="B584" s="1012" t="s">
        <v>234</v>
      </c>
      <c r="C584" s="1012"/>
      <c r="D584" s="1012"/>
      <c r="E584" s="1012"/>
      <c r="F584" s="1012"/>
      <c r="G584" s="1012"/>
      <c r="H584" s="1012"/>
      <c r="I584" s="1012"/>
      <c r="J584" s="1012"/>
      <c r="K584" s="1012"/>
      <c r="L584" s="1012"/>
      <c r="M584" s="1012"/>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636" t="s">
        <v>235</v>
      </c>
      <c r="C586" s="1615"/>
      <c r="D586" s="1637"/>
      <c r="E586" s="1640">
        <v>2022</v>
      </c>
      <c r="F586" s="1640">
        <v>2023</v>
      </c>
      <c r="G586" s="1642">
        <v>2024</v>
      </c>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638"/>
      <c r="C587" s="1638"/>
      <c r="D587" s="1639"/>
      <c r="E587" s="1641"/>
      <c r="F587" s="1641"/>
      <c r="G587" s="1643"/>
      <c r="H587" s="1"/>
      <c r="I587" s="1"/>
      <c r="J587" s="1"/>
      <c r="K587" s="1"/>
      <c r="L587" s="1"/>
      <c r="M587" s="1"/>
      <c r="N587" s="1"/>
      <c r="O587" s="1"/>
      <c r="P587" s="1"/>
      <c r="Q587" s="1"/>
      <c r="R587" s="1"/>
      <c r="S587" s="1"/>
      <c r="T587" s="1"/>
      <c r="U587" s="1"/>
      <c r="V587" s="1"/>
      <c r="W587" s="1"/>
      <c r="X587" s="1"/>
      <c r="Y587" s="1"/>
      <c r="Z587" s="1"/>
    </row>
    <row r="588" spans="1:26" ht="18.75" customHeight="1" x14ac:dyDescent="0.2">
      <c r="A588" s="1"/>
      <c r="B588" s="1686" t="s">
        <v>49</v>
      </c>
      <c r="C588" s="1627"/>
      <c r="D588" s="1687"/>
      <c r="E588" s="243">
        <v>41372664</v>
      </c>
      <c r="F588" s="243">
        <v>54377579.069999993</v>
      </c>
      <c r="G588" s="1130">
        <v>44761513</v>
      </c>
      <c r="H588" s="1"/>
      <c r="I588" s="1"/>
      <c r="J588" s="1"/>
      <c r="K588" s="1"/>
      <c r="L588" s="1"/>
      <c r="M588" s="1"/>
      <c r="N588" s="1"/>
      <c r="O588" s="1"/>
      <c r="P588" s="1"/>
      <c r="Q588" s="1"/>
      <c r="R588" s="1"/>
      <c r="S588" s="1"/>
      <c r="T588" s="1"/>
      <c r="U588" s="1"/>
      <c r="V588" s="1"/>
      <c r="W588" s="1"/>
      <c r="X588" s="1"/>
      <c r="Y588" s="1"/>
      <c r="Z588" s="1"/>
    </row>
    <row r="589" spans="1:26" ht="12.75" customHeight="1" x14ac:dyDescent="0.2">
      <c r="A589" s="2"/>
      <c r="B589" s="1688"/>
      <c r="C589" s="1610"/>
      <c r="D589" s="1610"/>
      <c r="E589" s="1610"/>
      <c r="F589" s="1610"/>
      <c r="G589" s="1610"/>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1012"/>
      <c r="B591" s="1012" t="s">
        <v>236</v>
      </c>
      <c r="C591" s="1012"/>
      <c r="D591" s="1012"/>
      <c r="E591" s="1012"/>
      <c r="F591" s="1012"/>
      <c r="G591" s="1012"/>
      <c r="H591" s="1012"/>
      <c r="I591" s="1012"/>
      <c r="J591" s="1012"/>
      <c r="K591" s="1012"/>
      <c r="L591" s="1012"/>
      <c r="M591" s="1012"/>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689" t="s">
        <v>237</v>
      </c>
      <c r="C593" s="1638"/>
      <c r="D593" s="1638"/>
      <c r="E593" s="94">
        <v>2022</v>
      </c>
      <c r="F593" s="94">
        <v>2023</v>
      </c>
      <c r="G593" s="1001">
        <v>2024</v>
      </c>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678" t="s">
        <v>238</v>
      </c>
      <c r="C594" s="1679"/>
      <c r="D594" s="1680"/>
      <c r="E594" s="1690">
        <v>6.97</v>
      </c>
      <c r="F594" s="1690">
        <v>7.69</v>
      </c>
      <c r="G594" s="1692">
        <v>6.76</v>
      </c>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610"/>
      <c r="C595" s="1610"/>
      <c r="D595" s="1637"/>
      <c r="E595" s="1683"/>
      <c r="F595" s="1683"/>
      <c r="G595" s="1685"/>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635"/>
      <c r="C596" s="1635"/>
      <c r="D596" s="1681"/>
      <c r="E596" s="1691"/>
      <c r="F596" s="1691"/>
      <c r="G596" s="1693"/>
      <c r="H596" s="1"/>
      <c r="I596" s="1"/>
      <c r="J596" s="1"/>
      <c r="K596" s="1"/>
      <c r="L596" s="1"/>
      <c r="M596" s="1"/>
      <c r="N596" s="1"/>
      <c r="O596" s="1"/>
      <c r="P596" s="1"/>
      <c r="Q596" s="1"/>
      <c r="R596" s="1"/>
      <c r="S596" s="1"/>
      <c r="T596" s="1"/>
      <c r="U596" s="1"/>
      <c r="V596" s="1"/>
      <c r="W596" s="1"/>
      <c r="X596" s="1"/>
      <c r="Y596" s="1"/>
      <c r="Z596" s="1"/>
    </row>
    <row r="597" spans="1:26" ht="21.75" customHeight="1" x14ac:dyDescent="0.2">
      <c r="A597" s="2"/>
      <c r="B597" s="1644" t="s">
        <v>239</v>
      </c>
      <c r="C597" s="1645"/>
      <c r="D597" s="1645"/>
      <c r="E597" s="1645"/>
      <c r="F597" s="1645"/>
      <c r="G597" s="1645"/>
      <c r="H597" s="2"/>
      <c r="I597" s="2"/>
      <c r="J597" s="2"/>
      <c r="K597" s="2"/>
      <c r="L597" s="2"/>
      <c r="M597" s="2"/>
      <c r="N597" s="2"/>
      <c r="O597" s="2"/>
      <c r="P597" s="2"/>
      <c r="Q597" s="2"/>
      <c r="R597" s="2"/>
      <c r="S597" s="2"/>
      <c r="T597" s="2"/>
      <c r="U597" s="2"/>
      <c r="V597" s="2"/>
      <c r="W597" s="2"/>
      <c r="X597" s="2"/>
      <c r="Y597" s="2"/>
      <c r="Z597" s="2"/>
    </row>
    <row r="598" spans="1:26" ht="18.75" customHeight="1" x14ac:dyDescent="0.2">
      <c r="A598" s="2"/>
      <c r="B598" s="1635"/>
      <c r="C598" s="1635"/>
      <c r="D598" s="1635"/>
      <c r="E598" s="1635"/>
      <c r="F598" s="1635"/>
      <c r="G598" s="1635"/>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1012"/>
      <c r="B601" s="1012" t="s">
        <v>240</v>
      </c>
      <c r="C601" s="1012"/>
      <c r="D601" s="1012"/>
      <c r="E601" s="1012"/>
      <c r="F601" s="1012"/>
      <c r="G601" s="1012"/>
      <c r="H601" s="1012"/>
      <c r="I601" s="1012"/>
      <c r="J601" s="1012"/>
      <c r="K601" s="1012"/>
      <c r="L601" s="1012"/>
      <c r="M601" s="1012"/>
      <c r="N601" s="1"/>
      <c r="O601" s="1"/>
      <c r="P601" s="1"/>
      <c r="Q601" s="1"/>
      <c r="R601" s="1"/>
      <c r="S601" s="1"/>
      <c r="T601" s="1"/>
      <c r="U601" s="1"/>
      <c r="V601" s="1"/>
      <c r="W601" s="1"/>
      <c r="X601" s="1"/>
      <c r="Y601" s="1"/>
      <c r="Z601" s="1"/>
    </row>
    <row r="602" spans="1:26" ht="12.75" customHeight="1" x14ac:dyDescent="0.2">
      <c r="A602" s="1012"/>
      <c r="B602" s="1012" t="s">
        <v>241</v>
      </c>
      <c r="C602" s="1012"/>
      <c r="D602" s="1012"/>
      <c r="E602" s="1012"/>
      <c r="F602" s="1012"/>
      <c r="G602" s="1012"/>
      <c r="H602" s="1012"/>
      <c r="I602" s="1012"/>
      <c r="J602" s="1012"/>
      <c r="K602" s="1012"/>
      <c r="L602" s="1012"/>
      <c r="M602" s="1012"/>
      <c r="N602" s="1"/>
      <c r="O602" s="1"/>
      <c r="P602" s="1"/>
      <c r="Q602" s="1"/>
      <c r="R602" s="1"/>
      <c r="S602" s="1"/>
      <c r="T602" s="1"/>
      <c r="U602" s="1"/>
      <c r="V602" s="1"/>
      <c r="W602" s="1"/>
      <c r="X602" s="1"/>
      <c r="Y602" s="1"/>
      <c r="Z602" s="1"/>
    </row>
    <row r="603" spans="1:26" ht="12.75" customHeight="1" x14ac:dyDescent="0.2">
      <c r="A603" s="1012"/>
      <c r="B603" s="1012" t="s">
        <v>242</v>
      </c>
      <c r="C603" s="1012"/>
      <c r="D603" s="1012"/>
      <c r="E603" s="1012"/>
      <c r="F603" s="1012"/>
      <c r="G603" s="1012"/>
      <c r="H603" s="1012"/>
      <c r="I603" s="1012"/>
      <c r="J603" s="1012"/>
      <c r="K603" s="1012"/>
      <c r="L603" s="1012"/>
      <c r="M603" s="1012"/>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636" t="s">
        <v>243</v>
      </c>
      <c r="C605" s="1615"/>
      <c r="D605" s="1637"/>
      <c r="E605" s="1640">
        <v>2022</v>
      </c>
      <c r="F605" s="1640">
        <v>2023</v>
      </c>
      <c r="G605" s="1642">
        <v>2024</v>
      </c>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638"/>
      <c r="C606" s="1638"/>
      <c r="D606" s="1639"/>
      <c r="E606" s="1641"/>
      <c r="F606" s="1641"/>
      <c r="G606" s="1643"/>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670" t="s">
        <v>244</v>
      </c>
      <c r="C607" s="1671"/>
      <c r="D607" s="1672"/>
      <c r="E607" s="215">
        <v>11579510</v>
      </c>
      <c r="F607" s="215">
        <v>14562749.533</v>
      </c>
      <c r="G607" s="216">
        <v>15213806</v>
      </c>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623" t="s">
        <v>245</v>
      </c>
      <c r="C608" s="1624"/>
      <c r="D608" s="1625"/>
      <c r="E608" s="228">
        <v>23220</v>
      </c>
      <c r="F608" s="228">
        <v>7682.54</v>
      </c>
      <c r="G608" s="1131">
        <v>5803</v>
      </c>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675" t="s">
        <v>246</v>
      </c>
      <c r="C609" s="1632"/>
      <c r="D609" s="1633"/>
      <c r="E609" s="245">
        <v>2250821</v>
      </c>
      <c r="F609" s="245">
        <v>3361881.31</v>
      </c>
      <c r="G609" s="1132">
        <v>5057176</v>
      </c>
      <c r="H609" s="1"/>
      <c r="I609" s="1"/>
      <c r="J609" s="1"/>
      <c r="K609" s="1"/>
      <c r="L609" s="1"/>
      <c r="M609" s="1"/>
      <c r="N609" s="1"/>
      <c r="O609" s="1"/>
      <c r="P609" s="1"/>
      <c r="Q609" s="1"/>
      <c r="R609" s="1"/>
      <c r="S609" s="1"/>
      <c r="T609" s="1"/>
      <c r="U609" s="1"/>
      <c r="V609" s="1"/>
      <c r="W609" s="1"/>
      <c r="X609" s="1"/>
      <c r="Y609" s="1"/>
      <c r="Z609" s="1"/>
    </row>
    <row r="610" spans="1:26" ht="36" customHeight="1" x14ac:dyDescent="0.2">
      <c r="A610" s="2"/>
      <c r="B610" s="1659" t="s">
        <v>247</v>
      </c>
      <c r="C610" s="1635"/>
      <c r="D610" s="1635"/>
      <c r="E610" s="1635"/>
      <c r="F610" s="1635"/>
      <c r="G610" s="1635"/>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44"/>
      <c r="C611" s="244"/>
      <c r="D611" s="244"/>
      <c r="E611" s="244"/>
      <c r="F611" s="244"/>
      <c r="G611" s="244"/>
      <c r="H611" s="2"/>
      <c r="I611" s="2"/>
      <c r="J611" s="2"/>
      <c r="K611" s="2"/>
      <c r="L611" s="2"/>
      <c r="M611" s="2"/>
      <c r="N611" s="2"/>
      <c r="O611" s="2"/>
      <c r="P611" s="2"/>
      <c r="Q611" s="2"/>
      <c r="R611" s="2"/>
      <c r="S611" s="2"/>
      <c r="T611" s="2"/>
      <c r="U611" s="2"/>
      <c r="V611" s="2"/>
      <c r="W611" s="2"/>
      <c r="X611" s="2"/>
      <c r="Y611" s="2"/>
      <c r="Z611" s="2"/>
    </row>
    <row r="612" spans="1:26" ht="15.75" customHeight="1" x14ac:dyDescent="0.2">
      <c r="A612" s="1"/>
      <c r="B612" s="1636" t="s">
        <v>248</v>
      </c>
      <c r="C612" s="1615"/>
      <c r="D612" s="1615"/>
      <c r="E612" s="1640">
        <v>2022</v>
      </c>
      <c r="F612" s="1640">
        <v>2023</v>
      </c>
      <c r="G612" s="1642">
        <v>2024</v>
      </c>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638"/>
      <c r="C613" s="1638"/>
      <c r="D613" s="1638"/>
      <c r="E613" s="1641"/>
      <c r="F613" s="1641"/>
      <c r="G613" s="1643"/>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670" t="s">
        <v>244</v>
      </c>
      <c r="C614" s="1671"/>
      <c r="D614" s="1672"/>
      <c r="E614" s="215">
        <v>34768.839999999997</v>
      </c>
      <c r="F614" s="215">
        <v>705507.75000000012</v>
      </c>
      <c r="G614" s="216">
        <v>664483</v>
      </c>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675" t="s">
        <v>246</v>
      </c>
      <c r="C615" s="1632"/>
      <c r="D615" s="1633"/>
      <c r="E615" s="246">
        <v>95201.23</v>
      </c>
      <c r="F615" s="246">
        <v>131112.59999999998</v>
      </c>
      <c r="G615" s="1133">
        <v>140733</v>
      </c>
      <c r="H615" s="1"/>
      <c r="I615" s="1"/>
      <c r="J615" s="1"/>
      <c r="K615" s="1"/>
      <c r="L615" s="1"/>
      <c r="M615" s="1"/>
      <c r="N615" s="1"/>
      <c r="O615" s="1"/>
      <c r="P615" s="1"/>
      <c r="Q615" s="1"/>
      <c r="R615" s="1"/>
      <c r="S615" s="1"/>
      <c r="T615" s="1"/>
      <c r="U615" s="1"/>
      <c r="V615" s="1"/>
      <c r="W615" s="1"/>
      <c r="X615" s="1"/>
      <c r="Y615" s="1"/>
      <c r="Z615" s="1"/>
    </row>
    <row r="616" spans="1:26" ht="34.5" customHeight="1" x14ac:dyDescent="0.2">
      <c r="A616" s="2"/>
      <c r="B616" s="1659" t="s">
        <v>249</v>
      </c>
      <c r="C616" s="1635"/>
      <c r="D616" s="1635"/>
      <c r="E616" s="1635"/>
      <c r="F616" s="1635"/>
      <c r="G616" s="1635"/>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1012"/>
      <c r="B618" s="1012" t="s">
        <v>250</v>
      </c>
      <c r="C618" s="1012"/>
      <c r="D618" s="1012"/>
      <c r="E618" s="1012"/>
      <c r="F618" s="1012"/>
      <c r="G618" s="1012"/>
      <c r="H618" s="1012"/>
      <c r="I618" s="1012"/>
      <c r="J618" s="1012"/>
      <c r="K618" s="1012"/>
      <c r="L618" s="1012"/>
      <c r="M618" s="1012"/>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636" t="s">
        <v>251</v>
      </c>
      <c r="C620" s="1615"/>
      <c r="D620" s="1615"/>
      <c r="E620" s="1640">
        <v>2022</v>
      </c>
      <c r="F620" s="1640">
        <v>2023</v>
      </c>
      <c r="G620" s="1642">
        <v>2024</v>
      </c>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638"/>
      <c r="C621" s="1638"/>
      <c r="D621" s="1638"/>
      <c r="E621" s="1641"/>
      <c r="F621" s="1641"/>
      <c r="G621" s="1643"/>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678" t="s">
        <v>252</v>
      </c>
      <c r="C622" s="1679"/>
      <c r="D622" s="1680"/>
      <c r="E622" s="1710">
        <v>0.71799999999999997</v>
      </c>
      <c r="F622" s="1676">
        <v>0.77500000000000002</v>
      </c>
      <c r="G622" s="1676">
        <v>0.74199999999999999</v>
      </c>
      <c r="H622" s="1"/>
      <c r="I622" s="1"/>
      <c r="J622" s="1"/>
      <c r="K622" s="1"/>
      <c r="L622" s="1"/>
      <c r="M622" s="1"/>
      <c r="N622" s="1"/>
      <c r="O622" s="1"/>
      <c r="P622" s="1"/>
      <c r="Q622" s="1"/>
      <c r="R622" s="1"/>
      <c r="S622" s="1"/>
      <c r="T622" s="1"/>
      <c r="U622" s="1"/>
      <c r="V622" s="1"/>
      <c r="W622" s="1"/>
      <c r="X622" s="1"/>
      <c r="Y622" s="1"/>
      <c r="Z622" s="1"/>
    </row>
    <row r="623" spans="1:26" ht="26.25" customHeight="1" x14ac:dyDescent="0.2">
      <c r="A623" s="1"/>
      <c r="B623" s="1635"/>
      <c r="C623" s="1635"/>
      <c r="D623" s="1681"/>
      <c r="E623" s="1711"/>
      <c r="F623" s="1677"/>
      <c r="G623" s="1677"/>
      <c r="H623" s="1"/>
      <c r="I623" s="1"/>
      <c r="J623" s="1"/>
      <c r="K623" s="1"/>
      <c r="L623" s="1"/>
      <c r="M623" s="1"/>
      <c r="N623" s="1"/>
      <c r="O623" s="1"/>
      <c r="P623" s="1"/>
      <c r="Q623" s="1"/>
      <c r="R623" s="1"/>
      <c r="S623" s="1"/>
      <c r="T623" s="1"/>
      <c r="U623" s="1"/>
      <c r="V623" s="1"/>
      <c r="W623" s="1"/>
      <c r="X623" s="1"/>
      <c r="Y623" s="1"/>
      <c r="Z623" s="1"/>
    </row>
    <row r="624" spans="1:26" ht="15" customHeight="1" x14ac:dyDescent="0.2">
      <c r="A624" s="2"/>
      <c r="B624" s="1644" t="s">
        <v>253</v>
      </c>
      <c r="C624" s="1645"/>
      <c r="D624" s="1645"/>
      <c r="E624" s="1645"/>
      <c r="F624" s="1645"/>
      <c r="G624" s="1645"/>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1635"/>
      <c r="C625" s="1635"/>
      <c r="D625" s="1635"/>
      <c r="E625" s="1635"/>
      <c r="F625" s="1635"/>
      <c r="G625" s="1635"/>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1012"/>
      <c r="B627" s="1012" t="s">
        <v>254</v>
      </c>
      <c r="C627" s="1012"/>
      <c r="D627" s="1012"/>
      <c r="E627" s="1012"/>
      <c r="F627" s="1012"/>
      <c r="G627" s="1012"/>
      <c r="H627" s="1012"/>
      <c r="I627" s="1012"/>
      <c r="J627" s="1012"/>
      <c r="K627" s="1012"/>
      <c r="L627" s="1012"/>
      <c r="M627" s="1012"/>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 customHeight="1" x14ac:dyDescent="0.2">
      <c r="A629" s="1"/>
      <c r="B629" s="1636" t="s">
        <v>255</v>
      </c>
      <c r="C629" s="1615"/>
      <c r="D629" s="1615"/>
      <c r="E629" s="1682">
        <v>2022</v>
      </c>
      <c r="F629" s="1682">
        <v>2023</v>
      </c>
      <c r="G629" s="1684">
        <v>2024</v>
      </c>
      <c r="H629" s="1"/>
      <c r="I629" s="1"/>
      <c r="J629" s="1"/>
      <c r="K629" s="1"/>
      <c r="L629" s="1"/>
      <c r="M629" s="1"/>
      <c r="N629" s="1"/>
      <c r="O629" s="1"/>
      <c r="P629" s="1"/>
      <c r="Q629" s="1"/>
      <c r="R629" s="1"/>
      <c r="S629" s="1"/>
      <c r="T629" s="1"/>
      <c r="U629" s="1"/>
      <c r="V629" s="1"/>
      <c r="W629" s="1"/>
      <c r="X629" s="1"/>
      <c r="Y629" s="1"/>
      <c r="Z629" s="1"/>
    </row>
    <row r="630" spans="1:26" ht="15" customHeight="1" x14ac:dyDescent="0.2">
      <c r="A630" s="1"/>
      <c r="B630" s="1615"/>
      <c r="C630" s="1610"/>
      <c r="D630" s="1615"/>
      <c r="E630" s="1683"/>
      <c r="F630" s="1683"/>
      <c r="G630" s="1685"/>
      <c r="H630" s="1"/>
      <c r="I630" s="1"/>
      <c r="J630" s="1"/>
      <c r="K630" s="1"/>
      <c r="L630" s="1"/>
      <c r="M630" s="1"/>
      <c r="N630" s="1"/>
      <c r="O630" s="1"/>
      <c r="P630" s="1"/>
      <c r="Q630" s="1"/>
      <c r="R630" s="1"/>
      <c r="S630" s="1"/>
      <c r="T630" s="1"/>
      <c r="U630" s="1"/>
      <c r="V630" s="1"/>
      <c r="W630" s="1"/>
      <c r="X630" s="1"/>
      <c r="Y630" s="1"/>
      <c r="Z630" s="1"/>
    </row>
    <row r="631" spans="1:26" ht="12.75" hidden="1" customHeight="1" x14ac:dyDescent="0.2">
      <c r="A631" s="1"/>
      <c r="B631" s="1638"/>
      <c r="C631" s="1638"/>
      <c r="D631" s="1638"/>
      <c r="E631" s="1641"/>
      <c r="F631" s="1641"/>
      <c r="G631" s="1643"/>
      <c r="H631" s="1"/>
      <c r="I631" s="1"/>
      <c r="J631" s="1"/>
      <c r="K631" s="1"/>
      <c r="L631" s="1"/>
      <c r="M631" s="1"/>
      <c r="N631" s="1"/>
      <c r="O631" s="1"/>
      <c r="P631" s="1"/>
      <c r="Q631" s="1"/>
      <c r="R631" s="1"/>
      <c r="S631" s="1"/>
      <c r="T631" s="1"/>
      <c r="U631" s="1"/>
      <c r="V631" s="1"/>
      <c r="W631" s="1"/>
      <c r="X631" s="1"/>
      <c r="Y631" s="1"/>
      <c r="Z631" s="1"/>
    </row>
    <row r="632" spans="1:26" ht="18.75" customHeight="1" x14ac:dyDescent="0.2">
      <c r="A632" s="1"/>
      <c r="B632" s="1686" t="s">
        <v>49</v>
      </c>
      <c r="C632" s="1627"/>
      <c r="D632" s="1687"/>
      <c r="E632" s="247">
        <v>0.37</v>
      </c>
      <c r="F632" s="1134">
        <v>0.36626700000000001</v>
      </c>
      <c r="G632" s="1134">
        <v>0.36</v>
      </c>
      <c r="H632" s="1"/>
      <c r="I632" s="1"/>
      <c r="J632" s="1"/>
      <c r="K632" s="1"/>
      <c r="L632" s="1"/>
      <c r="M632" s="1"/>
      <c r="N632" s="1"/>
      <c r="O632" s="1"/>
      <c r="P632" s="1"/>
      <c r="Q632" s="1"/>
      <c r="R632" s="1"/>
      <c r="S632" s="1"/>
      <c r="T632" s="1"/>
      <c r="U632" s="1"/>
      <c r="V632" s="1"/>
      <c r="W632" s="1"/>
      <c r="X632" s="1"/>
      <c r="Y632" s="1"/>
      <c r="Z632" s="1"/>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1012"/>
      <c r="B634" s="1012" t="s">
        <v>256</v>
      </c>
      <c r="C634" s="1012"/>
      <c r="D634" s="1012"/>
      <c r="E634" s="1012"/>
      <c r="F634" s="1012"/>
      <c r="G634" s="1012"/>
      <c r="H634" s="1012"/>
      <c r="I634" s="1012"/>
      <c r="J634" s="1012"/>
      <c r="K634" s="1012"/>
      <c r="L634" s="1012"/>
      <c r="M634" s="1012"/>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 customHeight="1" x14ac:dyDescent="0.2">
      <c r="A636" s="1"/>
      <c r="B636" s="1636" t="s">
        <v>257</v>
      </c>
      <c r="C636" s="1615"/>
      <c r="D636" s="1637"/>
      <c r="E636" s="1640">
        <v>2022</v>
      </c>
      <c r="F636" s="1640" t="s">
        <v>258</v>
      </c>
      <c r="G636" s="1642">
        <v>2024</v>
      </c>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638"/>
      <c r="C637" s="1638"/>
      <c r="D637" s="1639"/>
      <c r="E637" s="1641"/>
      <c r="F637" s="1641"/>
      <c r="G637" s="1643"/>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670" t="s">
        <v>259</v>
      </c>
      <c r="C638" s="1671"/>
      <c r="D638" s="1672"/>
      <c r="E638" s="248">
        <v>42366.86</v>
      </c>
      <c r="F638" s="249">
        <v>33375.279999999999</v>
      </c>
      <c r="G638" s="250">
        <v>37810.9</v>
      </c>
      <c r="H638" s="82"/>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623" t="s">
        <v>260</v>
      </c>
      <c r="C639" s="1624"/>
      <c r="D639" s="1625"/>
      <c r="E639" s="1135">
        <v>7039.7</v>
      </c>
      <c r="F639" s="1136">
        <v>8487.6</v>
      </c>
      <c r="G639" s="251">
        <v>10145.1</v>
      </c>
      <c r="H639" s="82"/>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623" t="s">
        <v>261</v>
      </c>
      <c r="C640" s="1624"/>
      <c r="D640" s="1625"/>
      <c r="E640" s="148">
        <v>4184.8</v>
      </c>
      <c r="F640" s="252">
        <v>6179.1</v>
      </c>
      <c r="G640" s="1078">
        <v>5772.5</v>
      </c>
      <c r="H640" s="82"/>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623" t="s">
        <v>262</v>
      </c>
      <c r="C641" s="1624"/>
      <c r="D641" s="1625"/>
      <c r="E641" s="148">
        <v>72.599999999999994</v>
      </c>
      <c r="F641" s="252">
        <v>302.8</v>
      </c>
      <c r="G641" s="1078">
        <v>268.2</v>
      </c>
      <c r="H641" s="82"/>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623" t="s">
        <v>263</v>
      </c>
      <c r="C642" s="1624"/>
      <c r="D642" s="1625"/>
      <c r="E642" s="253">
        <v>10.097</v>
      </c>
      <c r="F642" s="254">
        <v>3.18</v>
      </c>
      <c r="G642" s="255">
        <v>0.5</v>
      </c>
      <c r="H642" s="82"/>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675" t="s">
        <v>264</v>
      </c>
      <c r="C643" s="1632"/>
      <c r="D643" s="1633"/>
      <c r="E643" s="147">
        <v>4337.8999999999996</v>
      </c>
      <c r="F643" s="256">
        <v>4076.3</v>
      </c>
      <c r="G643" s="1077">
        <v>3174.5</v>
      </c>
      <c r="H643" s="82"/>
      <c r="I643" s="1"/>
      <c r="J643" s="1"/>
      <c r="K643" s="1"/>
      <c r="L643" s="1"/>
      <c r="M643" s="1"/>
      <c r="N643" s="1"/>
      <c r="O643" s="1"/>
      <c r="P643" s="1"/>
      <c r="Q643" s="1"/>
      <c r="R643" s="1"/>
      <c r="S643" s="1"/>
      <c r="T643" s="1"/>
      <c r="U643" s="1"/>
      <c r="V643" s="1"/>
      <c r="W643" s="1"/>
      <c r="X643" s="1"/>
      <c r="Y643" s="1"/>
      <c r="Z643" s="1"/>
    </row>
    <row r="644" spans="1:26" ht="12.75" customHeight="1" x14ac:dyDescent="0.2">
      <c r="A644" s="2"/>
      <c r="B644" s="1644" t="s">
        <v>265</v>
      </c>
      <c r="C644" s="1645"/>
      <c r="D644" s="1645"/>
      <c r="E644" s="1645"/>
      <c r="F644" s="1645"/>
      <c r="G644" s="1645"/>
      <c r="H644" s="182"/>
      <c r="I644" s="2"/>
      <c r="J644" s="2"/>
      <c r="K644" s="2"/>
      <c r="L644" s="2"/>
      <c r="M644" s="2"/>
      <c r="N644" s="2"/>
      <c r="O644" s="2"/>
      <c r="P644" s="2"/>
      <c r="Q644" s="2"/>
      <c r="R644" s="2"/>
      <c r="S644" s="2"/>
      <c r="T644" s="2"/>
      <c r="U644" s="2"/>
      <c r="V644" s="2"/>
      <c r="W644" s="2"/>
      <c r="X644" s="2"/>
      <c r="Y644" s="2"/>
      <c r="Z644" s="2"/>
    </row>
    <row r="645" spans="1:26" ht="51" customHeight="1" x14ac:dyDescent="0.2">
      <c r="A645" s="2"/>
      <c r="B645" s="1610"/>
      <c r="C645" s="1610"/>
      <c r="D645" s="1610"/>
      <c r="E645" s="1610"/>
      <c r="F645" s="1610"/>
      <c r="G645" s="1610"/>
      <c r="H645" s="182"/>
      <c r="I645" s="2"/>
      <c r="J645" s="2"/>
      <c r="K645" s="2"/>
      <c r="L645" s="2"/>
      <c r="M645" s="2"/>
      <c r="N645" s="2"/>
      <c r="O645" s="2"/>
      <c r="P645" s="2"/>
      <c r="Q645" s="2"/>
      <c r="R645" s="2"/>
      <c r="S645" s="2"/>
      <c r="T645" s="2"/>
      <c r="U645" s="2"/>
      <c r="V645" s="2"/>
      <c r="W645" s="2"/>
      <c r="X645" s="2"/>
      <c r="Y645" s="2"/>
      <c r="Z645" s="2"/>
    </row>
    <row r="646" spans="1:26" ht="21.75" customHeight="1" x14ac:dyDescent="0.2">
      <c r="A646" s="2"/>
      <c r="B646" s="1610"/>
      <c r="C646" s="1610"/>
      <c r="D646" s="1610"/>
      <c r="E646" s="1610"/>
      <c r="F646" s="1610"/>
      <c r="G646" s="1610"/>
      <c r="H646" s="18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1635"/>
      <c r="C647" s="1635"/>
      <c r="D647" s="1635"/>
      <c r="E647" s="1635"/>
      <c r="F647" s="1635"/>
      <c r="G647" s="1635"/>
      <c r="H647" s="18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1137" t="s">
        <v>266</v>
      </c>
      <c r="B649" s="1137" t="s">
        <v>267</v>
      </c>
      <c r="C649" s="1073"/>
      <c r="D649" s="1073"/>
      <c r="E649" s="1073"/>
      <c r="F649" s="1137" t="s">
        <v>266</v>
      </c>
      <c r="G649" s="1137" t="s">
        <v>266</v>
      </c>
      <c r="H649" s="1137" t="s">
        <v>266</v>
      </c>
      <c r="I649" s="1137" t="s">
        <v>266</v>
      </c>
      <c r="J649" s="1137" t="s">
        <v>266</v>
      </c>
      <c r="K649" s="1137" t="s">
        <v>266</v>
      </c>
      <c r="L649" s="1137" t="s">
        <v>266</v>
      </c>
      <c r="M649" s="1137" t="s">
        <v>266</v>
      </c>
      <c r="N649" s="70"/>
      <c r="O649" s="70"/>
      <c r="P649" s="70"/>
      <c r="Q649" s="70"/>
      <c r="R649" s="70"/>
      <c r="S649" s="70"/>
      <c r="T649" s="70"/>
      <c r="U649" s="70"/>
      <c r="V649" s="70"/>
      <c r="W649" s="70"/>
      <c r="X649" s="70"/>
      <c r="Y649" s="70"/>
      <c r="Z649" s="70"/>
    </row>
    <row r="650" spans="1:26" ht="12.75" customHeight="1" x14ac:dyDescent="0.2">
      <c r="A650" s="70"/>
      <c r="B650" s="70"/>
      <c r="C650" s="70"/>
      <c r="D650" s="70"/>
      <c r="E650" s="70"/>
      <c r="F650" s="70"/>
      <c r="G650" s="70"/>
      <c r="H650" s="70"/>
      <c r="I650" s="70"/>
      <c r="J650" s="70"/>
      <c r="K650" s="70"/>
      <c r="L650" s="70"/>
      <c r="M650" s="70"/>
      <c r="N650" s="70"/>
      <c r="O650" s="70"/>
      <c r="P650" s="70"/>
      <c r="Q650" s="70"/>
      <c r="R650" s="70"/>
      <c r="S650" s="70"/>
      <c r="T650" s="70"/>
      <c r="U650" s="70"/>
      <c r="V650" s="70"/>
      <c r="W650" s="70"/>
      <c r="X650" s="70"/>
      <c r="Y650" s="70"/>
      <c r="Z650" s="70"/>
    </row>
    <row r="651" spans="1:26" ht="12.75" customHeight="1" x14ac:dyDescent="0.2">
      <c r="A651" s="70"/>
      <c r="B651" s="1662" t="s">
        <v>268</v>
      </c>
      <c r="C651" s="1615"/>
      <c r="D651" s="1615"/>
      <c r="E651" s="1615"/>
      <c r="F651" s="1615"/>
      <c r="G651" s="1663"/>
      <c r="H651" s="1665" t="s">
        <v>49</v>
      </c>
      <c r="I651" s="1615"/>
      <c r="J651" s="1615"/>
      <c r="K651" s="1666"/>
      <c r="L651" s="1610"/>
      <c r="M651" s="1610"/>
      <c r="N651" s="70"/>
      <c r="O651" s="70"/>
      <c r="P651" s="70"/>
      <c r="Q651" s="70"/>
      <c r="R651" s="70"/>
      <c r="S651" s="70"/>
      <c r="T651" s="70"/>
      <c r="U651" s="70"/>
      <c r="V651" s="70"/>
      <c r="W651" s="70"/>
      <c r="X651" s="70"/>
      <c r="Y651" s="70"/>
      <c r="Z651" s="70"/>
    </row>
    <row r="652" spans="1:26" ht="12.75" customHeight="1" x14ac:dyDescent="0.2">
      <c r="A652" s="70"/>
      <c r="B652" s="1638"/>
      <c r="C652" s="1638"/>
      <c r="D652" s="1638"/>
      <c r="E652" s="1638"/>
      <c r="F652" s="1638"/>
      <c r="G652" s="1664"/>
      <c r="H652" s="257">
        <v>2022</v>
      </c>
      <c r="I652" s="1138">
        <v>2023</v>
      </c>
      <c r="J652" s="258">
        <v>2024</v>
      </c>
      <c r="K652" s="70"/>
      <c r="L652" s="1666"/>
      <c r="M652" s="1610"/>
      <c r="N652" s="1610"/>
      <c r="O652" s="1610"/>
      <c r="P652" s="1610"/>
      <c r="Q652" s="70"/>
      <c r="R652" s="70"/>
      <c r="S652" s="70"/>
      <c r="T652" s="70"/>
      <c r="U652" s="70"/>
      <c r="V652" s="70"/>
      <c r="W652" s="70"/>
      <c r="X652" s="70"/>
      <c r="Y652" s="70"/>
      <c r="Z652" s="70"/>
    </row>
    <row r="653" spans="1:26" ht="12.75" customHeight="1" x14ac:dyDescent="0.2">
      <c r="A653" s="70"/>
      <c r="B653" s="1673" t="s">
        <v>269</v>
      </c>
      <c r="C653" s="1668"/>
      <c r="D653" s="1668"/>
      <c r="E653" s="1668"/>
      <c r="F653" s="1668"/>
      <c r="G653" s="1674"/>
      <c r="H653" s="1139">
        <v>0</v>
      </c>
      <c r="I653" s="233">
        <v>829287</v>
      </c>
      <c r="J653" s="233">
        <v>763223</v>
      </c>
      <c r="K653" s="70"/>
      <c r="L653" s="1610"/>
      <c r="M653" s="1610"/>
      <c r="N653" s="1610"/>
      <c r="O653" s="1610"/>
      <c r="P653" s="1610"/>
      <c r="Q653" s="70"/>
      <c r="R653" s="70"/>
      <c r="S653" s="70"/>
      <c r="T653" s="70"/>
      <c r="U653" s="70"/>
      <c r="V653" s="70"/>
      <c r="W653" s="70"/>
      <c r="X653" s="70"/>
      <c r="Y653" s="70"/>
      <c r="Z653" s="70"/>
    </row>
    <row r="654" spans="1:26" ht="12.75" customHeight="1" x14ac:dyDescent="0.2">
      <c r="A654" s="70"/>
      <c r="B654" s="1652" t="s">
        <v>270</v>
      </c>
      <c r="C654" s="1653"/>
      <c r="D654" s="1653"/>
      <c r="E654" s="1653"/>
      <c r="F654" s="1653"/>
      <c r="G654" s="1660"/>
      <c r="H654" s="1119">
        <v>986868</v>
      </c>
      <c r="I654" s="233">
        <v>1169847</v>
      </c>
      <c r="J654" s="233">
        <v>3131765</v>
      </c>
      <c r="K654" s="70"/>
      <c r="L654" s="1610"/>
      <c r="M654" s="1610"/>
      <c r="N654" s="1610"/>
      <c r="O654" s="1610"/>
      <c r="P654" s="1610"/>
      <c r="Q654" s="70"/>
      <c r="R654" s="70"/>
      <c r="S654" s="70"/>
      <c r="T654" s="70"/>
      <c r="U654" s="70"/>
      <c r="V654" s="70"/>
      <c r="W654" s="70"/>
      <c r="X654" s="70"/>
      <c r="Y654" s="70"/>
      <c r="Z654" s="70"/>
    </row>
    <row r="655" spans="1:26" ht="12.75" customHeight="1" x14ac:dyDescent="0.2">
      <c r="A655" s="70"/>
      <c r="B655" s="1652" t="s">
        <v>271</v>
      </c>
      <c r="C655" s="1653"/>
      <c r="D655" s="1653"/>
      <c r="E655" s="1653"/>
      <c r="F655" s="1653"/>
      <c r="G655" s="1660"/>
      <c r="H655" s="1139">
        <v>310</v>
      </c>
      <c r="I655" s="233">
        <v>2658</v>
      </c>
      <c r="J655" s="233">
        <v>2426</v>
      </c>
      <c r="K655" s="70"/>
      <c r="L655" s="1610"/>
      <c r="M655" s="1610"/>
      <c r="N655" s="1610"/>
      <c r="O655" s="1610"/>
      <c r="P655" s="1610"/>
      <c r="Q655" s="70"/>
      <c r="R655" s="70"/>
      <c r="S655" s="70"/>
      <c r="T655" s="70"/>
      <c r="U655" s="70"/>
      <c r="V655" s="70"/>
      <c r="W655" s="70"/>
      <c r="X655" s="70"/>
      <c r="Y655" s="70"/>
      <c r="Z655" s="70"/>
    </row>
    <row r="656" spans="1:26" ht="12.75" customHeight="1" x14ac:dyDescent="0.2">
      <c r="A656" s="70"/>
      <c r="B656" s="1652" t="s">
        <v>272</v>
      </c>
      <c r="C656" s="1653"/>
      <c r="D656" s="1653"/>
      <c r="E656" s="1653"/>
      <c r="F656" s="1653"/>
      <c r="G656" s="1660"/>
      <c r="H656" s="1119">
        <v>276081</v>
      </c>
      <c r="I656" s="233">
        <v>52108</v>
      </c>
      <c r="J656" s="233">
        <v>144315</v>
      </c>
      <c r="K656" s="70"/>
      <c r="L656" s="1610"/>
      <c r="M656" s="1610"/>
      <c r="N656" s="1610"/>
      <c r="O656" s="1610"/>
      <c r="P656" s="1610"/>
      <c r="Q656" s="70"/>
      <c r="R656" s="70"/>
      <c r="S656" s="70"/>
      <c r="T656" s="70"/>
      <c r="U656" s="70"/>
      <c r="V656" s="70"/>
      <c r="W656" s="70"/>
      <c r="X656" s="70"/>
      <c r="Y656" s="70"/>
      <c r="Z656" s="70"/>
    </row>
    <row r="657" spans="1:26" ht="12.75" customHeight="1" x14ac:dyDescent="0.2">
      <c r="A657" s="70"/>
      <c r="B657" s="1652" t="s">
        <v>273</v>
      </c>
      <c r="C657" s="1653"/>
      <c r="D657" s="1653"/>
      <c r="E657" s="1653"/>
      <c r="F657" s="1653"/>
      <c r="G657" s="1660"/>
      <c r="H657" s="1119">
        <v>847594</v>
      </c>
      <c r="I657" s="233">
        <v>1028294</v>
      </c>
      <c r="J657" s="233">
        <v>774863</v>
      </c>
      <c r="K657" s="70"/>
      <c r="L657" s="70"/>
      <c r="M657" s="70"/>
      <c r="N657" s="70"/>
      <c r="O657" s="70"/>
      <c r="P657" s="70"/>
      <c r="Q657" s="70"/>
      <c r="R657" s="70"/>
      <c r="S657" s="70"/>
      <c r="T657" s="70"/>
      <c r="U657" s="70"/>
      <c r="V657" s="70"/>
      <c r="W657" s="70"/>
      <c r="X657" s="70"/>
      <c r="Y657" s="70"/>
      <c r="Z657" s="70"/>
    </row>
    <row r="658" spans="1:26" ht="12.75" customHeight="1" x14ac:dyDescent="0.2">
      <c r="A658" s="70"/>
      <c r="B658" s="1652" t="s">
        <v>274</v>
      </c>
      <c r="C658" s="1653"/>
      <c r="D658" s="1653"/>
      <c r="E658" s="1653"/>
      <c r="F658" s="1653"/>
      <c r="G658" s="1660"/>
      <c r="H658" s="1119">
        <v>139685</v>
      </c>
      <c r="I658" s="233">
        <v>278380</v>
      </c>
      <c r="J658" s="233">
        <v>238365</v>
      </c>
      <c r="K658" s="70"/>
      <c r="L658" s="70"/>
      <c r="M658" s="70"/>
      <c r="N658" s="70"/>
      <c r="O658" s="70"/>
      <c r="P658" s="70"/>
      <c r="Q658" s="70"/>
      <c r="R658" s="70"/>
      <c r="S658" s="70"/>
      <c r="T658" s="70"/>
      <c r="U658" s="70"/>
      <c r="V658" s="70"/>
      <c r="W658" s="70"/>
      <c r="X658" s="70"/>
      <c r="Y658" s="70"/>
      <c r="Z658" s="70"/>
    </row>
    <row r="659" spans="1:26" ht="12.75" customHeight="1" x14ac:dyDescent="0.2">
      <c r="A659" s="70"/>
      <c r="B659" s="1652" t="s">
        <v>275</v>
      </c>
      <c r="C659" s="1653"/>
      <c r="D659" s="1653"/>
      <c r="E659" s="1653"/>
      <c r="F659" s="1653"/>
      <c r="G659" s="1660"/>
      <c r="H659" s="1139">
        <v>716</v>
      </c>
      <c r="I659" s="233">
        <v>1307</v>
      </c>
      <c r="J659" s="233">
        <v>2219</v>
      </c>
      <c r="K659" s="70"/>
      <c r="L659" s="70"/>
      <c r="M659" s="70"/>
      <c r="N659" s="70"/>
      <c r="O659" s="70"/>
      <c r="P659" s="70"/>
      <c r="Q659" s="70"/>
      <c r="R659" s="70"/>
      <c r="S659" s="70"/>
      <c r="T659" s="70"/>
      <c r="U659" s="70"/>
      <c r="V659" s="70"/>
      <c r="W659" s="70"/>
      <c r="X659" s="70"/>
      <c r="Y659" s="70"/>
      <c r="Z659" s="70"/>
    </row>
    <row r="660" spans="1:26" ht="12.75" customHeight="1" x14ac:dyDescent="0.2">
      <c r="A660" s="70"/>
      <c r="B660" s="1655" t="s">
        <v>42</v>
      </c>
      <c r="C660" s="1653"/>
      <c r="D660" s="1653"/>
      <c r="E660" s="1653"/>
      <c r="F660" s="1653"/>
      <c r="G660" s="1660"/>
      <c r="H660" s="1121">
        <v>2251255</v>
      </c>
      <c r="I660" s="236">
        <v>3361881</v>
      </c>
      <c r="J660" s="236">
        <v>5057176</v>
      </c>
      <c r="K660" s="70"/>
      <c r="L660" s="70"/>
      <c r="M660" s="70"/>
      <c r="N660" s="70"/>
      <c r="O660" s="70"/>
      <c r="P660" s="70"/>
      <c r="Q660" s="70"/>
      <c r="R660" s="70"/>
      <c r="S660" s="70"/>
      <c r="T660" s="70"/>
      <c r="U660" s="70"/>
      <c r="V660" s="70"/>
      <c r="W660" s="70"/>
      <c r="X660" s="70"/>
      <c r="Y660" s="70"/>
      <c r="Z660" s="70"/>
    </row>
    <row r="661" spans="1:26" ht="12.75" customHeight="1" x14ac:dyDescent="0.2">
      <c r="A661" s="70"/>
      <c r="B661" s="1656" t="s">
        <v>276</v>
      </c>
      <c r="C661" s="1657"/>
      <c r="D661" s="1657"/>
      <c r="E661" s="1657"/>
      <c r="F661" s="1657"/>
      <c r="G661" s="1661"/>
      <c r="H661" s="1140">
        <v>1</v>
      </c>
      <c r="I661" s="1141">
        <v>1</v>
      </c>
      <c r="J661" s="1141">
        <v>1</v>
      </c>
      <c r="K661" s="70"/>
      <c r="L661" s="70"/>
      <c r="M661" s="70"/>
      <c r="N661" s="70"/>
      <c r="O661" s="70"/>
      <c r="P661" s="70"/>
      <c r="Q661" s="70"/>
      <c r="R661" s="70"/>
      <c r="S661" s="70"/>
      <c r="T661" s="70"/>
      <c r="U661" s="70"/>
      <c r="V661" s="70"/>
      <c r="W661" s="70"/>
      <c r="X661" s="70"/>
      <c r="Y661" s="70"/>
      <c r="Z661" s="70"/>
    </row>
    <row r="662" spans="1:26" ht="33" customHeight="1" x14ac:dyDescent="0.2">
      <c r="A662" s="70"/>
      <c r="B662" s="1659" t="s">
        <v>277</v>
      </c>
      <c r="C662" s="1635"/>
      <c r="D662" s="1635"/>
      <c r="E662" s="1635"/>
      <c r="F662" s="1635"/>
      <c r="G662" s="1635"/>
      <c r="H662" s="1635"/>
      <c r="I662" s="1635"/>
      <c r="J662" s="1635"/>
      <c r="K662" s="70"/>
      <c r="L662" s="70"/>
      <c r="M662" s="70"/>
      <c r="N662" s="70"/>
      <c r="O662" s="70"/>
      <c r="P662" s="70"/>
      <c r="Q662" s="70"/>
      <c r="R662" s="70"/>
      <c r="S662" s="70"/>
      <c r="T662" s="70"/>
      <c r="U662" s="70"/>
      <c r="V662" s="70"/>
      <c r="W662" s="70"/>
      <c r="X662" s="70"/>
      <c r="Y662" s="70"/>
      <c r="Z662" s="70"/>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1137" t="s">
        <v>266</v>
      </c>
      <c r="B665" s="1137" t="s">
        <v>278</v>
      </c>
      <c r="C665" s="1073"/>
      <c r="D665" s="1073"/>
      <c r="E665" s="1073"/>
      <c r="F665" s="1073"/>
      <c r="G665" s="1073"/>
      <c r="H665" s="1073"/>
      <c r="I665" s="1073"/>
      <c r="J665" s="1073"/>
      <c r="K665" s="1073"/>
      <c r="L665" s="1073"/>
      <c r="M665" s="1073"/>
      <c r="N665" s="70"/>
      <c r="O665" s="70"/>
      <c r="P665" s="70"/>
      <c r="Q665" s="70"/>
      <c r="R665" s="70"/>
      <c r="S665" s="70"/>
      <c r="T665" s="70"/>
      <c r="U665" s="70"/>
      <c r="V665" s="70"/>
      <c r="W665" s="70"/>
      <c r="X665" s="70"/>
      <c r="Y665" s="70"/>
      <c r="Z665" s="70"/>
    </row>
    <row r="666" spans="1:26" ht="12.75" customHeight="1" x14ac:dyDescent="0.2">
      <c r="A666" s="70"/>
      <c r="B666" s="70"/>
      <c r="C666" s="70"/>
      <c r="D666" s="70"/>
      <c r="E666" s="70"/>
      <c r="F666" s="70"/>
      <c r="G666" s="70"/>
      <c r="H666" s="70"/>
      <c r="I666" s="70"/>
      <c r="J666" s="70"/>
      <c r="K666" s="70"/>
      <c r="L666" s="70"/>
      <c r="M666" s="70"/>
      <c r="N666" s="70"/>
      <c r="O666" s="70"/>
      <c r="P666" s="70"/>
      <c r="Q666" s="70"/>
      <c r="R666" s="70"/>
      <c r="S666" s="70"/>
      <c r="T666" s="70"/>
      <c r="U666" s="70"/>
      <c r="V666" s="70"/>
      <c r="W666" s="70"/>
      <c r="X666" s="70"/>
      <c r="Y666" s="70"/>
      <c r="Z666" s="70"/>
    </row>
    <row r="667" spans="1:26" ht="12.75" customHeight="1" x14ac:dyDescent="0.2">
      <c r="A667" s="70"/>
      <c r="B667" s="1662" t="s">
        <v>279</v>
      </c>
      <c r="C667" s="1615"/>
      <c r="D667" s="1615"/>
      <c r="E667" s="1615"/>
      <c r="F667" s="1615"/>
      <c r="G667" s="1663"/>
      <c r="H667" s="1665" t="s">
        <v>49</v>
      </c>
      <c r="I667" s="1615"/>
      <c r="J667" s="1615"/>
      <c r="K667" s="1666"/>
      <c r="L667" s="1610"/>
      <c r="M667" s="1610"/>
      <c r="N667" s="70"/>
      <c r="O667" s="70"/>
      <c r="P667" s="70"/>
      <c r="Q667" s="70"/>
      <c r="R667" s="70"/>
      <c r="S667" s="70"/>
      <c r="T667" s="70"/>
      <c r="U667" s="70"/>
      <c r="V667" s="70"/>
      <c r="W667" s="70"/>
      <c r="X667" s="70"/>
      <c r="Y667" s="70"/>
      <c r="Z667" s="70"/>
    </row>
    <row r="668" spans="1:26" ht="12.75" customHeight="1" x14ac:dyDescent="0.2">
      <c r="A668" s="70"/>
      <c r="B668" s="1638"/>
      <c r="C668" s="1638"/>
      <c r="D668" s="1638"/>
      <c r="E668" s="1638"/>
      <c r="F668" s="1638"/>
      <c r="G668" s="1664"/>
      <c r="H668" s="257">
        <v>2022</v>
      </c>
      <c r="I668" s="1138">
        <v>2023</v>
      </c>
      <c r="J668" s="258">
        <v>2024</v>
      </c>
      <c r="K668" s="70"/>
      <c r="L668" s="1666"/>
      <c r="M668" s="1610"/>
      <c r="N668" s="1610"/>
      <c r="O668" s="1610"/>
      <c r="P668" s="1610"/>
      <c r="Q668" s="70"/>
      <c r="R668" s="70"/>
      <c r="S668" s="70"/>
      <c r="T668" s="70"/>
      <c r="U668" s="70"/>
      <c r="V668" s="70"/>
      <c r="W668" s="70"/>
      <c r="X668" s="70"/>
      <c r="Y668" s="70"/>
      <c r="Z668" s="70"/>
    </row>
    <row r="669" spans="1:26" ht="12.75" customHeight="1" x14ac:dyDescent="0.25">
      <c r="A669" s="70"/>
      <c r="B669" s="1667" t="s">
        <v>280</v>
      </c>
      <c r="C669" s="1668"/>
      <c r="D669" s="1668"/>
      <c r="E669" s="1668"/>
      <c r="F669" s="1668"/>
      <c r="G669" s="1669"/>
      <c r="H669" s="233">
        <v>11562755</v>
      </c>
      <c r="I669" s="232">
        <v>14553600</v>
      </c>
      <c r="J669" s="1119">
        <v>15204178</v>
      </c>
      <c r="K669" s="70"/>
      <c r="L669" s="1610"/>
      <c r="M669" s="1610"/>
      <c r="N669" s="1610"/>
      <c r="O669" s="1610"/>
      <c r="P669" s="1610"/>
      <c r="Q669" s="70"/>
      <c r="R669" s="70"/>
      <c r="S669" s="70"/>
      <c r="T669" s="70"/>
      <c r="U669" s="70"/>
      <c r="V669" s="70"/>
      <c r="W669" s="70"/>
      <c r="X669" s="70"/>
      <c r="Y669" s="70"/>
      <c r="Z669" s="70"/>
    </row>
    <row r="670" spans="1:26" ht="12.75" customHeight="1" x14ac:dyDescent="0.25">
      <c r="A670" s="70"/>
      <c r="B670" s="1652" t="s">
        <v>281</v>
      </c>
      <c r="C670" s="1653"/>
      <c r="D670" s="1653"/>
      <c r="E670" s="1653"/>
      <c r="F670" s="1653"/>
      <c r="G670" s="1654"/>
      <c r="H670" s="233">
        <v>8548</v>
      </c>
      <c r="I670" s="232">
        <v>2320</v>
      </c>
      <c r="J670" s="1119">
        <v>1366</v>
      </c>
      <c r="K670" s="70"/>
      <c r="L670" s="1610"/>
      <c r="M670" s="1610"/>
      <c r="N670" s="1610"/>
      <c r="O670" s="1610"/>
      <c r="P670" s="1610"/>
      <c r="Q670" s="70"/>
      <c r="R670" s="70"/>
      <c r="S670" s="70"/>
      <c r="T670" s="70"/>
      <c r="U670" s="70"/>
      <c r="V670" s="70"/>
      <c r="W670" s="70"/>
      <c r="X670" s="70"/>
      <c r="Y670" s="70"/>
      <c r="Z670" s="70"/>
    </row>
    <row r="671" spans="1:26" ht="12.75" customHeight="1" x14ac:dyDescent="0.25">
      <c r="A671" s="70"/>
      <c r="B671" s="1652" t="s">
        <v>282</v>
      </c>
      <c r="C671" s="1653"/>
      <c r="D671" s="1653"/>
      <c r="E671" s="1653"/>
      <c r="F671" s="1653"/>
      <c r="G671" s="1654"/>
      <c r="H671" s="233">
        <v>6137</v>
      </c>
      <c r="I671" s="232">
        <v>3958</v>
      </c>
      <c r="J671" s="1119">
        <v>4042</v>
      </c>
      <c r="K671" s="70"/>
      <c r="L671" s="1610"/>
      <c r="M671" s="1610"/>
      <c r="N671" s="1610"/>
      <c r="O671" s="1610"/>
      <c r="P671" s="1610"/>
      <c r="Q671" s="70"/>
      <c r="R671" s="70"/>
      <c r="S671" s="70"/>
      <c r="T671" s="70"/>
      <c r="U671" s="70"/>
      <c r="V671" s="70"/>
      <c r="W671" s="70"/>
      <c r="X671" s="70"/>
      <c r="Y671" s="70"/>
      <c r="Z671" s="70"/>
    </row>
    <row r="672" spans="1:26" ht="12.75" customHeight="1" x14ac:dyDescent="0.2">
      <c r="A672" s="70"/>
      <c r="B672" s="1652" t="s">
        <v>283</v>
      </c>
      <c r="C672" s="1653"/>
      <c r="D672" s="1653"/>
      <c r="E672" s="1653"/>
      <c r="F672" s="1653"/>
      <c r="G672" s="1654"/>
      <c r="H672" s="233">
        <v>1812</v>
      </c>
      <c r="I672" s="232">
        <v>2691</v>
      </c>
      <c r="J672" s="1119">
        <v>4220</v>
      </c>
      <c r="K672" s="70"/>
      <c r="L672" s="1610"/>
      <c r="M672" s="1610"/>
      <c r="N672" s="1610"/>
      <c r="O672" s="1610"/>
      <c r="P672" s="1610"/>
      <c r="Q672" s="70"/>
      <c r="R672" s="70"/>
      <c r="S672" s="70"/>
      <c r="T672" s="70"/>
      <c r="U672" s="70"/>
      <c r="V672" s="70"/>
      <c r="W672" s="70"/>
      <c r="X672" s="70"/>
      <c r="Y672" s="70"/>
      <c r="Z672" s="70"/>
    </row>
    <row r="673" spans="1:26" ht="12.75" customHeight="1" x14ac:dyDescent="0.2">
      <c r="A673" s="70"/>
      <c r="B673" s="1652" t="s">
        <v>284</v>
      </c>
      <c r="C673" s="1653"/>
      <c r="D673" s="1653"/>
      <c r="E673" s="1653"/>
      <c r="F673" s="1653"/>
      <c r="G673" s="1654"/>
      <c r="H673" s="259">
        <v>0</v>
      </c>
      <c r="I673" s="260">
        <v>0</v>
      </c>
      <c r="J673" s="1139">
        <v>0</v>
      </c>
      <c r="K673" s="70"/>
      <c r="L673" s="70"/>
      <c r="M673" s="70"/>
      <c r="N673" s="70"/>
      <c r="O673" s="70"/>
      <c r="P673" s="70"/>
      <c r="Q673" s="70"/>
      <c r="R673" s="70"/>
      <c r="S673" s="70"/>
      <c r="T673" s="70"/>
      <c r="U673" s="70"/>
      <c r="V673" s="70"/>
      <c r="W673" s="70"/>
      <c r="X673" s="70"/>
      <c r="Y673" s="70"/>
      <c r="Z673" s="70"/>
    </row>
    <row r="674" spans="1:26" ht="12.75" customHeight="1" x14ac:dyDescent="0.25">
      <c r="A674" s="70"/>
      <c r="B674" s="1652" t="s">
        <v>285</v>
      </c>
      <c r="C674" s="1653"/>
      <c r="D674" s="1653"/>
      <c r="E674" s="1653"/>
      <c r="F674" s="1653"/>
      <c r="G674" s="1654"/>
      <c r="H674" s="259">
        <v>0</v>
      </c>
      <c r="I674" s="260">
        <v>0</v>
      </c>
      <c r="J674" s="1139">
        <v>0</v>
      </c>
      <c r="K674" s="70"/>
      <c r="L674" s="70"/>
      <c r="M674" s="70"/>
      <c r="N674" s="70"/>
      <c r="O674" s="70"/>
      <c r="P674" s="70"/>
      <c r="Q674" s="70"/>
      <c r="R674" s="70"/>
      <c r="S674" s="70"/>
      <c r="T674" s="70"/>
      <c r="U674" s="70"/>
      <c r="V674" s="70"/>
      <c r="W674" s="70"/>
      <c r="X674" s="70"/>
      <c r="Y674" s="70"/>
      <c r="Z674" s="70"/>
    </row>
    <row r="675" spans="1:26" ht="12.75" customHeight="1" x14ac:dyDescent="0.2">
      <c r="A675" s="70"/>
      <c r="B675" s="1655" t="s">
        <v>42</v>
      </c>
      <c r="C675" s="1653"/>
      <c r="D675" s="1653"/>
      <c r="E675" s="1653"/>
      <c r="F675" s="1653"/>
      <c r="G675" s="1654"/>
      <c r="H675" s="236">
        <v>11579510</v>
      </c>
      <c r="I675" s="235">
        <v>14562750</v>
      </c>
      <c r="J675" s="1121">
        <v>15213806</v>
      </c>
      <c r="K675" s="70"/>
      <c r="L675" s="70"/>
      <c r="M675" s="70"/>
      <c r="N675" s="70"/>
      <c r="O675" s="70"/>
      <c r="P675" s="70"/>
      <c r="Q675" s="70"/>
      <c r="R675" s="70"/>
      <c r="S675" s="70"/>
      <c r="T675" s="70"/>
      <c r="U675" s="70"/>
      <c r="V675" s="70"/>
      <c r="W675" s="70"/>
      <c r="X675" s="70"/>
      <c r="Y675" s="70"/>
      <c r="Z675" s="70"/>
    </row>
    <row r="676" spans="1:26" ht="12.75" customHeight="1" x14ac:dyDescent="0.2">
      <c r="A676" s="70"/>
      <c r="B676" s="1656" t="s">
        <v>276</v>
      </c>
      <c r="C676" s="1657"/>
      <c r="D676" s="1657"/>
      <c r="E676" s="1657"/>
      <c r="F676" s="1657"/>
      <c r="G676" s="1658"/>
      <c r="H676" s="1141">
        <v>1</v>
      </c>
      <c r="I676" s="261">
        <v>1</v>
      </c>
      <c r="J676" s="1140">
        <v>1</v>
      </c>
      <c r="K676" s="70"/>
      <c r="L676" s="70"/>
      <c r="M676" s="70"/>
      <c r="N676" s="70"/>
      <c r="O676" s="70"/>
      <c r="P676" s="70"/>
      <c r="Q676" s="70"/>
      <c r="R676" s="70"/>
      <c r="S676" s="70"/>
      <c r="T676" s="70"/>
      <c r="U676" s="70"/>
      <c r="V676" s="70"/>
      <c r="W676" s="70"/>
      <c r="X676" s="70"/>
      <c r="Y676" s="70"/>
      <c r="Z676" s="70"/>
    </row>
    <row r="677" spans="1:26" ht="34.5" customHeight="1" x14ac:dyDescent="0.2">
      <c r="A677" s="70"/>
      <c r="B677" s="1659" t="s">
        <v>286</v>
      </c>
      <c r="C677" s="1635"/>
      <c r="D677" s="1635"/>
      <c r="E677" s="1635"/>
      <c r="F677" s="1635"/>
      <c r="G677" s="1635"/>
      <c r="H677" s="1635"/>
      <c r="I677" s="1635"/>
      <c r="J677" s="1635"/>
      <c r="K677" s="70"/>
      <c r="L677" s="70"/>
      <c r="M677" s="70"/>
      <c r="N677" s="70"/>
      <c r="O677" s="70"/>
      <c r="P677" s="70"/>
      <c r="Q677" s="70"/>
      <c r="R677" s="70"/>
      <c r="S677" s="70"/>
      <c r="T677" s="70"/>
      <c r="U677" s="70"/>
      <c r="V677" s="70"/>
      <c r="W677" s="70"/>
      <c r="X677" s="70"/>
      <c r="Y677" s="70"/>
      <c r="Z677" s="70"/>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26.25" customHeight="1" x14ac:dyDescent="0.2">
      <c r="A680" s="6"/>
      <c r="B680" s="7" t="s">
        <v>287</v>
      </c>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1012"/>
      <c r="B683" s="1012" t="s">
        <v>288</v>
      </c>
      <c r="C683" s="1012"/>
      <c r="D683" s="1012"/>
      <c r="E683" s="1012"/>
      <c r="F683" s="1012"/>
      <c r="G683" s="1012"/>
      <c r="H683" s="1012"/>
      <c r="I683" s="1012"/>
      <c r="J683" s="1012"/>
      <c r="K683" s="1012"/>
      <c r="L683" s="1012"/>
      <c r="M683" s="1012"/>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 customHeight="1" x14ac:dyDescent="0.2">
      <c r="A685" s="1"/>
      <c r="B685" s="1636" t="s">
        <v>289</v>
      </c>
      <c r="C685" s="1615"/>
      <c r="D685" s="1637"/>
      <c r="E685" s="1640">
        <v>2022</v>
      </c>
      <c r="F685" s="1640">
        <v>2023</v>
      </c>
      <c r="G685" s="1642" t="s">
        <v>290</v>
      </c>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638"/>
      <c r="C686" s="1638"/>
      <c r="D686" s="1639"/>
      <c r="E686" s="1641"/>
      <c r="F686" s="1641"/>
      <c r="G686" s="1643"/>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626" t="s">
        <v>291</v>
      </c>
      <c r="C687" s="1627"/>
      <c r="D687" s="1627"/>
      <c r="E687" s="1627"/>
      <c r="F687" s="1627"/>
      <c r="G687" s="1627"/>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646" t="s">
        <v>292</v>
      </c>
      <c r="C688" s="1647"/>
      <c r="D688" s="1648"/>
      <c r="E688" s="1135">
        <v>76369.100000000006</v>
      </c>
      <c r="F688" s="1135">
        <v>81040.56</v>
      </c>
      <c r="G688" s="251">
        <v>79675.5</v>
      </c>
      <c r="H688" s="1"/>
      <c r="I688" s="82"/>
      <c r="J688" s="1"/>
      <c r="K688" s="1"/>
      <c r="L688" s="1"/>
      <c r="M688" s="1"/>
      <c r="N688" s="1"/>
      <c r="O688" s="1"/>
      <c r="P688" s="1"/>
      <c r="Q688" s="1"/>
      <c r="R688" s="1"/>
      <c r="S688" s="1"/>
      <c r="T688" s="1"/>
      <c r="U688" s="1"/>
      <c r="V688" s="1"/>
      <c r="W688" s="1"/>
      <c r="X688" s="1"/>
      <c r="Y688" s="1"/>
      <c r="Z688" s="1"/>
    </row>
    <row r="689" spans="1:26" ht="12.75" customHeight="1" x14ac:dyDescent="0.2">
      <c r="A689" s="1"/>
      <c r="B689" s="1623" t="s">
        <v>293</v>
      </c>
      <c r="C689" s="1624"/>
      <c r="D689" s="1625"/>
      <c r="E689" s="1135">
        <v>10235.4</v>
      </c>
      <c r="F689" s="1135">
        <v>11904.840000000002</v>
      </c>
      <c r="G689" s="251">
        <v>13877.5</v>
      </c>
      <c r="H689" s="1"/>
      <c r="I689" s="82"/>
      <c r="J689" s="1"/>
      <c r="K689" s="1"/>
      <c r="L689" s="1"/>
      <c r="M689" s="1"/>
      <c r="N689" s="1"/>
      <c r="O689" s="1"/>
      <c r="P689" s="1"/>
      <c r="Q689" s="1"/>
      <c r="R689" s="1"/>
      <c r="S689" s="1"/>
      <c r="T689" s="1"/>
      <c r="U689" s="1"/>
      <c r="V689" s="1"/>
      <c r="W689" s="1"/>
      <c r="X689" s="1"/>
      <c r="Y689" s="1"/>
      <c r="Z689" s="1"/>
    </row>
    <row r="690" spans="1:26" ht="12.75" customHeight="1" x14ac:dyDescent="0.2">
      <c r="A690" s="1"/>
      <c r="B690" s="1623" t="s">
        <v>294</v>
      </c>
      <c r="C690" s="1624"/>
      <c r="D690" s="1625"/>
      <c r="E690" s="1135">
        <v>5425.68</v>
      </c>
      <c r="F690" s="1135">
        <v>5510.25</v>
      </c>
      <c r="G690" s="251">
        <v>0</v>
      </c>
      <c r="H690" s="1"/>
      <c r="I690" s="82"/>
      <c r="J690" s="1"/>
      <c r="K690" s="1"/>
      <c r="L690" s="1"/>
      <c r="M690" s="1"/>
      <c r="N690" s="1"/>
      <c r="O690" s="1"/>
      <c r="P690" s="1"/>
      <c r="Q690" s="1"/>
      <c r="R690" s="1"/>
      <c r="S690" s="1"/>
      <c r="T690" s="1"/>
      <c r="U690" s="1"/>
      <c r="V690" s="1"/>
      <c r="W690" s="1"/>
      <c r="X690" s="1"/>
      <c r="Y690" s="1"/>
      <c r="Z690" s="1"/>
    </row>
    <row r="691" spans="1:26" ht="12.75" customHeight="1" x14ac:dyDescent="0.2">
      <c r="A691" s="1"/>
      <c r="B691" s="1623" t="s">
        <v>295</v>
      </c>
      <c r="C691" s="1624"/>
      <c r="D691" s="1625"/>
      <c r="E691" s="1135">
        <v>596.79999999999995</v>
      </c>
      <c r="F691" s="1135">
        <v>650.83999999999992</v>
      </c>
      <c r="G691" s="251">
        <v>656</v>
      </c>
      <c r="H691" s="1"/>
      <c r="I691" s="82"/>
      <c r="J691" s="1"/>
      <c r="K691" s="1"/>
      <c r="L691" s="1"/>
      <c r="M691" s="1"/>
      <c r="N691" s="1"/>
      <c r="O691" s="1"/>
      <c r="P691" s="1"/>
      <c r="Q691" s="1"/>
      <c r="R691" s="1"/>
      <c r="S691" s="1"/>
      <c r="T691" s="1"/>
      <c r="U691" s="1"/>
      <c r="V691" s="1"/>
      <c r="W691" s="1"/>
      <c r="X691" s="1"/>
      <c r="Y691" s="1"/>
      <c r="Z691" s="1"/>
    </row>
    <row r="692" spans="1:26" ht="12.75" customHeight="1" x14ac:dyDescent="0.2">
      <c r="A692" s="1"/>
      <c r="B692" s="1631" t="s">
        <v>296</v>
      </c>
      <c r="C692" s="1632"/>
      <c r="D692" s="1633"/>
      <c r="E692" s="1142">
        <v>92627</v>
      </c>
      <c r="F692" s="1142">
        <v>99106.49000000002</v>
      </c>
      <c r="G692" s="1143">
        <v>94209</v>
      </c>
      <c r="H692" s="82"/>
      <c r="I692" s="82"/>
      <c r="J692" s="1"/>
      <c r="K692" s="1"/>
      <c r="L692" s="1"/>
      <c r="M692" s="1"/>
      <c r="N692" s="1"/>
      <c r="O692" s="1"/>
      <c r="P692" s="1"/>
      <c r="Q692" s="1"/>
      <c r="R692" s="1"/>
      <c r="S692" s="1"/>
      <c r="T692" s="1"/>
      <c r="U692" s="1"/>
      <c r="V692" s="1"/>
      <c r="W692" s="1"/>
      <c r="X692" s="1"/>
      <c r="Y692" s="1"/>
      <c r="Z692" s="1"/>
    </row>
    <row r="693" spans="1:26" ht="15" customHeight="1" x14ac:dyDescent="0.2">
      <c r="A693" s="1"/>
      <c r="B693" s="1629" t="s">
        <v>297</v>
      </c>
      <c r="C693" s="1630"/>
      <c r="D693" s="1630"/>
      <c r="E693" s="1630"/>
      <c r="F693" s="1630"/>
      <c r="G693" s="1630"/>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646" t="s">
        <v>293</v>
      </c>
      <c r="C694" s="1647"/>
      <c r="D694" s="1648"/>
      <c r="E694" s="145">
        <v>214.3</v>
      </c>
      <c r="F694" s="145">
        <v>444.33</v>
      </c>
      <c r="G694" s="262">
        <v>276.2</v>
      </c>
      <c r="H694" s="1"/>
      <c r="I694" s="82"/>
      <c r="J694" s="1"/>
      <c r="K694" s="1"/>
      <c r="L694" s="1"/>
      <c r="M694" s="1"/>
      <c r="N694" s="1"/>
      <c r="O694" s="1"/>
      <c r="P694" s="1"/>
      <c r="Q694" s="1"/>
      <c r="R694" s="1"/>
      <c r="S694" s="1"/>
      <c r="T694" s="1"/>
      <c r="U694" s="1"/>
      <c r="V694" s="1"/>
      <c r="W694" s="1"/>
      <c r="X694" s="1"/>
      <c r="Y694" s="1"/>
      <c r="Z694" s="1"/>
    </row>
    <row r="695" spans="1:26" ht="12.75" customHeight="1" x14ac:dyDescent="0.2">
      <c r="A695" s="1"/>
      <c r="B695" s="1649" t="s">
        <v>298</v>
      </c>
      <c r="C695" s="1650"/>
      <c r="D695" s="1651"/>
      <c r="E695" s="1144">
        <v>229.2</v>
      </c>
      <c r="F695" s="263">
        <v>236.7</v>
      </c>
      <c r="G695" s="264">
        <v>20.6</v>
      </c>
      <c r="H695" s="1"/>
      <c r="I695" s="82"/>
      <c r="J695" s="1"/>
      <c r="K695" s="1"/>
      <c r="L695" s="1"/>
      <c r="M695" s="1"/>
      <c r="N695" s="1"/>
      <c r="O695" s="1"/>
      <c r="P695" s="1"/>
      <c r="Q695" s="1"/>
      <c r="R695" s="1"/>
      <c r="S695" s="1"/>
      <c r="T695" s="1"/>
      <c r="U695" s="1"/>
      <c r="V695" s="1"/>
      <c r="W695" s="1"/>
      <c r="X695" s="1"/>
      <c r="Y695" s="1"/>
      <c r="Z695" s="1"/>
    </row>
    <row r="696" spans="1:26" ht="12.75" customHeight="1" x14ac:dyDescent="0.2">
      <c r="A696" s="1"/>
      <c r="B696" s="1623" t="s">
        <v>292</v>
      </c>
      <c r="C696" s="1624"/>
      <c r="D696" s="1625"/>
      <c r="E696" s="265" t="s">
        <v>136</v>
      </c>
      <c r="F696" s="1145" t="s">
        <v>136</v>
      </c>
      <c r="G696" s="1146">
        <v>912.8</v>
      </c>
      <c r="H696" s="1"/>
      <c r="I696" s="82"/>
      <c r="J696" s="1"/>
      <c r="K696" s="1"/>
      <c r="L696" s="1"/>
      <c r="M696" s="1"/>
      <c r="N696" s="1"/>
      <c r="O696" s="1"/>
      <c r="P696" s="1"/>
      <c r="Q696" s="1"/>
      <c r="R696" s="1"/>
      <c r="S696" s="1"/>
      <c r="T696" s="1"/>
      <c r="U696" s="1"/>
      <c r="V696" s="1"/>
      <c r="W696" s="1"/>
      <c r="X696" s="1"/>
      <c r="Y696" s="1"/>
      <c r="Z696" s="1"/>
    </row>
    <row r="697" spans="1:26" ht="12.75" customHeight="1" x14ac:dyDescent="0.2">
      <c r="A697" s="1"/>
      <c r="B697" s="1631" t="s">
        <v>299</v>
      </c>
      <c r="C697" s="1632"/>
      <c r="D697" s="1633"/>
      <c r="E697" s="150">
        <v>443.5</v>
      </c>
      <c r="F697" s="150">
        <v>681.03</v>
      </c>
      <c r="G697" s="1079">
        <v>1209.5999999999999</v>
      </c>
      <c r="H697" s="1"/>
      <c r="I697" s="82"/>
      <c r="J697" s="1"/>
      <c r="K697" s="1"/>
      <c r="L697" s="1"/>
      <c r="M697" s="1"/>
      <c r="N697" s="1"/>
      <c r="O697" s="1"/>
      <c r="P697" s="1"/>
      <c r="Q697" s="1"/>
      <c r="R697" s="1"/>
      <c r="S697" s="1"/>
      <c r="T697" s="1"/>
      <c r="U697" s="1"/>
      <c r="V697" s="1"/>
      <c r="W697" s="1"/>
      <c r="X697" s="1"/>
      <c r="Y697" s="1"/>
      <c r="Z697" s="1"/>
    </row>
    <row r="698" spans="1:26" ht="12.75" customHeight="1" x14ac:dyDescent="0.2">
      <c r="A698" s="2"/>
      <c r="B698" s="1644" t="s">
        <v>300</v>
      </c>
      <c r="C698" s="1645"/>
      <c r="D698" s="1645"/>
      <c r="E698" s="1645"/>
      <c r="F698" s="1645"/>
      <c r="G698" s="1645"/>
      <c r="H698" s="2"/>
      <c r="I698" s="2"/>
      <c r="J698" s="2"/>
      <c r="K698" s="2"/>
      <c r="L698" s="2"/>
      <c r="M698" s="2"/>
      <c r="N698" s="2"/>
      <c r="O698" s="2"/>
      <c r="P698" s="2"/>
      <c r="Q698" s="2"/>
      <c r="R698" s="2"/>
      <c r="S698" s="2"/>
      <c r="T698" s="2"/>
      <c r="U698" s="2"/>
      <c r="V698" s="2"/>
      <c r="W698" s="2"/>
      <c r="X698" s="2"/>
      <c r="Y698" s="2"/>
      <c r="Z698" s="2"/>
    </row>
    <row r="699" spans="1:26" ht="24" customHeight="1" x14ac:dyDescent="0.2">
      <c r="A699" s="2"/>
      <c r="B699" s="1610"/>
      <c r="C699" s="1610"/>
      <c r="D699" s="1610"/>
      <c r="E699" s="1610"/>
      <c r="F699" s="1610"/>
      <c r="G699" s="1610"/>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1610"/>
      <c r="C700" s="1610"/>
      <c r="D700" s="1610"/>
      <c r="E700" s="1610"/>
      <c r="F700" s="1610"/>
      <c r="G700" s="1610"/>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1610"/>
      <c r="C701" s="1610"/>
      <c r="D701" s="1610"/>
      <c r="E701" s="1610"/>
      <c r="F701" s="1610"/>
      <c r="G701" s="1610"/>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1610"/>
      <c r="C702" s="1610"/>
      <c r="D702" s="1610"/>
      <c r="E702" s="1610"/>
      <c r="F702" s="1610"/>
      <c r="G702" s="1610"/>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1635"/>
      <c r="C703" s="1635"/>
      <c r="D703" s="1635"/>
      <c r="E703" s="1635"/>
      <c r="F703" s="1635"/>
      <c r="G703" s="1635"/>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1012"/>
      <c r="B706" s="1012" t="s">
        <v>301</v>
      </c>
      <c r="C706" s="1012"/>
      <c r="D706" s="1012"/>
      <c r="E706" s="1012"/>
      <c r="F706" s="1012"/>
      <c r="G706" s="1012"/>
      <c r="H706" s="1012"/>
      <c r="I706" s="1012"/>
      <c r="J706" s="1012"/>
      <c r="K706" s="1012"/>
      <c r="L706" s="1012"/>
      <c r="M706" s="1012"/>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 customHeight="1" x14ac:dyDescent="0.2">
      <c r="A708" s="1"/>
      <c r="B708" s="1636" t="s">
        <v>302</v>
      </c>
      <c r="C708" s="1615"/>
      <c r="D708" s="1637"/>
      <c r="E708" s="1640">
        <v>2022</v>
      </c>
      <c r="F708" s="1640">
        <v>2023</v>
      </c>
      <c r="G708" s="1642">
        <v>2024</v>
      </c>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638"/>
      <c r="C709" s="1638"/>
      <c r="D709" s="1639"/>
      <c r="E709" s="1641"/>
      <c r="F709" s="1641"/>
      <c r="G709" s="1643"/>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626" t="s">
        <v>303</v>
      </c>
      <c r="C710" s="1627"/>
      <c r="D710" s="1627"/>
      <c r="E710" s="1627"/>
      <c r="F710" s="1627"/>
      <c r="G710" s="1627"/>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623" t="s">
        <v>292</v>
      </c>
      <c r="C711" s="1624"/>
      <c r="D711" s="1625"/>
      <c r="E711" s="1135">
        <v>70493.2</v>
      </c>
      <c r="F711" s="1135">
        <v>78848.56</v>
      </c>
      <c r="G711" s="251">
        <v>73593.100000000006</v>
      </c>
      <c r="H711" s="82"/>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623" t="s">
        <v>293</v>
      </c>
      <c r="C712" s="1624"/>
      <c r="D712" s="1625"/>
      <c r="E712" s="1135">
        <v>81.400000000000006</v>
      </c>
      <c r="F712" s="1135">
        <v>126.43</v>
      </c>
      <c r="G712" s="251">
        <v>150.6</v>
      </c>
      <c r="H712" s="82"/>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623" t="s">
        <v>304</v>
      </c>
      <c r="C713" s="1624"/>
      <c r="D713" s="1625"/>
      <c r="E713" s="1135">
        <v>135.9</v>
      </c>
      <c r="F713" s="1135">
        <v>146.91999999999999</v>
      </c>
      <c r="G713" s="251">
        <v>134.4</v>
      </c>
      <c r="H713" s="82"/>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623" t="s">
        <v>295</v>
      </c>
      <c r="C714" s="1624"/>
      <c r="D714" s="1625"/>
      <c r="E714" s="1135">
        <v>58.5</v>
      </c>
      <c r="F714" s="1135">
        <v>60.04</v>
      </c>
      <c r="G714" s="251">
        <v>49.1</v>
      </c>
      <c r="H714" s="82"/>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631" t="s">
        <v>305</v>
      </c>
      <c r="C715" s="1632"/>
      <c r="D715" s="1633"/>
      <c r="E715" s="266">
        <v>70769</v>
      </c>
      <c r="F715" s="266">
        <v>79181.950000000012</v>
      </c>
      <c r="G715" s="1147">
        <v>73927.199999999997</v>
      </c>
      <c r="H715" s="82"/>
      <c r="I715" s="1"/>
      <c r="J715" s="1"/>
      <c r="K715" s="1"/>
      <c r="L715" s="1"/>
      <c r="M715" s="1"/>
      <c r="N715" s="1"/>
      <c r="O715" s="1"/>
      <c r="P715" s="1"/>
      <c r="Q715" s="1"/>
      <c r="R715" s="1"/>
      <c r="S715" s="1"/>
      <c r="T715" s="1"/>
      <c r="U715" s="1"/>
      <c r="V715" s="1"/>
      <c r="W715" s="1"/>
      <c r="X715" s="1"/>
      <c r="Y715" s="1"/>
      <c r="Z715" s="1"/>
    </row>
    <row r="716" spans="1:26" ht="15" customHeight="1" x14ac:dyDescent="0.2">
      <c r="A716" s="1"/>
      <c r="B716" s="1634" t="s">
        <v>306</v>
      </c>
      <c r="C716" s="1635"/>
      <c r="D716" s="1635"/>
      <c r="E716" s="1635"/>
      <c r="F716" s="1635"/>
      <c r="G716" s="1635"/>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623" t="s">
        <v>292</v>
      </c>
      <c r="C717" s="1624"/>
      <c r="D717" s="1625"/>
      <c r="E717" s="145">
        <v>60.5</v>
      </c>
      <c r="F717" s="145">
        <v>64.900000000000006</v>
      </c>
      <c r="G717" s="146">
        <v>567.29999999999995</v>
      </c>
      <c r="H717" s="82"/>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623" t="s">
        <v>293</v>
      </c>
      <c r="C718" s="1624"/>
      <c r="D718" s="1625"/>
      <c r="E718" s="1135">
        <v>2.5</v>
      </c>
      <c r="F718" s="1135">
        <v>6.29</v>
      </c>
      <c r="G718" s="251">
        <v>0</v>
      </c>
      <c r="H718" s="82"/>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623" t="s">
        <v>304</v>
      </c>
      <c r="C719" s="1624"/>
      <c r="D719" s="1625"/>
      <c r="E719" s="1135">
        <v>135.9</v>
      </c>
      <c r="F719" s="1135">
        <v>146.9</v>
      </c>
      <c r="G719" s="251">
        <v>0</v>
      </c>
      <c r="H719" s="82"/>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623" t="s">
        <v>295</v>
      </c>
      <c r="C720" s="1624"/>
      <c r="D720" s="1625"/>
      <c r="E720" s="148">
        <v>56.1</v>
      </c>
      <c r="F720" s="148">
        <v>54.94</v>
      </c>
      <c r="G720" s="1078">
        <v>0</v>
      </c>
      <c r="H720" s="82"/>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628" t="s">
        <v>299</v>
      </c>
      <c r="C721" s="1624"/>
      <c r="D721" s="1625"/>
      <c r="E721" s="150">
        <v>255</v>
      </c>
      <c r="F721" s="150">
        <v>273.02</v>
      </c>
      <c r="G721" s="1079">
        <v>567.29999999999995</v>
      </c>
      <c r="H721" s="82"/>
      <c r="I721" s="1"/>
      <c r="J721" s="1"/>
      <c r="K721" s="1"/>
      <c r="L721" s="1"/>
      <c r="M721" s="1"/>
      <c r="N721" s="1"/>
      <c r="O721" s="1"/>
      <c r="P721" s="1"/>
      <c r="Q721" s="1"/>
      <c r="R721" s="1"/>
      <c r="S721" s="1"/>
      <c r="T721" s="1"/>
      <c r="U721" s="1"/>
      <c r="V721" s="1"/>
      <c r="W721" s="1"/>
      <c r="X721" s="1"/>
      <c r="Y721" s="1"/>
      <c r="Z721" s="1"/>
    </row>
    <row r="722" spans="1:26" ht="12.75" customHeight="1" x14ac:dyDescent="0.2">
      <c r="A722" s="2"/>
      <c r="B722" s="1644" t="s">
        <v>307</v>
      </c>
      <c r="C722" s="1645"/>
      <c r="D722" s="1645"/>
      <c r="E722" s="1645"/>
      <c r="F722" s="1645"/>
      <c r="G722" s="1645"/>
      <c r="H722" s="2"/>
      <c r="I722" s="2"/>
      <c r="J722" s="2"/>
      <c r="K722" s="2"/>
      <c r="L722" s="2"/>
      <c r="M722" s="2"/>
      <c r="N722" s="2"/>
      <c r="O722" s="2"/>
      <c r="P722" s="2"/>
      <c r="Q722" s="2"/>
      <c r="R722" s="2"/>
      <c r="S722" s="2"/>
      <c r="T722" s="2"/>
      <c r="U722" s="2"/>
      <c r="V722" s="2"/>
      <c r="W722" s="2"/>
      <c r="X722" s="2"/>
      <c r="Y722" s="2"/>
      <c r="Z722" s="2"/>
    </row>
    <row r="723" spans="1:26" ht="55.5" customHeight="1" x14ac:dyDescent="0.2">
      <c r="A723" s="2"/>
      <c r="B723" s="1610"/>
      <c r="C723" s="1610"/>
      <c r="D723" s="1610"/>
      <c r="E723" s="1610"/>
      <c r="F723" s="1610"/>
      <c r="G723" s="1610"/>
      <c r="H723" s="2"/>
      <c r="I723" s="2"/>
      <c r="J723" s="2"/>
      <c r="K723" s="2"/>
      <c r="L723" s="2"/>
      <c r="M723" s="2"/>
      <c r="N723" s="2"/>
      <c r="O723" s="2"/>
      <c r="P723" s="2"/>
      <c r="Q723" s="2"/>
      <c r="R723" s="2"/>
      <c r="S723" s="2"/>
      <c r="T723" s="2"/>
      <c r="U723" s="2"/>
      <c r="V723" s="2"/>
      <c r="W723" s="2"/>
      <c r="X723" s="2"/>
      <c r="Y723" s="2"/>
      <c r="Z723" s="2"/>
    </row>
    <row r="724" spans="1:26" ht="18" customHeight="1" x14ac:dyDescent="0.2">
      <c r="A724" s="2"/>
      <c r="B724" s="1610"/>
      <c r="C724" s="1610"/>
      <c r="D724" s="1610"/>
      <c r="E724" s="1610"/>
      <c r="F724" s="1610"/>
      <c r="G724" s="1610"/>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1635"/>
      <c r="C725" s="1635"/>
      <c r="D725" s="1635"/>
      <c r="E725" s="1635"/>
      <c r="F725" s="1635"/>
      <c r="G725" s="1635"/>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1012"/>
      <c r="B728" s="1012" t="s">
        <v>308</v>
      </c>
      <c r="C728" s="1012"/>
      <c r="D728" s="1012"/>
      <c r="E728" s="1012"/>
      <c r="F728" s="1012"/>
      <c r="G728" s="1012"/>
      <c r="H728" s="1012"/>
      <c r="I728" s="1012"/>
      <c r="J728" s="1012"/>
      <c r="K728" s="1012"/>
      <c r="L728" s="1012"/>
      <c r="M728" s="1012"/>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636" t="s">
        <v>309</v>
      </c>
      <c r="C730" s="1615"/>
      <c r="D730" s="1637"/>
      <c r="E730" s="1640">
        <v>2022</v>
      </c>
      <c r="F730" s="1640">
        <v>2023</v>
      </c>
      <c r="G730" s="1642">
        <v>2024</v>
      </c>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638"/>
      <c r="C731" s="1638"/>
      <c r="D731" s="1639"/>
      <c r="E731" s="1641"/>
      <c r="F731" s="1641"/>
      <c r="G731" s="1643"/>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670" t="s">
        <v>42</v>
      </c>
      <c r="C732" s="1671"/>
      <c r="D732" s="1672"/>
      <c r="E732" s="267">
        <v>21858</v>
      </c>
      <c r="F732" s="267">
        <v>19924.540000000008</v>
      </c>
      <c r="G732" s="250">
        <v>20281.7</v>
      </c>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675" t="s">
        <v>310</v>
      </c>
      <c r="C733" s="1632"/>
      <c r="D733" s="1633"/>
      <c r="E733" s="147">
        <v>188.5</v>
      </c>
      <c r="F733" s="147">
        <v>408.01</v>
      </c>
      <c r="G733" s="1077">
        <v>642.4</v>
      </c>
      <c r="H733" s="1"/>
      <c r="I733" s="1"/>
      <c r="J733" s="1"/>
      <c r="K733" s="1"/>
      <c r="L733" s="1"/>
      <c r="M733" s="1"/>
      <c r="N733" s="1"/>
      <c r="O733" s="1"/>
      <c r="P733" s="1"/>
      <c r="Q733" s="1"/>
      <c r="R733" s="1"/>
      <c r="S733" s="1"/>
      <c r="T733" s="1"/>
      <c r="U733" s="1"/>
      <c r="V733" s="1"/>
      <c r="W733" s="1"/>
      <c r="X733" s="1"/>
      <c r="Y733" s="1"/>
      <c r="Z733" s="1"/>
    </row>
    <row r="734" spans="1:26" ht="15" customHeight="1" x14ac:dyDescent="0.2">
      <c r="A734" s="2"/>
      <c r="B734" s="1644" t="s">
        <v>311</v>
      </c>
      <c r="C734" s="1645"/>
      <c r="D734" s="1645"/>
      <c r="E734" s="1645"/>
      <c r="F734" s="1645"/>
      <c r="G734" s="1645"/>
      <c r="H734" s="2"/>
      <c r="I734" s="2"/>
      <c r="J734" s="2"/>
      <c r="K734" s="2"/>
      <c r="L734" s="2"/>
      <c r="M734" s="2"/>
      <c r="N734" s="2"/>
      <c r="O734" s="2"/>
      <c r="P734" s="2"/>
      <c r="Q734" s="2"/>
      <c r="R734" s="2"/>
      <c r="S734" s="2"/>
      <c r="T734" s="2"/>
      <c r="U734" s="2"/>
      <c r="V734" s="2"/>
      <c r="W734" s="2"/>
      <c r="X734" s="2"/>
      <c r="Y734" s="2"/>
      <c r="Z734" s="2"/>
    </row>
    <row r="735" spans="1:26" ht="15" customHeight="1" x14ac:dyDescent="0.2">
      <c r="A735" s="2"/>
      <c r="B735" s="1610"/>
      <c r="C735" s="1610"/>
      <c r="D735" s="1610"/>
      <c r="E735" s="1610"/>
      <c r="F735" s="1610"/>
      <c r="G735" s="1610"/>
      <c r="H735" s="2"/>
      <c r="I735" s="2"/>
      <c r="J735" s="2"/>
      <c r="K735" s="2"/>
      <c r="L735" s="2"/>
      <c r="M735" s="2"/>
      <c r="N735" s="2"/>
      <c r="O735" s="2"/>
      <c r="P735" s="2"/>
      <c r="Q735" s="2"/>
      <c r="R735" s="2"/>
      <c r="S735" s="2"/>
      <c r="T735" s="2"/>
      <c r="U735" s="2"/>
      <c r="V735" s="2"/>
      <c r="W735" s="2"/>
      <c r="X735" s="2"/>
      <c r="Y735" s="2"/>
      <c r="Z735" s="2"/>
    </row>
    <row r="736" spans="1:26" ht="5.25" customHeight="1" x14ac:dyDescent="0.2">
      <c r="A736" s="2"/>
      <c r="B736" s="1635"/>
      <c r="C736" s="1635"/>
      <c r="D736" s="1635"/>
      <c r="E736" s="1635"/>
      <c r="F736" s="1635"/>
      <c r="G736" s="1635"/>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1012"/>
      <c r="B740" s="1012" t="s">
        <v>312</v>
      </c>
      <c r="C740" s="1012"/>
      <c r="D740" s="1012"/>
      <c r="E740" s="1012"/>
      <c r="F740" s="1012"/>
      <c r="G740" s="1012"/>
      <c r="H740" s="1012"/>
      <c r="I740" s="1012"/>
      <c r="J740" s="1012"/>
      <c r="K740" s="1012"/>
      <c r="L740" s="1012"/>
      <c r="M740" s="1012"/>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 customHeight="1" x14ac:dyDescent="0.2">
      <c r="A742" s="1"/>
      <c r="B742" s="1636" t="s">
        <v>313</v>
      </c>
      <c r="C742" s="1615"/>
      <c r="D742" s="1637"/>
      <c r="E742" s="1640">
        <v>2022</v>
      </c>
      <c r="F742" s="1640">
        <v>2023</v>
      </c>
      <c r="G742" s="1642" t="s">
        <v>314</v>
      </c>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638"/>
      <c r="C743" s="1638"/>
      <c r="D743" s="1639"/>
      <c r="E743" s="1641"/>
      <c r="F743" s="1641"/>
      <c r="G743" s="1643"/>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626" t="s">
        <v>315</v>
      </c>
      <c r="C744" s="1627"/>
      <c r="D744" s="1627"/>
      <c r="E744" s="1627"/>
      <c r="F744" s="1627"/>
      <c r="G744" s="1627"/>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623" t="s">
        <v>316</v>
      </c>
      <c r="C745" s="1624"/>
      <c r="D745" s="1625"/>
      <c r="E745" s="145">
        <v>6187.83</v>
      </c>
      <c r="F745" s="145">
        <v>9531.9</v>
      </c>
      <c r="G745" s="146">
        <v>13666.9</v>
      </c>
      <c r="H745" s="82"/>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623" t="s">
        <v>317</v>
      </c>
      <c r="C746" s="1624"/>
      <c r="D746" s="1625"/>
      <c r="E746" s="148">
        <v>2702.7</v>
      </c>
      <c r="F746" s="148">
        <v>1394</v>
      </c>
      <c r="G746" s="1078">
        <v>3039.9</v>
      </c>
      <c r="H746" s="82"/>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623" t="s">
        <v>318</v>
      </c>
      <c r="C747" s="1624"/>
      <c r="D747" s="1625"/>
      <c r="E747" s="148">
        <v>19862.39</v>
      </c>
      <c r="F747" s="148">
        <v>19681.400000000001</v>
      </c>
      <c r="G747" s="1078">
        <v>20009.900000000001</v>
      </c>
      <c r="H747" s="82"/>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623" t="s">
        <v>319</v>
      </c>
      <c r="C748" s="1624"/>
      <c r="D748" s="1625"/>
      <c r="E748" s="148">
        <v>8168.5599999999995</v>
      </c>
      <c r="F748" s="148">
        <v>6684</v>
      </c>
      <c r="G748" s="1078">
        <v>7129.5</v>
      </c>
      <c r="H748" s="82"/>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623" t="s">
        <v>320</v>
      </c>
      <c r="C749" s="1624"/>
      <c r="D749" s="1625"/>
      <c r="E749" s="148">
        <v>16386.8</v>
      </c>
      <c r="F749" s="148">
        <v>16475</v>
      </c>
      <c r="G749" s="1078">
        <v>14316.1</v>
      </c>
      <c r="H749" s="82"/>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628" t="s">
        <v>42</v>
      </c>
      <c r="C750" s="1624"/>
      <c r="D750" s="1625"/>
      <c r="E750" s="150">
        <v>53308.28</v>
      </c>
      <c r="F750" s="150">
        <v>53766.400000000001</v>
      </c>
      <c r="G750" s="1079">
        <v>58162.3</v>
      </c>
      <c r="H750" s="82"/>
      <c r="I750" s="1"/>
      <c r="J750" s="1"/>
      <c r="K750" s="1"/>
      <c r="L750" s="1"/>
      <c r="M750" s="1"/>
      <c r="N750" s="1"/>
      <c r="O750" s="1"/>
      <c r="P750" s="1"/>
      <c r="Q750" s="1"/>
      <c r="R750" s="1"/>
      <c r="S750" s="1"/>
      <c r="T750" s="1"/>
      <c r="U750" s="1"/>
      <c r="V750" s="1"/>
      <c r="W750" s="1"/>
      <c r="X750" s="1"/>
      <c r="Y750" s="1"/>
      <c r="Z750" s="1"/>
    </row>
    <row r="751" spans="1:26" ht="15" customHeight="1" x14ac:dyDescent="0.2">
      <c r="A751" s="1"/>
      <c r="B751" s="1629" t="s">
        <v>321</v>
      </c>
      <c r="C751" s="1630"/>
      <c r="D751" s="1630"/>
      <c r="E751" s="1630"/>
      <c r="F751" s="1630"/>
      <c r="G751" s="1630"/>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623" t="s">
        <v>322</v>
      </c>
      <c r="C752" s="1624"/>
      <c r="D752" s="1625"/>
      <c r="E752" s="145">
        <v>1189855.1000000001</v>
      </c>
      <c r="F752" s="145">
        <v>1030039.8</v>
      </c>
      <c r="G752" s="146">
        <v>1003463.4</v>
      </c>
      <c r="H752" s="82"/>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623" t="s">
        <v>323</v>
      </c>
      <c r="C753" s="1624"/>
      <c r="D753" s="1625"/>
      <c r="E753" s="148">
        <v>813275.33</v>
      </c>
      <c r="F753" s="148">
        <v>704586.4</v>
      </c>
      <c r="G753" s="1078">
        <v>628645.69999999995</v>
      </c>
      <c r="H753" s="82"/>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623" t="s">
        <v>324</v>
      </c>
      <c r="C754" s="1624"/>
      <c r="D754" s="1625"/>
      <c r="E754" s="148">
        <v>0</v>
      </c>
      <c r="F754" s="148">
        <v>0</v>
      </c>
      <c r="G754" s="1078">
        <v>0</v>
      </c>
      <c r="H754" s="82"/>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623" t="s">
        <v>316</v>
      </c>
      <c r="C755" s="1624"/>
      <c r="D755" s="1625"/>
      <c r="E755" s="148">
        <v>172773.63</v>
      </c>
      <c r="F755" s="148">
        <v>236569.4</v>
      </c>
      <c r="G755" s="1078">
        <v>342789.2</v>
      </c>
      <c r="H755" s="82"/>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623" t="s">
        <v>325</v>
      </c>
      <c r="C756" s="1624"/>
      <c r="D756" s="1625"/>
      <c r="E756" s="148">
        <v>7269.42</v>
      </c>
      <c r="F756" s="148">
        <v>4325.2</v>
      </c>
      <c r="G756" s="1078">
        <v>4778.3999999999996</v>
      </c>
      <c r="H756" s="82"/>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623" t="s">
        <v>317</v>
      </c>
      <c r="C757" s="1624"/>
      <c r="D757" s="1625"/>
      <c r="E757" s="148">
        <v>176520.47200000001</v>
      </c>
      <c r="F757" s="148">
        <v>166449.4</v>
      </c>
      <c r="G757" s="1078">
        <v>155680.5</v>
      </c>
      <c r="H757" s="82"/>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623" t="s">
        <v>326</v>
      </c>
      <c r="C758" s="1624"/>
      <c r="D758" s="1625"/>
      <c r="E758" s="148">
        <v>1326.6000000000001</v>
      </c>
      <c r="F758" s="148">
        <v>1694.5</v>
      </c>
      <c r="G758" s="1078">
        <v>1601.4</v>
      </c>
      <c r="H758" s="82"/>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623" t="s">
        <v>319</v>
      </c>
      <c r="C759" s="1624"/>
      <c r="D759" s="1625"/>
      <c r="E759" s="148">
        <v>0</v>
      </c>
      <c r="F759" s="148">
        <v>0</v>
      </c>
      <c r="G759" s="1078">
        <v>0</v>
      </c>
      <c r="H759" s="82"/>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623" t="s">
        <v>327</v>
      </c>
      <c r="C760" s="1624"/>
      <c r="D760" s="1625"/>
      <c r="E760" s="148">
        <v>838.17499999999984</v>
      </c>
      <c r="F760" s="148">
        <v>850.9</v>
      </c>
      <c r="G760" s="1078">
        <v>1363.8</v>
      </c>
      <c r="H760" s="82"/>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623" t="s">
        <v>328</v>
      </c>
      <c r="C761" s="1624"/>
      <c r="D761" s="1625"/>
      <c r="E761" s="148">
        <v>634965.97</v>
      </c>
      <c r="F761" s="148">
        <v>653699.6</v>
      </c>
      <c r="G761" s="1078">
        <v>558137.9</v>
      </c>
      <c r="H761" s="82"/>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623" t="s">
        <v>329</v>
      </c>
      <c r="C762" s="1624"/>
      <c r="D762" s="1625"/>
      <c r="E762" s="148">
        <v>628364.54560000019</v>
      </c>
      <c r="F762" s="148">
        <v>814943.4</v>
      </c>
      <c r="G762" s="1078">
        <v>713196.3</v>
      </c>
      <c r="H762" s="82"/>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628" t="s">
        <v>42</v>
      </c>
      <c r="C763" s="1624"/>
      <c r="D763" s="1625"/>
      <c r="E763" s="150">
        <v>3625189.2426000005</v>
      </c>
      <c r="F763" s="150">
        <v>3613158.7</v>
      </c>
      <c r="G763" s="1079">
        <v>3409656.6</v>
      </c>
      <c r="H763" s="82"/>
      <c r="I763" s="1"/>
      <c r="J763" s="1"/>
      <c r="K763" s="1"/>
      <c r="L763" s="1"/>
      <c r="M763" s="1"/>
      <c r="N763" s="1"/>
      <c r="O763" s="1"/>
      <c r="P763" s="1"/>
      <c r="Q763" s="1"/>
      <c r="R763" s="1"/>
      <c r="S763" s="1"/>
      <c r="T763" s="1"/>
      <c r="U763" s="1"/>
      <c r="V763" s="1"/>
      <c r="W763" s="1"/>
      <c r="X763" s="1"/>
      <c r="Y763" s="1"/>
      <c r="Z763" s="1"/>
    </row>
    <row r="764" spans="1:26" ht="15" customHeight="1" x14ac:dyDescent="0.2">
      <c r="A764" s="2"/>
      <c r="B764" s="1644" t="s">
        <v>330</v>
      </c>
      <c r="C764" s="1645"/>
      <c r="D764" s="1645"/>
      <c r="E764" s="1645"/>
      <c r="F764" s="1645"/>
      <c r="G764" s="1645"/>
      <c r="H764" s="2"/>
      <c r="I764" s="2"/>
      <c r="J764" s="2"/>
      <c r="K764" s="2"/>
      <c r="L764" s="2"/>
      <c r="M764" s="2"/>
      <c r="N764" s="2"/>
      <c r="O764" s="2"/>
      <c r="P764" s="2"/>
      <c r="Q764" s="2"/>
      <c r="R764" s="2"/>
      <c r="S764" s="2"/>
      <c r="T764" s="2"/>
      <c r="U764" s="2"/>
      <c r="V764" s="2"/>
      <c r="W764" s="2"/>
      <c r="X764" s="2"/>
      <c r="Y764" s="2"/>
      <c r="Z764" s="2"/>
    </row>
    <row r="765" spans="1:26" ht="56.25" customHeight="1" x14ac:dyDescent="0.2">
      <c r="A765" s="2"/>
      <c r="B765" s="1610"/>
      <c r="C765" s="1610"/>
      <c r="D765" s="1610"/>
      <c r="E765" s="1610"/>
      <c r="F765" s="1610"/>
      <c r="G765" s="1610"/>
      <c r="H765" s="2"/>
      <c r="I765" s="2"/>
      <c r="J765" s="2"/>
      <c r="K765" s="2"/>
      <c r="L765" s="2"/>
      <c r="M765" s="2"/>
      <c r="N765" s="2"/>
      <c r="O765" s="2"/>
      <c r="P765" s="2"/>
      <c r="Q765" s="2"/>
      <c r="R765" s="2"/>
      <c r="S765" s="2"/>
      <c r="T765" s="2"/>
      <c r="U765" s="2"/>
      <c r="V765" s="2"/>
      <c r="W765" s="2"/>
      <c r="X765" s="2"/>
      <c r="Y765" s="2"/>
      <c r="Z765" s="2"/>
    </row>
    <row r="766" spans="1:26" ht="15" customHeight="1" x14ac:dyDescent="0.2">
      <c r="A766" s="2"/>
      <c r="B766" s="1610"/>
      <c r="C766" s="1610"/>
      <c r="D766" s="1610"/>
      <c r="E766" s="1610"/>
      <c r="F766" s="1610"/>
      <c r="G766" s="1610"/>
      <c r="H766" s="2"/>
      <c r="I766" s="2"/>
      <c r="J766" s="2"/>
      <c r="K766" s="2"/>
      <c r="L766" s="2"/>
      <c r="M766" s="2"/>
      <c r="N766" s="2"/>
      <c r="O766" s="2"/>
      <c r="P766" s="2"/>
      <c r="Q766" s="2"/>
      <c r="R766" s="2"/>
      <c r="S766" s="2"/>
      <c r="T766" s="2"/>
      <c r="U766" s="2"/>
      <c r="V766" s="2"/>
      <c r="W766" s="2"/>
      <c r="X766" s="2"/>
      <c r="Y766" s="2"/>
      <c r="Z766" s="2"/>
    </row>
    <row r="767" spans="1:26" ht="19.5" customHeight="1" x14ac:dyDescent="0.2">
      <c r="A767" s="2"/>
      <c r="B767" s="1610"/>
      <c r="C767" s="1610"/>
      <c r="D767" s="1610"/>
      <c r="E767" s="1610"/>
      <c r="F767" s="1610"/>
      <c r="G767" s="1610"/>
      <c r="H767" s="2"/>
      <c r="I767" s="2"/>
      <c r="J767" s="2"/>
      <c r="K767" s="2"/>
      <c r="L767" s="2"/>
      <c r="M767" s="2"/>
      <c r="N767" s="2"/>
      <c r="O767" s="2"/>
      <c r="P767" s="2"/>
      <c r="Q767" s="2"/>
      <c r="R767" s="2"/>
      <c r="S767" s="2"/>
      <c r="T767" s="2"/>
      <c r="U767" s="2"/>
      <c r="V767" s="2"/>
      <c r="W767" s="2"/>
      <c r="X767" s="2"/>
      <c r="Y767" s="2"/>
      <c r="Z767" s="2"/>
    </row>
    <row r="768" spans="1:26" ht="15" customHeight="1" x14ac:dyDescent="0.2">
      <c r="A768" s="2"/>
      <c r="B768" s="1635"/>
      <c r="C768" s="1635"/>
      <c r="D768" s="1635"/>
      <c r="E768" s="1635"/>
      <c r="F768" s="1635"/>
      <c r="G768" s="1635"/>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8"/>
      <c r="C769" s="8"/>
      <c r="D769" s="8"/>
      <c r="E769" s="8"/>
      <c r="F769" s="268"/>
      <c r="G769" s="268"/>
      <c r="H769" s="268"/>
      <c r="I769" s="268"/>
      <c r="J769" s="268"/>
      <c r="K769" s="268"/>
      <c r="L769" s="268"/>
      <c r="M769" s="268"/>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1012"/>
      <c r="B771" s="1012" t="s">
        <v>331</v>
      </c>
      <c r="C771" s="1012"/>
      <c r="D771" s="1012"/>
      <c r="E771" s="1012"/>
      <c r="F771" s="1012"/>
      <c r="G771" s="1012"/>
      <c r="H771" s="1012"/>
      <c r="I771" s="1012"/>
      <c r="J771" s="1012"/>
      <c r="K771" s="1012"/>
      <c r="L771" s="1012"/>
      <c r="M771" s="1012"/>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5.5" customHeight="1" x14ac:dyDescent="0.2">
      <c r="A773" s="1"/>
      <c r="B773" s="1636" t="s">
        <v>332</v>
      </c>
      <c r="C773" s="1615"/>
      <c r="D773" s="1637"/>
      <c r="E773" s="1640">
        <v>2022</v>
      </c>
      <c r="F773" s="1640">
        <v>2023</v>
      </c>
      <c r="G773" s="1642">
        <v>2024</v>
      </c>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638"/>
      <c r="C774" s="1638"/>
      <c r="D774" s="1639"/>
      <c r="E774" s="1641"/>
      <c r="F774" s="1641"/>
      <c r="G774" s="1643"/>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626" t="s">
        <v>315</v>
      </c>
      <c r="C775" s="1627"/>
      <c r="D775" s="1627"/>
      <c r="E775" s="1627"/>
      <c r="F775" s="1627"/>
      <c r="G775" s="1627"/>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623" t="s">
        <v>333</v>
      </c>
      <c r="C776" s="1624"/>
      <c r="D776" s="1625"/>
      <c r="E776" s="145">
        <v>3715.1</v>
      </c>
      <c r="F776" s="145">
        <v>3494.8</v>
      </c>
      <c r="G776" s="146">
        <v>4942.3999999999996</v>
      </c>
      <c r="H776" s="82"/>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623" t="s">
        <v>334</v>
      </c>
      <c r="C777" s="1624"/>
      <c r="D777" s="1625"/>
      <c r="E777" s="148">
        <v>27047.1</v>
      </c>
      <c r="F777" s="148">
        <v>28676.6</v>
      </c>
      <c r="G777" s="1078">
        <v>27359.200000000001</v>
      </c>
      <c r="H777" s="82"/>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623" t="s">
        <v>335</v>
      </c>
      <c r="C778" s="1624"/>
      <c r="D778" s="1625"/>
      <c r="E778" s="148">
        <v>10945.4</v>
      </c>
      <c r="F778" s="148">
        <v>13322.4</v>
      </c>
      <c r="G778" s="1078">
        <v>18492.599999999999</v>
      </c>
      <c r="H778" s="82"/>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623" t="s">
        <v>336</v>
      </c>
      <c r="C779" s="1624"/>
      <c r="D779" s="1625"/>
      <c r="E779" s="148">
        <v>1308.2</v>
      </c>
      <c r="F779" s="148">
        <v>1423.4</v>
      </c>
      <c r="G779" s="1078">
        <v>1422.5</v>
      </c>
      <c r="H779" s="82"/>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628" t="s">
        <v>42</v>
      </c>
      <c r="C780" s="1624"/>
      <c r="D780" s="1625"/>
      <c r="E780" s="150">
        <v>43015.8</v>
      </c>
      <c r="F780" s="150">
        <v>46917.2</v>
      </c>
      <c r="G780" s="1079">
        <v>52216.7</v>
      </c>
      <c r="H780" s="82"/>
      <c r="I780" s="1"/>
      <c r="J780" s="1"/>
      <c r="K780" s="1"/>
      <c r="L780" s="1"/>
      <c r="M780" s="1"/>
      <c r="N780" s="1"/>
      <c r="O780" s="1"/>
      <c r="P780" s="1"/>
      <c r="Q780" s="1"/>
      <c r="R780" s="1"/>
      <c r="S780" s="1"/>
      <c r="T780" s="1"/>
      <c r="U780" s="1"/>
      <c r="V780" s="1"/>
      <c r="W780" s="1"/>
      <c r="X780" s="1"/>
      <c r="Y780" s="1"/>
      <c r="Z780" s="1"/>
    </row>
    <row r="781" spans="1:26" ht="15" customHeight="1" x14ac:dyDescent="0.2">
      <c r="A781" s="1"/>
      <c r="B781" s="1629" t="s">
        <v>321</v>
      </c>
      <c r="C781" s="1630"/>
      <c r="D781" s="1630"/>
      <c r="E781" s="1630"/>
      <c r="F781" s="1630"/>
      <c r="G781" s="1630"/>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623" t="s">
        <v>333</v>
      </c>
      <c r="C782" s="1624"/>
      <c r="D782" s="1625"/>
      <c r="E782" s="145">
        <v>797.5</v>
      </c>
      <c r="F782" s="145">
        <v>671.6</v>
      </c>
      <c r="G782" s="146">
        <v>444.5</v>
      </c>
      <c r="H782" s="82"/>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623" t="s">
        <v>334</v>
      </c>
      <c r="C783" s="1624"/>
      <c r="D783" s="1625"/>
      <c r="E783" s="148">
        <v>1095638.7</v>
      </c>
      <c r="F783" s="148">
        <v>1433930.8</v>
      </c>
      <c r="G783" s="1078">
        <v>1084362.3</v>
      </c>
      <c r="H783" s="82"/>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623" t="s">
        <v>335</v>
      </c>
      <c r="C784" s="1624"/>
      <c r="D784" s="1625"/>
      <c r="E784" s="148">
        <v>2184810</v>
      </c>
      <c r="F784" s="148">
        <v>2307340.1</v>
      </c>
      <c r="G784" s="1078">
        <v>2343078.4</v>
      </c>
      <c r="H784" s="82"/>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623" t="s">
        <v>337</v>
      </c>
      <c r="C785" s="1624"/>
      <c r="D785" s="1625"/>
      <c r="E785" s="148">
        <v>24191.5</v>
      </c>
      <c r="F785" s="148">
        <v>228424.4</v>
      </c>
      <c r="G785" s="1078">
        <v>286673.3</v>
      </c>
      <c r="H785" s="82"/>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623" t="s">
        <v>336</v>
      </c>
      <c r="C786" s="1624"/>
      <c r="D786" s="1625"/>
      <c r="E786" s="148">
        <v>0</v>
      </c>
      <c r="F786" s="148">
        <v>0</v>
      </c>
      <c r="G786" s="1078">
        <v>0</v>
      </c>
      <c r="H786" s="82"/>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628" t="s">
        <v>42</v>
      </c>
      <c r="C787" s="1624"/>
      <c r="D787" s="1625"/>
      <c r="E787" s="150">
        <v>3305437.7</v>
      </c>
      <c r="F787" s="150">
        <v>3970367</v>
      </c>
      <c r="G787" s="1079">
        <v>3714558.5</v>
      </c>
      <c r="H787" s="82"/>
      <c r="I787" s="1"/>
      <c r="J787" s="1"/>
      <c r="K787" s="1"/>
      <c r="L787" s="1"/>
      <c r="M787" s="1"/>
      <c r="N787" s="1"/>
      <c r="O787" s="1"/>
      <c r="P787" s="1"/>
      <c r="Q787" s="1"/>
      <c r="R787" s="1"/>
      <c r="S787" s="1"/>
      <c r="T787" s="1"/>
      <c r="U787" s="1"/>
      <c r="V787" s="1"/>
      <c r="W787" s="1"/>
      <c r="X787" s="1"/>
      <c r="Y787" s="1"/>
      <c r="Z787" s="1"/>
    </row>
    <row r="788" spans="1:26" ht="15" customHeight="1" x14ac:dyDescent="0.2">
      <c r="A788" s="2"/>
      <c r="B788" s="1644" t="s">
        <v>338</v>
      </c>
      <c r="C788" s="1645"/>
      <c r="D788" s="1645"/>
      <c r="E788" s="1645"/>
      <c r="F788" s="1645"/>
      <c r="G788" s="1645"/>
      <c r="H788" s="2"/>
      <c r="I788" s="2"/>
      <c r="J788" s="2"/>
      <c r="K788" s="2"/>
      <c r="L788" s="2"/>
      <c r="M788" s="2"/>
      <c r="N788" s="2"/>
      <c r="O788" s="2"/>
      <c r="P788" s="2"/>
      <c r="Q788" s="2"/>
      <c r="R788" s="2"/>
      <c r="S788" s="2"/>
      <c r="T788" s="2"/>
      <c r="U788" s="2"/>
      <c r="V788" s="2"/>
      <c r="W788" s="2"/>
      <c r="X788" s="2"/>
      <c r="Y788" s="2"/>
      <c r="Z788" s="2"/>
    </row>
    <row r="789" spans="1:26" ht="15" customHeight="1" x14ac:dyDescent="0.2">
      <c r="A789" s="2"/>
      <c r="B789" s="1610"/>
      <c r="C789" s="1610"/>
      <c r="D789" s="1610"/>
      <c r="E789" s="1610"/>
      <c r="F789" s="1610"/>
      <c r="G789" s="1610"/>
      <c r="H789" s="2"/>
      <c r="I789" s="2"/>
      <c r="J789" s="2"/>
      <c r="K789" s="2"/>
      <c r="L789" s="2"/>
      <c r="M789" s="2"/>
      <c r="N789" s="2"/>
      <c r="O789" s="2"/>
      <c r="P789" s="2"/>
      <c r="Q789" s="2"/>
      <c r="R789" s="2"/>
      <c r="S789" s="2"/>
      <c r="T789" s="2"/>
      <c r="U789" s="2"/>
      <c r="V789" s="2"/>
      <c r="W789" s="2"/>
      <c r="X789" s="2"/>
      <c r="Y789" s="2"/>
      <c r="Z789" s="2"/>
    </row>
    <row r="790" spans="1:26" ht="1.5" customHeight="1" x14ac:dyDescent="0.2">
      <c r="A790" s="2"/>
      <c r="B790" s="1610"/>
      <c r="C790" s="1610"/>
      <c r="D790" s="1610"/>
      <c r="E790" s="1610"/>
      <c r="F790" s="1610"/>
      <c r="G790" s="1610"/>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1635"/>
      <c r="C791" s="1635"/>
      <c r="D791" s="1635"/>
      <c r="E791" s="1635"/>
      <c r="F791" s="1635"/>
      <c r="G791" s="1635"/>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1012"/>
      <c r="B794" s="1012" t="s">
        <v>339</v>
      </c>
      <c r="C794" s="1012"/>
      <c r="D794" s="1012"/>
      <c r="E794" s="1012"/>
      <c r="F794" s="1012"/>
      <c r="G794" s="1012"/>
      <c r="H794" s="1012"/>
      <c r="I794" s="1012"/>
      <c r="J794" s="1012"/>
      <c r="K794" s="1012"/>
      <c r="L794" s="1012"/>
      <c r="M794" s="1012"/>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 customHeight="1" x14ac:dyDescent="0.2">
      <c r="A796" s="1"/>
      <c r="B796" s="1636" t="s">
        <v>340</v>
      </c>
      <c r="C796" s="1615"/>
      <c r="D796" s="1637"/>
      <c r="E796" s="1640">
        <v>2022</v>
      </c>
      <c r="F796" s="1640">
        <v>2023</v>
      </c>
      <c r="G796" s="1642">
        <v>2024</v>
      </c>
      <c r="H796" s="1"/>
      <c r="I796" s="1"/>
      <c r="J796" s="1"/>
      <c r="K796" s="1"/>
      <c r="L796" s="1"/>
      <c r="M796" s="1"/>
      <c r="N796" s="1"/>
      <c r="O796" s="1"/>
      <c r="P796" s="1"/>
      <c r="Q796" s="1"/>
      <c r="R796" s="1"/>
      <c r="S796" s="1"/>
      <c r="T796" s="1"/>
      <c r="U796" s="1"/>
      <c r="V796" s="1"/>
      <c r="W796" s="1"/>
      <c r="X796" s="1"/>
      <c r="Y796" s="1"/>
      <c r="Z796" s="1"/>
    </row>
    <row r="797" spans="1:26" ht="23.25" customHeight="1" x14ac:dyDescent="0.2">
      <c r="A797" s="1"/>
      <c r="B797" s="1638"/>
      <c r="C797" s="1638"/>
      <c r="D797" s="1639"/>
      <c r="E797" s="1641"/>
      <c r="F797" s="1641"/>
      <c r="G797" s="1643"/>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626" t="s">
        <v>315</v>
      </c>
      <c r="C798" s="1627"/>
      <c r="D798" s="1627"/>
      <c r="E798" s="1627"/>
      <c r="F798" s="1627"/>
      <c r="G798" s="1627"/>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623" t="s">
        <v>341</v>
      </c>
      <c r="C799" s="1624"/>
      <c r="D799" s="1625"/>
      <c r="E799" s="145">
        <v>3082.8</v>
      </c>
      <c r="F799" s="145">
        <v>3214.9</v>
      </c>
      <c r="G799" s="146">
        <v>4529.2</v>
      </c>
      <c r="H799" s="82"/>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623" t="s">
        <v>342</v>
      </c>
      <c r="C800" s="1624"/>
      <c r="D800" s="1625"/>
      <c r="E800" s="148">
        <v>127.7</v>
      </c>
      <c r="F800" s="148">
        <v>211.1</v>
      </c>
      <c r="G800" s="1078">
        <v>298.7</v>
      </c>
      <c r="H800" s="82"/>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623" t="s">
        <v>343</v>
      </c>
      <c r="C801" s="1624"/>
      <c r="D801" s="1625"/>
      <c r="E801" s="148">
        <v>1510.9</v>
      </c>
      <c r="F801" s="148">
        <v>1193.7</v>
      </c>
      <c r="G801" s="1078">
        <v>1379</v>
      </c>
      <c r="H801" s="82"/>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623" t="s">
        <v>329</v>
      </c>
      <c r="C802" s="1624"/>
      <c r="D802" s="1625"/>
      <c r="E802" s="148">
        <v>297.60000000000002</v>
      </c>
      <c r="F802" s="148">
        <v>329.3</v>
      </c>
      <c r="G802" s="1078">
        <v>482.7</v>
      </c>
      <c r="H802" s="82"/>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628" t="s">
        <v>42</v>
      </c>
      <c r="C803" s="1624"/>
      <c r="D803" s="1625"/>
      <c r="E803" s="150">
        <v>5019.1000000000004</v>
      </c>
      <c r="F803" s="150">
        <v>4949</v>
      </c>
      <c r="G803" s="1079">
        <v>6689.6</v>
      </c>
      <c r="H803" s="82"/>
      <c r="I803" s="1"/>
      <c r="J803" s="1"/>
      <c r="K803" s="1"/>
      <c r="L803" s="1"/>
      <c r="M803" s="1"/>
      <c r="N803" s="1"/>
      <c r="O803" s="1"/>
      <c r="P803" s="1"/>
      <c r="Q803" s="1"/>
      <c r="R803" s="1"/>
      <c r="S803" s="1"/>
      <c r="T803" s="1"/>
      <c r="U803" s="1"/>
      <c r="V803" s="1"/>
      <c r="W803" s="1"/>
      <c r="X803" s="1"/>
      <c r="Y803" s="1"/>
      <c r="Z803" s="1"/>
    </row>
    <row r="804" spans="1:26" ht="15" customHeight="1" x14ac:dyDescent="0.2">
      <c r="A804" s="1"/>
      <c r="B804" s="1629" t="s">
        <v>321</v>
      </c>
      <c r="C804" s="1630"/>
      <c r="D804" s="1630"/>
      <c r="E804" s="1630"/>
      <c r="F804" s="1630"/>
      <c r="G804" s="1630"/>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623" t="s">
        <v>344</v>
      </c>
      <c r="C805" s="1624"/>
      <c r="D805" s="1625"/>
      <c r="E805" s="145">
        <v>261937.7</v>
      </c>
      <c r="F805" s="145">
        <v>123876.4</v>
      </c>
      <c r="G805" s="146">
        <v>111073.2</v>
      </c>
      <c r="H805" s="82"/>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623" t="s">
        <v>342</v>
      </c>
      <c r="C806" s="1624"/>
      <c r="D806" s="1625"/>
      <c r="E806" s="148">
        <v>0</v>
      </c>
      <c r="F806" s="148">
        <v>79.5</v>
      </c>
      <c r="G806" s="1078">
        <v>381.5</v>
      </c>
      <c r="H806" s="82"/>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623" t="s">
        <v>343</v>
      </c>
      <c r="C807" s="1624"/>
      <c r="D807" s="1625"/>
      <c r="E807" s="148">
        <v>2054.1</v>
      </c>
      <c r="F807" s="148">
        <v>3778.7</v>
      </c>
      <c r="G807" s="1078">
        <v>4223</v>
      </c>
      <c r="H807" s="82"/>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623" t="s">
        <v>329</v>
      </c>
      <c r="C808" s="1624"/>
      <c r="D808" s="1625"/>
      <c r="E808" s="148">
        <v>22334.5</v>
      </c>
      <c r="F808" s="148">
        <v>21248.7</v>
      </c>
      <c r="G808" s="1078">
        <v>24400.3</v>
      </c>
      <c r="H808" s="82"/>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628" t="s">
        <v>42</v>
      </c>
      <c r="C809" s="1624"/>
      <c r="D809" s="1625"/>
      <c r="E809" s="150">
        <v>286326.2</v>
      </c>
      <c r="F809" s="150">
        <v>148983.29999999999</v>
      </c>
      <c r="G809" s="1079">
        <v>140078</v>
      </c>
      <c r="H809" s="82"/>
      <c r="I809" s="1"/>
      <c r="J809" s="1"/>
      <c r="K809" s="1"/>
      <c r="L809" s="1"/>
      <c r="M809" s="1"/>
      <c r="N809" s="1"/>
      <c r="O809" s="1"/>
      <c r="P809" s="1"/>
      <c r="Q809" s="1"/>
      <c r="R809" s="1"/>
      <c r="S809" s="1"/>
      <c r="T809" s="1"/>
      <c r="U809" s="1"/>
      <c r="V809" s="1"/>
      <c r="W809" s="1"/>
      <c r="X809" s="1"/>
      <c r="Y809" s="1"/>
      <c r="Z809" s="1"/>
    </row>
    <row r="810" spans="1:26" ht="15" customHeight="1" x14ac:dyDescent="0.2">
      <c r="A810" s="2"/>
      <c r="B810" s="1644" t="s">
        <v>345</v>
      </c>
      <c r="C810" s="1645"/>
      <c r="D810" s="1645"/>
      <c r="E810" s="1645"/>
      <c r="F810" s="1645"/>
      <c r="G810" s="1645"/>
      <c r="H810" s="269"/>
      <c r="I810" s="2"/>
      <c r="J810" s="269"/>
      <c r="K810" s="269"/>
      <c r="L810" s="269"/>
      <c r="M810" s="269"/>
      <c r="N810" s="2"/>
      <c r="O810" s="2"/>
      <c r="P810" s="2"/>
      <c r="Q810" s="2"/>
      <c r="R810" s="2"/>
      <c r="S810" s="2"/>
      <c r="T810" s="2"/>
      <c r="U810" s="2"/>
      <c r="V810" s="2"/>
      <c r="W810" s="2"/>
      <c r="X810" s="2"/>
      <c r="Y810" s="2"/>
      <c r="Z810" s="2"/>
    </row>
    <row r="811" spans="1:26" ht="1.5" customHeight="1" x14ac:dyDescent="0.2">
      <c r="A811" s="2"/>
      <c r="B811" s="1610"/>
      <c r="C811" s="1610"/>
      <c r="D811" s="1610"/>
      <c r="E811" s="1610"/>
      <c r="F811" s="1610"/>
      <c r="G811" s="1610"/>
      <c r="H811" s="269"/>
      <c r="I811" s="2"/>
      <c r="J811" s="269"/>
      <c r="K811" s="269"/>
      <c r="L811" s="269"/>
      <c r="M811" s="269"/>
      <c r="N811" s="2"/>
      <c r="O811" s="2"/>
      <c r="P811" s="2"/>
      <c r="Q811" s="2"/>
      <c r="R811" s="2"/>
      <c r="S811" s="2"/>
      <c r="T811" s="2"/>
      <c r="U811" s="2"/>
      <c r="V811" s="2"/>
      <c r="W811" s="2"/>
      <c r="X811" s="2"/>
      <c r="Y811" s="2"/>
      <c r="Z811" s="2"/>
    </row>
    <row r="812" spans="1:26" ht="1.5" customHeight="1" x14ac:dyDescent="0.2">
      <c r="A812" s="2"/>
      <c r="B812" s="1635"/>
      <c r="C812" s="1635"/>
      <c r="D812" s="1635"/>
      <c r="E812" s="1635"/>
      <c r="F812" s="1635"/>
      <c r="G812" s="1635"/>
      <c r="H812" s="269"/>
      <c r="I812" s="2"/>
      <c r="J812" s="269"/>
      <c r="K812" s="269"/>
      <c r="L812" s="269"/>
      <c r="M812" s="269"/>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27" customHeight="1" x14ac:dyDescent="0.2">
      <c r="A816" s="6"/>
      <c r="B816" s="7" t="s">
        <v>346</v>
      </c>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x14ac:dyDescent="0.2">
      <c r="A817" s="2"/>
      <c r="B817" s="1148"/>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1012"/>
      <c r="B819" s="1012" t="s">
        <v>347</v>
      </c>
      <c r="C819" s="1012"/>
      <c r="D819" s="1012"/>
      <c r="E819" s="1012"/>
      <c r="F819" s="1012"/>
      <c r="G819" s="1012"/>
      <c r="H819" s="1012"/>
      <c r="I819" s="1012"/>
      <c r="J819" s="1012"/>
      <c r="K819" s="1012"/>
      <c r="L819" s="1012"/>
      <c r="M819" s="1012"/>
      <c r="N819" s="1012"/>
      <c r="O819" s="1012"/>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 customHeight="1" x14ac:dyDescent="0.2">
      <c r="A821" s="1"/>
      <c r="B821" s="1636" t="s">
        <v>348</v>
      </c>
      <c r="C821" s="1615"/>
      <c r="D821" s="1615"/>
      <c r="E821" s="1615"/>
      <c r="F821" s="1615"/>
      <c r="G821" s="1615"/>
      <c r="H821" s="1615"/>
      <c r="I821" s="1637"/>
      <c r="J821" s="1642">
        <v>2022</v>
      </c>
      <c r="K821" s="1637"/>
      <c r="L821" s="1642">
        <v>2023</v>
      </c>
      <c r="M821" s="1725"/>
      <c r="N821" s="1642">
        <v>2024</v>
      </c>
      <c r="O821" s="1725"/>
      <c r="P821" s="1"/>
      <c r="Q821" s="1"/>
      <c r="R821" s="1"/>
      <c r="S821" s="1"/>
      <c r="T821" s="1"/>
      <c r="U821" s="1"/>
      <c r="V821" s="1"/>
      <c r="W821" s="1"/>
      <c r="X821" s="1"/>
      <c r="Y821" s="1"/>
      <c r="Z821" s="1"/>
    </row>
    <row r="822" spans="1:26" ht="12.75" customHeight="1" x14ac:dyDescent="0.2">
      <c r="A822" s="1"/>
      <c r="B822" s="1615"/>
      <c r="C822" s="1615"/>
      <c r="D822" s="1615"/>
      <c r="E822" s="1615"/>
      <c r="F822" s="1615"/>
      <c r="G822" s="1615"/>
      <c r="H822" s="1615"/>
      <c r="I822" s="1637"/>
      <c r="J822" s="1055" t="s">
        <v>349</v>
      </c>
      <c r="K822" s="1056" t="s">
        <v>350</v>
      </c>
      <c r="L822" s="1055" t="s">
        <v>349</v>
      </c>
      <c r="M822" s="270" t="s">
        <v>350</v>
      </c>
      <c r="N822" s="1055" t="s">
        <v>351</v>
      </c>
      <c r="O822" s="270" t="s">
        <v>350</v>
      </c>
      <c r="P822" s="1"/>
      <c r="Q822" s="1"/>
      <c r="R822" s="1"/>
      <c r="S822" s="1"/>
      <c r="T822" s="1"/>
      <c r="U822" s="1"/>
      <c r="V822" s="1"/>
      <c r="W822" s="1"/>
      <c r="X822" s="1"/>
      <c r="Y822" s="1"/>
      <c r="Z822" s="1"/>
    </row>
    <row r="823" spans="1:26" ht="12.75" customHeight="1" x14ac:dyDescent="0.2">
      <c r="A823" s="1"/>
      <c r="B823" s="1670" t="s">
        <v>352</v>
      </c>
      <c r="C823" s="1671"/>
      <c r="D823" s="1671"/>
      <c r="E823" s="1671"/>
      <c r="F823" s="1671"/>
      <c r="G823" s="1671"/>
      <c r="H823" s="1671"/>
      <c r="I823" s="1672"/>
      <c r="J823" s="271">
        <v>5</v>
      </c>
      <c r="K823" s="272">
        <v>5</v>
      </c>
      <c r="L823" s="271">
        <v>1</v>
      </c>
      <c r="M823" s="273">
        <v>2</v>
      </c>
      <c r="N823" s="271">
        <v>0</v>
      </c>
      <c r="O823" s="273">
        <v>0</v>
      </c>
      <c r="P823" s="1"/>
      <c r="Q823" s="1"/>
      <c r="R823" s="1"/>
      <c r="S823" s="1"/>
      <c r="T823" s="1"/>
      <c r="U823" s="1"/>
      <c r="V823" s="1"/>
      <c r="W823" s="1"/>
      <c r="X823" s="1"/>
      <c r="Y823" s="1"/>
      <c r="Z823" s="1"/>
    </row>
    <row r="824" spans="1:26" ht="12.75" customHeight="1" x14ac:dyDescent="0.2">
      <c r="A824" s="1"/>
      <c r="B824" s="1623" t="s">
        <v>353</v>
      </c>
      <c r="C824" s="1624"/>
      <c r="D824" s="1624"/>
      <c r="E824" s="1624"/>
      <c r="F824" s="1624"/>
      <c r="G824" s="1624"/>
      <c r="H824" s="1624"/>
      <c r="I824" s="1625"/>
      <c r="J824" s="274">
        <v>17</v>
      </c>
      <c r="K824" s="275">
        <v>4</v>
      </c>
      <c r="L824" s="274">
        <v>2</v>
      </c>
      <c r="M824" s="276">
        <v>8</v>
      </c>
      <c r="N824" s="274">
        <v>12</v>
      </c>
      <c r="O824" s="276">
        <v>2</v>
      </c>
      <c r="P824" s="1"/>
      <c r="Q824" s="1"/>
      <c r="R824" s="1"/>
      <c r="S824" s="1"/>
      <c r="T824" s="1"/>
      <c r="U824" s="1"/>
      <c r="V824" s="1"/>
      <c r="W824" s="1"/>
      <c r="X824" s="1"/>
      <c r="Y824" s="1"/>
      <c r="Z824" s="1"/>
    </row>
    <row r="825" spans="1:26" ht="12.75" customHeight="1" x14ac:dyDescent="0.2">
      <c r="A825" s="1"/>
      <c r="B825" s="1623" t="s">
        <v>354</v>
      </c>
      <c r="C825" s="1624"/>
      <c r="D825" s="1624"/>
      <c r="E825" s="1624"/>
      <c r="F825" s="1624"/>
      <c r="G825" s="1624"/>
      <c r="H825" s="1624"/>
      <c r="I825" s="1625"/>
      <c r="J825" s="274">
        <v>36</v>
      </c>
      <c r="K825" s="275">
        <v>22</v>
      </c>
      <c r="L825" s="274">
        <v>2</v>
      </c>
      <c r="M825" s="276">
        <v>24</v>
      </c>
      <c r="N825" s="274">
        <v>26</v>
      </c>
      <c r="O825" s="276">
        <v>8</v>
      </c>
      <c r="P825" s="1"/>
      <c r="Q825" s="1"/>
      <c r="R825" s="1"/>
      <c r="S825" s="1"/>
      <c r="T825" s="1"/>
      <c r="U825" s="1"/>
      <c r="V825" s="1"/>
      <c r="W825" s="1"/>
      <c r="X825" s="1"/>
      <c r="Y825" s="1"/>
      <c r="Z825" s="1"/>
    </row>
    <row r="826" spans="1:26" ht="12.75" customHeight="1" x14ac:dyDescent="0.2">
      <c r="A826" s="1"/>
      <c r="B826" s="1623" t="s">
        <v>355</v>
      </c>
      <c r="C826" s="1624"/>
      <c r="D826" s="1624"/>
      <c r="E826" s="1624"/>
      <c r="F826" s="1624"/>
      <c r="G826" s="1624"/>
      <c r="H826" s="1624"/>
      <c r="I826" s="1625"/>
      <c r="J826" s="274">
        <v>13</v>
      </c>
      <c r="K826" s="275">
        <v>33</v>
      </c>
      <c r="L826" s="274">
        <v>2</v>
      </c>
      <c r="M826" s="276">
        <v>15</v>
      </c>
      <c r="N826" s="274">
        <v>14</v>
      </c>
      <c r="O826" s="276">
        <v>14</v>
      </c>
      <c r="P826" s="1"/>
      <c r="Q826" s="1"/>
      <c r="R826" s="1"/>
      <c r="S826" s="1"/>
      <c r="T826" s="1"/>
      <c r="U826" s="1"/>
      <c r="V826" s="1"/>
      <c r="W826" s="1"/>
      <c r="X826" s="1"/>
      <c r="Y826" s="1"/>
      <c r="Z826" s="1"/>
    </row>
    <row r="827" spans="1:26" ht="12.75" customHeight="1" x14ac:dyDescent="0.2">
      <c r="A827" s="1"/>
      <c r="B827" s="1675" t="s">
        <v>356</v>
      </c>
      <c r="C827" s="1632"/>
      <c r="D827" s="1632"/>
      <c r="E827" s="1632"/>
      <c r="F827" s="1632"/>
      <c r="G827" s="1632"/>
      <c r="H827" s="1632"/>
      <c r="I827" s="1633"/>
      <c r="J827" s="277">
        <v>711</v>
      </c>
      <c r="K827" s="278">
        <v>793</v>
      </c>
      <c r="L827" s="277">
        <v>168</v>
      </c>
      <c r="M827" s="279">
        <v>694</v>
      </c>
      <c r="N827" s="277">
        <v>71</v>
      </c>
      <c r="O827" s="279">
        <v>939</v>
      </c>
      <c r="P827" s="1"/>
      <c r="Q827" s="1"/>
      <c r="R827" s="1"/>
      <c r="S827" s="1"/>
      <c r="T827" s="1"/>
      <c r="U827" s="1"/>
      <c r="V827" s="1"/>
      <c r="W827" s="1"/>
      <c r="X827" s="1"/>
      <c r="Y827" s="1"/>
      <c r="Z827" s="1"/>
    </row>
    <row r="828" spans="1:26" ht="12.75" customHeight="1" x14ac:dyDescent="0.2">
      <c r="A828" s="2"/>
      <c r="B828" s="1694" t="s">
        <v>357</v>
      </c>
      <c r="C828" s="1630"/>
      <c r="D828" s="1630"/>
      <c r="E828" s="1630"/>
      <c r="F828" s="1630"/>
      <c r="G828" s="1630"/>
      <c r="H828" s="1630"/>
      <c r="I828" s="1630"/>
      <c r="J828" s="1630"/>
      <c r="K828" s="1630"/>
      <c r="L828" s="1630"/>
      <c r="M828" s="1630"/>
      <c r="N828" s="1149"/>
      <c r="O828" s="1149"/>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24" customHeight="1" x14ac:dyDescent="0.2">
      <c r="A833" s="6"/>
      <c r="B833" s="7" t="s">
        <v>358</v>
      </c>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1012"/>
      <c r="B836" s="1012" t="s">
        <v>359</v>
      </c>
      <c r="C836" s="1012"/>
      <c r="D836" s="1012"/>
      <c r="E836" s="1012"/>
      <c r="F836" s="1012"/>
      <c r="G836" s="1012"/>
      <c r="H836" s="1012"/>
      <c r="I836" s="1012"/>
      <c r="J836" s="1012"/>
      <c r="K836" s="1012"/>
      <c r="L836" s="1012"/>
      <c r="M836" s="101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 customHeight="1" x14ac:dyDescent="0.2">
      <c r="A838" s="2"/>
      <c r="B838" s="1636" t="s">
        <v>360</v>
      </c>
      <c r="C838" s="1615"/>
      <c r="D838" s="1615"/>
      <c r="E838" s="1615"/>
      <c r="F838" s="1615"/>
      <c r="G838" s="1637"/>
      <c r="H838" s="1642">
        <v>2022</v>
      </c>
      <c r="I838" s="1637"/>
      <c r="J838" s="1642">
        <v>2023</v>
      </c>
      <c r="K838" s="1637"/>
      <c r="L838" s="1642">
        <v>2024</v>
      </c>
      <c r="M838" s="1615"/>
      <c r="N838" s="2"/>
      <c r="O838" s="2"/>
      <c r="P838" s="2"/>
      <c r="Q838" s="2"/>
      <c r="R838" s="2"/>
      <c r="S838" s="2"/>
      <c r="T838" s="2"/>
      <c r="U838" s="2"/>
      <c r="V838" s="2"/>
      <c r="W838" s="2"/>
      <c r="X838" s="2"/>
      <c r="Y838" s="2"/>
      <c r="Z838" s="2"/>
    </row>
    <row r="839" spans="1:26" ht="12.75" customHeight="1" x14ac:dyDescent="0.2">
      <c r="A839" s="2"/>
      <c r="B839" s="1638"/>
      <c r="C839" s="1638"/>
      <c r="D839" s="1638"/>
      <c r="E839" s="1638"/>
      <c r="F839" s="1638"/>
      <c r="G839" s="1639"/>
      <c r="H839" s="1055" t="s">
        <v>86</v>
      </c>
      <c r="I839" s="1056" t="s">
        <v>87</v>
      </c>
      <c r="J839" s="1055" t="s">
        <v>86</v>
      </c>
      <c r="K839" s="1056" t="s">
        <v>87</v>
      </c>
      <c r="L839" s="1055" t="s">
        <v>86</v>
      </c>
      <c r="M839" s="280" t="s">
        <v>87</v>
      </c>
      <c r="N839" s="2"/>
      <c r="O839" s="2"/>
      <c r="P839" s="2"/>
      <c r="Q839" s="2"/>
      <c r="R839" s="2"/>
      <c r="S839" s="2"/>
      <c r="T839" s="2"/>
      <c r="U839" s="2"/>
      <c r="V839" s="2"/>
      <c r="W839" s="2"/>
      <c r="X839" s="2"/>
      <c r="Y839" s="2"/>
      <c r="Z839" s="2"/>
    </row>
    <row r="840" spans="1:26" ht="21.75" customHeight="1" x14ac:dyDescent="0.2">
      <c r="A840" s="2"/>
      <c r="B840" s="1717" t="s">
        <v>49</v>
      </c>
      <c r="C840" s="1718"/>
      <c r="D840" s="1718"/>
      <c r="E840" s="1718"/>
      <c r="F840" s="1718"/>
      <c r="G840" s="1719"/>
      <c r="H840" s="281">
        <v>0.42599999999999999</v>
      </c>
      <c r="I840" s="282">
        <v>0.42599999999999999</v>
      </c>
      <c r="J840" s="281">
        <v>0.47</v>
      </c>
      <c r="K840" s="282">
        <v>0.47</v>
      </c>
      <c r="L840" s="281">
        <v>0.47</v>
      </c>
      <c r="M840" s="283">
        <v>0.46700000000000003</v>
      </c>
      <c r="N840" s="2"/>
      <c r="O840" s="2"/>
      <c r="P840" s="2"/>
      <c r="Q840" s="2"/>
      <c r="R840" s="2"/>
      <c r="S840" s="2"/>
      <c r="T840" s="2"/>
      <c r="U840" s="2"/>
      <c r="V840" s="2"/>
      <c r="W840" s="2"/>
      <c r="X840" s="2"/>
      <c r="Y840" s="2"/>
      <c r="Z840" s="2"/>
    </row>
    <row r="841" spans="1:26" ht="15" customHeight="1" x14ac:dyDescent="0.2">
      <c r="A841" s="2"/>
      <c r="B841" s="1720" t="s">
        <v>361</v>
      </c>
      <c r="C841" s="1610"/>
      <c r="D841" s="1610"/>
      <c r="E841" s="1610"/>
      <c r="F841" s="1610"/>
      <c r="G841" s="1610"/>
      <c r="H841" s="1610"/>
      <c r="I841" s="1610"/>
      <c r="J841" s="1610"/>
      <c r="K841" s="1610"/>
      <c r="L841" s="1610"/>
      <c r="M841" s="1610"/>
      <c r="N841" s="2"/>
      <c r="O841" s="2"/>
      <c r="P841" s="2"/>
      <c r="Q841" s="2"/>
      <c r="R841" s="2"/>
      <c r="S841" s="2"/>
      <c r="T841" s="2"/>
      <c r="U841" s="2"/>
      <c r="V841" s="2"/>
      <c r="W841" s="2"/>
      <c r="X841" s="2"/>
      <c r="Y841" s="2"/>
      <c r="Z841" s="2"/>
    </row>
    <row r="842" spans="1:26" ht="12.75" customHeight="1" x14ac:dyDescent="0.2">
      <c r="A842" s="2"/>
      <c r="B842" s="1635"/>
      <c r="C842" s="1635"/>
      <c r="D842" s="1635"/>
      <c r="E842" s="1635"/>
      <c r="F842" s="1635"/>
      <c r="G842" s="1635"/>
      <c r="H842" s="1635"/>
      <c r="I842" s="1635"/>
      <c r="J842" s="1635"/>
      <c r="K842" s="1635"/>
      <c r="L842" s="1635"/>
      <c r="M842" s="1635"/>
      <c r="N842" s="2"/>
      <c r="O842" s="2"/>
      <c r="P842" s="2"/>
      <c r="Q842" s="2"/>
      <c r="R842" s="2"/>
      <c r="S842" s="2"/>
      <c r="T842" s="2"/>
      <c r="U842" s="2"/>
      <c r="V842" s="2"/>
      <c r="W842" s="2"/>
      <c r="X842" s="2"/>
      <c r="Y842" s="2"/>
      <c r="Z842" s="2"/>
    </row>
    <row r="843" spans="1:26" ht="12.75" customHeight="1" x14ac:dyDescent="0.2">
      <c r="A843" s="2"/>
      <c r="B843" s="1"/>
      <c r="C843" s="1"/>
      <c r="D843" s="1"/>
      <c r="E843" s="1"/>
      <c r="F843" s="1"/>
      <c r="G843" s="1"/>
      <c r="H843" s="1"/>
      <c r="I843" s="1"/>
      <c r="J843" s="1"/>
      <c r="K843" s="1"/>
      <c r="L843" s="1"/>
      <c r="M843" s="1"/>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1012"/>
      <c r="B845" s="1012" t="s">
        <v>362</v>
      </c>
      <c r="C845" s="1012"/>
      <c r="D845" s="1012"/>
      <c r="E845" s="1012"/>
      <c r="F845" s="1012"/>
      <c r="G845" s="1012"/>
      <c r="H845" s="1012"/>
      <c r="I845" s="1012"/>
      <c r="J845" s="1012"/>
      <c r="K845" s="1012"/>
      <c r="L845" s="1012"/>
      <c r="M845" s="1012"/>
      <c r="N845" s="1"/>
      <c r="O845" s="1"/>
      <c r="P845" s="1"/>
      <c r="Q845" s="1"/>
      <c r="R845" s="1"/>
      <c r="S845" s="1"/>
      <c r="T845" s="1"/>
      <c r="U845" s="1"/>
      <c r="V845" s="1"/>
      <c r="W845" s="1"/>
      <c r="X845" s="1"/>
      <c r="Y845" s="1"/>
      <c r="Z845" s="1"/>
    </row>
    <row r="846" spans="1:26" ht="12.75" customHeight="1" x14ac:dyDescent="0.2">
      <c r="A846" s="1012"/>
      <c r="B846" s="1012" t="s">
        <v>363</v>
      </c>
      <c r="C846" s="1012"/>
      <c r="D846" s="1012"/>
      <c r="E846" s="1012"/>
      <c r="F846" s="1012"/>
      <c r="G846" s="1012"/>
      <c r="H846" s="1012"/>
      <c r="I846" s="1012"/>
      <c r="J846" s="1012"/>
      <c r="K846" s="1012"/>
      <c r="L846" s="1012"/>
      <c r="M846" s="1012"/>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636" t="s">
        <v>364</v>
      </c>
      <c r="C848" s="1615"/>
      <c r="D848" s="1721"/>
      <c r="E848" s="1723">
        <v>2022</v>
      </c>
      <c r="F848" s="1723">
        <v>2023</v>
      </c>
      <c r="G848" s="1619">
        <v>2024</v>
      </c>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638"/>
      <c r="C849" s="1638"/>
      <c r="D849" s="1722"/>
      <c r="E849" s="1722"/>
      <c r="F849" s="1722"/>
      <c r="G849" s="1638"/>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670" t="s">
        <v>365</v>
      </c>
      <c r="C850" s="1671"/>
      <c r="D850" s="1724"/>
      <c r="E850" s="284">
        <v>15010236</v>
      </c>
      <c r="F850" s="284">
        <v>13201716</v>
      </c>
      <c r="G850" s="285">
        <v>13294867</v>
      </c>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623" t="s">
        <v>366</v>
      </c>
      <c r="C851" s="1624"/>
      <c r="D851" s="1712"/>
      <c r="E851" s="286">
        <v>1</v>
      </c>
      <c r="F851" s="286">
        <v>87629</v>
      </c>
      <c r="G851" s="1150">
        <v>64301</v>
      </c>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628" t="s">
        <v>367</v>
      </c>
      <c r="C852" s="1624"/>
      <c r="D852" s="1712"/>
      <c r="E852" s="287">
        <v>15010237</v>
      </c>
      <c r="F852" s="287">
        <v>13289345</v>
      </c>
      <c r="G852" s="1151">
        <v>13359168</v>
      </c>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628" t="s">
        <v>368</v>
      </c>
      <c r="C853" s="1624"/>
      <c r="D853" s="1712"/>
      <c r="E853" s="287">
        <v>686943</v>
      </c>
      <c r="F853" s="287">
        <v>4334453</v>
      </c>
      <c r="G853" s="1151">
        <v>4341367</v>
      </c>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713" t="s">
        <v>369</v>
      </c>
      <c r="C854" s="1698"/>
      <c r="D854" s="1714"/>
      <c r="E854" s="1152">
        <v>15697180</v>
      </c>
      <c r="F854" s="1152">
        <v>17623798</v>
      </c>
      <c r="G854" s="1153">
        <v>17700535</v>
      </c>
      <c r="H854" s="1"/>
      <c r="I854" s="1"/>
      <c r="J854" s="1"/>
      <c r="K854" s="1"/>
      <c r="L854" s="1"/>
      <c r="M854" s="1"/>
      <c r="N854" s="1"/>
      <c r="O854" s="1"/>
      <c r="P854" s="1"/>
      <c r="Q854" s="1"/>
      <c r="R854" s="1"/>
      <c r="S854" s="1"/>
      <c r="T854" s="1"/>
      <c r="U854" s="1"/>
      <c r="V854" s="1"/>
      <c r="W854" s="1"/>
      <c r="X854" s="1"/>
      <c r="Y854" s="1"/>
      <c r="Z854" s="1"/>
    </row>
    <row r="855" spans="1:26" ht="19.5" customHeight="1" x14ac:dyDescent="0.2">
      <c r="A855" s="2"/>
      <c r="B855" s="1715" t="s">
        <v>370</v>
      </c>
      <c r="C855" s="1716"/>
      <c r="D855" s="1716"/>
      <c r="E855" s="1716"/>
      <c r="F855" s="1716"/>
      <c r="G855" s="1716"/>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ustomHeight="1"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ustomHeight="1"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ustomHeight="1"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ustomHeight="1"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2.75" customHeight="1"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2.75" customHeight="1"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2.75" customHeight="1"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2.75" customHeight="1"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2.75" customHeight="1"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2.75" customHeight="1"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2.75" customHeight="1"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2.75" customHeight="1"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2.75" customHeight="1"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2.75" customHeight="1"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2.75" customHeight="1"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2.75" customHeight="1"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2.75" customHeight="1"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2.75" customHeight="1"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2.75" customHeight="1"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2.75" customHeight="1"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2.75" customHeight="1"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2.75" customHeight="1"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2.75" customHeight="1"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2.75" customHeight="1"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2.75" customHeight="1"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2.75" customHeight="1"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2.75" customHeight="1"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2.75" customHeight="1"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2.75" customHeight="1"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2.75" customHeight="1"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12.75" customHeight="1" x14ac:dyDescent="0.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12.75" customHeight="1" x14ac:dyDescent="0.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12.75" customHeight="1"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12.75" customHeight="1" x14ac:dyDescent="0.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12.75" customHeight="1" x14ac:dyDescent="0.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12.75" customHeight="1" x14ac:dyDescent="0.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12.75" customHeight="1" x14ac:dyDescent="0.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12.75" customHeight="1" x14ac:dyDescent="0.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12.75" customHeight="1" x14ac:dyDescent="0.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12.75" customHeight="1" x14ac:dyDescent="0.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12.75" customHeight="1" x14ac:dyDescent="0.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12.75" customHeight="1" x14ac:dyDescent="0.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12.75" customHeight="1" x14ac:dyDescent="0.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12.75" customHeight="1" x14ac:dyDescent="0.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12.75" customHeight="1"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12.75" customHeight="1" x14ac:dyDescent="0.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12.75" customHeight="1" x14ac:dyDescent="0.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12.75" customHeight="1"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12.75" customHeight="1" x14ac:dyDescent="0.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12.75" customHeight="1" x14ac:dyDescent="0.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ht="12.75" customHeight="1" x14ac:dyDescent="0.2">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ht="12.75" customHeight="1" x14ac:dyDescent="0.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ht="12.75" customHeight="1" x14ac:dyDescent="0.2">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ht="12.75" customHeight="1" x14ac:dyDescent="0.2">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ht="12.75" customHeight="1" x14ac:dyDescent="0.2">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ht="12.75" customHeight="1" x14ac:dyDescent="0.2">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row r="1067" spans="1:26" ht="12.75" customHeight="1" x14ac:dyDescent="0.2">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row>
    <row r="1068" spans="1:26" ht="12.75" customHeight="1" x14ac:dyDescent="0.2">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row>
    <row r="1069" spans="1:26" ht="12.75" customHeight="1" x14ac:dyDescent="0.2">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row>
    <row r="1070" spans="1:26" ht="12.75" customHeight="1" x14ac:dyDescent="0.2">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row>
    <row r="1071" spans="1:26" ht="12.75" customHeight="1" x14ac:dyDescent="0.2">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row>
    <row r="1072" spans="1:26" ht="12.75" customHeight="1" x14ac:dyDescent="0.2">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row>
    <row r="1073" spans="1:26" ht="12.75" customHeight="1" x14ac:dyDescent="0.2">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row>
    <row r="1074" spans="1:26" ht="12.75" customHeight="1" x14ac:dyDescent="0.2">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row>
    <row r="1075" spans="1:26" ht="12.75" customHeight="1" x14ac:dyDescent="0.2">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row>
    <row r="1076" spans="1:26" ht="12.75" customHeight="1" x14ac:dyDescent="0.2">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row>
    <row r="1077" spans="1:26" ht="12.75" customHeight="1" x14ac:dyDescent="0.2">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row>
    <row r="1078" spans="1:26" ht="12.75" customHeight="1" x14ac:dyDescent="0.2">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row>
    <row r="1079" spans="1:26" ht="12.75" customHeight="1" x14ac:dyDescent="0.2">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row>
    <row r="1080" spans="1:26" ht="12.75" customHeight="1" x14ac:dyDescent="0.2">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row>
    <row r="1081" spans="1:26" ht="12.75" customHeight="1" x14ac:dyDescent="0.2">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row>
    <row r="1082" spans="1:26" ht="12.75" customHeight="1" x14ac:dyDescent="0.2">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row>
    <row r="1083" spans="1:26" ht="12.75" customHeight="1" x14ac:dyDescent="0.2">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row>
  </sheetData>
  <sheetProtection algorithmName="SHA-512" hashValue="nLGaTlhVYYhbb+v3X4I6vspXj7sEXQtwFU1hhDFQB2h9A9ETmY898bDFGzvlboF9+sgCkaRbciwXPKluA6lvZQ==" saltValue="UACUoBIR2SCmWB6N/B+FoQ==" spinCount="100000" sheet="1" objects="1" scenarios="1"/>
  <mergeCells count="675">
    <mergeCell ref="A1:A2"/>
    <mergeCell ref="B1:B2"/>
    <mergeCell ref="C1:C2"/>
    <mergeCell ref="D1:D2"/>
    <mergeCell ref="E1:E2"/>
    <mergeCell ref="F1:F2"/>
    <mergeCell ref="G1:G2"/>
    <mergeCell ref="H1:H2"/>
    <mergeCell ref="I1:I2"/>
    <mergeCell ref="J1:J2"/>
    <mergeCell ref="K1:K2"/>
    <mergeCell ref="L1:L2"/>
    <mergeCell ref="M1:M2"/>
    <mergeCell ref="B11:M12"/>
    <mergeCell ref="N1:N2"/>
    <mergeCell ref="B17:G18"/>
    <mergeCell ref="H17:I17"/>
    <mergeCell ref="J17:K17"/>
    <mergeCell ref="L17:M17"/>
    <mergeCell ref="B19:K19"/>
    <mergeCell ref="B20:G20"/>
    <mergeCell ref="B21:G21"/>
    <mergeCell ref="B22:G22"/>
    <mergeCell ref="B23:G23"/>
    <mergeCell ref="B24:G24"/>
    <mergeCell ref="B25:K25"/>
    <mergeCell ref="B26:G26"/>
    <mergeCell ref="B27:G27"/>
    <mergeCell ref="B28:G28"/>
    <mergeCell ref="B29:G29"/>
    <mergeCell ref="B30:G30"/>
    <mergeCell ref="B31:G31"/>
    <mergeCell ref="B32:G32"/>
    <mergeCell ref="B33:G33"/>
    <mergeCell ref="B34:G34"/>
    <mergeCell ref="B35:G35"/>
    <mergeCell ref="B36:G36"/>
    <mergeCell ref="B37:G37"/>
    <mergeCell ref="B38:G38"/>
    <mergeCell ref="B39:M41"/>
    <mergeCell ref="H43:I43"/>
    <mergeCell ref="H44:H46"/>
    <mergeCell ref="I44:I46"/>
    <mergeCell ref="B43:G46"/>
    <mergeCell ref="B47:I47"/>
    <mergeCell ref="B48:G48"/>
    <mergeCell ref="B49:I53"/>
    <mergeCell ref="J57:K57"/>
    <mergeCell ref="L57:M57"/>
    <mergeCell ref="F58:H58"/>
    <mergeCell ref="B78:F78"/>
    <mergeCell ref="B79:F79"/>
    <mergeCell ref="B80:F80"/>
    <mergeCell ref="B81:F81"/>
    <mergeCell ref="B82:F82"/>
    <mergeCell ref="B57:E58"/>
    <mergeCell ref="B59:E59"/>
    <mergeCell ref="B60:E60"/>
    <mergeCell ref="B61:E61"/>
    <mergeCell ref="B62:E62"/>
    <mergeCell ref="B63:E63"/>
    <mergeCell ref="B64:E64"/>
    <mergeCell ref="L67:L68"/>
    <mergeCell ref="M67:M68"/>
    <mergeCell ref="B67:E68"/>
    <mergeCell ref="F67:F68"/>
    <mergeCell ref="G67:G68"/>
    <mergeCell ref="H67:H68"/>
    <mergeCell ref="I67:I68"/>
    <mergeCell ref="J67:J68"/>
    <mergeCell ref="G101:I101"/>
    <mergeCell ref="G102:I102"/>
    <mergeCell ref="G107:I107"/>
    <mergeCell ref="G108:I108"/>
    <mergeCell ref="B116:M121"/>
    <mergeCell ref="H131:J132"/>
    <mergeCell ref="K131:M132"/>
    <mergeCell ref="H133:H134"/>
    <mergeCell ref="I133:I134"/>
    <mergeCell ref="J133:J134"/>
    <mergeCell ref="K133:K134"/>
    <mergeCell ref="L133:L134"/>
    <mergeCell ref="M133:M134"/>
    <mergeCell ref="L76:L77"/>
    <mergeCell ref="M76:M77"/>
    <mergeCell ref="B69:E69"/>
    <mergeCell ref="B70:E70"/>
    <mergeCell ref="B71:E71"/>
    <mergeCell ref="B72:E72"/>
    <mergeCell ref="B73:E73"/>
    <mergeCell ref="B74:E74"/>
    <mergeCell ref="B76:F77"/>
    <mergeCell ref="K67:K68"/>
    <mergeCell ref="G76:G77"/>
    <mergeCell ref="H76:H77"/>
    <mergeCell ref="I76:I77"/>
    <mergeCell ref="J76:J77"/>
    <mergeCell ref="K76:K77"/>
    <mergeCell ref="B83:F83"/>
    <mergeCell ref="B85:F86"/>
    <mergeCell ref="B87:F87"/>
    <mergeCell ref="G85:G86"/>
    <mergeCell ref="H85:H86"/>
    <mergeCell ref="I85:I86"/>
    <mergeCell ref="J85:J86"/>
    <mergeCell ref="K85:K86"/>
    <mergeCell ref="L85:L86"/>
    <mergeCell ref="M85:M86"/>
    <mergeCell ref="G94:I94"/>
    <mergeCell ref="G95:I95"/>
    <mergeCell ref="B135:M135"/>
    <mergeCell ref="B136:D136"/>
    <mergeCell ref="B96:F96"/>
    <mergeCell ref="B97:F97"/>
    <mergeCell ref="B98:F98"/>
    <mergeCell ref="B99:F99"/>
    <mergeCell ref="B101:F102"/>
    <mergeCell ref="B103:F103"/>
    <mergeCell ref="B104:F104"/>
    <mergeCell ref="B88:F88"/>
    <mergeCell ref="B89:F89"/>
    <mergeCell ref="B90:F90"/>
    <mergeCell ref="B91:F91"/>
    <mergeCell ref="B92:F92"/>
    <mergeCell ref="B94:F95"/>
    <mergeCell ref="B105:F105"/>
    <mergeCell ref="B107:F108"/>
    <mergeCell ref="B109:F109"/>
    <mergeCell ref="B110:F110"/>
    <mergeCell ref="B111:F111"/>
    <mergeCell ref="B137:D137"/>
    <mergeCell ref="E133:E134"/>
    <mergeCell ref="F133:F134"/>
    <mergeCell ref="B138:D138"/>
    <mergeCell ref="B139:D139"/>
    <mergeCell ref="B140:D140"/>
    <mergeCell ref="B141:D141"/>
    <mergeCell ref="B142:D142"/>
    <mergeCell ref="B143:M143"/>
    <mergeCell ref="B131:D134"/>
    <mergeCell ref="E131:G132"/>
    <mergeCell ref="G133:G134"/>
    <mergeCell ref="B208:G208"/>
    <mergeCell ref="B209:M211"/>
    <mergeCell ref="B204:G204"/>
    <mergeCell ref="B144:D144"/>
    <mergeCell ref="B145:D145"/>
    <mergeCell ref="B146:D146"/>
    <mergeCell ref="B147:D147"/>
    <mergeCell ref="B148:D148"/>
    <mergeCell ref="B149:D149"/>
    <mergeCell ref="B150:D150"/>
    <mergeCell ref="B151:M151"/>
    <mergeCell ref="B152:D152"/>
    <mergeCell ref="B200:G200"/>
    <mergeCell ref="B201:G201"/>
    <mergeCell ref="B202:M202"/>
    <mergeCell ref="B203:G203"/>
    <mergeCell ref="B153:D153"/>
    <mergeCell ref="B154:D154"/>
    <mergeCell ref="B155:D155"/>
    <mergeCell ref="B156:D156"/>
    <mergeCell ref="B157:D157"/>
    <mergeCell ref="B158:D158"/>
    <mergeCell ref="B159:D159"/>
    <mergeCell ref="H193:I193"/>
    <mergeCell ref="J193:K193"/>
    <mergeCell ref="L193:M193"/>
    <mergeCell ref="B195:M195"/>
    <mergeCell ref="B196:G196"/>
    <mergeCell ref="B197:G197"/>
    <mergeCell ref="B198:M198"/>
    <mergeCell ref="B199:G199"/>
    <mergeCell ref="B193:G194"/>
    <mergeCell ref="B160:M163"/>
    <mergeCell ref="B168:M170"/>
    <mergeCell ref="B172:D172"/>
    <mergeCell ref="B173:D173"/>
    <mergeCell ref="B174:G176"/>
    <mergeCell ref="B181:J181"/>
    <mergeCell ref="B182:J182"/>
    <mergeCell ref="B183:J183"/>
    <mergeCell ref="B184:M187"/>
    <mergeCell ref="J213:K213"/>
    <mergeCell ref="L213:M213"/>
    <mergeCell ref="B205:G205"/>
    <mergeCell ref="B206:G206"/>
    <mergeCell ref="B207:G207"/>
    <mergeCell ref="B228:G228"/>
    <mergeCell ref="B229:M233"/>
    <mergeCell ref="B237:G237"/>
    <mergeCell ref="B238:F239"/>
    <mergeCell ref="B220:G220"/>
    <mergeCell ref="B221:G221"/>
    <mergeCell ref="B222:M222"/>
    <mergeCell ref="B223:G223"/>
    <mergeCell ref="B224:G224"/>
    <mergeCell ref="B225:G225"/>
    <mergeCell ref="B226:G226"/>
    <mergeCell ref="B227:G227"/>
    <mergeCell ref="B215:M215"/>
    <mergeCell ref="B216:G216"/>
    <mergeCell ref="B217:G217"/>
    <mergeCell ref="B218:M218"/>
    <mergeCell ref="B219:G219"/>
    <mergeCell ref="B213:G214"/>
    <mergeCell ref="H213:I213"/>
    <mergeCell ref="B240:F241"/>
    <mergeCell ref="B242:F243"/>
    <mergeCell ref="B244:F245"/>
    <mergeCell ref="B246:F247"/>
    <mergeCell ref="B248:F249"/>
    <mergeCell ref="B250:H252"/>
    <mergeCell ref="B257:D258"/>
    <mergeCell ref="E257:E258"/>
    <mergeCell ref="F257:F258"/>
    <mergeCell ref="G257:G258"/>
    <mergeCell ref="B259:G259"/>
    <mergeCell ref="B260:D260"/>
    <mergeCell ref="B261:D261"/>
    <mergeCell ref="B262:G262"/>
    <mergeCell ref="B263:D263"/>
    <mergeCell ref="B264:D264"/>
    <mergeCell ref="B265:D265"/>
    <mergeCell ref="B266:D266"/>
    <mergeCell ref="B267:D267"/>
    <mergeCell ref="B268:D268"/>
    <mergeCell ref="B269:D269"/>
    <mergeCell ref="B270:D270"/>
    <mergeCell ref="B271:D271"/>
    <mergeCell ref="B272:D272"/>
    <mergeCell ref="E312:E314"/>
    <mergeCell ref="F312:F314"/>
    <mergeCell ref="G312:G314"/>
    <mergeCell ref="B316:D316"/>
    <mergeCell ref="B273:D273"/>
    <mergeCell ref="B274:D274"/>
    <mergeCell ref="B275:D275"/>
    <mergeCell ref="B276:G283"/>
    <mergeCell ref="B285:D286"/>
    <mergeCell ref="E285:E286"/>
    <mergeCell ref="F285:F286"/>
    <mergeCell ref="G285:G286"/>
    <mergeCell ref="B287:G287"/>
    <mergeCell ref="B340:D340"/>
    <mergeCell ref="B341:D341"/>
    <mergeCell ref="B342:D342"/>
    <mergeCell ref="B343:D343"/>
    <mergeCell ref="B288:D288"/>
    <mergeCell ref="B289:D289"/>
    <mergeCell ref="B290:G290"/>
    <mergeCell ref="B291:D291"/>
    <mergeCell ref="B292:D292"/>
    <mergeCell ref="B293:D293"/>
    <mergeCell ref="B320:D320"/>
    <mergeCell ref="B321:D321"/>
    <mergeCell ref="B322:D322"/>
    <mergeCell ref="B301:D301"/>
    <mergeCell ref="B302:D302"/>
    <mergeCell ref="B303:G307"/>
    <mergeCell ref="B294:D294"/>
    <mergeCell ref="B295:D295"/>
    <mergeCell ref="B296:D296"/>
    <mergeCell ref="B297:D297"/>
    <mergeCell ref="B298:D298"/>
    <mergeCell ref="B299:D299"/>
    <mergeCell ref="B300:D300"/>
    <mergeCell ref="B312:D314"/>
    <mergeCell ref="B344:D344"/>
    <mergeCell ref="B345:D345"/>
    <mergeCell ref="K357:K359"/>
    <mergeCell ref="L357:L359"/>
    <mergeCell ref="M357:M359"/>
    <mergeCell ref="B356:D359"/>
    <mergeCell ref="E357:E359"/>
    <mergeCell ref="F357:F359"/>
    <mergeCell ref="G357:G359"/>
    <mergeCell ref="H357:H359"/>
    <mergeCell ref="I357:I359"/>
    <mergeCell ref="J357:J359"/>
    <mergeCell ref="E356:G356"/>
    <mergeCell ref="H356:J356"/>
    <mergeCell ref="K356:M356"/>
    <mergeCell ref="B346:D346"/>
    <mergeCell ref="B347:D347"/>
    <mergeCell ref="B348:D348"/>
    <mergeCell ref="B349:D349"/>
    <mergeCell ref="B350:D350"/>
    <mergeCell ref="B351:D351"/>
    <mergeCell ref="B352:J354"/>
    <mergeCell ref="B317:D317"/>
    <mergeCell ref="B319:D319"/>
    <mergeCell ref="B327:D327"/>
    <mergeCell ref="B328:D328"/>
    <mergeCell ref="B329:G333"/>
    <mergeCell ref="E338:F338"/>
    <mergeCell ref="G338:H338"/>
    <mergeCell ref="I338:J338"/>
    <mergeCell ref="K338:L338"/>
    <mergeCell ref="B323:D323"/>
    <mergeCell ref="B324:D324"/>
    <mergeCell ref="B325:D325"/>
    <mergeCell ref="B326:D326"/>
    <mergeCell ref="B338:D339"/>
    <mergeCell ref="B360:D360"/>
    <mergeCell ref="B361:D361"/>
    <mergeCell ref="B362:D362"/>
    <mergeCell ref="B363:D363"/>
    <mergeCell ref="B364:D364"/>
    <mergeCell ref="B365:D365"/>
    <mergeCell ref="B366:D366"/>
    <mergeCell ref="L393:L394"/>
    <mergeCell ref="M393:M394"/>
    <mergeCell ref="B385:G385"/>
    <mergeCell ref="B386:G386"/>
    <mergeCell ref="B387:G387"/>
    <mergeCell ref="B388:G388"/>
    <mergeCell ref="B389:G389"/>
    <mergeCell ref="B390:M391"/>
    <mergeCell ref="B393:G394"/>
    <mergeCell ref="H376:H377"/>
    <mergeCell ref="I376:I377"/>
    <mergeCell ref="J376:J377"/>
    <mergeCell ref="K376:K377"/>
    <mergeCell ref="L376:L377"/>
    <mergeCell ref="M376:M377"/>
    <mergeCell ref="B367:D367"/>
    <mergeCell ref="B368:D368"/>
    <mergeCell ref="B369:D369"/>
    <mergeCell ref="B370:D370"/>
    <mergeCell ref="B371:D371"/>
    <mergeCell ref="B372:M374"/>
    <mergeCell ref="B376:G377"/>
    <mergeCell ref="B378:G378"/>
    <mergeCell ref="B379:G379"/>
    <mergeCell ref="B380:G380"/>
    <mergeCell ref="B381:G381"/>
    <mergeCell ref="B382:G382"/>
    <mergeCell ref="B383:G383"/>
    <mergeCell ref="B384:G384"/>
    <mergeCell ref="J393:J394"/>
    <mergeCell ref="K393:K394"/>
    <mergeCell ref="H393:H394"/>
    <mergeCell ref="I393:I394"/>
    <mergeCell ref="B395:G395"/>
    <mergeCell ref="B396:G396"/>
    <mergeCell ref="B397:G397"/>
    <mergeCell ref="B398:G398"/>
    <mergeCell ref="B399:G399"/>
    <mergeCell ref="L472:L473"/>
    <mergeCell ref="M472:M473"/>
    <mergeCell ref="E472:E473"/>
    <mergeCell ref="F472:F473"/>
    <mergeCell ref="G472:G473"/>
    <mergeCell ref="H472:H473"/>
    <mergeCell ref="I472:I473"/>
    <mergeCell ref="J472:J473"/>
    <mergeCell ref="K472:K473"/>
    <mergeCell ref="B410:G411"/>
    <mergeCell ref="B412:G412"/>
    <mergeCell ref="B423:G423"/>
    <mergeCell ref="B424:M425"/>
    <mergeCell ref="B419:G419"/>
    <mergeCell ref="B420:G420"/>
    <mergeCell ref="B421:G421"/>
    <mergeCell ref="B422:G422"/>
    <mergeCell ref="B418:G418"/>
    <mergeCell ref="B430:D432"/>
    <mergeCell ref="E430:E432"/>
    <mergeCell ref="F430:F432"/>
    <mergeCell ref="G430:G432"/>
    <mergeCell ref="B433:D433"/>
    <mergeCell ref="B434:D434"/>
    <mergeCell ref="B435:D435"/>
    <mergeCell ref="B443:D443"/>
    <mergeCell ref="B444:D444"/>
    <mergeCell ref="B445:G452"/>
    <mergeCell ref="B461:M462"/>
    <mergeCell ref="E471:G471"/>
    <mergeCell ref="H471:J471"/>
    <mergeCell ref="K471:M471"/>
    <mergeCell ref="B436:D436"/>
    <mergeCell ref="B437:D437"/>
    <mergeCell ref="B438:D438"/>
    <mergeCell ref="B439:D439"/>
    <mergeCell ref="B440:D440"/>
    <mergeCell ref="B441:D441"/>
    <mergeCell ref="B442:D442"/>
    <mergeCell ref="B402:G402"/>
    <mergeCell ref="B403:G403"/>
    <mergeCell ref="B404:G404"/>
    <mergeCell ref="B405:G405"/>
    <mergeCell ref="B400:G400"/>
    <mergeCell ref="B401:G401"/>
    <mergeCell ref="B413:G413"/>
    <mergeCell ref="B414:G414"/>
    <mergeCell ref="M410:M411"/>
    <mergeCell ref="B415:G415"/>
    <mergeCell ref="B416:G416"/>
    <mergeCell ref="B417:G417"/>
    <mergeCell ref="B406:G406"/>
    <mergeCell ref="H410:H411"/>
    <mergeCell ref="I410:I411"/>
    <mergeCell ref="J410:J411"/>
    <mergeCell ref="K410:K411"/>
    <mergeCell ref="L410:L411"/>
    <mergeCell ref="B407:M408"/>
    <mergeCell ref="B785:D785"/>
    <mergeCell ref="B786:D786"/>
    <mergeCell ref="B787:D787"/>
    <mergeCell ref="B788:G791"/>
    <mergeCell ref="E796:E797"/>
    <mergeCell ref="F796:F797"/>
    <mergeCell ref="G796:G797"/>
    <mergeCell ref="B796:D797"/>
    <mergeCell ref="B798:G798"/>
    <mergeCell ref="B799:D799"/>
    <mergeCell ref="B800:D800"/>
    <mergeCell ref="B801:D801"/>
    <mergeCell ref="B802:D802"/>
    <mergeCell ref="B803:D803"/>
    <mergeCell ref="B821:I822"/>
    <mergeCell ref="J821:K821"/>
    <mergeCell ref="L821:M821"/>
    <mergeCell ref="N821:O821"/>
    <mergeCell ref="B804:G804"/>
    <mergeCell ref="B805:D805"/>
    <mergeCell ref="B806:D806"/>
    <mergeCell ref="B807:D807"/>
    <mergeCell ref="B808:D808"/>
    <mergeCell ref="B809:D809"/>
    <mergeCell ref="B810:G812"/>
    <mergeCell ref="B823:I823"/>
    <mergeCell ref="B824:I824"/>
    <mergeCell ref="B825:I825"/>
    <mergeCell ref="B826:I826"/>
    <mergeCell ref="B827:I827"/>
    <mergeCell ref="B828:M828"/>
    <mergeCell ref="B838:G839"/>
    <mergeCell ref="H838:I838"/>
    <mergeCell ref="J838:K838"/>
    <mergeCell ref="L838:M838"/>
    <mergeCell ref="B851:D851"/>
    <mergeCell ref="B852:D852"/>
    <mergeCell ref="B853:D853"/>
    <mergeCell ref="B854:D854"/>
    <mergeCell ref="B855:G855"/>
    <mergeCell ref="B840:G840"/>
    <mergeCell ref="B841:M842"/>
    <mergeCell ref="B848:D849"/>
    <mergeCell ref="E848:E849"/>
    <mergeCell ref="F848:F849"/>
    <mergeCell ref="G848:G849"/>
    <mergeCell ref="B850:D850"/>
    <mergeCell ref="F730:F731"/>
    <mergeCell ref="G730:G731"/>
    <mergeCell ref="B718:D718"/>
    <mergeCell ref="B719:D719"/>
    <mergeCell ref="B720:D720"/>
    <mergeCell ref="B721:D721"/>
    <mergeCell ref="B722:G725"/>
    <mergeCell ref="B730:D731"/>
    <mergeCell ref="E730:E731"/>
    <mergeCell ref="B751:G751"/>
    <mergeCell ref="B752:D752"/>
    <mergeCell ref="B753:D753"/>
    <mergeCell ref="B754:D754"/>
    <mergeCell ref="B732:D732"/>
    <mergeCell ref="B733:D733"/>
    <mergeCell ref="B734:G736"/>
    <mergeCell ref="B742:D743"/>
    <mergeCell ref="E742:E743"/>
    <mergeCell ref="F742:F743"/>
    <mergeCell ref="G742:G743"/>
    <mergeCell ref="B744:G744"/>
    <mergeCell ref="B745:D745"/>
    <mergeCell ref="B560:J560"/>
    <mergeCell ref="B561:J561"/>
    <mergeCell ref="B562:J562"/>
    <mergeCell ref="B563:J563"/>
    <mergeCell ref="B564:J564"/>
    <mergeCell ref="B565:J565"/>
    <mergeCell ref="B566:J566"/>
    <mergeCell ref="B567:J567"/>
    <mergeCell ref="B568:J568"/>
    <mergeCell ref="B569:J569"/>
    <mergeCell ref="B570:J570"/>
    <mergeCell ref="B571:J571"/>
    <mergeCell ref="B572:J572"/>
    <mergeCell ref="B573:J573"/>
    <mergeCell ref="B574:J574"/>
    <mergeCell ref="B575:M575"/>
    <mergeCell ref="B755:D755"/>
    <mergeCell ref="B576:J576"/>
    <mergeCell ref="B577:J577"/>
    <mergeCell ref="B578:J578"/>
    <mergeCell ref="B579:J579"/>
    <mergeCell ref="B581:M581"/>
    <mergeCell ref="B580:J580"/>
    <mergeCell ref="B586:D587"/>
    <mergeCell ref="E586:E587"/>
    <mergeCell ref="F586:F587"/>
    <mergeCell ref="G586:G587"/>
    <mergeCell ref="B620:D621"/>
    <mergeCell ref="E620:E621"/>
    <mergeCell ref="F620:F621"/>
    <mergeCell ref="G620:G621"/>
    <mergeCell ref="E622:E623"/>
    <mergeCell ref="F622:F623"/>
    <mergeCell ref="B484:D485"/>
    <mergeCell ref="B486:D486"/>
    <mergeCell ref="B487:D487"/>
    <mergeCell ref="B488:M493"/>
    <mergeCell ref="B496:K496"/>
    <mergeCell ref="B498:M502"/>
    <mergeCell ref="B471:D473"/>
    <mergeCell ref="B474:D474"/>
    <mergeCell ref="B475:D476"/>
    <mergeCell ref="B477:D478"/>
    <mergeCell ref="B479:D479"/>
    <mergeCell ref="B480:D481"/>
    <mergeCell ref="B482:D483"/>
    <mergeCell ref="B511:D512"/>
    <mergeCell ref="E511:E512"/>
    <mergeCell ref="F511:F512"/>
    <mergeCell ref="G511:G512"/>
    <mergeCell ref="B513:D513"/>
    <mergeCell ref="B514:D514"/>
    <mergeCell ref="B515:G515"/>
    <mergeCell ref="B519:G520"/>
    <mergeCell ref="H519:J519"/>
    <mergeCell ref="K519:M519"/>
    <mergeCell ref="B521:G521"/>
    <mergeCell ref="B522:G522"/>
    <mergeCell ref="B523:G523"/>
    <mergeCell ref="B524:M525"/>
    <mergeCell ref="B530:J530"/>
    <mergeCell ref="B531:J531"/>
    <mergeCell ref="B532:J532"/>
    <mergeCell ref="B533:J533"/>
    <mergeCell ref="B534:M536"/>
    <mergeCell ref="B541:J541"/>
    <mergeCell ref="B542:J542"/>
    <mergeCell ref="B543:J543"/>
    <mergeCell ref="B544:J544"/>
    <mergeCell ref="B545:M545"/>
    <mergeCell ref="B555:J555"/>
    <mergeCell ref="B556:M556"/>
    <mergeCell ref="B557:J557"/>
    <mergeCell ref="B558:J558"/>
    <mergeCell ref="B614:D614"/>
    <mergeCell ref="B615:D615"/>
    <mergeCell ref="B616:G616"/>
    <mergeCell ref="F612:F613"/>
    <mergeCell ref="G612:G613"/>
    <mergeCell ref="B605:D606"/>
    <mergeCell ref="B607:D607"/>
    <mergeCell ref="B608:D608"/>
    <mergeCell ref="B609:D609"/>
    <mergeCell ref="B610:G610"/>
    <mergeCell ref="B612:D613"/>
    <mergeCell ref="E612:E613"/>
    <mergeCell ref="B588:D588"/>
    <mergeCell ref="B589:G589"/>
    <mergeCell ref="E605:E606"/>
    <mergeCell ref="F605:F606"/>
    <mergeCell ref="B593:D593"/>
    <mergeCell ref="B594:D596"/>
    <mergeCell ref="E594:E596"/>
    <mergeCell ref="F594:F596"/>
    <mergeCell ref="G594:G596"/>
    <mergeCell ref="B597:G598"/>
    <mergeCell ref="G605:G606"/>
    <mergeCell ref="G622:G623"/>
    <mergeCell ref="B622:D623"/>
    <mergeCell ref="B624:G625"/>
    <mergeCell ref="B629:D631"/>
    <mergeCell ref="E629:E631"/>
    <mergeCell ref="F629:F631"/>
    <mergeCell ref="G629:G631"/>
    <mergeCell ref="B632:D632"/>
    <mergeCell ref="B636:D637"/>
    <mergeCell ref="E636:E637"/>
    <mergeCell ref="F636:F637"/>
    <mergeCell ref="G636:G637"/>
    <mergeCell ref="B638:D638"/>
    <mergeCell ref="B639:D639"/>
    <mergeCell ref="B640:D640"/>
    <mergeCell ref="B651:G652"/>
    <mergeCell ref="B653:G653"/>
    <mergeCell ref="B641:D641"/>
    <mergeCell ref="B642:D642"/>
    <mergeCell ref="B643:D643"/>
    <mergeCell ref="B644:G647"/>
    <mergeCell ref="H651:J651"/>
    <mergeCell ref="K651:M651"/>
    <mergeCell ref="L652:P656"/>
    <mergeCell ref="B656:G656"/>
    <mergeCell ref="B654:G654"/>
    <mergeCell ref="B655:G655"/>
    <mergeCell ref="B657:G657"/>
    <mergeCell ref="B658:G658"/>
    <mergeCell ref="B659:G659"/>
    <mergeCell ref="B660:G660"/>
    <mergeCell ref="B662:J662"/>
    <mergeCell ref="B661:G661"/>
    <mergeCell ref="B667:G668"/>
    <mergeCell ref="H667:J667"/>
    <mergeCell ref="K667:M667"/>
    <mergeCell ref="L668:P672"/>
    <mergeCell ref="B669:G669"/>
    <mergeCell ref="B670:G670"/>
    <mergeCell ref="B671:G671"/>
    <mergeCell ref="B672:G672"/>
    <mergeCell ref="B673:G673"/>
    <mergeCell ref="B674:G674"/>
    <mergeCell ref="B675:G675"/>
    <mergeCell ref="B676:G676"/>
    <mergeCell ref="B677:J677"/>
    <mergeCell ref="B685:D686"/>
    <mergeCell ref="E685:E686"/>
    <mergeCell ref="F685:F686"/>
    <mergeCell ref="G685:G686"/>
    <mergeCell ref="B687:G687"/>
    <mergeCell ref="B688:D688"/>
    <mergeCell ref="B689:D689"/>
    <mergeCell ref="B690:D690"/>
    <mergeCell ref="B691:D691"/>
    <mergeCell ref="B692:D692"/>
    <mergeCell ref="B693:G693"/>
    <mergeCell ref="B694:D694"/>
    <mergeCell ref="B695:D695"/>
    <mergeCell ref="B696:D696"/>
    <mergeCell ref="B697:D697"/>
    <mergeCell ref="B698:G703"/>
    <mergeCell ref="B708:D709"/>
    <mergeCell ref="E708:E709"/>
    <mergeCell ref="F708:F709"/>
    <mergeCell ref="G708:G709"/>
    <mergeCell ref="B710:G710"/>
    <mergeCell ref="B711:D711"/>
    <mergeCell ref="B712:D712"/>
    <mergeCell ref="B713:D713"/>
    <mergeCell ref="B714:D714"/>
    <mergeCell ref="B715:D715"/>
    <mergeCell ref="B716:G716"/>
    <mergeCell ref="B717:D717"/>
    <mergeCell ref="B773:D774"/>
    <mergeCell ref="E773:E774"/>
    <mergeCell ref="F773:F774"/>
    <mergeCell ref="G773:G774"/>
    <mergeCell ref="B764:G768"/>
    <mergeCell ref="B756:D756"/>
    <mergeCell ref="B757:D757"/>
    <mergeCell ref="B758:D758"/>
    <mergeCell ref="B759:D759"/>
    <mergeCell ref="B760:D760"/>
    <mergeCell ref="B761:D761"/>
    <mergeCell ref="B762:D762"/>
    <mergeCell ref="B763:D763"/>
    <mergeCell ref="B746:D746"/>
    <mergeCell ref="B747:D747"/>
    <mergeCell ref="B748:D748"/>
    <mergeCell ref="B749:D749"/>
    <mergeCell ref="B750:D750"/>
    <mergeCell ref="B784:D784"/>
    <mergeCell ref="B775:G775"/>
    <mergeCell ref="B776:D776"/>
    <mergeCell ref="B777:D777"/>
    <mergeCell ref="B778:D778"/>
    <mergeCell ref="B779:D779"/>
    <mergeCell ref="B780:D780"/>
    <mergeCell ref="B781:G781"/>
    <mergeCell ref="B782:D782"/>
    <mergeCell ref="B783:D783"/>
  </mergeCells>
  <pageMargins left="0.25" right="0.25" top="0.75" bottom="0.75"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Z1066"/>
  <sheetViews>
    <sheetView showGridLines="0" workbookViewId="0">
      <pane ySplit="2" topLeftCell="A285" activePane="bottomLeft" state="frozen"/>
      <selection pane="bottomLeft" activeCell="B311" sqref="B311"/>
    </sheetView>
  </sheetViews>
  <sheetFormatPr defaultColWidth="11.19921875" defaultRowHeight="15" customHeight="1" x14ac:dyDescent="0.2"/>
  <cols>
    <col min="1" max="2" width="7" customWidth="1"/>
    <col min="3" max="6" width="10.3984375" customWidth="1"/>
    <col min="7" max="7" width="11.69921875" customWidth="1"/>
    <col min="9" max="9" width="13.19921875" customWidth="1"/>
    <col min="10" max="11" width="10.3984375" customWidth="1"/>
    <col min="13" max="13" width="11.296875" customWidth="1"/>
    <col min="14" max="14" width="9.296875" customWidth="1"/>
    <col min="15" max="15" width="10.796875" customWidth="1"/>
    <col min="16" max="16" width="11.296875" customWidth="1"/>
    <col min="17" max="26" width="8.59765625" customWidth="1"/>
  </cols>
  <sheetData>
    <row r="1" spans="1:26" ht="12.75" customHeight="1" x14ac:dyDescent="0.2">
      <c r="A1" s="1619"/>
      <c r="B1" s="1620"/>
      <c r="C1" s="1617"/>
      <c r="D1" s="1858"/>
      <c r="E1" s="1859"/>
      <c r="F1" s="1860"/>
      <c r="G1" s="1861"/>
      <c r="H1" s="1801"/>
      <c r="I1" s="1800"/>
      <c r="J1" s="1800"/>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18.75" customHeight="1" x14ac:dyDescent="0.2">
      <c r="A5" s="9"/>
      <c r="B5" s="288" t="s">
        <v>13</v>
      </c>
      <c r="C5" s="6"/>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2"/>
      <c r="C6" s="2"/>
      <c r="D6" s="2"/>
      <c r="E6" s="2"/>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1012"/>
      <c r="B8" s="1012" t="s">
        <v>14</v>
      </c>
      <c r="C8" s="1012"/>
      <c r="D8" s="1012"/>
      <c r="E8" s="1012"/>
      <c r="F8" s="1012"/>
      <c r="G8" s="1012"/>
      <c r="H8" s="1012"/>
      <c r="I8" s="1012"/>
      <c r="J8" s="1012"/>
      <c r="K8" s="1012"/>
      <c r="L8" s="1012"/>
      <c r="M8" s="1012"/>
      <c r="N8" s="1"/>
      <c r="O8" s="1"/>
      <c r="P8" s="1"/>
      <c r="Q8" s="1"/>
      <c r="R8" s="1"/>
      <c r="S8" s="1"/>
      <c r="T8" s="1"/>
      <c r="U8" s="1"/>
      <c r="V8" s="1"/>
      <c r="W8" s="1"/>
      <c r="X8" s="1"/>
      <c r="Y8" s="1"/>
      <c r="Z8" s="1"/>
    </row>
    <row r="9" spans="1:26" ht="12.75" customHeight="1" x14ac:dyDescent="0.2">
      <c r="A9" s="1"/>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2">
      <c r="A10" s="1"/>
      <c r="B10" s="1857" t="s">
        <v>371</v>
      </c>
      <c r="C10" s="1610"/>
      <c r="D10" s="1610"/>
      <c r="E10" s="1610"/>
      <c r="F10" s="1610"/>
      <c r="G10" s="1610"/>
      <c r="H10" s="1610"/>
      <c r="I10" s="1610"/>
      <c r="J10" s="1610"/>
      <c r="K10" s="1610"/>
      <c r="L10" s="1610"/>
      <c r="M10" s="1610"/>
      <c r="N10" s="1"/>
      <c r="O10" s="1"/>
      <c r="P10" s="1"/>
      <c r="Q10" s="1"/>
      <c r="R10" s="1"/>
      <c r="S10" s="1"/>
      <c r="T10" s="1"/>
      <c r="U10" s="1"/>
      <c r="V10" s="1"/>
      <c r="W10" s="1"/>
      <c r="X10" s="1"/>
      <c r="Y10" s="1"/>
      <c r="Z10" s="1"/>
    </row>
    <row r="11" spans="1:26" ht="15" customHeight="1" x14ac:dyDescent="0.2">
      <c r="A11" s="1"/>
      <c r="B11" s="1610"/>
      <c r="C11" s="1610"/>
      <c r="D11" s="1610"/>
      <c r="E11" s="1610"/>
      <c r="F11" s="1610"/>
      <c r="G11" s="1610"/>
      <c r="H11" s="1610"/>
      <c r="I11" s="1610"/>
      <c r="J11" s="1610"/>
      <c r="K11" s="1610"/>
      <c r="L11" s="1610"/>
      <c r="M11" s="1610"/>
      <c r="N11" s="1"/>
      <c r="O11" s="1"/>
      <c r="P11" s="1"/>
      <c r="Q11" s="1"/>
      <c r="R11" s="1"/>
      <c r="S11" s="1"/>
      <c r="T11" s="1"/>
      <c r="U11" s="1"/>
      <c r="V11" s="1"/>
      <c r="W11" s="1"/>
      <c r="X11" s="1"/>
      <c r="Y11" s="1"/>
      <c r="Z11" s="1"/>
    </row>
    <row r="12" spans="1:26" ht="15" customHeight="1" x14ac:dyDescent="0.2">
      <c r="A12" s="1"/>
      <c r="B12" s="5"/>
      <c r="C12" s="5"/>
      <c r="D12" s="5"/>
      <c r="E12" s="5"/>
      <c r="F12" s="5"/>
      <c r="G12" s="5"/>
      <c r="H12" s="5"/>
      <c r="I12" s="5"/>
      <c r="J12" s="5"/>
      <c r="K12" s="5"/>
      <c r="L12" s="5"/>
      <c r="M12" s="5"/>
      <c r="N12" s="1"/>
      <c r="O12" s="1"/>
      <c r="P12" s="1"/>
      <c r="Q12" s="1"/>
      <c r="R12" s="1"/>
      <c r="S12" s="1"/>
      <c r="T12" s="1"/>
      <c r="U12" s="1"/>
      <c r="V12" s="1"/>
      <c r="W12" s="1"/>
      <c r="X12" s="1"/>
      <c r="Y12" s="1"/>
      <c r="Z12" s="1"/>
    </row>
    <row r="13" spans="1:26" ht="12.7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2">
      <c r="A14" s="1012"/>
      <c r="B14" s="1012" t="s">
        <v>81</v>
      </c>
      <c r="C14" s="1012"/>
      <c r="D14" s="1012"/>
      <c r="E14" s="1012"/>
      <c r="F14" s="1012"/>
      <c r="G14" s="1012"/>
      <c r="H14" s="1012"/>
      <c r="I14" s="1012"/>
      <c r="J14" s="1012"/>
      <c r="K14" s="1012"/>
      <c r="L14" s="1012"/>
      <c r="M14" s="1012"/>
      <c r="N14" s="1"/>
      <c r="O14" s="1"/>
      <c r="P14" s="1"/>
      <c r="Q14" s="1"/>
      <c r="R14" s="1"/>
      <c r="S14" s="1"/>
      <c r="T14" s="1"/>
      <c r="U14" s="1"/>
      <c r="V14" s="1"/>
      <c r="W14" s="1"/>
      <c r="X14" s="1"/>
      <c r="Y14" s="1"/>
      <c r="Z14" s="1"/>
    </row>
    <row r="15" spans="1:26" ht="12.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28.5" customHeight="1" x14ac:dyDescent="0.2">
      <c r="A16" s="1"/>
      <c r="B16" s="1703" t="s">
        <v>372</v>
      </c>
      <c r="C16" s="1610"/>
      <c r="D16" s="1610"/>
      <c r="E16" s="1610"/>
      <c r="F16" s="1610"/>
      <c r="G16" s="1610"/>
      <c r="H16" s="1610"/>
      <c r="I16" s="1610"/>
      <c r="J16" s="1610"/>
      <c r="K16" s="1610"/>
      <c r="L16" s="1610"/>
      <c r="M16" s="1610"/>
      <c r="N16" s="1"/>
      <c r="O16" s="1"/>
      <c r="P16" s="1"/>
      <c r="Q16" s="1"/>
      <c r="R16" s="1"/>
      <c r="S16" s="1"/>
      <c r="T16" s="1"/>
      <c r="U16" s="1"/>
      <c r="V16" s="1"/>
      <c r="W16" s="1"/>
      <c r="X16" s="1"/>
      <c r="Y16" s="1"/>
      <c r="Z16" s="1"/>
    </row>
    <row r="17" spans="1:26" ht="15" hidden="1" customHeight="1" x14ac:dyDescent="0.2">
      <c r="A17" s="1"/>
      <c r="B17" s="1610"/>
      <c r="C17" s="1610"/>
      <c r="D17" s="1610"/>
      <c r="E17" s="1610"/>
      <c r="F17" s="1610"/>
      <c r="G17" s="1610"/>
      <c r="H17" s="1610"/>
      <c r="I17" s="1610"/>
      <c r="J17" s="1610"/>
      <c r="K17" s="1610"/>
      <c r="L17" s="1610"/>
      <c r="M17" s="1610"/>
      <c r="N17" s="1"/>
      <c r="O17" s="1"/>
      <c r="P17" s="1"/>
      <c r="Q17" s="1"/>
      <c r="R17" s="1"/>
      <c r="S17" s="1"/>
      <c r="T17" s="1"/>
      <c r="U17" s="1"/>
      <c r="V17" s="1"/>
      <c r="W17" s="1"/>
      <c r="X17" s="1"/>
      <c r="Y17" s="1"/>
      <c r="Z17" s="1"/>
    </row>
    <row r="18" spans="1:26" ht="12.75" customHeight="1" x14ac:dyDescent="0.2">
      <c r="A18" s="1"/>
      <c r="B18" s="1610"/>
      <c r="C18" s="1610"/>
      <c r="D18" s="1610"/>
      <c r="E18" s="1610"/>
      <c r="F18" s="1610"/>
      <c r="G18" s="1610"/>
      <c r="H18" s="1610"/>
      <c r="I18" s="1610"/>
      <c r="J18" s="1610"/>
      <c r="K18" s="1610"/>
      <c r="L18" s="1610"/>
      <c r="M18" s="1610"/>
      <c r="N18" s="1"/>
      <c r="O18" s="1"/>
      <c r="P18" s="1"/>
      <c r="Q18" s="1"/>
      <c r="R18" s="1"/>
      <c r="S18" s="1"/>
      <c r="T18" s="1"/>
      <c r="U18" s="1"/>
      <c r="V18" s="1"/>
      <c r="W18" s="1"/>
      <c r="X18" s="1"/>
      <c r="Y18" s="1"/>
      <c r="Z18" s="1"/>
    </row>
    <row r="19" spans="1:26" ht="12.75"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22.5" customHeight="1" x14ac:dyDescent="0.2">
      <c r="A23" s="6"/>
      <c r="B23" s="288" t="s">
        <v>83</v>
      </c>
      <c r="C23" s="6"/>
      <c r="D23" s="6"/>
      <c r="E23" s="6"/>
      <c r="F23" s="6"/>
      <c r="G23" s="6"/>
      <c r="H23" s="6"/>
      <c r="I23" s="6"/>
      <c r="J23" s="6"/>
      <c r="K23" s="6"/>
      <c r="L23" s="6"/>
      <c r="M23" s="6"/>
      <c r="N23" s="6"/>
      <c r="O23" s="6"/>
      <c r="P23" s="6"/>
      <c r="Q23" s="6"/>
      <c r="R23" s="6"/>
      <c r="S23" s="6"/>
      <c r="T23" s="6"/>
      <c r="U23" s="6"/>
      <c r="V23" s="6"/>
      <c r="W23" s="6"/>
      <c r="X23" s="6"/>
      <c r="Y23" s="6"/>
      <c r="Z23" s="6"/>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
      <c r="A26" s="1012"/>
      <c r="B26" s="1012" t="s">
        <v>84</v>
      </c>
      <c r="C26" s="1012"/>
      <c r="D26" s="1012"/>
      <c r="E26" s="1012"/>
      <c r="F26" s="1012"/>
      <c r="G26" s="1012"/>
      <c r="H26" s="1012"/>
      <c r="I26" s="1012"/>
      <c r="J26" s="1012"/>
      <c r="K26" s="1012"/>
      <c r="L26" s="1012"/>
      <c r="M26" s="1012"/>
      <c r="N26" s="1"/>
      <c r="O26" s="1"/>
      <c r="P26" s="1"/>
      <c r="Q26" s="1"/>
      <c r="R26" s="1"/>
      <c r="S26" s="1"/>
      <c r="T26" s="1"/>
      <c r="U26" s="1"/>
      <c r="V26" s="1"/>
      <c r="W26" s="1"/>
      <c r="X26" s="1"/>
      <c r="Y26" s="1"/>
      <c r="Z26" s="1"/>
    </row>
    <row r="27" spans="1:26" ht="12.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 customHeight="1" x14ac:dyDescent="0.2">
      <c r="A28" s="1"/>
      <c r="B28" s="1840" t="s">
        <v>373</v>
      </c>
      <c r="C28" s="1615"/>
      <c r="D28" s="1637"/>
      <c r="E28" s="1834">
        <v>2023</v>
      </c>
      <c r="F28" s="1615"/>
      <c r="G28" s="1637"/>
      <c r="H28" s="1835">
        <v>2024</v>
      </c>
      <c r="I28" s="1615"/>
      <c r="J28" s="1615"/>
      <c r="K28" s="1"/>
      <c r="L28" s="1"/>
      <c r="M28" s="1"/>
      <c r="N28" s="1"/>
      <c r="O28" s="1"/>
      <c r="P28" s="1"/>
      <c r="Q28" s="1"/>
      <c r="R28" s="1"/>
      <c r="S28" s="1"/>
      <c r="T28" s="1"/>
      <c r="U28" s="1"/>
      <c r="V28" s="1"/>
      <c r="W28" s="1"/>
      <c r="X28" s="1"/>
      <c r="Y28" s="1"/>
      <c r="Z28" s="1"/>
    </row>
    <row r="29" spans="1:26" ht="12.75" customHeight="1" x14ac:dyDescent="0.2">
      <c r="A29" s="1"/>
      <c r="B29" s="1615"/>
      <c r="C29" s="1615"/>
      <c r="D29" s="1637"/>
      <c r="E29" s="289" t="s">
        <v>86</v>
      </c>
      <c r="F29" s="290" t="s">
        <v>87</v>
      </c>
      <c r="G29" s="291" t="s">
        <v>42</v>
      </c>
      <c r="H29" s="1154" t="s">
        <v>374</v>
      </c>
      <c r="I29" s="292" t="s">
        <v>375</v>
      </c>
      <c r="J29" s="293" t="s">
        <v>42</v>
      </c>
      <c r="K29" s="1"/>
      <c r="L29" s="1"/>
      <c r="M29" s="1"/>
      <c r="N29" s="1"/>
      <c r="O29" s="1"/>
      <c r="P29" s="1"/>
      <c r="Q29" s="1"/>
      <c r="R29" s="1"/>
      <c r="S29" s="1"/>
      <c r="T29" s="1"/>
      <c r="U29" s="1"/>
      <c r="V29" s="1"/>
      <c r="W29" s="1"/>
      <c r="X29" s="1"/>
      <c r="Y29" s="1"/>
      <c r="Z29" s="1"/>
    </row>
    <row r="30" spans="1:26" ht="12.75" customHeight="1" x14ac:dyDescent="0.2">
      <c r="A30" s="1"/>
      <c r="B30" s="1851" t="s">
        <v>88</v>
      </c>
      <c r="C30" s="1627"/>
      <c r="D30" s="1627"/>
      <c r="E30" s="1627"/>
      <c r="F30" s="1627"/>
      <c r="G30" s="1627"/>
      <c r="H30" s="70"/>
      <c r="I30" s="70"/>
      <c r="J30" s="70"/>
      <c r="K30" s="1"/>
      <c r="L30" s="1"/>
      <c r="M30" s="1"/>
      <c r="N30" s="1"/>
      <c r="O30" s="1"/>
      <c r="P30" s="1"/>
      <c r="Q30" s="1"/>
      <c r="R30" s="1"/>
      <c r="S30" s="1"/>
      <c r="T30" s="1"/>
      <c r="U30" s="1"/>
      <c r="V30" s="1"/>
      <c r="W30" s="1"/>
      <c r="X30" s="1"/>
      <c r="Y30" s="1"/>
      <c r="Z30" s="1"/>
    </row>
    <row r="31" spans="1:26" ht="12.75" customHeight="1" x14ac:dyDescent="0.2">
      <c r="A31" s="1"/>
      <c r="B31" s="1705" t="s">
        <v>27</v>
      </c>
      <c r="C31" s="1624"/>
      <c r="D31" s="1625"/>
      <c r="E31" s="294">
        <v>158</v>
      </c>
      <c r="F31" s="295">
        <v>30</v>
      </c>
      <c r="G31" s="296">
        <f>SUM(E31:F31)</f>
        <v>188</v>
      </c>
      <c r="H31" s="297">
        <v>131</v>
      </c>
      <c r="I31" s="298">
        <v>28</v>
      </c>
      <c r="J31" s="1155">
        <f>SUM(H31:I31)</f>
        <v>159</v>
      </c>
      <c r="K31" s="1"/>
      <c r="L31" s="1"/>
      <c r="M31" s="1"/>
      <c r="N31" s="1"/>
      <c r="O31" s="1"/>
      <c r="P31" s="1"/>
      <c r="Q31" s="1"/>
      <c r="R31" s="1"/>
      <c r="S31" s="1"/>
      <c r="T31" s="1"/>
      <c r="U31" s="1"/>
      <c r="V31" s="1"/>
      <c r="W31" s="1"/>
      <c r="X31" s="1"/>
      <c r="Y31" s="1"/>
      <c r="Z31" s="1"/>
    </row>
    <row r="32" spans="1:26" ht="12.75" customHeight="1" x14ac:dyDescent="0.2">
      <c r="A32" s="1"/>
      <c r="B32" s="1855" t="s">
        <v>42</v>
      </c>
      <c r="C32" s="1632"/>
      <c r="D32" s="1633"/>
      <c r="E32" s="299">
        <f t="shared" ref="E32:J32" si="0">SUM(E31)</f>
        <v>158</v>
      </c>
      <c r="F32" s="300">
        <f t="shared" si="0"/>
        <v>30</v>
      </c>
      <c r="G32" s="301">
        <f t="shared" si="0"/>
        <v>188</v>
      </c>
      <c r="H32" s="302">
        <f t="shared" si="0"/>
        <v>131</v>
      </c>
      <c r="I32" s="303">
        <f t="shared" si="0"/>
        <v>28</v>
      </c>
      <c r="J32" s="1156">
        <f t="shared" si="0"/>
        <v>159</v>
      </c>
      <c r="K32" s="1"/>
      <c r="L32" s="1"/>
      <c r="M32" s="1"/>
      <c r="N32" s="1"/>
      <c r="O32" s="1"/>
      <c r="P32" s="1"/>
      <c r="Q32" s="1"/>
      <c r="R32" s="1"/>
      <c r="S32" s="1"/>
      <c r="T32" s="1"/>
      <c r="U32" s="1"/>
      <c r="V32" s="1"/>
      <c r="W32" s="1"/>
      <c r="X32" s="1"/>
      <c r="Y32" s="1"/>
      <c r="Z32" s="1"/>
    </row>
    <row r="33" spans="1:26" ht="12.75" customHeight="1" x14ac:dyDescent="0.2">
      <c r="A33" s="1"/>
      <c r="B33" s="1856" t="s">
        <v>90</v>
      </c>
      <c r="C33" s="1630"/>
      <c r="D33" s="1630"/>
      <c r="E33" s="1630"/>
      <c r="F33" s="1630"/>
      <c r="G33" s="1630"/>
      <c r="H33" s="70"/>
      <c r="I33" s="70"/>
      <c r="J33" s="70"/>
      <c r="K33" s="1"/>
      <c r="L33" s="1"/>
      <c r="M33" s="1"/>
      <c r="N33" s="1"/>
      <c r="O33" s="1"/>
      <c r="P33" s="1"/>
      <c r="Q33" s="1"/>
      <c r="R33" s="1"/>
      <c r="S33" s="1"/>
      <c r="T33" s="1"/>
      <c r="U33" s="1"/>
      <c r="V33" s="1"/>
      <c r="W33" s="1"/>
      <c r="X33" s="1"/>
      <c r="Y33" s="1"/>
      <c r="Z33" s="1"/>
    </row>
    <row r="34" spans="1:26" ht="12.75" customHeight="1" x14ac:dyDescent="0.2">
      <c r="A34" s="1"/>
      <c r="B34" s="1646" t="s">
        <v>24</v>
      </c>
      <c r="C34" s="1647"/>
      <c r="D34" s="1648"/>
      <c r="E34" s="107">
        <v>0</v>
      </c>
      <c r="F34" s="304">
        <v>0</v>
      </c>
      <c r="G34" s="305">
        <f t="shared" ref="G34:G36" si="1">SUM(E34:F34)</f>
        <v>0</v>
      </c>
      <c r="H34" s="79">
        <v>0</v>
      </c>
      <c r="I34" s="77">
        <v>0</v>
      </c>
      <c r="J34" s="80">
        <f t="shared" ref="J34:J36" si="2">SUM(H34:I34)</f>
        <v>0</v>
      </c>
      <c r="K34" s="1"/>
      <c r="L34" s="1"/>
      <c r="M34" s="1"/>
      <c r="N34" s="1"/>
      <c r="O34" s="1"/>
      <c r="P34" s="1"/>
      <c r="Q34" s="1"/>
      <c r="R34" s="1"/>
      <c r="S34" s="1"/>
      <c r="T34" s="1"/>
      <c r="U34" s="1"/>
      <c r="V34" s="1"/>
      <c r="W34" s="1"/>
      <c r="X34" s="1"/>
      <c r="Y34" s="1"/>
      <c r="Z34" s="1"/>
    </row>
    <row r="35" spans="1:26" ht="12.75" customHeight="1" x14ac:dyDescent="0.2">
      <c r="A35" s="1"/>
      <c r="B35" s="1623" t="s">
        <v>26</v>
      </c>
      <c r="C35" s="1624"/>
      <c r="D35" s="1625"/>
      <c r="E35" s="1061">
        <v>0</v>
      </c>
      <c r="F35" s="1157">
        <v>0</v>
      </c>
      <c r="G35" s="306">
        <f t="shared" si="1"/>
        <v>0</v>
      </c>
      <c r="H35" s="1038">
        <v>0</v>
      </c>
      <c r="I35" s="1041">
        <v>0</v>
      </c>
      <c r="J35" s="1042">
        <f t="shared" si="2"/>
        <v>0</v>
      </c>
      <c r="K35" s="1"/>
      <c r="L35" s="1"/>
      <c r="M35" s="1"/>
      <c r="N35" s="1"/>
      <c r="O35" s="1"/>
      <c r="P35" s="1"/>
      <c r="Q35" s="1"/>
      <c r="R35" s="1"/>
      <c r="S35" s="1"/>
      <c r="T35" s="1"/>
      <c r="U35" s="1"/>
      <c r="V35" s="1"/>
      <c r="W35" s="1"/>
      <c r="X35" s="1"/>
      <c r="Y35" s="1"/>
      <c r="Z35" s="1"/>
    </row>
    <row r="36" spans="1:26" ht="12.75" customHeight="1" x14ac:dyDescent="0.2">
      <c r="A36" s="1"/>
      <c r="B36" s="1623" t="s">
        <v>27</v>
      </c>
      <c r="C36" s="1624"/>
      <c r="D36" s="1625"/>
      <c r="E36" s="113">
        <v>0</v>
      </c>
      <c r="F36" s="307">
        <v>0</v>
      </c>
      <c r="G36" s="306">
        <f t="shared" si="1"/>
        <v>0</v>
      </c>
      <c r="H36" s="85">
        <v>0</v>
      </c>
      <c r="I36" s="84">
        <v>0</v>
      </c>
      <c r="J36" s="1042">
        <f t="shared" si="2"/>
        <v>0</v>
      </c>
      <c r="K36" s="1"/>
      <c r="L36" s="1"/>
      <c r="M36" s="1"/>
      <c r="N36" s="1"/>
      <c r="O36" s="1"/>
      <c r="P36" s="1"/>
      <c r="Q36" s="1"/>
      <c r="R36" s="1"/>
      <c r="S36" s="1"/>
      <c r="T36" s="1"/>
      <c r="U36" s="1"/>
      <c r="V36" s="1"/>
      <c r="W36" s="1"/>
      <c r="X36" s="1"/>
      <c r="Y36" s="1"/>
      <c r="Z36" s="1"/>
    </row>
    <row r="37" spans="1:26" ht="12.75" customHeight="1" x14ac:dyDescent="0.2">
      <c r="A37" s="1"/>
      <c r="B37" s="1631" t="s">
        <v>42</v>
      </c>
      <c r="C37" s="1632"/>
      <c r="D37" s="1633"/>
      <c r="E37" s="116">
        <f t="shared" ref="E37:J37" si="3">SUM(E34:E36)</f>
        <v>0</v>
      </c>
      <c r="F37" s="308">
        <f t="shared" si="3"/>
        <v>0</v>
      </c>
      <c r="G37" s="117">
        <f t="shared" si="3"/>
        <v>0</v>
      </c>
      <c r="H37" s="309">
        <f t="shared" si="3"/>
        <v>0</v>
      </c>
      <c r="I37" s="310">
        <f t="shared" si="3"/>
        <v>0</v>
      </c>
      <c r="J37" s="1116">
        <f t="shared" si="3"/>
        <v>0</v>
      </c>
      <c r="K37" s="1"/>
      <c r="L37" s="1"/>
      <c r="M37" s="1"/>
      <c r="N37" s="1"/>
      <c r="O37" s="1"/>
      <c r="P37" s="1"/>
      <c r="Q37" s="1"/>
      <c r="R37" s="1"/>
      <c r="S37" s="1"/>
      <c r="T37" s="1"/>
      <c r="U37" s="1"/>
      <c r="V37" s="1"/>
      <c r="W37" s="1"/>
      <c r="X37" s="1"/>
      <c r="Y37" s="1"/>
      <c r="Z37" s="1"/>
    </row>
    <row r="38" spans="1:26" ht="12.75" customHeight="1" x14ac:dyDescent="0.2">
      <c r="A38" s="1"/>
      <c r="B38" s="1856" t="s">
        <v>91</v>
      </c>
      <c r="C38" s="1630"/>
      <c r="D38" s="1630"/>
      <c r="E38" s="1630"/>
      <c r="F38" s="1630"/>
      <c r="G38" s="1630"/>
      <c r="H38" s="70"/>
      <c r="I38" s="70"/>
      <c r="J38" s="70"/>
      <c r="K38" s="1"/>
      <c r="L38" s="1"/>
      <c r="M38" s="1"/>
      <c r="N38" s="1"/>
      <c r="O38" s="1"/>
      <c r="P38" s="1"/>
      <c r="Q38" s="1"/>
      <c r="R38" s="1"/>
      <c r="S38" s="1"/>
      <c r="T38" s="1"/>
      <c r="U38" s="1"/>
      <c r="V38" s="1"/>
      <c r="W38" s="1"/>
      <c r="X38" s="1"/>
      <c r="Y38" s="1"/>
      <c r="Z38" s="1"/>
    </row>
    <row r="39" spans="1:26" ht="12.75" customHeight="1" x14ac:dyDescent="0.2">
      <c r="A39" s="1"/>
      <c r="B39" s="1646" t="s">
        <v>24</v>
      </c>
      <c r="C39" s="1647"/>
      <c r="D39" s="1648"/>
      <c r="E39" s="107">
        <v>0</v>
      </c>
      <c r="F39" s="304">
        <v>0</v>
      </c>
      <c r="G39" s="305">
        <f t="shared" ref="G39:G41" si="4">SUM(E39:F39)</f>
        <v>0</v>
      </c>
      <c r="H39" s="79">
        <v>0</v>
      </c>
      <c r="I39" s="77">
        <v>0</v>
      </c>
      <c r="J39" s="80">
        <f t="shared" ref="J39:J41" si="5">SUM(H39:I39)</f>
        <v>0</v>
      </c>
      <c r="K39" s="1"/>
      <c r="L39" s="1"/>
      <c r="M39" s="1"/>
      <c r="N39" s="1"/>
      <c r="O39" s="1"/>
      <c r="P39" s="1"/>
      <c r="Q39" s="1"/>
      <c r="R39" s="1"/>
      <c r="S39" s="1"/>
      <c r="T39" s="1"/>
      <c r="U39" s="1"/>
      <c r="V39" s="1"/>
      <c r="W39" s="1"/>
      <c r="X39" s="1"/>
      <c r="Y39" s="1"/>
      <c r="Z39" s="1"/>
    </row>
    <row r="40" spans="1:26" ht="12.75" customHeight="1" x14ac:dyDescent="0.2">
      <c r="A40" s="1"/>
      <c r="B40" s="1623" t="s">
        <v>26</v>
      </c>
      <c r="C40" s="1624"/>
      <c r="D40" s="1625"/>
      <c r="E40" s="1061">
        <v>0</v>
      </c>
      <c r="F40" s="1157">
        <v>0</v>
      </c>
      <c r="G40" s="306">
        <f t="shared" si="4"/>
        <v>0</v>
      </c>
      <c r="H40" s="1038">
        <v>0</v>
      </c>
      <c r="I40" s="1041">
        <v>0</v>
      </c>
      <c r="J40" s="1042">
        <f t="shared" si="5"/>
        <v>0</v>
      </c>
      <c r="K40" s="1"/>
      <c r="L40" s="1"/>
      <c r="M40" s="1"/>
      <c r="N40" s="1"/>
      <c r="O40" s="1"/>
      <c r="P40" s="1"/>
      <c r="Q40" s="1"/>
      <c r="R40" s="1"/>
      <c r="S40" s="1"/>
      <c r="T40" s="1"/>
      <c r="U40" s="1"/>
      <c r="V40" s="1"/>
      <c r="W40" s="1"/>
      <c r="X40" s="1"/>
      <c r="Y40" s="1"/>
      <c r="Z40" s="1"/>
    </row>
    <row r="41" spans="1:26" ht="12.75" customHeight="1" x14ac:dyDescent="0.2">
      <c r="A41" s="1"/>
      <c r="B41" s="1623" t="s">
        <v>27</v>
      </c>
      <c r="C41" s="1624"/>
      <c r="D41" s="1625"/>
      <c r="E41" s="113">
        <v>2</v>
      </c>
      <c r="F41" s="307">
        <v>3</v>
      </c>
      <c r="G41" s="306">
        <f t="shared" si="4"/>
        <v>5</v>
      </c>
      <c r="H41" s="85">
        <v>0</v>
      </c>
      <c r="I41" s="84">
        <v>0</v>
      </c>
      <c r="J41" s="1042">
        <f t="shared" si="5"/>
        <v>0</v>
      </c>
      <c r="K41" s="1"/>
      <c r="L41" s="1"/>
      <c r="M41" s="1"/>
      <c r="N41" s="1"/>
      <c r="O41" s="1"/>
      <c r="P41" s="1"/>
      <c r="Q41" s="1"/>
      <c r="R41" s="1"/>
      <c r="S41" s="1"/>
      <c r="T41" s="1"/>
      <c r="U41" s="1"/>
      <c r="V41" s="1"/>
      <c r="W41" s="1"/>
      <c r="X41" s="1"/>
      <c r="Y41" s="1"/>
      <c r="Z41" s="1"/>
    </row>
    <row r="42" spans="1:26" ht="12.75" customHeight="1" x14ac:dyDescent="0.2">
      <c r="A42" s="1"/>
      <c r="B42" s="1736" t="s">
        <v>42</v>
      </c>
      <c r="C42" s="1698"/>
      <c r="D42" s="1699"/>
      <c r="E42" s="1158">
        <f t="shared" ref="E42:J42" si="6">SUM(E39:E41)</f>
        <v>2</v>
      </c>
      <c r="F42" s="1159">
        <f t="shared" si="6"/>
        <v>3</v>
      </c>
      <c r="G42" s="311">
        <f t="shared" si="6"/>
        <v>5</v>
      </c>
      <c r="H42" s="1046">
        <f t="shared" si="6"/>
        <v>0</v>
      </c>
      <c r="I42" s="1045">
        <f t="shared" si="6"/>
        <v>0</v>
      </c>
      <c r="J42" s="1047">
        <f t="shared" si="6"/>
        <v>0</v>
      </c>
      <c r="K42" s="1"/>
      <c r="L42" s="1"/>
      <c r="M42" s="1"/>
      <c r="N42" s="1"/>
      <c r="O42" s="1"/>
      <c r="P42" s="1"/>
      <c r="Q42" s="1"/>
      <c r="R42" s="1"/>
      <c r="S42" s="1"/>
      <c r="T42" s="1"/>
      <c r="U42" s="1"/>
      <c r="V42" s="1"/>
      <c r="W42" s="1"/>
      <c r="X42" s="1"/>
      <c r="Y42" s="1"/>
      <c r="Z42" s="1"/>
    </row>
    <row r="43" spans="1:26" ht="12.75" customHeight="1" x14ac:dyDescent="0.2">
      <c r="A43" s="1"/>
      <c r="B43" s="1707" t="s">
        <v>376</v>
      </c>
      <c r="C43" s="1632"/>
      <c r="D43" s="1633"/>
      <c r="E43" s="1160">
        <f t="shared" ref="E43:J43" si="7">E32+E37+E42</f>
        <v>160</v>
      </c>
      <c r="F43" s="1161">
        <f t="shared" si="7"/>
        <v>33</v>
      </c>
      <c r="G43" s="1162">
        <f t="shared" si="7"/>
        <v>193</v>
      </c>
      <c r="H43" s="1163">
        <f t="shared" si="7"/>
        <v>131</v>
      </c>
      <c r="I43" s="1164">
        <f t="shared" si="7"/>
        <v>28</v>
      </c>
      <c r="J43" s="1165">
        <f t="shared" si="7"/>
        <v>159</v>
      </c>
      <c r="K43" s="1"/>
      <c r="L43" s="1"/>
      <c r="M43" s="1"/>
      <c r="N43" s="1"/>
      <c r="O43" s="1"/>
      <c r="P43" s="1"/>
      <c r="Q43" s="1"/>
      <c r="R43" s="1"/>
      <c r="S43" s="1"/>
      <c r="T43" s="1"/>
      <c r="U43" s="1"/>
      <c r="V43" s="1"/>
      <c r="W43" s="1"/>
      <c r="X43" s="1"/>
      <c r="Y43" s="1"/>
      <c r="Z43" s="1"/>
    </row>
    <row r="44" spans="1:26" ht="15" customHeight="1" x14ac:dyDescent="0.2">
      <c r="A44" s="2"/>
      <c r="B44" s="1644" t="s">
        <v>377</v>
      </c>
      <c r="C44" s="1645"/>
      <c r="D44" s="1645"/>
      <c r="E44" s="1645"/>
      <c r="F44" s="1645"/>
      <c r="G44" s="1645"/>
      <c r="H44" s="1645"/>
      <c r="I44" s="1645"/>
      <c r="J44" s="1645"/>
      <c r="K44" s="2"/>
      <c r="L44" s="2"/>
      <c r="M44" s="2"/>
      <c r="N44" s="2"/>
      <c r="O44" s="2"/>
      <c r="P44" s="2"/>
      <c r="Q44" s="2"/>
      <c r="R44" s="2"/>
      <c r="S44" s="2"/>
      <c r="T44" s="2"/>
      <c r="U44" s="2"/>
      <c r="V44" s="2"/>
      <c r="W44" s="2"/>
      <c r="X44" s="2"/>
      <c r="Y44" s="2"/>
      <c r="Z44" s="2"/>
    </row>
    <row r="45" spans="1:26" ht="15" customHeight="1" x14ac:dyDescent="0.2">
      <c r="A45" s="2"/>
      <c r="B45" s="1610"/>
      <c r="C45" s="1610"/>
      <c r="D45" s="1610"/>
      <c r="E45" s="1610"/>
      <c r="F45" s="1610"/>
      <c r="G45" s="1610"/>
      <c r="H45" s="1610"/>
      <c r="I45" s="1610"/>
      <c r="J45" s="1610"/>
      <c r="K45" s="2"/>
      <c r="L45" s="2"/>
      <c r="M45" s="2"/>
      <c r="N45" s="2"/>
      <c r="O45" s="2"/>
      <c r="P45" s="2"/>
      <c r="Q45" s="2"/>
      <c r="R45" s="2"/>
      <c r="S45" s="2"/>
      <c r="T45" s="2"/>
      <c r="U45" s="2"/>
      <c r="V45" s="2"/>
      <c r="W45" s="2"/>
      <c r="X45" s="2"/>
      <c r="Y45" s="2"/>
      <c r="Z45" s="2"/>
    </row>
    <row r="46" spans="1:26" ht="15" customHeight="1" x14ac:dyDescent="0.2">
      <c r="A46" s="2"/>
      <c r="B46" s="1610"/>
      <c r="C46" s="1610"/>
      <c r="D46" s="1610"/>
      <c r="E46" s="1610"/>
      <c r="F46" s="1610"/>
      <c r="G46" s="1610"/>
      <c r="H46" s="1610"/>
      <c r="I46" s="1610"/>
      <c r="J46" s="1610"/>
      <c r="K46" s="2"/>
      <c r="L46" s="2"/>
      <c r="M46" s="2"/>
      <c r="N46" s="2"/>
      <c r="O46" s="2"/>
      <c r="P46" s="2"/>
      <c r="Q46" s="2"/>
      <c r="R46" s="2"/>
      <c r="S46" s="2"/>
      <c r="T46" s="2"/>
      <c r="U46" s="2"/>
      <c r="V46" s="2"/>
      <c r="W46" s="2"/>
      <c r="X46" s="2"/>
      <c r="Y46" s="2"/>
      <c r="Z46" s="2"/>
    </row>
    <row r="47" spans="1:26" ht="1.5" customHeight="1" x14ac:dyDescent="0.2">
      <c r="A47" s="2"/>
      <c r="B47" s="1610"/>
      <c r="C47" s="1610"/>
      <c r="D47" s="1610"/>
      <c r="E47" s="1610"/>
      <c r="F47" s="1610"/>
      <c r="G47" s="1610"/>
      <c r="H47" s="1610"/>
      <c r="I47" s="1610"/>
      <c r="J47" s="1610"/>
      <c r="K47" s="2"/>
      <c r="L47" s="2"/>
      <c r="M47" s="2"/>
      <c r="N47" s="2"/>
      <c r="O47" s="2"/>
      <c r="P47" s="2"/>
      <c r="Q47" s="2"/>
      <c r="R47" s="2"/>
      <c r="S47" s="2"/>
      <c r="T47" s="2"/>
      <c r="U47" s="2"/>
      <c r="V47" s="2"/>
      <c r="W47" s="2"/>
      <c r="X47" s="2"/>
      <c r="Y47" s="2"/>
      <c r="Z47" s="2"/>
    </row>
    <row r="48" spans="1:26" ht="6.75" customHeight="1" x14ac:dyDescent="0.2">
      <c r="A48" s="2"/>
      <c r="B48" s="1635"/>
      <c r="C48" s="1635"/>
      <c r="D48" s="1635"/>
      <c r="E48" s="1635"/>
      <c r="F48" s="1635"/>
      <c r="G48" s="1635"/>
      <c r="H48" s="1635"/>
      <c r="I48" s="1635"/>
      <c r="J48" s="1635"/>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1012"/>
      <c r="B51" s="1012" t="s">
        <v>94</v>
      </c>
      <c r="C51" s="1012"/>
      <c r="D51" s="1012"/>
      <c r="E51" s="1012"/>
      <c r="F51" s="1012"/>
      <c r="G51" s="1012"/>
      <c r="H51" s="1012"/>
      <c r="I51" s="1012"/>
      <c r="J51" s="1012"/>
      <c r="K51" s="1012"/>
      <c r="L51" s="1012"/>
      <c r="M51" s="1012"/>
      <c r="N51" s="1"/>
      <c r="O51" s="1"/>
      <c r="P51" s="1"/>
      <c r="Q51" s="1"/>
      <c r="R51" s="1"/>
      <c r="S51" s="1"/>
      <c r="T51" s="1"/>
      <c r="U51" s="1"/>
      <c r="V51" s="1"/>
      <c r="W51" s="1"/>
      <c r="X51" s="1"/>
      <c r="Y51" s="1"/>
      <c r="Z51" s="1"/>
    </row>
    <row r="52" spans="1:26" ht="12.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2">
      <c r="A54" s="1"/>
      <c r="B54" s="1854" t="s">
        <v>378</v>
      </c>
      <c r="C54" s="1638"/>
      <c r="D54" s="1639"/>
      <c r="E54" s="1166">
        <v>2023</v>
      </c>
      <c r="F54" s="1166">
        <v>2024</v>
      </c>
      <c r="G54" s="1"/>
      <c r="H54" s="1"/>
      <c r="I54" s="1"/>
      <c r="J54" s="1"/>
      <c r="K54" s="1"/>
      <c r="L54" s="1"/>
      <c r="M54" s="1"/>
      <c r="N54" s="1"/>
      <c r="O54" s="1"/>
      <c r="P54" s="1"/>
      <c r="Q54" s="1"/>
      <c r="R54" s="1"/>
      <c r="S54" s="1"/>
      <c r="T54" s="1"/>
      <c r="U54" s="1"/>
      <c r="V54" s="1"/>
      <c r="W54" s="1"/>
      <c r="X54" s="1"/>
      <c r="Y54" s="1"/>
      <c r="Z54" s="1"/>
    </row>
    <row r="55" spans="1:26" ht="15.75" customHeight="1" x14ac:dyDescent="0.2">
      <c r="A55" s="1"/>
      <c r="B55" s="1686" t="s">
        <v>379</v>
      </c>
      <c r="C55" s="1627"/>
      <c r="D55" s="1687"/>
      <c r="E55" s="1167">
        <v>104</v>
      </c>
      <c r="F55" s="1167">
        <v>102</v>
      </c>
      <c r="G55" s="1"/>
      <c r="H55" s="1"/>
      <c r="I55" s="1"/>
      <c r="J55" s="1"/>
      <c r="K55" s="1"/>
      <c r="L55" s="1"/>
      <c r="M55" s="1"/>
      <c r="N55" s="1"/>
      <c r="O55" s="1"/>
      <c r="P55" s="1"/>
      <c r="Q55" s="1"/>
      <c r="R55" s="1"/>
      <c r="S55" s="1"/>
      <c r="T55" s="1"/>
      <c r="U55" s="1"/>
      <c r="V55" s="1"/>
      <c r="W55" s="1"/>
      <c r="X55" s="1"/>
      <c r="Y55" s="1"/>
      <c r="Z55" s="1"/>
    </row>
    <row r="56" spans="1:26" ht="11.25" customHeight="1" x14ac:dyDescent="0.2">
      <c r="A56" s="2"/>
      <c r="B56" s="1802" t="s">
        <v>380</v>
      </c>
      <c r="C56" s="1610"/>
      <c r="D56" s="1610"/>
      <c r="E56" s="1610"/>
      <c r="F56" s="1610"/>
      <c r="G56" s="2"/>
      <c r="H56" s="2"/>
      <c r="I56" s="2"/>
      <c r="J56" s="2"/>
      <c r="K56" s="2"/>
      <c r="L56" s="2"/>
      <c r="M56" s="2"/>
      <c r="N56" s="2"/>
      <c r="O56" s="2"/>
      <c r="P56" s="2"/>
      <c r="Q56" s="2"/>
      <c r="R56" s="2"/>
      <c r="S56" s="2"/>
      <c r="T56" s="2"/>
      <c r="U56" s="2"/>
      <c r="V56" s="2"/>
      <c r="W56" s="2"/>
      <c r="X56" s="2"/>
      <c r="Y56" s="2"/>
      <c r="Z56" s="2"/>
    </row>
    <row r="57" spans="1:26" ht="40.5" customHeight="1" x14ac:dyDescent="0.2">
      <c r="A57" s="2"/>
      <c r="B57" s="1610"/>
      <c r="C57" s="1610"/>
      <c r="D57" s="1610"/>
      <c r="E57" s="1610"/>
      <c r="F57" s="1610"/>
      <c r="G57" s="2"/>
      <c r="H57" s="2"/>
      <c r="I57" s="2"/>
      <c r="J57" s="2"/>
      <c r="K57" s="2"/>
      <c r="L57" s="2"/>
      <c r="M57" s="2"/>
      <c r="N57" s="2"/>
      <c r="O57" s="2"/>
      <c r="P57" s="2"/>
      <c r="Q57" s="2"/>
      <c r="R57" s="2"/>
      <c r="S57" s="2"/>
      <c r="T57" s="2"/>
      <c r="U57" s="2"/>
      <c r="V57" s="2"/>
      <c r="W57" s="2"/>
      <c r="X57" s="2"/>
      <c r="Y57" s="2"/>
      <c r="Z57" s="2"/>
    </row>
    <row r="58" spans="1:26" ht="28.5" customHeight="1" x14ac:dyDescent="0.2">
      <c r="A58" s="2"/>
      <c r="B58" s="1635"/>
      <c r="C58" s="1635"/>
      <c r="D58" s="1635"/>
      <c r="E58" s="1635"/>
      <c r="F58" s="1635"/>
      <c r="G58" s="2"/>
      <c r="H58" s="2"/>
      <c r="I58" s="2"/>
      <c r="J58" s="2"/>
      <c r="K58" s="2"/>
      <c r="L58" s="2"/>
      <c r="M58" s="2"/>
      <c r="N58" s="2"/>
      <c r="O58" s="2"/>
      <c r="P58" s="2"/>
      <c r="Q58" s="2"/>
      <c r="R58" s="2"/>
      <c r="S58" s="2"/>
      <c r="T58" s="2"/>
      <c r="U58" s="2"/>
      <c r="V58" s="2"/>
      <c r="W58" s="2"/>
      <c r="X58" s="2"/>
      <c r="Y58" s="2"/>
      <c r="Z58" s="2"/>
    </row>
    <row r="59" spans="1:26" ht="18.75" customHeight="1" x14ac:dyDescent="0.2">
      <c r="A59" s="2"/>
      <c r="B59" s="312"/>
      <c r="C59" s="312"/>
      <c r="D59" s="312"/>
      <c r="E59" s="312"/>
      <c r="F59" s="312"/>
      <c r="G59" s="2"/>
      <c r="H59" s="2"/>
      <c r="I59" s="2"/>
      <c r="J59" s="2"/>
      <c r="K59" s="2"/>
      <c r="L59" s="2"/>
      <c r="M59" s="2"/>
      <c r="N59" s="2"/>
      <c r="O59" s="2"/>
      <c r="P59" s="2"/>
      <c r="Q59" s="2"/>
      <c r="R59" s="2"/>
      <c r="S59" s="2"/>
      <c r="T59" s="2"/>
      <c r="U59" s="2"/>
      <c r="V59" s="2"/>
      <c r="W59" s="2"/>
      <c r="X59" s="2"/>
      <c r="Y59" s="2"/>
      <c r="Z59" s="2"/>
    </row>
    <row r="60" spans="1:26" ht="18" customHeight="1" x14ac:dyDescent="0.2">
      <c r="A60" s="1073"/>
      <c r="B60" s="1137" t="s">
        <v>103</v>
      </c>
      <c r="C60" s="1073"/>
      <c r="D60" s="1073"/>
      <c r="E60" s="1073"/>
      <c r="F60" s="1073"/>
      <c r="G60" s="1073"/>
      <c r="H60" s="1073"/>
      <c r="I60" s="1073"/>
      <c r="J60" s="2"/>
      <c r="K60" s="2"/>
      <c r="L60" s="2"/>
      <c r="M60" s="2"/>
      <c r="N60" s="2"/>
      <c r="O60" s="2"/>
      <c r="P60" s="2"/>
      <c r="Q60" s="2"/>
      <c r="R60" s="2"/>
      <c r="S60" s="2"/>
      <c r="T60" s="2"/>
      <c r="U60" s="2"/>
      <c r="V60" s="2"/>
      <c r="W60" s="2"/>
      <c r="X60" s="2"/>
      <c r="Y60" s="2"/>
      <c r="Z60" s="2"/>
    </row>
    <row r="61" spans="1:26" ht="18" customHeight="1" x14ac:dyDescent="0.2">
      <c r="A61" s="70"/>
      <c r="B61" s="70"/>
      <c r="C61" s="70"/>
      <c r="D61" s="70"/>
      <c r="E61" s="70"/>
      <c r="F61" s="70"/>
      <c r="G61" s="70"/>
      <c r="H61" s="70"/>
      <c r="I61" s="70"/>
      <c r="J61" s="2"/>
      <c r="K61" s="2"/>
      <c r="L61" s="2"/>
      <c r="M61" s="2"/>
      <c r="N61" s="2"/>
      <c r="O61" s="2"/>
      <c r="P61" s="2"/>
      <c r="Q61" s="2"/>
      <c r="R61" s="2"/>
      <c r="S61" s="2"/>
      <c r="T61" s="2"/>
      <c r="U61" s="2"/>
      <c r="V61" s="2"/>
      <c r="W61" s="2"/>
      <c r="X61" s="2"/>
      <c r="Y61" s="2"/>
      <c r="Z61" s="2"/>
    </row>
    <row r="62" spans="1:26" ht="18" customHeight="1" x14ac:dyDescent="0.2">
      <c r="A62" s="70"/>
      <c r="B62" s="1840" t="s">
        <v>381</v>
      </c>
      <c r="C62" s="1615"/>
      <c r="D62" s="1615"/>
      <c r="E62" s="1615"/>
      <c r="F62" s="1615"/>
      <c r="G62" s="1637"/>
      <c r="H62" s="1843">
        <v>2024</v>
      </c>
      <c r="I62" s="1615"/>
      <c r="J62" s="2"/>
      <c r="K62" s="2"/>
      <c r="L62" s="2"/>
      <c r="M62" s="2"/>
      <c r="N62" s="2"/>
      <c r="O62" s="2"/>
      <c r="P62" s="2"/>
      <c r="Q62" s="2"/>
      <c r="R62" s="2"/>
      <c r="S62" s="2"/>
      <c r="T62" s="2"/>
      <c r="U62" s="2"/>
      <c r="V62" s="2"/>
      <c r="W62" s="2"/>
      <c r="X62" s="2"/>
      <c r="Y62" s="2"/>
      <c r="Z62" s="2"/>
    </row>
    <row r="63" spans="1:26" ht="17.25" customHeight="1" x14ac:dyDescent="0.2">
      <c r="A63" s="70"/>
      <c r="B63" s="1638"/>
      <c r="C63" s="1638"/>
      <c r="D63" s="1638"/>
      <c r="E63" s="1638"/>
      <c r="F63" s="1638"/>
      <c r="G63" s="1639"/>
      <c r="H63" s="1168" t="s">
        <v>382</v>
      </c>
      <c r="I63" s="313" t="s">
        <v>383</v>
      </c>
      <c r="J63" s="2"/>
      <c r="K63" s="2"/>
      <c r="L63" s="2"/>
      <c r="M63" s="2"/>
      <c r="N63" s="2"/>
      <c r="O63" s="2"/>
      <c r="P63" s="2"/>
      <c r="Q63" s="2"/>
      <c r="R63" s="2"/>
      <c r="S63" s="2"/>
      <c r="T63" s="2"/>
      <c r="U63" s="2"/>
      <c r="V63" s="2"/>
      <c r="W63" s="2"/>
      <c r="X63" s="2"/>
      <c r="Y63" s="2"/>
      <c r="Z63" s="2"/>
    </row>
    <row r="64" spans="1:26" ht="18" customHeight="1" x14ac:dyDescent="0.2">
      <c r="A64" s="70"/>
      <c r="B64" s="314" t="s">
        <v>107</v>
      </c>
      <c r="C64" s="315"/>
      <c r="D64" s="315"/>
      <c r="E64" s="315"/>
      <c r="F64" s="315"/>
      <c r="G64" s="315"/>
      <c r="H64" s="315"/>
      <c r="I64" s="315"/>
      <c r="J64" s="2"/>
      <c r="K64" s="2"/>
      <c r="L64" s="2"/>
      <c r="M64" s="2"/>
      <c r="N64" s="2"/>
      <c r="O64" s="2"/>
      <c r="P64" s="2"/>
      <c r="Q64" s="2"/>
      <c r="R64" s="2"/>
      <c r="S64" s="2"/>
      <c r="T64" s="2"/>
      <c r="U64" s="2"/>
      <c r="V64" s="2"/>
      <c r="W64" s="2"/>
      <c r="X64" s="2"/>
      <c r="Y64" s="2"/>
      <c r="Z64" s="2"/>
    </row>
    <row r="65" spans="1:26" ht="12.75" customHeight="1" x14ac:dyDescent="0.2">
      <c r="A65" s="70"/>
      <c r="B65" s="1852" t="s">
        <v>86</v>
      </c>
      <c r="C65" s="1647"/>
      <c r="D65" s="1647"/>
      <c r="E65" s="1647"/>
      <c r="F65" s="1647"/>
      <c r="G65" s="1648"/>
      <c r="H65" s="316">
        <v>10</v>
      </c>
      <c r="I65" s="317">
        <v>19</v>
      </c>
      <c r="J65" s="2"/>
      <c r="K65" s="2"/>
      <c r="L65" s="2"/>
      <c r="M65" s="2"/>
      <c r="N65" s="2"/>
      <c r="O65" s="2"/>
      <c r="P65" s="2"/>
      <c r="Q65" s="2"/>
      <c r="R65" s="2"/>
      <c r="S65" s="2"/>
      <c r="T65" s="2"/>
      <c r="U65" s="2"/>
      <c r="V65" s="2"/>
      <c r="W65" s="2"/>
      <c r="X65" s="2"/>
      <c r="Y65" s="2"/>
      <c r="Z65" s="2"/>
    </row>
    <row r="66" spans="1:26" ht="12.75" customHeight="1" x14ac:dyDescent="0.2">
      <c r="A66" s="70"/>
      <c r="B66" s="1811" t="s">
        <v>87</v>
      </c>
      <c r="C66" s="1632"/>
      <c r="D66" s="1632"/>
      <c r="E66" s="1632"/>
      <c r="F66" s="1632"/>
      <c r="G66" s="1633"/>
      <c r="H66" s="318">
        <v>2</v>
      </c>
      <c r="I66" s="319">
        <v>4</v>
      </c>
      <c r="J66" s="2"/>
      <c r="K66" s="2"/>
      <c r="L66" s="2"/>
      <c r="M66" s="2"/>
      <c r="N66" s="2"/>
      <c r="O66" s="2"/>
      <c r="P66" s="2"/>
      <c r="Q66" s="2"/>
      <c r="R66" s="2"/>
      <c r="S66" s="2"/>
      <c r="T66" s="2"/>
      <c r="U66" s="2"/>
      <c r="V66" s="2"/>
      <c r="W66" s="2"/>
      <c r="X66" s="2"/>
      <c r="Y66" s="2"/>
      <c r="Z66" s="2"/>
    </row>
    <row r="67" spans="1:26" ht="14.25" customHeight="1" x14ac:dyDescent="0.2">
      <c r="A67" s="70"/>
      <c r="B67" s="1169" t="s">
        <v>108</v>
      </c>
      <c r="C67" s="1170"/>
      <c r="D67" s="1170"/>
      <c r="E67" s="1170"/>
      <c r="F67" s="1170"/>
      <c r="G67" s="1170"/>
      <c r="H67" s="1170"/>
      <c r="I67" s="1170"/>
      <c r="J67" s="2"/>
      <c r="K67" s="2"/>
      <c r="L67" s="2"/>
      <c r="M67" s="2"/>
      <c r="N67" s="2"/>
      <c r="O67" s="2"/>
      <c r="P67" s="2"/>
      <c r="Q67" s="2"/>
      <c r="R67" s="2"/>
      <c r="S67" s="2"/>
      <c r="T67" s="2"/>
      <c r="U67" s="2"/>
      <c r="V67" s="2"/>
      <c r="W67" s="2"/>
      <c r="X67" s="2"/>
      <c r="Y67" s="2"/>
      <c r="Z67" s="2"/>
    </row>
    <row r="68" spans="1:26" ht="14.25" customHeight="1" x14ac:dyDescent="0.2">
      <c r="A68" s="70"/>
      <c r="B68" s="1852" t="s">
        <v>384</v>
      </c>
      <c r="C68" s="1647"/>
      <c r="D68" s="1647"/>
      <c r="E68" s="1647"/>
      <c r="F68" s="1647"/>
      <c r="G68" s="1648"/>
      <c r="H68" s="320">
        <v>2</v>
      </c>
      <c r="I68" s="1171">
        <v>0</v>
      </c>
      <c r="J68" s="2"/>
      <c r="K68" s="2"/>
      <c r="L68" s="2"/>
      <c r="M68" s="2"/>
      <c r="N68" s="2"/>
      <c r="O68" s="2"/>
      <c r="P68" s="2"/>
      <c r="Q68" s="2"/>
      <c r="R68" s="2"/>
      <c r="S68" s="2"/>
      <c r="T68" s="2"/>
      <c r="U68" s="2"/>
      <c r="V68" s="2"/>
      <c r="W68" s="2"/>
      <c r="X68" s="2"/>
      <c r="Y68" s="2"/>
      <c r="Z68" s="2"/>
    </row>
    <row r="69" spans="1:26" ht="12.75" customHeight="1" x14ac:dyDescent="0.2">
      <c r="A69" s="70"/>
      <c r="B69" s="1845" t="s">
        <v>385</v>
      </c>
      <c r="C69" s="1624"/>
      <c r="D69" s="1624"/>
      <c r="E69" s="1624"/>
      <c r="F69" s="1624"/>
      <c r="G69" s="1625"/>
      <c r="H69" s="297">
        <v>9</v>
      </c>
      <c r="I69" s="1171">
        <v>15</v>
      </c>
      <c r="J69" s="2"/>
      <c r="K69" s="2"/>
      <c r="L69" s="2"/>
      <c r="M69" s="2"/>
      <c r="N69" s="2"/>
      <c r="O69" s="2"/>
      <c r="P69" s="2"/>
      <c r="Q69" s="2"/>
      <c r="R69" s="2"/>
      <c r="S69" s="2"/>
      <c r="T69" s="2"/>
      <c r="U69" s="2"/>
      <c r="V69" s="2"/>
      <c r="W69" s="2"/>
      <c r="X69" s="2"/>
      <c r="Y69" s="2"/>
      <c r="Z69" s="2"/>
    </row>
    <row r="70" spans="1:26" ht="12.75" customHeight="1" x14ac:dyDescent="0.2">
      <c r="A70" s="70"/>
      <c r="B70" s="1811" t="s">
        <v>386</v>
      </c>
      <c r="C70" s="1632"/>
      <c r="D70" s="1632"/>
      <c r="E70" s="1632"/>
      <c r="F70" s="1632"/>
      <c r="G70" s="1633"/>
      <c r="H70" s="321">
        <v>1</v>
      </c>
      <c r="I70" s="1171">
        <v>8</v>
      </c>
      <c r="J70" s="2"/>
      <c r="K70" s="2"/>
      <c r="L70" s="2"/>
      <c r="M70" s="2"/>
      <c r="N70" s="2"/>
      <c r="O70" s="2"/>
      <c r="P70" s="2"/>
      <c r="Q70" s="2"/>
      <c r="R70" s="2"/>
      <c r="S70" s="2"/>
      <c r="T70" s="2"/>
      <c r="U70" s="2"/>
      <c r="V70" s="2"/>
      <c r="W70" s="2"/>
      <c r="X70" s="2"/>
      <c r="Y70" s="2"/>
      <c r="Z70" s="2"/>
    </row>
    <row r="71" spans="1:26" x14ac:dyDescent="0.2">
      <c r="A71" s="70"/>
      <c r="B71" s="1169" t="s">
        <v>21</v>
      </c>
      <c r="C71" s="1170"/>
      <c r="D71" s="1170"/>
      <c r="E71" s="1170"/>
      <c r="F71" s="1170"/>
      <c r="G71" s="1170"/>
      <c r="H71" s="1170"/>
      <c r="I71" s="1170"/>
      <c r="J71" s="2"/>
      <c r="K71" s="2"/>
      <c r="L71" s="2"/>
      <c r="M71" s="2"/>
      <c r="N71" s="2"/>
      <c r="O71" s="2"/>
      <c r="P71" s="2"/>
      <c r="Q71" s="2"/>
      <c r="R71" s="2"/>
      <c r="S71" s="2"/>
      <c r="T71" s="2"/>
      <c r="U71" s="2"/>
      <c r="V71" s="2"/>
      <c r="W71" s="2"/>
      <c r="X71" s="2"/>
      <c r="Y71" s="2"/>
      <c r="Z71" s="2"/>
    </row>
    <row r="72" spans="1:26" ht="12.75" customHeight="1" x14ac:dyDescent="0.2">
      <c r="A72" s="70"/>
      <c r="B72" s="1852" t="s">
        <v>27</v>
      </c>
      <c r="C72" s="1647"/>
      <c r="D72" s="1647"/>
      <c r="E72" s="1647"/>
      <c r="F72" s="1647"/>
      <c r="G72" s="1648"/>
      <c r="H72" s="320">
        <v>12</v>
      </c>
      <c r="I72" s="1171">
        <v>23</v>
      </c>
      <c r="J72" s="2"/>
      <c r="K72" s="2"/>
      <c r="L72" s="2"/>
      <c r="M72" s="2"/>
      <c r="N72" s="2"/>
      <c r="O72" s="2"/>
      <c r="P72" s="2"/>
      <c r="Q72" s="2"/>
      <c r="R72" s="2"/>
      <c r="S72" s="2"/>
      <c r="T72" s="2"/>
      <c r="U72" s="2"/>
      <c r="V72" s="2"/>
      <c r="W72" s="2"/>
      <c r="X72" s="2"/>
      <c r="Y72" s="2"/>
      <c r="Z72" s="2"/>
    </row>
    <row r="73" spans="1:26" ht="13.5" customHeight="1" x14ac:dyDescent="0.2">
      <c r="A73" s="70"/>
      <c r="B73" s="1172" t="s">
        <v>42</v>
      </c>
      <c r="C73" s="1170"/>
      <c r="D73" s="1170"/>
      <c r="E73" s="1170"/>
      <c r="F73" s="1170"/>
      <c r="G73" s="1170"/>
      <c r="H73" s="322">
        <v>12</v>
      </c>
      <c r="I73" s="322">
        <v>23</v>
      </c>
      <c r="J73" s="2"/>
      <c r="K73" s="2"/>
      <c r="L73" s="2"/>
      <c r="M73" s="2"/>
      <c r="N73" s="2"/>
      <c r="O73" s="2"/>
      <c r="P73" s="2"/>
      <c r="Q73" s="2"/>
      <c r="R73" s="2"/>
      <c r="S73" s="2"/>
      <c r="T73" s="2"/>
      <c r="U73" s="2"/>
      <c r="V73" s="2"/>
      <c r="W73" s="2"/>
      <c r="X73" s="2"/>
      <c r="Y73" s="2"/>
      <c r="Z73" s="2"/>
    </row>
    <row r="74" spans="1:26" ht="18" customHeight="1" x14ac:dyDescent="0.2">
      <c r="A74" s="70"/>
      <c r="B74" s="1836" t="s">
        <v>387</v>
      </c>
      <c r="C74" s="1645"/>
      <c r="D74" s="1645"/>
      <c r="E74" s="1645"/>
      <c r="F74" s="1645"/>
      <c r="G74" s="1645"/>
      <c r="H74" s="1645"/>
      <c r="I74" s="1645"/>
      <c r="J74" s="2"/>
      <c r="K74" s="2"/>
      <c r="L74" s="2"/>
      <c r="M74" s="2"/>
      <c r="N74" s="2"/>
      <c r="O74" s="2"/>
      <c r="P74" s="2"/>
      <c r="Q74" s="2"/>
      <c r="R74" s="2"/>
      <c r="S74" s="2"/>
      <c r="T74" s="2"/>
      <c r="U74" s="2"/>
      <c r="V74" s="2"/>
      <c r="W74" s="2"/>
      <c r="X74" s="2"/>
      <c r="Y74" s="2"/>
      <c r="Z74" s="2"/>
    </row>
    <row r="75" spans="1:26" ht="12" customHeight="1" x14ac:dyDescent="0.2">
      <c r="A75" s="70"/>
      <c r="B75" s="1853"/>
      <c r="C75" s="1853"/>
      <c r="D75" s="1853"/>
      <c r="E75" s="1853"/>
      <c r="F75" s="1853"/>
      <c r="G75" s="1853"/>
      <c r="H75" s="1853"/>
      <c r="I75" s="1853"/>
      <c r="J75" s="2"/>
      <c r="K75" s="2"/>
      <c r="L75" s="2"/>
      <c r="M75" s="2"/>
      <c r="N75" s="2"/>
      <c r="O75" s="2"/>
      <c r="P75" s="2"/>
      <c r="Q75" s="2"/>
      <c r="R75" s="2"/>
      <c r="S75" s="2"/>
      <c r="T75" s="2"/>
      <c r="U75" s="2"/>
      <c r="V75" s="2"/>
      <c r="W75" s="2"/>
      <c r="X75" s="2"/>
      <c r="Y75" s="2"/>
      <c r="Z75" s="2"/>
    </row>
    <row r="76" spans="1:26" ht="18" customHeight="1" x14ac:dyDescent="0.2">
      <c r="A76" s="70"/>
      <c r="B76" s="70"/>
      <c r="C76" s="70"/>
      <c r="D76" s="70"/>
      <c r="E76" s="70"/>
      <c r="F76" s="70"/>
      <c r="G76" s="70"/>
      <c r="H76" s="70"/>
      <c r="I76" s="70"/>
      <c r="J76" s="2"/>
      <c r="K76" s="2"/>
      <c r="L76" s="2"/>
      <c r="M76" s="2"/>
      <c r="N76" s="2"/>
      <c r="O76" s="2"/>
      <c r="P76" s="2"/>
      <c r="Q76" s="2"/>
      <c r="R76" s="2"/>
      <c r="S76" s="2"/>
      <c r="T76" s="2"/>
      <c r="U76" s="2"/>
      <c r="V76" s="2"/>
      <c r="W76" s="2"/>
      <c r="X76" s="2"/>
      <c r="Y76" s="2"/>
      <c r="Z76" s="2"/>
    </row>
    <row r="77" spans="1:26" ht="18" customHeight="1" x14ac:dyDescent="0.2">
      <c r="A77" s="70"/>
      <c r="B77" s="70"/>
      <c r="C77" s="70"/>
      <c r="D77" s="70"/>
      <c r="E77" s="70"/>
      <c r="F77" s="70"/>
      <c r="G77" s="70"/>
      <c r="H77" s="70"/>
      <c r="I77" s="70"/>
      <c r="J77" s="2"/>
      <c r="K77" s="2"/>
      <c r="L77" s="2"/>
      <c r="M77" s="2"/>
      <c r="N77" s="2"/>
      <c r="O77" s="2"/>
      <c r="P77" s="2"/>
      <c r="Q77" s="2"/>
      <c r="R77" s="2"/>
      <c r="S77" s="2"/>
      <c r="T77" s="2"/>
      <c r="U77" s="2"/>
      <c r="V77" s="2"/>
      <c r="W77" s="2"/>
      <c r="X77" s="2"/>
      <c r="Y77" s="2"/>
      <c r="Z77" s="2"/>
    </row>
    <row r="78" spans="1:26" ht="18" customHeight="1" x14ac:dyDescent="0.2">
      <c r="A78" s="70"/>
      <c r="B78" s="1840" t="s">
        <v>388</v>
      </c>
      <c r="C78" s="1615"/>
      <c r="D78" s="1615"/>
      <c r="E78" s="1615"/>
      <c r="F78" s="1615"/>
      <c r="G78" s="1637"/>
      <c r="H78" s="1843">
        <v>2024</v>
      </c>
      <c r="I78" s="1615"/>
      <c r="J78" s="1"/>
      <c r="K78" s="1"/>
      <c r="L78" s="1"/>
      <c r="M78" s="1"/>
      <c r="N78" s="1"/>
      <c r="O78" s="1"/>
      <c r="P78" s="1"/>
      <c r="Q78" s="1"/>
      <c r="R78" s="1"/>
      <c r="S78" s="1"/>
      <c r="T78" s="1"/>
      <c r="U78" s="1"/>
      <c r="V78" s="1"/>
      <c r="W78" s="1"/>
      <c r="X78" s="1"/>
      <c r="Y78" s="1"/>
      <c r="Z78" s="1"/>
    </row>
    <row r="79" spans="1:26" ht="21" customHeight="1" x14ac:dyDescent="0.2">
      <c r="A79" s="70"/>
      <c r="B79" s="1841"/>
      <c r="C79" s="1841"/>
      <c r="D79" s="1841"/>
      <c r="E79" s="1841"/>
      <c r="F79" s="1841"/>
      <c r="G79" s="1842"/>
      <c r="H79" s="323" t="s">
        <v>389</v>
      </c>
      <c r="I79" s="324" t="s">
        <v>390</v>
      </c>
      <c r="J79" s="1"/>
      <c r="K79" s="1"/>
      <c r="L79" s="1"/>
      <c r="M79" s="1"/>
      <c r="N79" s="1"/>
      <c r="O79" s="1"/>
      <c r="P79" s="1"/>
      <c r="Q79" s="1"/>
      <c r="R79" s="1"/>
      <c r="S79" s="1"/>
      <c r="T79" s="1"/>
      <c r="U79" s="1"/>
      <c r="V79" s="1"/>
      <c r="W79" s="1"/>
      <c r="X79" s="1"/>
      <c r="Y79" s="1"/>
      <c r="Z79" s="1"/>
    </row>
    <row r="80" spans="1:26" ht="18" customHeight="1" x14ac:dyDescent="0.2">
      <c r="A80" s="70"/>
      <c r="B80" s="1844" t="s">
        <v>107</v>
      </c>
      <c r="C80" s="1635"/>
      <c r="D80" s="1635"/>
      <c r="E80" s="1635"/>
      <c r="F80" s="1635"/>
      <c r="G80" s="1635"/>
      <c r="H80" s="1635"/>
      <c r="I80" s="1635"/>
      <c r="J80" s="1"/>
      <c r="K80" s="1"/>
      <c r="L80" s="1"/>
      <c r="M80" s="1"/>
      <c r="N80" s="1"/>
      <c r="O80" s="1"/>
      <c r="P80" s="1"/>
      <c r="Q80" s="1"/>
      <c r="R80" s="1"/>
      <c r="S80" s="1"/>
      <c r="T80" s="1"/>
      <c r="U80" s="1"/>
      <c r="V80" s="1"/>
      <c r="W80" s="1"/>
      <c r="X80" s="1"/>
      <c r="Y80" s="1"/>
      <c r="Z80" s="1"/>
    </row>
    <row r="81" spans="1:26" ht="16.5" customHeight="1" x14ac:dyDescent="0.2">
      <c r="A81" s="70"/>
      <c r="B81" s="1845" t="s">
        <v>86</v>
      </c>
      <c r="C81" s="1624"/>
      <c r="D81" s="1624"/>
      <c r="E81" s="1624"/>
      <c r="F81" s="1624"/>
      <c r="G81" s="1625"/>
      <c r="H81" s="325">
        <v>7.2999999999999995E-2</v>
      </c>
      <c r="I81" s="326">
        <v>0.14299999999999999</v>
      </c>
      <c r="J81" s="1"/>
      <c r="K81" s="1"/>
      <c r="L81" s="1"/>
      <c r="M81" s="1"/>
      <c r="N81" s="1"/>
      <c r="O81" s="1"/>
      <c r="P81" s="1"/>
      <c r="Q81" s="1"/>
      <c r="R81" s="1"/>
      <c r="S81" s="1"/>
      <c r="T81" s="1"/>
      <c r="U81" s="1"/>
      <c r="V81" s="1"/>
      <c r="W81" s="1"/>
      <c r="X81" s="1"/>
      <c r="Y81" s="1"/>
      <c r="Z81" s="1"/>
    </row>
    <row r="82" spans="1:26" ht="15" customHeight="1" x14ac:dyDescent="0.2">
      <c r="A82" s="70"/>
      <c r="B82" s="1845" t="s">
        <v>87</v>
      </c>
      <c r="C82" s="1624"/>
      <c r="D82" s="1624"/>
      <c r="E82" s="1624"/>
      <c r="F82" s="1624"/>
      <c r="G82" s="1625"/>
      <c r="H82" s="1173">
        <v>6.8000000000000005E-2</v>
      </c>
      <c r="I82" s="1174">
        <v>0.14599999999999999</v>
      </c>
      <c r="J82" s="1"/>
      <c r="K82" s="1"/>
      <c r="L82" s="1"/>
      <c r="M82" s="1"/>
      <c r="N82" s="1"/>
      <c r="O82" s="1"/>
      <c r="P82" s="1"/>
      <c r="Q82" s="1"/>
      <c r="R82" s="1"/>
      <c r="S82" s="1"/>
      <c r="T82" s="1"/>
      <c r="U82" s="1"/>
      <c r="V82" s="1"/>
      <c r="W82" s="1"/>
      <c r="X82" s="1"/>
      <c r="Y82" s="1"/>
      <c r="Z82" s="1"/>
    </row>
    <row r="83" spans="1:26" ht="13.5" customHeight="1" x14ac:dyDescent="0.2">
      <c r="A83" s="70"/>
      <c r="B83" s="1846" t="s">
        <v>108</v>
      </c>
      <c r="C83" s="1630"/>
      <c r="D83" s="1630"/>
      <c r="E83" s="1630"/>
      <c r="F83" s="1630"/>
      <c r="G83" s="1630"/>
      <c r="H83" s="1630"/>
      <c r="I83" s="1630"/>
      <c r="J83" s="1"/>
      <c r="K83" s="1"/>
      <c r="L83" s="1"/>
      <c r="M83" s="1"/>
      <c r="N83" s="1"/>
      <c r="O83" s="1"/>
      <c r="P83" s="1"/>
      <c r="Q83" s="1"/>
      <c r="R83" s="1"/>
      <c r="S83" s="1"/>
      <c r="T83" s="1"/>
      <c r="U83" s="1"/>
      <c r="V83" s="1"/>
      <c r="W83" s="1"/>
      <c r="X83" s="1"/>
      <c r="Y83" s="1"/>
      <c r="Z83" s="1"/>
    </row>
    <row r="84" spans="1:26" ht="14.25" customHeight="1" x14ac:dyDescent="0.2">
      <c r="A84" s="70"/>
      <c r="B84" s="1845" t="s">
        <v>384</v>
      </c>
      <c r="C84" s="1624"/>
      <c r="D84" s="1624"/>
      <c r="E84" s="1624"/>
      <c r="F84" s="1624"/>
      <c r="G84" s="1625"/>
      <c r="H84" s="327">
        <v>0.66700000000000004</v>
      </c>
      <c r="I84" s="326">
        <v>0</v>
      </c>
      <c r="J84" s="1"/>
      <c r="K84" s="1"/>
      <c r="L84" s="1"/>
      <c r="M84" s="1"/>
      <c r="N84" s="1"/>
      <c r="O84" s="1"/>
      <c r="P84" s="1"/>
      <c r="Q84" s="1"/>
      <c r="R84" s="1"/>
      <c r="S84" s="1"/>
      <c r="T84" s="1"/>
      <c r="U84" s="1"/>
      <c r="V84" s="1"/>
      <c r="W84" s="1"/>
      <c r="X84" s="1"/>
      <c r="Y84" s="1"/>
      <c r="Z84" s="1"/>
    </row>
    <row r="85" spans="1:26" ht="12" customHeight="1" x14ac:dyDescent="0.2">
      <c r="A85" s="70"/>
      <c r="B85" s="1845" t="s">
        <v>385</v>
      </c>
      <c r="C85" s="1624"/>
      <c r="D85" s="1624"/>
      <c r="E85" s="1624"/>
      <c r="F85" s="1624"/>
      <c r="G85" s="1625"/>
      <c r="H85" s="327">
        <v>7.4999999999999997E-2</v>
      </c>
      <c r="I85" s="1175">
        <v>0.127</v>
      </c>
      <c r="J85" s="1"/>
      <c r="K85" s="1"/>
      <c r="L85" s="1"/>
      <c r="M85" s="1"/>
      <c r="N85" s="1"/>
      <c r="O85" s="1"/>
      <c r="P85" s="1"/>
      <c r="Q85" s="1"/>
      <c r="R85" s="1"/>
      <c r="S85" s="1"/>
      <c r="T85" s="1"/>
      <c r="U85" s="1"/>
      <c r="V85" s="1"/>
      <c r="W85" s="1"/>
      <c r="X85" s="1"/>
      <c r="Y85" s="1"/>
      <c r="Z85" s="1"/>
    </row>
    <row r="86" spans="1:26" ht="15.75" customHeight="1" x14ac:dyDescent="0.2">
      <c r="A86" s="70"/>
      <c r="B86" s="1845" t="s">
        <v>386</v>
      </c>
      <c r="C86" s="1624"/>
      <c r="D86" s="1624"/>
      <c r="E86" s="1624"/>
      <c r="F86" s="1624"/>
      <c r="G86" s="1625"/>
      <c r="H86" s="327">
        <v>2.3E-2</v>
      </c>
      <c r="I86" s="1174">
        <v>0.19600000000000001</v>
      </c>
      <c r="J86" s="1"/>
      <c r="K86" s="1"/>
      <c r="L86" s="1"/>
      <c r="M86" s="1"/>
      <c r="N86" s="1"/>
      <c r="O86" s="1"/>
      <c r="P86" s="1"/>
      <c r="Q86" s="1"/>
      <c r="R86" s="1"/>
      <c r="S86" s="1"/>
      <c r="T86" s="1"/>
      <c r="U86" s="1"/>
      <c r="V86" s="1"/>
      <c r="W86" s="1"/>
      <c r="X86" s="1"/>
      <c r="Y86" s="1"/>
      <c r="Z86" s="1"/>
    </row>
    <row r="87" spans="1:26" ht="14.25" x14ac:dyDescent="0.2">
      <c r="A87" s="70"/>
      <c r="B87" s="1846" t="s">
        <v>21</v>
      </c>
      <c r="C87" s="1630"/>
      <c r="D87" s="1630"/>
      <c r="E87" s="1630"/>
      <c r="F87" s="1630"/>
      <c r="G87" s="1630"/>
      <c r="H87" s="1630"/>
      <c r="I87" s="1630"/>
      <c r="J87" s="1"/>
      <c r="K87" s="1"/>
      <c r="L87" s="1"/>
      <c r="M87" s="1"/>
      <c r="N87" s="1"/>
      <c r="O87" s="1"/>
      <c r="P87" s="1"/>
      <c r="Q87" s="1"/>
      <c r="R87" s="1"/>
      <c r="S87" s="1"/>
      <c r="T87" s="1"/>
      <c r="U87" s="1"/>
      <c r="V87" s="1"/>
      <c r="W87" s="1"/>
      <c r="X87" s="1"/>
      <c r="Y87" s="1"/>
      <c r="Z87" s="1"/>
    </row>
    <row r="88" spans="1:26" ht="14.25" customHeight="1" x14ac:dyDescent="0.2">
      <c r="A88" s="70"/>
      <c r="B88" s="1847" t="s">
        <v>27</v>
      </c>
      <c r="C88" s="1698"/>
      <c r="D88" s="1698"/>
      <c r="E88" s="1698"/>
      <c r="F88" s="1698"/>
      <c r="G88" s="1699"/>
      <c r="H88" s="1176">
        <v>7.2999999999999995E-2</v>
      </c>
      <c r="I88" s="1174">
        <v>0.14199999999999999</v>
      </c>
      <c r="J88" s="1"/>
      <c r="K88" s="1"/>
      <c r="L88" s="1"/>
      <c r="M88" s="1"/>
      <c r="N88" s="1"/>
      <c r="O88" s="1"/>
      <c r="P88" s="1"/>
      <c r="Q88" s="1"/>
      <c r="R88" s="1"/>
      <c r="S88" s="1"/>
      <c r="T88" s="1"/>
      <c r="U88" s="1"/>
      <c r="V88" s="1"/>
      <c r="W88" s="1"/>
      <c r="X88" s="1"/>
      <c r="Y88" s="1"/>
      <c r="Z88" s="1"/>
    </row>
    <row r="89" spans="1:26" ht="14.25" customHeight="1" x14ac:dyDescent="0.2">
      <c r="A89" s="70"/>
      <c r="B89" s="1848" t="s">
        <v>42</v>
      </c>
      <c r="C89" s="1849"/>
      <c r="D89" s="1849"/>
      <c r="E89" s="1849"/>
      <c r="F89" s="1849"/>
      <c r="G89" s="1850"/>
      <c r="H89" s="328">
        <v>7.2999999999999995E-2</v>
      </c>
      <c r="I89" s="329">
        <v>0.14199999999999999</v>
      </c>
      <c r="J89" s="1"/>
      <c r="K89" s="1"/>
      <c r="L89" s="1"/>
      <c r="M89" s="1"/>
      <c r="N89" s="1"/>
      <c r="O89" s="1"/>
      <c r="P89" s="1"/>
      <c r="Q89" s="1"/>
      <c r="R89" s="1"/>
      <c r="S89" s="1"/>
      <c r="T89" s="1"/>
      <c r="U89" s="1"/>
      <c r="V89" s="1"/>
      <c r="W89" s="1"/>
      <c r="X89" s="1"/>
      <c r="Y89" s="1"/>
      <c r="Z89" s="1"/>
    </row>
    <row r="90" spans="1:26" ht="18" customHeight="1" x14ac:dyDescent="0.2">
      <c r="A90" s="70"/>
      <c r="B90" s="1836" t="s">
        <v>391</v>
      </c>
      <c r="C90" s="1645"/>
      <c r="D90" s="1645"/>
      <c r="E90" s="1645"/>
      <c r="F90" s="1645"/>
      <c r="G90" s="1645"/>
      <c r="H90" s="1645"/>
      <c r="I90" s="1645"/>
      <c r="J90" s="2"/>
      <c r="K90" s="2"/>
      <c r="L90" s="2"/>
      <c r="M90" s="2"/>
      <c r="N90" s="2"/>
      <c r="O90" s="2"/>
      <c r="P90" s="2"/>
      <c r="Q90" s="2"/>
      <c r="R90" s="2"/>
      <c r="S90" s="2"/>
      <c r="T90" s="2"/>
      <c r="U90" s="2"/>
      <c r="V90" s="2"/>
      <c r="W90" s="2"/>
      <c r="X90" s="2"/>
      <c r="Y90" s="2"/>
      <c r="Z90" s="2"/>
    </row>
    <row r="91" spans="1:26" ht="18" customHeight="1" x14ac:dyDescent="0.2">
      <c r="A91" s="70"/>
      <c r="B91" s="1610"/>
      <c r="C91" s="1610"/>
      <c r="D91" s="1610"/>
      <c r="E91" s="1610"/>
      <c r="F91" s="1610"/>
      <c r="G91" s="1610"/>
      <c r="H91" s="1610"/>
      <c r="I91" s="1610"/>
      <c r="J91" s="2"/>
      <c r="K91" s="2"/>
      <c r="L91" s="2"/>
      <c r="M91" s="2"/>
      <c r="N91" s="2"/>
      <c r="O91" s="2"/>
      <c r="P91" s="2"/>
      <c r="Q91" s="2"/>
      <c r="R91" s="2"/>
      <c r="S91" s="2"/>
      <c r="T91" s="2"/>
      <c r="U91" s="2"/>
      <c r="V91" s="2"/>
      <c r="W91" s="2"/>
      <c r="X91" s="2"/>
      <c r="Y91" s="2"/>
      <c r="Z91" s="2"/>
    </row>
    <row r="92" spans="1:26" ht="31.5" customHeight="1" x14ac:dyDescent="0.2">
      <c r="A92" s="70"/>
      <c r="B92" s="1635"/>
      <c r="C92" s="1635"/>
      <c r="D92" s="1635"/>
      <c r="E92" s="1635"/>
      <c r="F92" s="1635"/>
      <c r="G92" s="1635"/>
      <c r="H92" s="1635"/>
      <c r="I92" s="1635"/>
      <c r="J92" s="2"/>
      <c r="K92" s="2"/>
      <c r="L92" s="2"/>
      <c r="M92" s="2"/>
      <c r="N92" s="2"/>
      <c r="O92" s="2"/>
      <c r="P92" s="2"/>
      <c r="Q92" s="2"/>
      <c r="R92" s="2"/>
      <c r="S92" s="2"/>
      <c r="T92" s="2"/>
      <c r="U92" s="2"/>
      <c r="V92" s="2"/>
      <c r="W92" s="2"/>
      <c r="X92" s="2"/>
      <c r="Y92" s="2"/>
      <c r="Z92" s="2"/>
    </row>
    <row r="93" spans="1:26" ht="18"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8"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 customHeight="1" x14ac:dyDescent="0.2">
      <c r="A95" s="1012"/>
      <c r="B95" s="1012" t="s">
        <v>126</v>
      </c>
      <c r="C95" s="1012"/>
      <c r="D95" s="1012"/>
      <c r="E95" s="1012"/>
      <c r="F95" s="1012"/>
      <c r="G95" s="1012"/>
      <c r="H95" s="1012"/>
      <c r="I95" s="1012"/>
      <c r="J95" s="1012"/>
      <c r="K95" s="1012"/>
      <c r="L95" s="1012"/>
      <c r="M95" s="1012"/>
      <c r="N95" s="1"/>
      <c r="O95" s="1"/>
      <c r="P95" s="1"/>
      <c r="Q95" s="1"/>
      <c r="R95" s="1"/>
      <c r="S95" s="1"/>
      <c r="T95" s="1"/>
      <c r="U95" s="1"/>
      <c r="V95" s="1"/>
      <c r="W95" s="1"/>
      <c r="X95" s="1"/>
      <c r="Y95" s="1"/>
      <c r="Z95" s="1"/>
    </row>
    <row r="96" spans="1:26" ht="12.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30" customHeight="1" x14ac:dyDescent="0.2">
      <c r="A97" s="1"/>
      <c r="B97" s="1833" t="s">
        <v>392</v>
      </c>
      <c r="C97" s="1615"/>
      <c r="D97" s="1637"/>
      <c r="E97" s="1834">
        <v>2023</v>
      </c>
      <c r="F97" s="1843" t="s">
        <v>135</v>
      </c>
      <c r="G97" s="1"/>
      <c r="H97" s="1"/>
      <c r="I97" s="1"/>
      <c r="J97" s="1"/>
      <c r="K97" s="1"/>
      <c r="L97" s="1"/>
      <c r="M97" s="1"/>
      <c r="N97" s="1"/>
      <c r="O97" s="1"/>
      <c r="P97" s="1"/>
      <c r="Q97" s="1"/>
      <c r="R97" s="1"/>
      <c r="S97" s="1"/>
      <c r="T97" s="1"/>
      <c r="U97" s="1"/>
      <c r="V97" s="1"/>
      <c r="W97" s="1"/>
      <c r="X97" s="1"/>
      <c r="Y97" s="1"/>
      <c r="Z97" s="1"/>
    </row>
    <row r="98" spans="1:26" ht="12.75" customHeight="1" x14ac:dyDescent="0.2">
      <c r="A98" s="1"/>
      <c r="B98" s="1638"/>
      <c r="C98" s="1638"/>
      <c r="D98" s="1639"/>
      <c r="E98" s="1643"/>
      <c r="F98" s="1643"/>
      <c r="G98" s="1"/>
      <c r="H98" s="1"/>
      <c r="I98" s="1"/>
      <c r="J98" s="1"/>
      <c r="K98" s="1"/>
      <c r="L98" s="1"/>
      <c r="M98" s="1"/>
      <c r="N98" s="1"/>
      <c r="O98" s="1"/>
      <c r="P98" s="1"/>
      <c r="Q98" s="1"/>
      <c r="R98" s="1"/>
      <c r="S98" s="1"/>
      <c r="T98" s="1"/>
      <c r="U98" s="1"/>
      <c r="V98" s="1"/>
      <c r="W98" s="1"/>
      <c r="X98" s="1"/>
      <c r="Y98" s="1"/>
      <c r="Z98" s="1"/>
    </row>
    <row r="99" spans="1:26" ht="12.75" customHeight="1" x14ac:dyDescent="0.2">
      <c r="A99" s="1"/>
      <c r="B99" s="1851" t="s">
        <v>107</v>
      </c>
      <c r="C99" s="1627"/>
      <c r="D99" s="1627"/>
      <c r="E99" s="1627"/>
      <c r="F99" s="70"/>
      <c r="G99" s="1"/>
      <c r="H99" s="1"/>
      <c r="I99" s="1"/>
      <c r="J99" s="1"/>
      <c r="K99" s="1"/>
      <c r="L99" s="1"/>
      <c r="M99" s="1"/>
      <c r="N99" s="1"/>
      <c r="O99" s="1"/>
      <c r="P99" s="1"/>
      <c r="Q99" s="1"/>
      <c r="R99" s="1"/>
      <c r="S99" s="1"/>
      <c r="T99" s="1"/>
      <c r="U99" s="1"/>
      <c r="V99" s="1"/>
      <c r="W99" s="1"/>
      <c r="X99" s="1"/>
      <c r="Y99" s="1"/>
      <c r="Z99" s="1"/>
    </row>
    <row r="100" spans="1:26" ht="12.75" customHeight="1" x14ac:dyDescent="0.2">
      <c r="A100" s="1"/>
      <c r="B100" s="1623" t="s">
        <v>86</v>
      </c>
      <c r="C100" s="1624"/>
      <c r="D100" s="1625"/>
      <c r="E100" s="146">
        <v>16.776978417266186</v>
      </c>
      <c r="F100" s="330">
        <v>93.2</v>
      </c>
      <c r="G100" s="1"/>
      <c r="H100" s="1"/>
      <c r="I100" s="1"/>
      <c r="J100" s="1"/>
      <c r="K100" s="1"/>
      <c r="L100" s="1"/>
      <c r="M100" s="1"/>
      <c r="N100" s="1"/>
      <c r="O100" s="1"/>
      <c r="P100" s="1"/>
      <c r="Q100" s="1"/>
      <c r="R100" s="1"/>
      <c r="S100" s="1"/>
      <c r="T100" s="1"/>
      <c r="U100" s="1"/>
      <c r="V100" s="1"/>
      <c r="W100" s="1"/>
      <c r="X100" s="1"/>
      <c r="Y100" s="1"/>
      <c r="Z100" s="1"/>
    </row>
    <row r="101" spans="1:26" ht="12.75" customHeight="1" x14ac:dyDescent="0.2">
      <c r="A101" s="1"/>
      <c r="B101" s="1623" t="s">
        <v>87</v>
      </c>
      <c r="C101" s="1624"/>
      <c r="D101" s="1625"/>
      <c r="E101" s="1077">
        <v>9.8571428571428577</v>
      </c>
      <c r="F101" s="1177">
        <v>37.94</v>
      </c>
      <c r="G101" s="1"/>
      <c r="H101" s="1"/>
      <c r="I101" s="1"/>
      <c r="J101" s="1"/>
      <c r="K101" s="1"/>
      <c r="L101" s="1"/>
      <c r="M101" s="1"/>
      <c r="N101" s="1"/>
      <c r="O101" s="1"/>
      <c r="P101" s="1"/>
      <c r="Q101" s="1"/>
      <c r="R101" s="1"/>
      <c r="S101" s="1"/>
      <c r="T101" s="1"/>
      <c r="U101" s="1"/>
      <c r="V101" s="1"/>
      <c r="W101" s="1"/>
      <c r="X101" s="1"/>
      <c r="Y101" s="1"/>
      <c r="Z101" s="1"/>
    </row>
    <row r="102" spans="1:26" ht="12.75" customHeight="1" x14ac:dyDescent="0.2">
      <c r="A102" s="1"/>
      <c r="B102" s="1838" t="s">
        <v>28</v>
      </c>
      <c r="C102" s="1839"/>
      <c r="D102" s="1839"/>
      <c r="E102" s="1839"/>
      <c r="F102" s="1178"/>
      <c r="G102" s="1"/>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649" t="s">
        <v>30</v>
      </c>
      <c r="C103" s="1650"/>
      <c r="D103" s="1651"/>
      <c r="E103" s="251">
        <v>13.375</v>
      </c>
      <c r="F103" s="331">
        <v>69.7</v>
      </c>
      <c r="G103" s="1"/>
      <c r="H103" s="1"/>
      <c r="I103" s="1"/>
      <c r="J103" s="1"/>
      <c r="K103" s="1"/>
      <c r="L103" s="1"/>
      <c r="M103" s="1"/>
      <c r="N103" s="1"/>
      <c r="O103" s="1"/>
      <c r="P103" s="1"/>
      <c r="Q103" s="1"/>
      <c r="R103" s="1"/>
      <c r="S103" s="1"/>
      <c r="T103" s="1"/>
      <c r="U103" s="1"/>
      <c r="V103" s="1"/>
      <c r="W103" s="1"/>
      <c r="X103" s="1"/>
      <c r="Y103" s="1"/>
      <c r="Z103" s="1"/>
    </row>
    <row r="104" spans="1:26" ht="12.75" customHeight="1" x14ac:dyDescent="0.2">
      <c r="A104" s="1"/>
      <c r="B104" s="1623" t="s">
        <v>31</v>
      </c>
      <c r="C104" s="1624"/>
      <c r="D104" s="1625"/>
      <c r="E104" s="1078">
        <v>20</v>
      </c>
      <c r="F104" s="1179">
        <v>7.7</v>
      </c>
      <c r="G104" s="1"/>
      <c r="H104" s="1"/>
      <c r="I104" s="1"/>
      <c r="J104" s="1"/>
      <c r="K104" s="1"/>
      <c r="L104" s="1"/>
      <c r="M104" s="1"/>
      <c r="N104" s="1"/>
      <c r="O104" s="1"/>
      <c r="P104" s="1"/>
      <c r="Q104" s="1"/>
      <c r="R104" s="1"/>
      <c r="S104" s="1"/>
      <c r="T104" s="1"/>
      <c r="U104" s="1"/>
      <c r="V104" s="1"/>
      <c r="W104" s="1"/>
      <c r="X104" s="1"/>
      <c r="Y104" s="1"/>
      <c r="Z104" s="1"/>
    </row>
    <row r="105" spans="1:26" ht="12.75" customHeight="1" x14ac:dyDescent="0.2">
      <c r="A105" s="1"/>
      <c r="B105" s="1623" t="s">
        <v>32</v>
      </c>
      <c r="C105" s="1624"/>
      <c r="D105" s="1625"/>
      <c r="E105" s="1078">
        <v>12.666666666666666</v>
      </c>
      <c r="F105" s="1179">
        <v>80.7</v>
      </c>
      <c r="G105" s="1"/>
      <c r="H105" s="1"/>
      <c r="I105" s="1"/>
      <c r="J105" s="1"/>
      <c r="K105" s="1"/>
      <c r="L105" s="1"/>
      <c r="M105" s="1"/>
      <c r="N105" s="1"/>
      <c r="O105" s="1"/>
      <c r="P105" s="1"/>
      <c r="Q105" s="1"/>
      <c r="R105" s="1"/>
      <c r="S105" s="1"/>
      <c r="T105" s="1"/>
      <c r="U105" s="1"/>
      <c r="V105" s="1"/>
      <c r="W105" s="1"/>
      <c r="X105" s="1"/>
      <c r="Y105" s="1"/>
      <c r="Z105" s="1"/>
    </row>
    <row r="106" spans="1:26" ht="12.75" customHeight="1" x14ac:dyDescent="0.2">
      <c r="A106" s="1"/>
      <c r="B106" s="1623" t="s">
        <v>33</v>
      </c>
      <c r="C106" s="1624"/>
      <c r="D106" s="1625"/>
      <c r="E106" s="1080" t="s">
        <v>393</v>
      </c>
      <c r="F106" s="1179">
        <v>40.700000000000003</v>
      </c>
      <c r="G106" s="1"/>
      <c r="H106" s="1"/>
      <c r="I106" s="1"/>
      <c r="J106" s="1"/>
      <c r="K106" s="1"/>
      <c r="L106" s="1"/>
      <c r="M106" s="1"/>
      <c r="N106" s="1"/>
      <c r="O106" s="1"/>
      <c r="P106" s="1"/>
      <c r="Q106" s="1"/>
      <c r="R106" s="1"/>
      <c r="S106" s="1"/>
      <c r="T106" s="1"/>
      <c r="U106" s="1"/>
      <c r="V106" s="1"/>
      <c r="W106" s="1"/>
      <c r="X106" s="1"/>
      <c r="Y106" s="1"/>
      <c r="Z106" s="1"/>
    </row>
    <row r="107" spans="1:26" ht="12.75" customHeight="1" x14ac:dyDescent="0.2">
      <c r="A107" s="1"/>
      <c r="B107" s="1623" t="s">
        <v>34</v>
      </c>
      <c r="C107" s="1624"/>
      <c r="D107" s="1625"/>
      <c r="E107" s="1078">
        <v>33.25</v>
      </c>
      <c r="F107" s="1179">
        <v>94.7</v>
      </c>
      <c r="G107" s="1"/>
      <c r="H107" s="1"/>
      <c r="I107" s="1"/>
      <c r="J107" s="1"/>
      <c r="K107" s="1"/>
      <c r="L107" s="1"/>
      <c r="M107" s="1"/>
      <c r="N107" s="1"/>
      <c r="O107" s="1"/>
      <c r="P107" s="1"/>
      <c r="Q107" s="1"/>
      <c r="R107" s="1"/>
      <c r="S107" s="1"/>
      <c r="T107" s="1"/>
      <c r="U107" s="1"/>
      <c r="V107" s="1"/>
      <c r="W107" s="1"/>
      <c r="X107" s="1"/>
      <c r="Y107" s="1"/>
      <c r="Z107" s="1"/>
    </row>
    <row r="108" spans="1:26" ht="12.75" customHeight="1" x14ac:dyDescent="0.2">
      <c r="A108" s="1"/>
      <c r="B108" s="1623" t="s">
        <v>35</v>
      </c>
      <c r="C108" s="1624"/>
      <c r="D108" s="1625"/>
      <c r="E108" s="1078">
        <v>9.32</v>
      </c>
      <c r="F108" s="1179">
        <v>1.7</v>
      </c>
      <c r="G108" s="1"/>
      <c r="H108" s="1"/>
      <c r="I108" s="1"/>
      <c r="J108" s="1"/>
      <c r="K108" s="1"/>
      <c r="L108" s="1"/>
      <c r="M108" s="1"/>
      <c r="N108" s="1"/>
      <c r="O108" s="1"/>
      <c r="P108" s="1"/>
      <c r="Q108" s="1"/>
      <c r="R108" s="1"/>
      <c r="S108" s="1"/>
      <c r="T108" s="1"/>
      <c r="U108" s="1"/>
      <c r="V108" s="1"/>
      <c r="W108" s="1"/>
      <c r="X108" s="1"/>
      <c r="Y108" s="1"/>
      <c r="Z108" s="1"/>
    </row>
    <row r="109" spans="1:26" ht="12.75" customHeight="1" x14ac:dyDescent="0.2">
      <c r="A109" s="1"/>
      <c r="B109" s="1623" t="s">
        <v>36</v>
      </c>
      <c r="C109" s="1624"/>
      <c r="D109" s="1625"/>
      <c r="E109" s="1078">
        <v>11.35</v>
      </c>
      <c r="F109" s="1179">
        <v>105</v>
      </c>
      <c r="G109" s="1"/>
      <c r="H109" s="1"/>
      <c r="I109" s="1"/>
      <c r="J109" s="1"/>
      <c r="K109" s="1"/>
      <c r="L109" s="1"/>
      <c r="M109" s="1"/>
      <c r="N109" s="1"/>
      <c r="O109" s="1"/>
      <c r="P109" s="1"/>
      <c r="Q109" s="1"/>
      <c r="R109" s="1"/>
      <c r="S109" s="1"/>
      <c r="T109" s="1"/>
      <c r="U109" s="1"/>
      <c r="V109" s="1"/>
      <c r="W109" s="1"/>
      <c r="X109" s="1"/>
      <c r="Y109" s="1"/>
      <c r="Z109" s="1"/>
    </row>
    <row r="110" spans="1:26" ht="12.75" customHeight="1" x14ac:dyDescent="0.2">
      <c r="A110" s="1"/>
      <c r="B110" s="1623" t="s">
        <v>128</v>
      </c>
      <c r="C110" s="1624"/>
      <c r="D110" s="1625"/>
      <c r="E110" s="1080">
        <v>17</v>
      </c>
      <c r="F110" s="1179">
        <v>0</v>
      </c>
      <c r="G110" s="1"/>
      <c r="H110" s="1"/>
      <c r="I110" s="1"/>
      <c r="J110" s="1"/>
      <c r="K110" s="1"/>
      <c r="L110" s="1"/>
      <c r="M110" s="1"/>
      <c r="N110" s="1"/>
      <c r="O110" s="1"/>
      <c r="P110" s="1"/>
      <c r="Q110" s="1"/>
      <c r="R110" s="1"/>
      <c r="S110" s="1"/>
      <c r="T110" s="1"/>
      <c r="U110" s="1"/>
      <c r="V110" s="1"/>
      <c r="W110" s="1"/>
      <c r="X110" s="1"/>
      <c r="Y110" s="1"/>
      <c r="Z110" s="1"/>
    </row>
    <row r="111" spans="1:26" ht="12.75" customHeight="1" x14ac:dyDescent="0.2">
      <c r="A111" s="1"/>
      <c r="B111" s="1623" t="s">
        <v>38</v>
      </c>
      <c r="C111" s="1624"/>
      <c r="D111" s="1625"/>
      <c r="E111" s="1080">
        <v>0</v>
      </c>
      <c r="F111" s="1179">
        <v>0</v>
      </c>
      <c r="G111" s="1"/>
      <c r="H111" s="1"/>
      <c r="I111" s="1"/>
      <c r="J111" s="1"/>
      <c r="K111" s="1"/>
      <c r="L111" s="1"/>
      <c r="M111" s="1"/>
      <c r="N111" s="1"/>
      <c r="O111" s="1"/>
      <c r="P111" s="1"/>
      <c r="Q111" s="1"/>
      <c r="R111" s="1"/>
      <c r="S111" s="1"/>
      <c r="T111" s="1"/>
      <c r="U111" s="1"/>
      <c r="V111" s="1"/>
      <c r="W111" s="1"/>
      <c r="X111" s="1"/>
      <c r="Y111" s="1"/>
      <c r="Z111" s="1"/>
    </row>
    <row r="112" spans="1:26" ht="12.75" customHeight="1" x14ac:dyDescent="0.2">
      <c r="A112" s="1"/>
      <c r="B112" s="1628" t="s">
        <v>42</v>
      </c>
      <c r="C112" s="1624"/>
      <c r="D112" s="1625"/>
      <c r="E112" s="1079">
        <v>15.616766467065869</v>
      </c>
      <c r="F112" s="1180">
        <v>83.5</v>
      </c>
      <c r="G112" s="1"/>
      <c r="H112" s="1"/>
      <c r="I112" s="1"/>
      <c r="J112" s="1"/>
      <c r="K112" s="1"/>
      <c r="L112" s="1"/>
      <c r="M112" s="1"/>
      <c r="N112" s="1"/>
      <c r="O112" s="1"/>
      <c r="P112" s="1"/>
      <c r="Q112" s="1"/>
      <c r="R112" s="1"/>
      <c r="S112" s="1"/>
      <c r="T112" s="1"/>
      <c r="U112" s="1"/>
      <c r="V112" s="1"/>
      <c r="W112" s="1"/>
      <c r="X112" s="1"/>
      <c r="Y112" s="1"/>
      <c r="Z112" s="1"/>
    </row>
    <row r="113" spans="1:26" ht="15" customHeight="1" x14ac:dyDescent="0.2">
      <c r="A113" s="2"/>
      <c r="B113" s="1644" t="s">
        <v>394</v>
      </c>
      <c r="C113" s="1645"/>
      <c r="D113" s="1645"/>
      <c r="E113" s="1645"/>
      <c r="F113" s="1645"/>
      <c r="G113" s="2"/>
      <c r="H113" s="2"/>
      <c r="I113" s="2"/>
      <c r="J113" s="2"/>
      <c r="K113" s="2"/>
      <c r="L113" s="2"/>
      <c r="M113" s="2"/>
      <c r="N113" s="2"/>
      <c r="O113" s="2"/>
      <c r="P113" s="2"/>
      <c r="Q113" s="2"/>
      <c r="R113" s="2"/>
      <c r="S113" s="2"/>
      <c r="T113" s="2"/>
      <c r="U113" s="2"/>
      <c r="V113" s="2"/>
      <c r="W113" s="2"/>
      <c r="X113" s="2"/>
      <c r="Y113" s="2"/>
      <c r="Z113" s="2"/>
    </row>
    <row r="114" spans="1:26" ht="30.75" customHeight="1" x14ac:dyDescent="0.2">
      <c r="A114" s="2"/>
      <c r="B114" s="1610"/>
      <c r="C114" s="1610"/>
      <c r="D114" s="1610"/>
      <c r="E114" s="1610"/>
      <c r="F114" s="1610"/>
      <c r="G114" s="2"/>
      <c r="H114" s="2"/>
      <c r="I114" s="2"/>
      <c r="J114" s="2"/>
      <c r="K114" s="2"/>
      <c r="L114" s="2"/>
      <c r="M114" s="2"/>
      <c r="N114" s="2"/>
      <c r="O114" s="2"/>
      <c r="P114" s="2"/>
      <c r="Q114" s="2"/>
      <c r="R114" s="2"/>
      <c r="S114" s="2"/>
      <c r="T114" s="2"/>
      <c r="U114" s="2"/>
      <c r="V114" s="2"/>
      <c r="W114" s="2"/>
      <c r="X114" s="2"/>
      <c r="Y114" s="2"/>
      <c r="Z114" s="2"/>
    </row>
    <row r="115" spans="1:26" ht="80.25" customHeight="1" x14ac:dyDescent="0.2">
      <c r="A115" s="2"/>
      <c r="B115" s="1610"/>
      <c r="C115" s="1610"/>
      <c r="D115" s="1610"/>
      <c r="E115" s="1610"/>
      <c r="F115" s="1610"/>
      <c r="G115" s="2"/>
      <c r="H115" s="2"/>
      <c r="I115" s="2"/>
      <c r="J115" s="2"/>
      <c r="K115" s="2"/>
      <c r="L115" s="2"/>
      <c r="M115" s="2"/>
      <c r="N115" s="2"/>
      <c r="O115" s="2"/>
      <c r="P115" s="2"/>
      <c r="Q115" s="2"/>
      <c r="R115" s="2"/>
      <c r="S115" s="2"/>
      <c r="T115" s="2"/>
      <c r="U115" s="2"/>
      <c r="V115" s="2"/>
      <c r="W115" s="2"/>
      <c r="X115" s="2"/>
      <c r="Y115" s="2"/>
      <c r="Z115" s="2"/>
    </row>
    <row r="116" spans="1:26" ht="1.5" customHeight="1" x14ac:dyDescent="0.2">
      <c r="A116" s="2"/>
      <c r="B116" s="1635"/>
      <c r="C116" s="1635"/>
      <c r="D116" s="1635"/>
      <c r="E116" s="1635"/>
      <c r="F116" s="1635"/>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1012"/>
      <c r="B119" s="1012" t="s">
        <v>139</v>
      </c>
      <c r="C119" s="1012"/>
      <c r="D119" s="1012"/>
      <c r="E119" s="1012"/>
      <c r="F119" s="1012"/>
      <c r="G119" s="1012"/>
      <c r="H119" s="1012"/>
      <c r="I119" s="1012"/>
      <c r="J119" s="1012"/>
      <c r="K119" s="1012"/>
      <c r="L119" s="1012"/>
      <c r="M119" s="101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ustomHeight="1" x14ac:dyDescent="0.2">
      <c r="A121" s="1"/>
      <c r="B121" s="1833" t="s">
        <v>395</v>
      </c>
      <c r="C121" s="1615"/>
      <c r="D121" s="1637"/>
      <c r="E121" s="1834">
        <v>2023</v>
      </c>
      <c r="F121" s="1615"/>
      <c r="G121" s="1835">
        <v>2024</v>
      </c>
      <c r="H121" s="1615"/>
      <c r="I121" s="1"/>
      <c r="J121" s="1"/>
      <c r="K121" s="1"/>
      <c r="L121" s="1"/>
      <c r="M121" s="1"/>
      <c r="N121" s="1"/>
      <c r="O121" s="1"/>
      <c r="P121" s="1"/>
      <c r="Q121" s="1"/>
      <c r="R121" s="1"/>
      <c r="S121" s="1"/>
      <c r="T121" s="1"/>
      <c r="U121" s="1"/>
      <c r="V121" s="1"/>
      <c r="W121" s="1"/>
      <c r="X121" s="1"/>
      <c r="Y121" s="1"/>
      <c r="Z121" s="1"/>
    </row>
    <row r="122" spans="1:26" ht="12.75" customHeight="1" x14ac:dyDescent="0.2">
      <c r="A122" s="1"/>
      <c r="B122" s="1638"/>
      <c r="C122" s="1638"/>
      <c r="D122" s="1639"/>
      <c r="E122" s="1181" t="s">
        <v>86</v>
      </c>
      <c r="F122" s="332" t="s">
        <v>87</v>
      </c>
      <c r="G122" s="1154" t="s">
        <v>86</v>
      </c>
      <c r="H122" s="293" t="s">
        <v>87</v>
      </c>
      <c r="I122" s="1"/>
      <c r="J122" s="1"/>
      <c r="K122" s="1"/>
      <c r="L122" s="1"/>
      <c r="M122" s="1"/>
      <c r="N122" s="1"/>
      <c r="O122" s="1"/>
      <c r="P122" s="1"/>
      <c r="Q122" s="1"/>
      <c r="R122" s="1"/>
      <c r="S122" s="1"/>
      <c r="T122" s="1"/>
      <c r="U122" s="1"/>
      <c r="V122" s="1"/>
      <c r="W122" s="1"/>
      <c r="X122" s="1"/>
      <c r="Y122" s="1"/>
      <c r="Z122" s="1"/>
    </row>
    <row r="123" spans="1:26" ht="12.75" customHeight="1" x14ac:dyDescent="0.2">
      <c r="A123" s="1"/>
      <c r="B123" s="1649" t="s">
        <v>30</v>
      </c>
      <c r="C123" s="1650"/>
      <c r="D123" s="1651"/>
      <c r="E123" s="1069">
        <v>0.8125</v>
      </c>
      <c r="F123" s="1070">
        <v>0.1875</v>
      </c>
      <c r="G123" s="1182">
        <v>0.8125</v>
      </c>
      <c r="H123" s="1183">
        <v>0.1875</v>
      </c>
      <c r="I123" s="1"/>
      <c r="J123" s="1"/>
      <c r="K123" s="1"/>
      <c r="L123" s="1"/>
      <c r="M123" s="1"/>
      <c r="N123" s="1"/>
      <c r="O123" s="1"/>
      <c r="P123" s="1"/>
      <c r="Q123" s="1"/>
      <c r="R123" s="1"/>
      <c r="S123" s="1"/>
      <c r="T123" s="1"/>
      <c r="U123" s="1"/>
      <c r="V123" s="1"/>
      <c r="W123" s="1"/>
      <c r="X123" s="1"/>
      <c r="Y123" s="1"/>
      <c r="Z123" s="1"/>
    </row>
    <row r="124" spans="1:26" ht="12.75" customHeight="1" x14ac:dyDescent="0.2">
      <c r="A124" s="1"/>
      <c r="B124" s="1623" t="s">
        <v>31</v>
      </c>
      <c r="C124" s="1624"/>
      <c r="D124" s="1625"/>
      <c r="E124" s="1069">
        <v>0</v>
      </c>
      <c r="F124" s="1067">
        <v>1</v>
      </c>
      <c r="G124" s="1182">
        <v>0.5</v>
      </c>
      <c r="H124" s="1093">
        <v>0.5</v>
      </c>
      <c r="I124" s="1"/>
      <c r="J124" s="1"/>
      <c r="K124" s="1"/>
      <c r="L124" s="1"/>
      <c r="M124" s="1"/>
      <c r="N124" s="1"/>
      <c r="O124" s="1"/>
      <c r="P124" s="1"/>
      <c r="Q124" s="1"/>
      <c r="R124" s="1"/>
      <c r="S124" s="1"/>
      <c r="T124" s="1"/>
      <c r="U124" s="1"/>
      <c r="V124" s="1"/>
      <c r="W124" s="1"/>
      <c r="X124" s="1"/>
      <c r="Y124" s="1"/>
      <c r="Z124" s="1"/>
    </row>
    <row r="125" spans="1:26" ht="12.75" customHeight="1" x14ac:dyDescent="0.2">
      <c r="A125" s="1"/>
      <c r="B125" s="1623" t="s">
        <v>32</v>
      </c>
      <c r="C125" s="1624"/>
      <c r="D125" s="1625"/>
      <c r="E125" s="127">
        <v>0.92307692307692313</v>
      </c>
      <c r="F125" s="1067">
        <v>7.6923076923076927E-2</v>
      </c>
      <c r="G125" s="176">
        <v>0.92900000000000005</v>
      </c>
      <c r="H125" s="1093">
        <v>7.0999999999999994E-2</v>
      </c>
      <c r="I125" s="1"/>
      <c r="J125" s="1"/>
      <c r="K125" s="1"/>
      <c r="L125" s="1"/>
      <c r="M125" s="1"/>
      <c r="N125" s="1"/>
      <c r="O125" s="1"/>
      <c r="P125" s="1"/>
      <c r="Q125" s="1"/>
      <c r="R125" s="1"/>
      <c r="S125" s="1"/>
      <c r="T125" s="1"/>
      <c r="U125" s="1"/>
      <c r="V125" s="1"/>
      <c r="W125" s="1"/>
      <c r="X125" s="1"/>
      <c r="Y125" s="1"/>
      <c r="Z125" s="1"/>
    </row>
    <row r="126" spans="1:26" ht="12.75" customHeight="1" x14ac:dyDescent="0.2">
      <c r="A126" s="1"/>
      <c r="B126" s="1623" t="s">
        <v>33</v>
      </c>
      <c r="C126" s="1624"/>
      <c r="D126" s="1625"/>
      <c r="E126" s="1069">
        <v>0.3</v>
      </c>
      <c r="F126" s="1067">
        <v>0.7</v>
      </c>
      <c r="G126" s="1182">
        <v>0.25</v>
      </c>
      <c r="H126" s="1093">
        <v>0.75</v>
      </c>
      <c r="I126" s="1"/>
      <c r="J126" s="1"/>
      <c r="K126" s="1"/>
      <c r="L126" s="1"/>
      <c r="M126" s="1"/>
      <c r="N126" s="1"/>
      <c r="O126" s="1"/>
      <c r="P126" s="1"/>
      <c r="Q126" s="1"/>
      <c r="R126" s="1"/>
      <c r="S126" s="1"/>
      <c r="T126" s="1"/>
      <c r="U126" s="1"/>
      <c r="V126" s="1"/>
      <c r="W126" s="1"/>
      <c r="X126" s="1"/>
      <c r="Y126" s="1"/>
      <c r="Z126" s="1"/>
    </row>
    <row r="127" spans="1:26" ht="12.75" customHeight="1" x14ac:dyDescent="0.2">
      <c r="A127" s="1"/>
      <c r="B127" s="1623" t="s">
        <v>34</v>
      </c>
      <c r="C127" s="1624"/>
      <c r="D127" s="1625"/>
      <c r="E127" s="127">
        <v>0.8125</v>
      </c>
      <c r="F127" s="1067">
        <v>0.1875</v>
      </c>
      <c r="G127" s="176">
        <v>0.83299999999999996</v>
      </c>
      <c r="H127" s="1093">
        <v>0.16700000000000001</v>
      </c>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623" t="s">
        <v>35</v>
      </c>
      <c r="C128" s="1624"/>
      <c r="D128" s="1625"/>
      <c r="E128" s="1069">
        <v>0.6470588235294118</v>
      </c>
      <c r="F128" s="1067">
        <v>0.35294117647058826</v>
      </c>
      <c r="G128" s="1182">
        <v>0.47099999999999997</v>
      </c>
      <c r="H128" s="1093">
        <v>0.52900000000000003</v>
      </c>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623" t="s">
        <v>36</v>
      </c>
      <c r="C129" s="1624"/>
      <c r="D129" s="1625"/>
      <c r="E129" s="127">
        <v>0.91764705882352937</v>
      </c>
      <c r="F129" s="1067">
        <v>8.2352941176470587E-2</v>
      </c>
      <c r="G129" s="176">
        <v>0.92100000000000004</v>
      </c>
      <c r="H129" s="1093">
        <v>7.9000000000000001E-2</v>
      </c>
      <c r="I129" s="1"/>
      <c r="J129" s="1"/>
      <c r="K129" s="1"/>
      <c r="L129" s="1"/>
      <c r="M129" s="1"/>
      <c r="N129" s="1"/>
      <c r="O129" s="1"/>
      <c r="P129" s="1"/>
      <c r="Q129" s="1"/>
      <c r="R129" s="1"/>
      <c r="S129" s="1"/>
      <c r="T129" s="1"/>
      <c r="U129" s="1"/>
      <c r="V129" s="1"/>
      <c r="W129" s="1"/>
      <c r="X129" s="1"/>
      <c r="Y129" s="1"/>
      <c r="Z129" s="1"/>
    </row>
    <row r="130" spans="1:26" ht="12.75" customHeight="1" x14ac:dyDescent="0.2">
      <c r="A130" s="1"/>
      <c r="B130" s="1623" t="s">
        <v>38</v>
      </c>
      <c r="C130" s="1624"/>
      <c r="D130" s="1625"/>
      <c r="E130" s="1184">
        <v>0.4</v>
      </c>
      <c r="F130" s="1185">
        <v>0.6</v>
      </c>
      <c r="G130" s="1186" t="s">
        <v>393</v>
      </c>
      <c r="H130" s="1187" t="s">
        <v>393</v>
      </c>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631" t="s">
        <v>42</v>
      </c>
      <c r="C131" s="1632"/>
      <c r="D131" s="1633"/>
      <c r="E131" s="130">
        <v>0.81</v>
      </c>
      <c r="F131" s="1072">
        <v>0.18990000000000001</v>
      </c>
      <c r="G131" s="333">
        <v>0.82399999999999995</v>
      </c>
      <c r="H131" s="1094">
        <v>0.17599999999999999</v>
      </c>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833" t="s">
        <v>396</v>
      </c>
      <c r="C133" s="1615"/>
      <c r="D133" s="1637"/>
      <c r="E133" s="1834">
        <v>2023</v>
      </c>
      <c r="F133" s="1615"/>
      <c r="G133" s="1615"/>
      <c r="H133" s="1835">
        <v>2024</v>
      </c>
      <c r="I133" s="1615"/>
      <c r="J133" s="1615"/>
      <c r="K133" s="1"/>
      <c r="L133" s="1"/>
      <c r="M133" s="1"/>
      <c r="N133" s="1"/>
      <c r="O133" s="1"/>
      <c r="P133" s="1"/>
      <c r="Q133" s="1"/>
      <c r="R133" s="1"/>
      <c r="S133" s="1"/>
      <c r="T133" s="1"/>
      <c r="U133" s="1"/>
      <c r="V133" s="1"/>
      <c r="W133" s="1"/>
      <c r="X133" s="1"/>
      <c r="Y133" s="1"/>
      <c r="Z133" s="1"/>
    </row>
    <row r="134" spans="1:26" ht="24.75" customHeight="1" x14ac:dyDescent="0.2">
      <c r="A134" s="1"/>
      <c r="B134" s="1638"/>
      <c r="C134" s="1638"/>
      <c r="D134" s="1639"/>
      <c r="E134" s="1188" t="s">
        <v>109</v>
      </c>
      <c r="F134" s="334" t="s">
        <v>110</v>
      </c>
      <c r="G134" s="335" t="s">
        <v>111</v>
      </c>
      <c r="H134" s="1189" t="s">
        <v>384</v>
      </c>
      <c r="I134" s="336" t="s">
        <v>385</v>
      </c>
      <c r="J134" s="337" t="s">
        <v>386</v>
      </c>
      <c r="K134" s="1"/>
      <c r="L134" s="1"/>
      <c r="M134" s="1"/>
      <c r="N134" s="1"/>
      <c r="O134" s="1"/>
      <c r="P134" s="1"/>
      <c r="Q134" s="1"/>
      <c r="R134" s="1"/>
      <c r="S134" s="1"/>
      <c r="T134" s="1"/>
      <c r="U134" s="1"/>
      <c r="V134" s="1"/>
      <c r="W134" s="1"/>
      <c r="X134" s="1"/>
      <c r="Y134" s="1"/>
      <c r="Z134" s="1"/>
    </row>
    <row r="135" spans="1:26" ht="12.75" customHeight="1" x14ac:dyDescent="0.2">
      <c r="A135" s="1"/>
      <c r="B135" s="1649" t="s">
        <v>30</v>
      </c>
      <c r="C135" s="1650"/>
      <c r="D135" s="1651"/>
      <c r="E135" s="1069">
        <v>0</v>
      </c>
      <c r="F135" s="1190">
        <v>0.875</v>
      </c>
      <c r="G135" s="1070">
        <v>0.125</v>
      </c>
      <c r="H135" s="1182">
        <v>0</v>
      </c>
      <c r="I135" s="1191">
        <v>0.875</v>
      </c>
      <c r="J135" s="1183">
        <v>0.125</v>
      </c>
      <c r="K135" s="1"/>
      <c r="L135" s="1"/>
      <c r="M135" s="1"/>
      <c r="N135" s="1"/>
      <c r="O135" s="1"/>
      <c r="P135" s="1"/>
      <c r="Q135" s="1"/>
      <c r="R135" s="1"/>
      <c r="S135" s="1"/>
      <c r="T135" s="1"/>
      <c r="U135" s="1"/>
      <c r="V135" s="1"/>
      <c r="W135" s="1"/>
      <c r="X135" s="1"/>
      <c r="Y135" s="1"/>
      <c r="Z135" s="1"/>
    </row>
    <row r="136" spans="1:26" ht="12.75" customHeight="1" x14ac:dyDescent="0.2">
      <c r="A136" s="1"/>
      <c r="B136" s="1623" t="s">
        <v>31</v>
      </c>
      <c r="C136" s="1624"/>
      <c r="D136" s="1625"/>
      <c r="E136" s="127">
        <v>0</v>
      </c>
      <c r="F136" s="221">
        <v>1</v>
      </c>
      <c r="G136" s="1067">
        <v>0</v>
      </c>
      <c r="H136" s="176">
        <v>0</v>
      </c>
      <c r="I136" s="177">
        <v>1</v>
      </c>
      <c r="J136" s="1093">
        <v>0</v>
      </c>
      <c r="K136" s="1"/>
      <c r="L136" s="1"/>
      <c r="M136" s="1"/>
      <c r="N136" s="1"/>
      <c r="O136" s="1"/>
      <c r="P136" s="1"/>
      <c r="Q136" s="1"/>
      <c r="R136" s="1"/>
      <c r="S136" s="1"/>
      <c r="T136" s="1"/>
      <c r="U136" s="1"/>
      <c r="V136" s="1"/>
      <c r="W136" s="1"/>
      <c r="X136" s="1"/>
      <c r="Y136" s="1"/>
      <c r="Z136" s="1"/>
    </row>
    <row r="137" spans="1:26" ht="12.75" customHeight="1" x14ac:dyDescent="0.2">
      <c r="A137" s="1"/>
      <c r="B137" s="1623" t="s">
        <v>32</v>
      </c>
      <c r="C137" s="1624"/>
      <c r="D137" s="1625"/>
      <c r="E137" s="127">
        <v>0</v>
      </c>
      <c r="F137" s="221">
        <v>0.75</v>
      </c>
      <c r="G137" s="1067">
        <v>0.25</v>
      </c>
      <c r="H137" s="176">
        <v>0</v>
      </c>
      <c r="I137" s="177">
        <v>0.78600000000000003</v>
      </c>
      <c r="J137" s="1093">
        <v>0.214</v>
      </c>
      <c r="K137" s="1"/>
      <c r="L137" s="1"/>
      <c r="M137" s="1"/>
      <c r="N137" s="1"/>
      <c r="O137" s="1"/>
      <c r="P137" s="1"/>
      <c r="Q137" s="1"/>
      <c r="R137" s="1"/>
      <c r="S137" s="1"/>
      <c r="T137" s="1"/>
      <c r="U137" s="1"/>
      <c r="V137" s="1"/>
      <c r="W137" s="1"/>
      <c r="X137" s="1"/>
      <c r="Y137" s="1"/>
      <c r="Z137" s="1"/>
    </row>
    <row r="138" spans="1:26" ht="12.75" customHeight="1" x14ac:dyDescent="0.2">
      <c r="A138" s="1"/>
      <c r="B138" s="1623" t="s">
        <v>33</v>
      </c>
      <c r="C138" s="1624"/>
      <c r="D138" s="1625"/>
      <c r="E138" s="127">
        <v>0.1</v>
      </c>
      <c r="F138" s="221">
        <v>0.8</v>
      </c>
      <c r="G138" s="1067">
        <v>0.1</v>
      </c>
      <c r="H138" s="176">
        <v>0</v>
      </c>
      <c r="I138" s="177">
        <v>1</v>
      </c>
      <c r="J138" s="1093">
        <v>0</v>
      </c>
      <c r="K138" s="1"/>
      <c r="L138" s="1"/>
      <c r="M138" s="1"/>
      <c r="N138" s="1"/>
      <c r="O138" s="1"/>
      <c r="P138" s="1"/>
      <c r="Q138" s="1"/>
      <c r="R138" s="1"/>
      <c r="S138" s="1"/>
      <c r="T138" s="1"/>
      <c r="U138" s="1"/>
      <c r="V138" s="1"/>
      <c r="W138" s="1"/>
      <c r="X138" s="1"/>
      <c r="Y138" s="1"/>
      <c r="Z138" s="1"/>
    </row>
    <row r="139" spans="1:26" ht="12.75" customHeight="1" x14ac:dyDescent="0.2">
      <c r="A139" s="1"/>
      <c r="B139" s="1623" t="s">
        <v>34</v>
      </c>
      <c r="C139" s="1624"/>
      <c r="D139" s="1625"/>
      <c r="E139" s="127">
        <v>3.3300000000000003E-2</v>
      </c>
      <c r="F139" s="221">
        <v>0.76659999999999995</v>
      </c>
      <c r="G139" s="1067">
        <v>0.2</v>
      </c>
      <c r="H139" s="176">
        <v>0</v>
      </c>
      <c r="I139" s="177">
        <v>0.76659999999999995</v>
      </c>
      <c r="J139" s="1093">
        <v>0.23300000000000001</v>
      </c>
      <c r="K139" s="1"/>
      <c r="L139" s="1"/>
      <c r="M139" s="1"/>
      <c r="N139" s="1"/>
      <c r="O139" s="1"/>
      <c r="P139" s="1"/>
      <c r="Q139" s="1"/>
      <c r="R139" s="1"/>
      <c r="S139" s="1"/>
      <c r="T139" s="1"/>
      <c r="U139" s="1"/>
      <c r="V139" s="1"/>
      <c r="W139" s="1"/>
      <c r="X139" s="1"/>
      <c r="Y139" s="1"/>
      <c r="Z139" s="1"/>
    </row>
    <row r="140" spans="1:26" ht="12.75" customHeight="1" x14ac:dyDescent="0.2">
      <c r="A140" s="1"/>
      <c r="B140" s="1623" t="s">
        <v>35</v>
      </c>
      <c r="C140" s="1624"/>
      <c r="D140" s="1625"/>
      <c r="E140" s="127">
        <v>0</v>
      </c>
      <c r="F140" s="221">
        <v>0.82350000000000001</v>
      </c>
      <c r="G140" s="1067">
        <v>0.1764</v>
      </c>
      <c r="H140" s="176">
        <v>0</v>
      </c>
      <c r="I140" s="177">
        <v>0.70599999999999996</v>
      </c>
      <c r="J140" s="1093">
        <v>0.29399999999999998</v>
      </c>
      <c r="K140" s="1"/>
      <c r="L140" s="1"/>
      <c r="M140" s="1"/>
      <c r="N140" s="1"/>
      <c r="O140" s="1"/>
      <c r="P140" s="1"/>
      <c r="Q140" s="1"/>
      <c r="R140" s="1"/>
      <c r="S140" s="1"/>
      <c r="T140" s="1"/>
      <c r="U140" s="1"/>
      <c r="V140" s="1"/>
      <c r="W140" s="1"/>
      <c r="X140" s="1"/>
      <c r="Y140" s="1"/>
      <c r="Z140" s="1"/>
    </row>
    <row r="141" spans="1:26" ht="12.75" customHeight="1" x14ac:dyDescent="0.2">
      <c r="A141" s="1"/>
      <c r="B141" s="1623" t="s">
        <v>36</v>
      </c>
      <c r="C141" s="1624"/>
      <c r="D141" s="1625"/>
      <c r="E141" s="127">
        <v>0</v>
      </c>
      <c r="F141" s="221">
        <v>0.77029999999999998</v>
      </c>
      <c r="G141" s="1067">
        <v>0.22969999999999999</v>
      </c>
      <c r="H141" s="176">
        <v>3.9E-2</v>
      </c>
      <c r="I141" s="177">
        <v>0.65800000000000003</v>
      </c>
      <c r="J141" s="1093">
        <v>0.30299999999999999</v>
      </c>
      <c r="K141" s="1"/>
      <c r="L141" s="1"/>
      <c r="M141" s="1"/>
      <c r="N141" s="1"/>
      <c r="O141" s="1"/>
      <c r="P141" s="1"/>
      <c r="Q141" s="1"/>
      <c r="R141" s="1"/>
      <c r="S141" s="1"/>
      <c r="T141" s="1"/>
      <c r="U141" s="1"/>
      <c r="V141" s="1"/>
      <c r="W141" s="1"/>
      <c r="X141" s="1"/>
      <c r="Y141" s="1"/>
      <c r="Z141" s="1"/>
    </row>
    <row r="142" spans="1:26" ht="12.75" customHeight="1" x14ac:dyDescent="0.2">
      <c r="A142" s="1"/>
      <c r="B142" s="1623" t="s">
        <v>38</v>
      </c>
      <c r="C142" s="1624"/>
      <c r="D142" s="1625"/>
      <c r="E142" s="127">
        <v>1</v>
      </c>
      <c r="F142" s="221">
        <v>0</v>
      </c>
      <c r="G142" s="1067">
        <v>0</v>
      </c>
      <c r="H142" s="176" t="s">
        <v>393</v>
      </c>
      <c r="I142" s="177" t="s">
        <v>393</v>
      </c>
      <c r="J142" s="1093" t="s">
        <v>393</v>
      </c>
      <c r="K142" s="1"/>
      <c r="L142" s="1"/>
      <c r="M142" s="1"/>
      <c r="N142" s="1"/>
      <c r="O142" s="1"/>
      <c r="P142" s="1"/>
      <c r="Q142" s="1"/>
      <c r="R142" s="1"/>
      <c r="S142" s="1"/>
      <c r="T142" s="1"/>
      <c r="U142" s="1"/>
      <c r="V142" s="1"/>
      <c r="W142" s="1"/>
      <c r="X142" s="1"/>
      <c r="Y142" s="1"/>
      <c r="Z142" s="1"/>
    </row>
    <row r="143" spans="1:26" ht="15" customHeight="1" x14ac:dyDescent="0.2">
      <c r="A143" s="1"/>
      <c r="B143" s="1631" t="s">
        <v>42</v>
      </c>
      <c r="C143" s="1632"/>
      <c r="D143" s="1633"/>
      <c r="E143" s="130">
        <v>4.4999999999999998E-2</v>
      </c>
      <c r="F143" s="223">
        <v>0.73141999999999996</v>
      </c>
      <c r="G143" s="1072">
        <v>0.22850000000000001</v>
      </c>
      <c r="H143" s="333">
        <v>1.9E-2</v>
      </c>
      <c r="I143" s="338">
        <v>0.73</v>
      </c>
      <c r="J143" s="1094">
        <v>0.252</v>
      </c>
      <c r="K143" s="1"/>
      <c r="L143" s="1"/>
      <c r="M143" s="1"/>
      <c r="N143" s="1"/>
      <c r="O143" s="1"/>
      <c r="P143" s="1"/>
      <c r="Q143" s="1"/>
      <c r="R143" s="1"/>
      <c r="S143" s="1"/>
      <c r="T143" s="1"/>
      <c r="U143" s="1"/>
      <c r="V143" s="1"/>
      <c r="W143" s="1"/>
      <c r="X143" s="1"/>
      <c r="Y143" s="1"/>
      <c r="Z143" s="1"/>
    </row>
    <row r="144" spans="1:26" ht="12.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809" t="s">
        <v>397</v>
      </c>
      <c r="C145" s="1615"/>
      <c r="D145" s="1615"/>
      <c r="E145" s="1615"/>
      <c r="F145" s="1615"/>
      <c r="G145" s="1637"/>
      <c r="H145" s="1826" t="s">
        <v>155</v>
      </c>
      <c r="I145" s="1826" t="s">
        <v>398</v>
      </c>
      <c r="J145" s="1826" t="s">
        <v>147</v>
      </c>
      <c r="K145" s="1826" t="s">
        <v>148</v>
      </c>
      <c r="L145" s="1826" t="s">
        <v>399</v>
      </c>
      <c r="M145" s="1827" t="s">
        <v>400</v>
      </c>
      <c r="N145" s="1"/>
      <c r="O145" s="1"/>
      <c r="P145" s="1"/>
      <c r="Q145" s="1"/>
      <c r="R145" s="1"/>
      <c r="S145" s="1"/>
      <c r="T145" s="1"/>
      <c r="U145" s="1"/>
      <c r="V145" s="1"/>
      <c r="W145" s="1"/>
      <c r="X145" s="1"/>
      <c r="Y145" s="1"/>
      <c r="Z145" s="1"/>
    </row>
    <row r="146" spans="1:26" ht="12.75" customHeight="1" x14ac:dyDescent="0.2">
      <c r="A146" s="1"/>
      <c r="B146" s="1638"/>
      <c r="C146" s="1638"/>
      <c r="D146" s="1638"/>
      <c r="E146" s="1638"/>
      <c r="F146" s="1638"/>
      <c r="G146" s="1639"/>
      <c r="H146" s="1641"/>
      <c r="I146" s="1641"/>
      <c r="J146" s="1641"/>
      <c r="K146" s="1641"/>
      <c r="L146" s="1641"/>
      <c r="M146" s="1643"/>
      <c r="N146" s="1"/>
      <c r="O146" s="1"/>
      <c r="P146" s="1"/>
      <c r="Q146" s="1"/>
      <c r="R146" s="1"/>
      <c r="S146" s="1"/>
      <c r="T146" s="1"/>
      <c r="U146" s="1"/>
      <c r="V146" s="1"/>
      <c r="W146" s="1"/>
      <c r="X146" s="1"/>
      <c r="Y146" s="1"/>
      <c r="Z146" s="1"/>
    </row>
    <row r="147" spans="1:26" ht="12.75" customHeight="1" x14ac:dyDescent="0.2">
      <c r="A147" s="1"/>
      <c r="B147" s="1829" t="s">
        <v>29</v>
      </c>
      <c r="C147" s="1671"/>
      <c r="D147" s="1671"/>
      <c r="E147" s="1671"/>
      <c r="F147" s="1671"/>
      <c r="G147" s="1672"/>
      <c r="H147" s="183" t="s">
        <v>393</v>
      </c>
      <c r="I147" s="183" t="s">
        <v>393</v>
      </c>
      <c r="J147" s="183" t="s">
        <v>393</v>
      </c>
      <c r="K147" s="183" t="s">
        <v>393</v>
      </c>
      <c r="L147" s="183" t="s">
        <v>393</v>
      </c>
      <c r="M147" s="184" t="s">
        <v>393</v>
      </c>
      <c r="N147" s="1"/>
      <c r="O147" s="1"/>
      <c r="P147" s="1"/>
      <c r="Q147" s="1"/>
      <c r="R147" s="1"/>
      <c r="S147" s="1"/>
      <c r="T147" s="1"/>
      <c r="U147" s="1"/>
      <c r="V147" s="1"/>
      <c r="W147" s="1"/>
      <c r="X147" s="1"/>
      <c r="Y147" s="1"/>
      <c r="Z147" s="1"/>
    </row>
    <row r="148" spans="1:26" ht="12.75" customHeight="1" x14ac:dyDescent="0.2">
      <c r="A148" s="1"/>
      <c r="B148" s="1830" t="s">
        <v>401</v>
      </c>
      <c r="C148" s="1624"/>
      <c r="D148" s="1624"/>
      <c r="E148" s="1624"/>
      <c r="F148" s="1624"/>
      <c r="G148" s="1625"/>
      <c r="H148" s="185">
        <v>0</v>
      </c>
      <c r="I148" s="185">
        <v>0.93799999999999994</v>
      </c>
      <c r="J148" s="185">
        <v>0</v>
      </c>
      <c r="K148" s="185">
        <v>0</v>
      </c>
      <c r="L148" s="185">
        <v>6.3E-2</v>
      </c>
      <c r="M148" s="1098">
        <v>0</v>
      </c>
      <c r="N148" s="1"/>
      <c r="O148" s="1"/>
      <c r="P148" s="1"/>
      <c r="Q148" s="1"/>
      <c r="R148" s="1"/>
      <c r="S148" s="1"/>
      <c r="T148" s="1"/>
      <c r="U148" s="1"/>
      <c r="V148" s="1"/>
      <c r="W148" s="1"/>
      <c r="X148" s="1"/>
      <c r="Y148" s="1"/>
      <c r="Z148" s="1"/>
    </row>
    <row r="149" spans="1:26" ht="12.75" customHeight="1" x14ac:dyDescent="0.2">
      <c r="A149" s="1"/>
      <c r="B149" s="1830" t="s">
        <v>31</v>
      </c>
      <c r="C149" s="1624"/>
      <c r="D149" s="1624"/>
      <c r="E149" s="1624"/>
      <c r="F149" s="1624"/>
      <c r="G149" s="1625"/>
      <c r="H149" s="185">
        <v>0</v>
      </c>
      <c r="I149" s="185">
        <v>1</v>
      </c>
      <c r="J149" s="185">
        <v>0</v>
      </c>
      <c r="K149" s="185">
        <v>0</v>
      </c>
      <c r="L149" s="185">
        <v>0</v>
      </c>
      <c r="M149" s="1098">
        <v>0</v>
      </c>
      <c r="N149" s="1"/>
      <c r="O149" s="1"/>
      <c r="P149" s="1"/>
      <c r="Q149" s="1"/>
      <c r="R149" s="1"/>
      <c r="S149" s="1"/>
      <c r="T149" s="1"/>
      <c r="U149" s="1"/>
      <c r="V149" s="1"/>
      <c r="W149" s="1"/>
      <c r="X149" s="1"/>
      <c r="Y149" s="1"/>
      <c r="Z149" s="1"/>
    </row>
    <row r="150" spans="1:26" ht="12.75" customHeight="1" x14ac:dyDescent="0.2">
      <c r="A150" s="1"/>
      <c r="B150" s="1830" t="s">
        <v>32</v>
      </c>
      <c r="C150" s="1624"/>
      <c r="D150" s="1624"/>
      <c r="E150" s="1624"/>
      <c r="F150" s="1624"/>
      <c r="G150" s="1625"/>
      <c r="H150" s="185">
        <v>0</v>
      </c>
      <c r="I150" s="185">
        <v>0.92900000000000005</v>
      </c>
      <c r="J150" s="185">
        <v>0</v>
      </c>
      <c r="K150" s="185">
        <v>0</v>
      </c>
      <c r="L150" s="185">
        <v>7.0999999999999994E-2</v>
      </c>
      <c r="M150" s="1098">
        <v>0</v>
      </c>
      <c r="N150" s="1"/>
      <c r="O150" s="1"/>
      <c r="P150" s="1"/>
      <c r="Q150" s="1"/>
      <c r="R150" s="1"/>
      <c r="S150" s="1"/>
      <c r="T150" s="1"/>
      <c r="U150" s="1"/>
      <c r="V150" s="1"/>
      <c r="W150" s="1"/>
      <c r="X150" s="1"/>
      <c r="Y150" s="1"/>
      <c r="Z150" s="1"/>
    </row>
    <row r="151" spans="1:26" ht="12.75" customHeight="1" x14ac:dyDescent="0.2">
      <c r="A151" s="1"/>
      <c r="B151" s="1830" t="s">
        <v>402</v>
      </c>
      <c r="C151" s="1624"/>
      <c r="D151" s="1624"/>
      <c r="E151" s="1624"/>
      <c r="F151" s="1624"/>
      <c r="G151" s="1625"/>
      <c r="H151" s="185">
        <v>0</v>
      </c>
      <c r="I151" s="185">
        <v>0.75</v>
      </c>
      <c r="J151" s="185">
        <v>0</v>
      </c>
      <c r="K151" s="185">
        <v>0</v>
      </c>
      <c r="L151" s="185">
        <v>0.25</v>
      </c>
      <c r="M151" s="1098">
        <v>0</v>
      </c>
      <c r="N151" s="1"/>
      <c r="O151" s="1"/>
      <c r="P151" s="1"/>
      <c r="Q151" s="1"/>
      <c r="R151" s="1"/>
      <c r="S151" s="1"/>
      <c r="T151" s="1"/>
      <c r="U151" s="1"/>
      <c r="V151" s="1"/>
      <c r="W151" s="1"/>
      <c r="X151" s="1"/>
      <c r="Y151" s="1"/>
      <c r="Z151" s="1"/>
    </row>
    <row r="152" spans="1:26" ht="12.75" customHeight="1" x14ac:dyDescent="0.2">
      <c r="A152" s="1"/>
      <c r="B152" s="1830" t="s">
        <v>403</v>
      </c>
      <c r="C152" s="1624"/>
      <c r="D152" s="1624"/>
      <c r="E152" s="1624"/>
      <c r="F152" s="1624"/>
      <c r="G152" s="1625"/>
      <c r="H152" s="185">
        <v>0</v>
      </c>
      <c r="I152" s="185">
        <v>0.83299999999999996</v>
      </c>
      <c r="J152" s="185">
        <v>0</v>
      </c>
      <c r="K152" s="185">
        <v>3.3000000000000002E-2</v>
      </c>
      <c r="L152" s="185">
        <v>0.13300000000000001</v>
      </c>
      <c r="M152" s="1098">
        <v>0</v>
      </c>
      <c r="N152" s="1"/>
      <c r="O152" s="1"/>
      <c r="P152" s="1"/>
      <c r="Q152" s="1"/>
      <c r="R152" s="1"/>
      <c r="S152" s="1"/>
      <c r="T152" s="1"/>
      <c r="U152" s="1"/>
      <c r="V152" s="1"/>
      <c r="W152" s="1"/>
      <c r="X152" s="1"/>
      <c r="Y152" s="1"/>
      <c r="Z152" s="1"/>
    </row>
    <row r="153" spans="1:26" ht="12.75" customHeight="1" x14ac:dyDescent="0.2">
      <c r="A153" s="1"/>
      <c r="B153" s="1830" t="s">
        <v>35</v>
      </c>
      <c r="C153" s="1624"/>
      <c r="D153" s="1624"/>
      <c r="E153" s="1624"/>
      <c r="F153" s="1624"/>
      <c r="G153" s="1625"/>
      <c r="H153" s="185">
        <v>0</v>
      </c>
      <c r="I153" s="185">
        <v>0.82399999999999995</v>
      </c>
      <c r="J153" s="185">
        <v>0</v>
      </c>
      <c r="K153" s="185">
        <v>0.11799999999999999</v>
      </c>
      <c r="L153" s="185">
        <v>5.8999999999999997E-2</v>
      </c>
      <c r="M153" s="1098">
        <v>0</v>
      </c>
      <c r="N153" s="1"/>
      <c r="O153" s="1"/>
      <c r="P153" s="1"/>
      <c r="Q153" s="1"/>
      <c r="R153" s="1"/>
      <c r="S153" s="1"/>
      <c r="T153" s="1"/>
      <c r="U153" s="1"/>
      <c r="V153" s="1"/>
      <c r="W153" s="1"/>
      <c r="X153" s="1"/>
      <c r="Y153" s="1"/>
      <c r="Z153" s="1"/>
    </row>
    <row r="154" spans="1:26" ht="12.75" customHeight="1" x14ac:dyDescent="0.2">
      <c r="A154" s="1"/>
      <c r="B154" s="1830" t="s">
        <v>36</v>
      </c>
      <c r="C154" s="1624"/>
      <c r="D154" s="1624"/>
      <c r="E154" s="1624"/>
      <c r="F154" s="1624"/>
      <c r="G154" s="1625"/>
      <c r="H154" s="185">
        <v>0</v>
      </c>
      <c r="I154" s="185">
        <v>0.85499999999999998</v>
      </c>
      <c r="J154" s="185">
        <v>0</v>
      </c>
      <c r="K154" s="185">
        <v>3.9E-2</v>
      </c>
      <c r="L154" s="185">
        <v>0.105</v>
      </c>
      <c r="M154" s="1098">
        <v>0</v>
      </c>
      <c r="N154" s="1"/>
      <c r="O154" s="1"/>
      <c r="P154" s="1"/>
      <c r="Q154" s="1"/>
      <c r="R154" s="1"/>
      <c r="S154" s="1"/>
      <c r="T154" s="1"/>
      <c r="U154" s="1"/>
      <c r="V154" s="1"/>
      <c r="W154" s="1"/>
      <c r="X154" s="1"/>
      <c r="Y154" s="1"/>
      <c r="Z154" s="1"/>
    </row>
    <row r="155" spans="1:26" ht="12.75" customHeight="1" x14ac:dyDescent="0.2">
      <c r="A155" s="1"/>
      <c r="B155" s="1831" t="s">
        <v>42</v>
      </c>
      <c r="C155" s="1632"/>
      <c r="D155" s="1632"/>
      <c r="E155" s="1632"/>
      <c r="F155" s="1632"/>
      <c r="G155" s="1633"/>
      <c r="H155" s="186">
        <v>0</v>
      </c>
      <c r="I155" s="186">
        <v>0.86199999999999999</v>
      </c>
      <c r="J155" s="186">
        <v>0</v>
      </c>
      <c r="K155" s="186">
        <v>3.7999999999999999E-2</v>
      </c>
      <c r="L155" s="186">
        <v>0.10100000000000001</v>
      </c>
      <c r="M155" s="1099">
        <v>0</v>
      </c>
      <c r="N155" s="1"/>
      <c r="O155" s="1"/>
      <c r="P155" s="1"/>
      <c r="Q155" s="1"/>
      <c r="R155" s="1"/>
      <c r="S155" s="1"/>
      <c r="T155" s="1"/>
      <c r="U155" s="1"/>
      <c r="V155" s="1"/>
      <c r="W155" s="1"/>
      <c r="X155" s="1"/>
      <c r="Y155" s="1"/>
      <c r="Z155" s="1"/>
    </row>
    <row r="156" spans="1:26" ht="12.75" customHeight="1" x14ac:dyDescent="0.2">
      <c r="A156" s="2"/>
      <c r="B156" s="1786" t="s">
        <v>404</v>
      </c>
      <c r="C156" s="1645"/>
      <c r="D156" s="1645"/>
      <c r="E156" s="1645"/>
      <c r="F156" s="1645"/>
      <c r="G156" s="1645"/>
      <c r="H156" s="1645"/>
      <c r="I156" s="1645"/>
      <c r="J156" s="1645"/>
      <c r="K156" s="1645"/>
      <c r="L156" s="1645"/>
      <c r="M156" s="1645"/>
      <c r="N156" s="2"/>
      <c r="O156" s="2"/>
      <c r="P156" s="2"/>
      <c r="Q156" s="2"/>
      <c r="R156" s="2"/>
      <c r="S156" s="2"/>
      <c r="T156" s="2"/>
      <c r="U156" s="2"/>
      <c r="V156" s="2"/>
      <c r="W156" s="2"/>
      <c r="X156" s="2"/>
      <c r="Y156" s="2"/>
      <c r="Z156" s="2"/>
    </row>
    <row r="157" spans="1:26" ht="21" customHeight="1" x14ac:dyDescent="0.2">
      <c r="A157" s="2"/>
      <c r="B157" s="1635"/>
      <c r="C157" s="1635"/>
      <c r="D157" s="1635"/>
      <c r="E157" s="1635"/>
      <c r="F157" s="1635"/>
      <c r="G157" s="1635"/>
      <c r="H157" s="1635"/>
      <c r="I157" s="1635"/>
      <c r="J157" s="1635"/>
      <c r="K157" s="1635"/>
      <c r="L157" s="1635"/>
      <c r="M157" s="1635"/>
      <c r="N157" s="2"/>
      <c r="O157" s="2"/>
      <c r="P157" s="2"/>
      <c r="Q157" s="2"/>
      <c r="R157" s="2"/>
      <c r="S157" s="2"/>
      <c r="T157" s="2"/>
      <c r="U157" s="2"/>
      <c r="V157" s="2"/>
      <c r="W157" s="2"/>
      <c r="X157" s="2"/>
      <c r="Y157" s="2"/>
      <c r="Z157" s="2"/>
    </row>
    <row r="158" spans="1:26" ht="12.75" customHeight="1" x14ac:dyDescent="0.2">
      <c r="A158" s="70"/>
      <c r="B158" s="339"/>
      <c r="C158" s="70"/>
      <c r="D158" s="70"/>
      <c r="E158" s="70"/>
      <c r="F158" s="70"/>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1073"/>
      <c r="B159" s="1137" t="s">
        <v>157</v>
      </c>
      <c r="C159" s="1073"/>
      <c r="D159" s="1073"/>
      <c r="E159" s="1073"/>
      <c r="F159" s="1073"/>
      <c r="G159" s="1193"/>
      <c r="H159" s="1193"/>
      <c r="I159" s="1193"/>
      <c r="J159" s="1193"/>
      <c r="K159" s="1193"/>
      <c r="L159" s="1193"/>
      <c r="M159" s="1193"/>
      <c r="N159" s="2"/>
      <c r="O159" s="2"/>
      <c r="P159" s="2"/>
      <c r="Q159" s="2"/>
      <c r="R159" s="2"/>
      <c r="S159" s="2"/>
      <c r="T159" s="2"/>
      <c r="U159" s="2"/>
      <c r="V159" s="2"/>
      <c r="W159" s="2"/>
      <c r="X159" s="2"/>
      <c r="Y159" s="2"/>
      <c r="Z159" s="2"/>
    </row>
    <row r="160" spans="1:26" ht="12.75" customHeight="1" x14ac:dyDescent="0.2">
      <c r="A160" s="70"/>
      <c r="B160" s="70"/>
      <c r="C160" s="70"/>
      <c r="D160" s="70"/>
      <c r="E160" s="70"/>
      <c r="F160" s="70"/>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70"/>
      <c r="B161" s="1809" t="s">
        <v>405</v>
      </c>
      <c r="C161" s="1615"/>
      <c r="D161" s="1637"/>
      <c r="E161" s="1835">
        <v>2024</v>
      </c>
      <c r="F161" s="70"/>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70"/>
      <c r="B162" s="1615"/>
      <c r="C162" s="1610"/>
      <c r="D162" s="1637"/>
      <c r="E162" s="1685"/>
      <c r="F162" s="70"/>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70"/>
      <c r="B163" s="1638"/>
      <c r="C163" s="1638"/>
      <c r="D163" s="1639"/>
      <c r="E163" s="1643"/>
      <c r="F163" s="70"/>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70"/>
      <c r="B164" s="1829" t="s">
        <v>29</v>
      </c>
      <c r="C164" s="1671"/>
      <c r="D164" s="1672"/>
      <c r="E164" s="184" t="s">
        <v>393</v>
      </c>
      <c r="F164" s="70"/>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70"/>
      <c r="B165" s="1830" t="s">
        <v>401</v>
      </c>
      <c r="C165" s="1624"/>
      <c r="D165" s="1625"/>
      <c r="E165" s="1098">
        <v>1.161</v>
      </c>
      <c r="F165" s="70"/>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70"/>
      <c r="B166" s="1830" t="s">
        <v>31</v>
      </c>
      <c r="C166" s="1624"/>
      <c r="D166" s="1625"/>
      <c r="E166" s="1098">
        <v>2.5950000000000002</v>
      </c>
      <c r="F166" s="70"/>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70"/>
      <c r="B167" s="1830" t="s">
        <v>32</v>
      </c>
      <c r="C167" s="1624"/>
      <c r="D167" s="1625"/>
      <c r="E167" s="1098">
        <v>1.0960000000000001</v>
      </c>
      <c r="F167" s="70"/>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70"/>
      <c r="B168" s="1830" t="s">
        <v>402</v>
      </c>
      <c r="C168" s="1624"/>
      <c r="D168" s="1625"/>
      <c r="E168" s="1098">
        <v>1.728</v>
      </c>
      <c r="F168" s="70"/>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70"/>
      <c r="B169" s="1830" t="s">
        <v>403</v>
      </c>
      <c r="C169" s="1624"/>
      <c r="D169" s="1625"/>
      <c r="E169" s="1098">
        <v>0.622</v>
      </c>
      <c r="F169" s="70"/>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70"/>
      <c r="B170" s="1830" t="s">
        <v>35</v>
      </c>
      <c r="C170" s="1624"/>
      <c r="D170" s="1625"/>
      <c r="E170" s="1098">
        <v>0.93</v>
      </c>
      <c r="F170" s="70"/>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70"/>
      <c r="B171" s="1830" t="s">
        <v>36</v>
      </c>
      <c r="C171" s="1624"/>
      <c r="D171" s="1625"/>
      <c r="E171" s="1098">
        <v>1.1080000000000001</v>
      </c>
      <c r="F171" s="70"/>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70"/>
      <c r="B172" s="1831" t="s">
        <v>159</v>
      </c>
      <c r="C172" s="1632"/>
      <c r="D172" s="1633"/>
      <c r="E172" s="1099">
        <v>1.0129999999999999</v>
      </c>
      <c r="F172" s="70"/>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70"/>
      <c r="B173" s="1836" t="s">
        <v>406</v>
      </c>
      <c r="C173" s="1645"/>
      <c r="D173" s="1645"/>
      <c r="E173" s="1645"/>
      <c r="F173" s="70"/>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70"/>
      <c r="B174" s="1610"/>
      <c r="C174" s="1610"/>
      <c r="D174" s="1610"/>
      <c r="E174" s="1610"/>
      <c r="F174" s="70"/>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70"/>
      <c r="B175" s="1610"/>
      <c r="C175" s="1610"/>
      <c r="D175" s="1610"/>
      <c r="E175" s="1610"/>
      <c r="F175" s="70"/>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70"/>
      <c r="B176" s="1610"/>
      <c r="C176" s="1610"/>
      <c r="D176" s="1610"/>
      <c r="E176" s="1610"/>
      <c r="F176" s="70"/>
      <c r="G176" s="2"/>
      <c r="H176" s="2"/>
      <c r="I176" s="2"/>
      <c r="J176" s="2"/>
      <c r="K176" s="2"/>
      <c r="L176" s="2"/>
      <c r="M176" s="2"/>
      <c r="N176" s="2"/>
      <c r="O176" s="2"/>
      <c r="P176" s="2"/>
      <c r="Q176" s="2"/>
      <c r="R176" s="2"/>
      <c r="S176" s="2"/>
      <c r="T176" s="2"/>
      <c r="U176" s="2"/>
      <c r="V176" s="2"/>
      <c r="W176" s="2"/>
      <c r="X176" s="2"/>
      <c r="Y176" s="2"/>
      <c r="Z176" s="2"/>
    </row>
    <row r="177" spans="1:26" ht="45" customHeight="1" x14ac:dyDescent="0.2">
      <c r="A177" s="70"/>
      <c r="B177" s="1635"/>
      <c r="C177" s="1635"/>
      <c r="D177" s="1635"/>
      <c r="E177" s="1635"/>
      <c r="F177" s="70"/>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70"/>
      <c r="B178" s="70"/>
      <c r="C178" s="70"/>
      <c r="D178" s="70"/>
      <c r="E178" s="70"/>
      <c r="F178" s="70"/>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6"/>
      <c r="B180" s="1837" t="s">
        <v>164</v>
      </c>
      <c r="C180" s="1610"/>
      <c r="D180" s="1610"/>
      <c r="E180" s="1610"/>
      <c r="F180" s="1610"/>
      <c r="G180" s="6"/>
      <c r="H180" s="6"/>
      <c r="I180" s="6"/>
      <c r="J180" s="6"/>
      <c r="K180" s="6"/>
      <c r="L180" s="6"/>
      <c r="M180" s="6"/>
      <c r="N180" s="6"/>
      <c r="O180" s="6"/>
      <c r="P180" s="6"/>
      <c r="Q180" s="6"/>
      <c r="R180" s="6"/>
      <c r="S180" s="6"/>
      <c r="T180" s="6"/>
      <c r="U180" s="6"/>
      <c r="V180" s="6"/>
      <c r="W180" s="6"/>
      <c r="X180" s="6"/>
      <c r="Y180" s="6"/>
      <c r="Z180" s="6"/>
    </row>
    <row r="181" spans="1:26" ht="12.75" customHeight="1" x14ac:dyDescent="0.2">
      <c r="A181" s="2"/>
      <c r="B181" s="1610"/>
      <c r="C181" s="1610"/>
      <c r="D181" s="1610"/>
      <c r="E181" s="1610"/>
      <c r="F181" s="1610"/>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1012"/>
      <c r="B183" s="1832" t="s">
        <v>165</v>
      </c>
      <c r="C183" s="1615"/>
      <c r="D183" s="1615"/>
      <c r="E183" s="1615"/>
      <c r="F183" s="1615"/>
      <c r="G183" s="1615"/>
      <c r="H183" s="1615"/>
      <c r="I183" s="1615"/>
      <c r="J183" s="1615"/>
      <c r="K183" s="1615"/>
      <c r="L183" s="1615"/>
      <c r="M183" s="1615"/>
      <c r="N183" s="1615"/>
      <c r="O183" s="1615"/>
      <c r="P183" s="1615"/>
      <c r="Q183" s="1"/>
      <c r="R183" s="1"/>
      <c r="S183" s="1"/>
      <c r="T183" s="1"/>
      <c r="U183" s="1"/>
      <c r="V183" s="1"/>
      <c r="W183" s="1"/>
      <c r="X183" s="1"/>
      <c r="Y183" s="1"/>
      <c r="Z183" s="1"/>
    </row>
    <row r="184" spans="1:26" ht="12.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 customHeight="1" x14ac:dyDescent="0.2">
      <c r="A185" s="1"/>
      <c r="B185" s="1833" t="s">
        <v>407</v>
      </c>
      <c r="C185" s="1615"/>
      <c r="D185" s="1615"/>
      <c r="E185" s="1615"/>
      <c r="F185" s="1615"/>
      <c r="G185" s="1615"/>
      <c r="H185" s="1615"/>
      <c r="I185" s="1615"/>
      <c r="J185" s="1637"/>
      <c r="K185" s="1834">
        <v>2023</v>
      </c>
      <c r="L185" s="1615"/>
      <c r="M185" s="1615"/>
      <c r="N185" s="1835" t="s">
        <v>408</v>
      </c>
      <c r="O185" s="1615"/>
      <c r="P185" s="1615"/>
      <c r="Q185" s="1"/>
      <c r="R185" s="1"/>
      <c r="S185" s="1"/>
      <c r="T185" s="1"/>
      <c r="U185" s="1"/>
      <c r="V185" s="1"/>
      <c r="W185" s="1"/>
      <c r="X185" s="1"/>
      <c r="Y185" s="1"/>
      <c r="Z185" s="1"/>
    </row>
    <row r="186" spans="1:26" ht="12.75" customHeight="1" x14ac:dyDescent="0.2">
      <c r="A186" s="1"/>
      <c r="B186" s="1638"/>
      <c r="C186" s="1638"/>
      <c r="D186" s="1638"/>
      <c r="E186" s="1638"/>
      <c r="F186" s="1638"/>
      <c r="G186" s="1638"/>
      <c r="H186" s="1638"/>
      <c r="I186" s="1638"/>
      <c r="J186" s="1639"/>
      <c r="K186" s="340" t="s">
        <v>167</v>
      </c>
      <c r="L186" s="290" t="s">
        <v>168</v>
      </c>
      <c r="M186" s="341" t="s">
        <v>159</v>
      </c>
      <c r="N186" s="340" t="s">
        <v>167</v>
      </c>
      <c r="O186" s="290" t="s">
        <v>168</v>
      </c>
      <c r="P186" s="341" t="s">
        <v>159</v>
      </c>
      <c r="Q186" s="1"/>
      <c r="R186" s="1"/>
      <c r="S186" s="1"/>
      <c r="T186" s="1"/>
      <c r="U186" s="1"/>
      <c r="V186" s="1"/>
      <c r="W186" s="1"/>
      <c r="X186" s="1"/>
      <c r="Y186" s="1"/>
      <c r="Z186" s="1"/>
    </row>
    <row r="187" spans="1:26" ht="15.75" customHeight="1" x14ac:dyDescent="0.2">
      <c r="A187" s="1"/>
      <c r="B187" s="1670" t="s">
        <v>169</v>
      </c>
      <c r="C187" s="1671"/>
      <c r="D187" s="1671"/>
      <c r="E187" s="1671"/>
      <c r="F187" s="1671"/>
      <c r="G187" s="1671"/>
      <c r="H187" s="1671"/>
      <c r="I187" s="1671"/>
      <c r="J187" s="1672"/>
      <c r="K187" s="342">
        <v>397823.5</v>
      </c>
      <c r="L187" s="343">
        <v>253146.23999999999</v>
      </c>
      <c r="M187" s="344">
        <v>650969.74</v>
      </c>
      <c r="N187" s="188">
        <v>331513.53000000003</v>
      </c>
      <c r="O187" s="189">
        <v>214378.08</v>
      </c>
      <c r="P187" s="191">
        <v>545892</v>
      </c>
      <c r="Q187" s="1"/>
      <c r="R187" s="1"/>
      <c r="S187" s="1"/>
      <c r="T187" s="1"/>
      <c r="U187" s="1"/>
      <c r="V187" s="1"/>
      <c r="W187" s="1"/>
      <c r="X187" s="1"/>
      <c r="Y187" s="1"/>
      <c r="Z187" s="1"/>
    </row>
    <row r="188" spans="1:26" ht="15" customHeight="1" x14ac:dyDescent="0.2">
      <c r="A188" s="1"/>
      <c r="B188" s="1623" t="s">
        <v>170</v>
      </c>
      <c r="C188" s="1624"/>
      <c r="D188" s="1624"/>
      <c r="E188" s="1624"/>
      <c r="F188" s="1624"/>
      <c r="G188" s="1624"/>
      <c r="H188" s="1624"/>
      <c r="I188" s="1624"/>
      <c r="J188" s="1625"/>
      <c r="K188" s="345">
        <v>0</v>
      </c>
      <c r="L188" s="346">
        <v>1</v>
      </c>
      <c r="M188" s="1194">
        <v>1</v>
      </c>
      <c r="N188" s="85">
        <v>1</v>
      </c>
      <c r="O188" s="84">
        <v>3</v>
      </c>
      <c r="P188" s="1042">
        <v>4</v>
      </c>
      <c r="Q188" s="1"/>
      <c r="R188" s="1"/>
      <c r="S188" s="1"/>
      <c r="T188" s="1"/>
      <c r="U188" s="1"/>
      <c r="V188" s="1"/>
      <c r="W188" s="1"/>
      <c r="X188" s="1"/>
      <c r="Y188" s="1"/>
      <c r="Z188" s="1"/>
    </row>
    <row r="189" spans="1:26" ht="15" customHeight="1" x14ac:dyDescent="0.2">
      <c r="A189" s="1"/>
      <c r="B189" s="1697" t="s">
        <v>171</v>
      </c>
      <c r="C189" s="1698"/>
      <c r="D189" s="1698"/>
      <c r="E189" s="1698"/>
      <c r="F189" s="1698"/>
      <c r="G189" s="1698"/>
      <c r="H189" s="1698"/>
      <c r="I189" s="1698"/>
      <c r="J189" s="1699"/>
      <c r="K189" s="345">
        <v>0</v>
      </c>
      <c r="L189" s="346">
        <v>1</v>
      </c>
      <c r="M189" s="1194">
        <v>1</v>
      </c>
      <c r="N189" s="85">
        <v>1</v>
      </c>
      <c r="O189" s="84">
        <v>0</v>
      </c>
      <c r="P189" s="1042">
        <v>1</v>
      </c>
      <c r="Q189" s="1"/>
      <c r="R189" s="1"/>
      <c r="S189" s="1"/>
      <c r="T189" s="1"/>
      <c r="U189" s="1"/>
      <c r="V189" s="1"/>
      <c r="W189" s="1"/>
      <c r="X189" s="1"/>
      <c r="Y189" s="1"/>
      <c r="Z189" s="1"/>
    </row>
    <row r="190" spans="1:26" ht="15" customHeight="1" x14ac:dyDescent="0.2">
      <c r="A190" s="1"/>
      <c r="B190" s="1623" t="s">
        <v>172</v>
      </c>
      <c r="C190" s="1624"/>
      <c r="D190" s="1624"/>
      <c r="E190" s="1624"/>
      <c r="F190" s="1624"/>
      <c r="G190" s="1624"/>
      <c r="H190" s="1624"/>
      <c r="I190" s="1624"/>
      <c r="J190" s="1625"/>
      <c r="K190" s="345">
        <v>0</v>
      </c>
      <c r="L190" s="346">
        <v>0</v>
      </c>
      <c r="M190" s="1194">
        <v>0</v>
      </c>
      <c r="N190" s="85">
        <v>0</v>
      </c>
      <c r="O190" s="84">
        <v>0</v>
      </c>
      <c r="P190" s="1042">
        <v>0</v>
      </c>
      <c r="Q190" s="1"/>
      <c r="R190" s="1"/>
      <c r="S190" s="1"/>
      <c r="T190" s="1"/>
      <c r="U190" s="1"/>
      <c r="V190" s="1"/>
      <c r="W190" s="1"/>
      <c r="X190" s="1"/>
      <c r="Y190" s="1"/>
      <c r="Z190" s="1"/>
    </row>
    <row r="191" spans="1:26" ht="15" customHeight="1" x14ac:dyDescent="0.2">
      <c r="A191" s="1"/>
      <c r="B191" s="1623" t="s">
        <v>173</v>
      </c>
      <c r="C191" s="1624"/>
      <c r="D191" s="1624"/>
      <c r="E191" s="1624"/>
      <c r="F191" s="1624"/>
      <c r="G191" s="1624"/>
      <c r="H191" s="1624"/>
      <c r="I191" s="1624"/>
      <c r="J191" s="1625"/>
      <c r="K191" s="345">
        <v>0</v>
      </c>
      <c r="L191" s="346">
        <v>250</v>
      </c>
      <c r="M191" s="1194">
        <v>250</v>
      </c>
      <c r="N191" s="85">
        <f>(SUM(217+3500))</f>
        <v>3717</v>
      </c>
      <c r="O191" s="84">
        <v>17</v>
      </c>
      <c r="P191" s="1042">
        <f>(SUM((N191+O191)))</f>
        <v>3734</v>
      </c>
      <c r="Q191" s="1"/>
      <c r="R191" s="1"/>
      <c r="S191" s="1"/>
      <c r="T191" s="1"/>
      <c r="U191" s="1"/>
      <c r="V191" s="1"/>
      <c r="W191" s="1"/>
      <c r="X191" s="1"/>
      <c r="Y191" s="1"/>
      <c r="Z191" s="1"/>
    </row>
    <row r="192" spans="1:26" ht="15" customHeight="1" x14ac:dyDescent="0.2">
      <c r="A192" s="1"/>
      <c r="B192" s="1697" t="s">
        <v>174</v>
      </c>
      <c r="C192" s="1698"/>
      <c r="D192" s="1698"/>
      <c r="E192" s="1698"/>
      <c r="F192" s="1698"/>
      <c r="G192" s="1698"/>
      <c r="H192" s="1698"/>
      <c r="I192" s="1698"/>
      <c r="J192" s="1699"/>
      <c r="K192" s="347">
        <v>0</v>
      </c>
      <c r="L192" s="348">
        <v>0.79</v>
      </c>
      <c r="M192" s="1195">
        <v>0.31</v>
      </c>
      <c r="N192" s="203">
        <v>0.6</v>
      </c>
      <c r="O192" s="204">
        <v>2.79</v>
      </c>
      <c r="P192" s="1115">
        <v>1.47</v>
      </c>
      <c r="Q192" s="1"/>
      <c r="R192" s="1"/>
      <c r="S192" s="1"/>
      <c r="T192" s="1"/>
      <c r="U192" s="1"/>
      <c r="V192" s="1"/>
      <c r="W192" s="1"/>
      <c r="X192" s="1"/>
      <c r="Y192" s="1"/>
      <c r="Z192" s="1"/>
    </row>
    <row r="193" spans="1:26" ht="15" customHeight="1" x14ac:dyDescent="0.2">
      <c r="A193" s="1"/>
      <c r="B193" s="1697" t="s">
        <v>175</v>
      </c>
      <c r="C193" s="1698"/>
      <c r="D193" s="1698"/>
      <c r="E193" s="1698"/>
      <c r="F193" s="1698"/>
      <c r="G193" s="1698"/>
      <c r="H193" s="1698"/>
      <c r="I193" s="1698"/>
      <c r="J193" s="1699"/>
      <c r="K193" s="347">
        <v>0</v>
      </c>
      <c r="L193" s="348">
        <v>0.79</v>
      </c>
      <c r="M193" s="1195">
        <v>0.31</v>
      </c>
      <c r="N193" s="203">
        <v>0.6</v>
      </c>
      <c r="O193" s="204">
        <v>0</v>
      </c>
      <c r="P193" s="1115">
        <v>0.37</v>
      </c>
      <c r="Q193" s="1"/>
      <c r="R193" s="1"/>
      <c r="S193" s="1"/>
      <c r="T193" s="1"/>
      <c r="U193" s="1"/>
      <c r="V193" s="1"/>
      <c r="W193" s="1"/>
      <c r="X193" s="1"/>
      <c r="Y193" s="1"/>
      <c r="Z193" s="1"/>
    </row>
    <row r="194" spans="1:26" ht="12.75" customHeight="1" x14ac:dyDescent="0.2">
      <c r="A194" s="1"/>
      <c r="B194" s="1623" t="s">
        <v>176</v>
      </c>
      <c r="C194" s="1624"/>
      <c r="D194" s="1624"/>
      <c r="E194" s="1624"/>
      <c r="F194" s="1624"/>
      <c r="G194" s="1624"/>
      <c r="H194" s="1624"/>
      <c r="I194" s="1624"/>
      <c r="J194" s="1625"/>
      <c r="K194" s="347">
        <v>0</v>
      </c>
      <c r="L194" s="348">
        <v>0</v>
      </c>
      <c r="M194" s="1195">
        <v>0</v>
      </c>
      <c r="N194" s="204">
        <v>0</v>
      </c>
      <c r="O194" s="204">
        <v>0</v>
      </c>
      <c r="P194" s="1115">
        <v>0</v>
      </c>
      <c r="Q194" s="1"/>
      <c r="R194" s="1"/>
      <c r="S194" s="1"/>
      <c r="T194" s="1"/>
      <c r="U194" s="1"/>
      <c r="V194" s="1"/>
      <c r="W194" s="1"/>
      <c r="X194" s="1"/>
      <c r="Y194" s="1"/>
      <c r="Z194" s="1"/>
    </row>
    <row r="195" spans="1:26" ht="15" customHeight="1" x14ac:dyDescent="0.2">
      <c r="A195" s="1"/>
      <c r="B195" s="1675" t="s">
        <v>177</v>
      </c>
      <c r="C195" s="1632"/>
      <c r="D195" s="1632"/>
      <c r="E195" s="1632"/>
      <c r="F195" s="1632"/>
      <c r="G195" s="1632"/>
      <c r="H195" s="1632"/>
      <c r="I195" s="1632"/>
      <c r="J195" s="1633"/>
      <c r="K195" s="349">
        <v>0</v>
      </c>
      <c r="L195" s="350">
        <v>198</v>
      </c>
      <c r="M195" s="1196">
        <v>77</v>
      </c>
      <c r="N195" s="351">
        <v>2242</v>
      </c>
      <c r="O195" s="352">
        <v>16</v>
      </c>
      <c r="P195" s="353">
        <v>1368</v>
      </c>
      <c r="Q195" s="1"/>
      <c r="R195" s="1"/>
      <c r="S195" s="1"/>
      <c r="T195" s="1"/>
      <c r="U195" s="1"/>
      <c r="V195" s="1"/>
      <c r="W195" s="1"/>
      <c r="X195" s="1"/>
      <c r="Y195" s="1"/>
      <c r="Z195" s="1"/>
    </row>
    <row r="196" spans="1:26" ht="21.75" customHeight="1" x14ac:dyDescent="0.2">
      <c r="A196" s="2"/>
      <c r="B196" s="1644" t="s">
        <v>409</v>
      </c>
      <c r="C196" s="1645"/>
      <c r="D196" s="1645"/>
      <c r="E196" s="1645"/>
      <c r="F196" s="1645"/>
      <c r="G196" s="1645"/>
      <c r="H196" s="1645"/>
      <c r="I196" s="1645"/>
      <c r="J196" s="1645"/>
      <c r="K196" s="1645"/>
      <c r="L196" s="1645"/>
      <c r="M196" s="1645"/>
      <c r="N196" s="1645"/>
      <c r="O196" s="1645"/>
      <c r="P196" s="1645"/>
      <c r="Q196" s="2"/>
      <c r="R196" s="2"/>
      <c r="S196" s="2"/>
      <c r="T196" s="2"/>
      <c r="U196" s="2"/>
      <c r="V196" s="2"/>
      <c r="W196" s="2"/>
      <c r="X196" s="2"/>
      <c r="Y196" s="2"/>
      <c r="Z196" s="2"/>
    </row>
    <row r="197" spans="1:26" ht="24.75" customHeight="1" x14ac:dyDescent="0.2">
      <c r="A197" s="2"/>
      <c r="B197" s="1635"/>
      <c r="C197" s="1635"/>
      <c r="D197" s="1635"/>
      <c r="E197" s="1635"/>
      <c r="F197" s="1635"/>
      <c r="G197" s="1635"/>
      <c r="H197" s="1635"/>
      <c r="I197" s="1635"/>
      <c r="J197" s="1635"/>
      <c r="K197" s="1635"/>
      <c r="L197" s="1635"/>
      <c r="M197" s="1635"/>
      <c r="N197" s="1635"/>
      <c r="O197" s="1635"/>
      <c r="P197" s="1635"/>
      <c r="Q197" s="2"/>
      <c r="R197" s="2"/>
      <c r="S197" s="2"/>
      <c r="T197" s="2"/>
      <c r="U197" s="2"/>
      <c r="V197" s="2"/>
      <c r="W197" s="2"/>
      <c r="X197" s="2"/>
      <c r="Y197" s="2"/>
      <c r="Z197" s="2"/>
    </row>
    <row r="198" spans="1:26" ht="12.75" customHeight="1" x14ac:dyDescent="0.2">
      <c r="A198" s="1"/>
      <c r="B198" s="1"/>
      <c r="C198" s="1"/>
      <c r="D198" s="1"/>
      <c r="E198" s="1"/>
      <c r="F198" s="1"/>
      <c r="G198" s="1"/>
      <c r="H198" s="1"/>
      <c r="I198" s="1"/>
      <c r="J198" s="1"/>
      <c r="K198" s="1"/>
      <c r="L198" s="1"/>
      <c r="M198" s="1"/>
      <c r="N198" s="2"/>
      <c r="O198" s="2"/>
      <c r="P198" s="2"/>
      <c r="Q198" s="2"/>
      <c r="R198" s="2"/>
      <c r="S198" s="2"/>
      <c r="T198" s="2"/>
      <c r="U198" s="2"/>
      <c r="V198" s="2"/>
      <c r="W198" s="2"/>
      <c r="X198" s="2"/>
      <c r="Y198" s="2"/>
      <c r="Z198" s="2"/>
    </row>
    <row r="199" spans="1:26" ht="12.75" customHeight="1" x14ac:dyDescent="0.2">
      <c r="A199" s="1"/>
      <c r="B199" s="1"/>
      <c r="C199" s="1"/>
      <c r="D199" s="1"/>
      <c r="E199" s="1"/>
      <c r="F199" s="1"/>
      <c r="G199" s="1"/>
      <c r="H199" s="1"/>
      <c r="I199" s="1"/>
      <c r="J199" s="1"/>
      <c r="K199" s="1"/>
      <c r="L199" s="1"/>
      <c r="M199" s="1"/>
      <c r="N199" s="2"/>
      <c r="O199" s="2"/>
      <c r="P199" s="2"/>
      <c r="Q199" s="2"/>
      <c r="R199" s="2"/>
      <c r="S199" s="2"/>
      <c r="T199" s="2"/>
      <c r="U199" s="2"/>
      <c r="V199" s="2"/>
      <c r="W199" s="2"/>
      <c r="X199" s="2"/>
      <c r="Y199" s="2"/>
      <c r="Z199" s="2"/>
    </row>
    <row r="200" spans="1:26" ht="12.75" customHeight="1" x14ac:dyDescent="0.2">
      <c r="A200" s="1"/>
      <c r="B200" s="1803" t="s">
        <v>181</v>
      </c>
      <c r="C200" s="1610"/>
      <c r="D200" s="1610"/>
      <c r="E200" s="1"/>
      <c r="F200" s="1"/>
      <c r="G200" s="1"/>
      <c r="H200" s="1"/>
      <c r="I200" s="1"/>
      <c r="J200" s="1"/>
      <c r="K200" s="1"/>
      <c r="L200" s="1"/>
      <c r="M200" s="1"/>
      <c r="N200" s="2"/>
      <c r="O200" s="2"/>
      <c r="P200" s="2"/>
      <c r="Q200" s="2"/>
      <c r="R200" s="2"/>
      <c r="S200" s="2"/>
      <c r="T200" s="2"/>
      <c r="U200" s="2"/>
      <c r="V200" s="2"/>
      <c r="W200" s="2"/>
      <c r="X200" s="2"/>
      <c r="Y200" s="2"/>
      <c r="Z200" s="2"/>
    </row>
    <row r="201" spans="1:26" ht="12.75" customHeight="1" x14ac:dyDescent="0.2">
      <c r="A201" s="1"/>
      <c r="B201" s="1610"/>
      <c r="C201" s="1610"/>
      <c r="D201" s="1610"/>
      <c r="E201" s="355"/>
      <c r="F201" s="355"/>
      <c r="G201" s="355"/>
      <c r="H201" s="355"/>
      <c r="I201" s="355"/>
      <c r="J201" s="355"/>
      <c r="K201" s="355"/>
      <c r="L201" s="355"/>
      <c r="M201" s="355"/>
      <c r="N201" s="355"/>
      <c r="O201" s="2"/>
      <c r="P201" s="2"/>
      <c r="Q201" s="2"/>
      <c r="R201" s="2"/>
      <c r="S201" s="2"/>
      <c r="T201" s="2"/>
      <c r="U201" s="2"/>
      <c r="V201" s="2"/>
      <c r="W201" s="2"/>
      <c r="X201" s="2"/>
      <c r="Y201" s="2"/>
      <c r="Z201" s="2"/>
    </row>
    <row r="202" spans="1:26" ht="12.75" customHeight="1" x14ac:dyDescent="0.2">
      <c r="A202" s="1"/>
      <c r="B202" s="356"/>
      <c r="C202" s="356"/>
      <c r="D202" s="356"/>
      <c r="E202" s="356"/>
      <c r="F202" s="355"/>
      <c r="G202" s="355"/>
      <c r="H202" s="355"/>
      <c r="I202" s="355"/>
      <c r="J202" s="355"/>
      <c r="K202" s="355"/>
      <c r="L202" s="355"/>
      <c r="M202" s="355"/>
      <c r="N202" s="355"/>
      <c r="O202" s="2"/>
      <c r="P202" s="2"/>
      <c r="Q202" s="2"/>
      <c r="R202" s="2"/>
      <c r="S202" s="2"/>
      <c r="T202" s="2"/>
      <c r="U202" s="2"/>
      <c r="V202" s="2"/>
      <c r="W202" s="2"/>
      <c r="X202" s="2"/>
      <c r="Y202" s="2"/>
      <c r="Z202" s="2"/>
    </row>
    <row r="203" spans="1:26" ht="12.75" customHeight="1" x14ac:dyDescent="0.2">
      <c r="A203" s="1073"/>
      <c r="B203" s="1137" t="s">
        <v>182</v>
      </c>
      <c r="C203" s="1197"/>
      <c r="D203" s="1197"/>
      <c r="E203" s="1197"/>
      <c r="F203" s="1073"/>
      <c r="G203" s="1073"/>
      <c r="H203" s="1073"/>
      <c r="I203" s="1073"/>
      <c r="J203" s="1073"/>
      <c r="K203" s="1073"/>
      <c r="L203" s="1073"/>
      <c r="M203" s="1073"/>
      <c r="N203" s="70"/>
      <c r="O203" s="1"/>
      <c r="P203" s="1"/>
      <c r="Q203" s="1"/>
      <c r="R203" s="1"/>
      <c r="S203" s="1"/>
      <c r="T203" s="1"/>
      <c r="U203" s="1"/>
      <c r="V203" s="1"/>
      <c r="W203" s="1"/>
      <c r="X203" s="1"/>
      <c r="Y203" s="1"/>
      <c r="Z203" s="1"/>
    </row>
    <row r="204" spans="1:26" ht="12.75" customHeight="1" x14ac:dyDescent="0.2">
      <c r="A204" s="70"/>
      <c r="B204" s="357"/>
      <c r="C204" s="357"/>
      <c r="D204" s="357"/>
      <c r="E204" s="357"/>
      <c r="F204" s="70"/>
      <c r="G204" s="70"/>
      <c r="H204" s="70"/>
      <c r="I204" s="70"/>
      <c r="J204" s="70"/>
      <c r="K204" s="70"/>
      <c r="L204" s="70"/>
      <c r="M204" s="70"/>
      <c r="N204" s="70"/>
      <c r="O204" s="1"/>
      <c r="P204" s="1"/>
      <c r="Q204" s="1"/>
      <c r="R204" s="1"/>
      <c r="S204" s="1"/>
      <c r="T204" s="1"/>
      <c r="U204" s="1"/>
      <c r="V204" s="1"/>
      <c r="W204" s="1"/>
      <c r="X204" s="1"/>
      <c r="Y204" s="1"/>
      <c r="Z204" s="1"/>
    </row>
    <row r="205" spans="1:26" ht="12.75" customHeight="1" x14ac:dyDescent="0.2">
      <c r="A205" s="70"/>
      <c r="B205" s="1809" t="s">
        <v>410</v>
      </c>
      <c r="C205" s="1615"/>
      <c r="D205" s="1637"/>
      <c r="E205" s="1809">
        <v>2024</v>
      </c>
      <c r="F205" s="70"/>
      <c r="G205" s="70"/>
      <c r="H205" s="70"/>
      <c r="I205" s="70"/>
      <c r="J205" s="70"/>
      <c r="K205" s="70"/>
      <c r="L205" s="70"/>
      <c r="M205" s="70"/>
      <c r="N205" s="70"/>
      <c r="O205" s="1"/>
      <c r="P205" s="1"/>
      <c r="Q205" s="1"/>
      <c r="R205" s="1"/>
      <c r="S205" s="1"/>
      <c r="T205" s="1"/>
      <c r="U205" s="1"/>
      <c r="V205" s="1"/>
      <c r="W205" s="1"/>
      <c r="X205" s="1"/>
      <c r="Y205" s="1"/>
      <c r="Z205" s="1"/>
    </row>
    <row r="206" spans="1:26" ht="12.75" customHeight="1" x14ac:dyDescent="0.2">
      <c r="A206" s="70"/>
      <c r="B206" s="1615"/>
      <c r="C206" s="1615"/>
      <c r="D206" s="1637"/>
      <c r="E206" s="1638"/>
      <c r="F206" s="70"/>
      <c r="G206" s="70"/>
      <c r="H206" s="70"/>
      <c r="I206" s="70"/>
      <c r="J206" s="70"/>
      <c r="K206" s="70"/>
      <c r="L206" s="70"/>
      <c r="M206" s="70"/>
      <c r="N206" s="70"/>
      <c r="O206" s="1"/>
      <c r="P206" s="1"/>
      <c r="Q206" s="1"/>
      <c r="R206" s="1"/>
      <c r="S206" s="1"/>
      <c r="T206" s="1"/>
      <c r="U206" s="1"/>
      <c r="V206" s="1"/>
      <c r="W206" s="1"/>
      <c r="X206" s="1"/>
      <c r="Y206" s="1"/>
      <c r="Z206" s="1"/>
    </row>
    <row r="207" spans="1:26" ht="12.75" customHeight="1" x14ac:dyDescent="0.2">
      <c r="A207" s="70"/>
      <c r="B207" s="1810" t="s">
        <v>184</v>
      </c>
      <c r="C207" s="1671"/>
      <c r="D207" s="1671"/>
      <c r="E207" s="358">
        <v>385</v>
      </c>
      <c r="F207" s="70"/>
      <c r="G207" s="70"/>
      <c r="H207" s="70"/>
      <c r="I207" s="70"/>
      <c r="J207" s="70"/>
      <c r="K207" s="70"/>
      <c r="L207" s="70"/>
      <c r="M207" s="70"/>
      <c r="N207" s="70"/>
      <c r="O207" s="1"/>
      <c r="P207" s="1"/>
      <c r="Q207" s="1"/>
      <c r="R207" s="1"/>
      <c r="S207" s="1"/>
      <c r="T207" s="1"/>
      <c r="U207" s="1"/>
      <c r="V207" s="1"/>
      <c r="W207" s="1"/>
      <c r="X207" s="1"/>
      <c r="Y207" s="1"/>
      <c r="Z207" s="1"/>
    </row>
    <row r="208" spans="1:26" ht="12.75" customHeight="1" x14ac:dyDescent="0.2">
      <c r="A208" s="70"/>
      <c r="B208" s="1811" t="s">
        <v>411</v>
      </c>
      <c r="C208" s="1632"/>
      <c r="D208" s="1632"/>
      <c r="E208" s="1198">
        <v>65441</v>
      </c>
      <c r="F208" s="132"/>
      <c r="G208" s="70"/>
      <c r="H208" s="70"/>
      <c r="I208" s="70"/>
      <c r="J208" s="70"/>
      <c r="K208" s="70"/>
      <c r="L208" s="70"/>
      <c r="M208" s="70"/>
      <c r="N208" s="70"/>
      <c r="O208" s="1"/>
      <c r="P208" s="1"/>
      <c r="Q208" s="1"/>
      <c r="R208" s="1"/>
      <c r="S208" s="1"/>
      <c r="T208" s="1"/>
      <c r="U208" s="1"/>
      <c r="V208" s="1"/>
      <c r="W208" s="1"/>
      <c r="X208" s="1"/>
      <c r="Y208" s="1"/>
      <c r="Z208" s="1"/>
    </row>
    <row r="209" spans="1:26" ht="12.75" customHeight="1" x14ac:dyDescent="0.2">
      <c r="A209" s="70"/>
      <c r="B209" s="70"/>
      <c r="C209" s="70"/>
      <c r="D209" s="70"/>
      <c r="E209" s="70"/>
      <c r="F209" s="359"/>
      <c r="G209" s="70"/>
      <c r="H209" s="70"/>
      <c r="I209" s="70"/>
      <c r="J209" s="70"/>
      <c r="K209" s="70"/>
      <c r="L209" s="70"/>
      <c r="M209" s="70"/>
      <c r="N209" s="70"/>
      <c r="O209" s="1"/>
      <c r="P209" s="1"/>
      <c r="Q209" s="1"/>
      <c r="R209" s="1"/>
      <c r="S209" s="1"/>
      <c r="T209" s="1"/>
      <c r="U209" s="1"/>
      <c r="V209" s="1"/>
      <c r="W209" s="1"/>
      <c r="X209" s="1"/>
      <c r="Y209" s="1"/>
      <c r="Z209" s="1"/>
    </row>
    <row r="210" spans="1:26" ht="12.75" customHeight="1" x14ac:dyDescent="0.2">
      <c r="A210" s="70"/>
      <c r="B210" s="70"/>
      <c r="C210" s="70"/>
      <c r="D210" s="70"/>
      <c r="E210" s="70"/>
      <c r="F210" s="359"/>
      <c r="G210" s="70"/>
      <c r="H210" s="70"/>
      <c r="I210" s="70"/>
      <c r="J210" s="70"/>
      <c r="K210" s="70"/>
      <c r="L210" s="70"/>
      <c r="M210" s="70"/>
      <c r="N210" s="70"/>
      <c r="O210" s="1"/>
      <c r="P210" s="1"/>
      <c r="Q210" s="1"/>
      <c r="R210" s="1"/>
      <c r="S210" s="1"/>
      <c r="T210" s="1"/>
      <c r="U210" s="1"/>
      <c r="V210" s="1"/>
      <c r="W210" s="1"/>
      <c r="X210" s="1"/>
      <c r="Y210" s="1"/>
      <c r="Z210" s="1"/>
    </row>
    <row r="211" spans="1:26" ht="12.75" customHeight="1" x14ac:dyDescent="0.2">
      <c r="A211" s="1073"/>
      <c r="B211" s="1137" t="s">
        <v>412</v>
      </c>
      <c r="C211" s="1197"/>
      <c r="D211" s="1197"/>
      <c r="E211" s="1197"/>
      <c r="F211" s="1073"/>
      <c r="G211" s="1073"/>
      <c r="H211" s="1073"/>
      <c r="I211" s="1073"/>
      <c r="J211" s="1073"/>
      <c r="K211" s="1073"/>
      <c r="L211" s="1073"/>
      <c r="M211" s="1073"/>
      <c r="N211" s="70"/>
      <c r="O211" s="1"/>
      <c r="P211" s="1"/>
      <c r="Q211" s="1"/>
      <c r="R211" s="1"/>
      <c r="S211" s="1"/>
      <c r="T211" s="1"/>
      <c r="U211" s="1"/>
      <c r="V211" s="1"/>
      <c r="W211" s="1"/>
      <c r="X211" s="1"/>
      <c r="Y211" s="1"/>
      <c r="Z211" s="1"/>
    </row>
    <row r="212" spans="1:26" ht="12.75" customHeight="1" x14ac:dyDescent="0.2">
      <c r="A212" s="70"/>
      <c r="B212" s="357"/>
      <c r="C212" s="357"/>
      <c r="D212" s="357"/>
      <c r="E212" s="357"/>
      <c r="F212" s="70"/>
      <c r="G212" s="70"/>
      <c r="H212" s="70"/>
      <c r="I212" s="70"/>
      <c r="J212" s="70"/>
      <c r="K212" s="70"/>
      <c r="L212" s="70"/>
      <c r="M212" s="70"/>
      <c r="N212" s="70"/>
      <c r="O212" s="1"/>
      <c r="P212" s="1"/>
      <c r="Q212" s="1"/>
      <c r="R212" s="1"/>
      <c r="S212" s="1"/>
      <c r="T212" s="1"/>
      <c r="U212" s="1"/>
      <c r="V212" s="1"/>
      <c r="W212" s="1"/>
      <c r="X212" s="1"/>
      <c r="Y212" s="1"/>
      <c r="Z212" s="1"/>
    </row>
    <row r="213" spans="1:26" ht="12.75" customHeight="1" x14ac:dyDescent="0.2">
      <c r="A213" s="70"/>
      <c r="B213" s="1809" t="s">
        <v>413</v>
      </c>
      <c r="C213" s="1615"/>
      <c r="D213" s="1637"/>
      <c r="E213" s="1812">
        <v>2024</v>
      </c>
      <c r="F213" s="70"/>
      <c r="G213" s="70"/>
      <c r="H213" s="70"/>
      <c r="I213" s="70"/>
      <c r="J213" s="70"/>
      <c r="K213" s="70"/>
      <c r="L213" s="70"/>
      <c r="M213" s="70"/>
      <c r="N213" s="70"/>
      <c r="O213" s="1"/>
      <c r="P213" s="1"/>
      <c r="Q213" s="1"/>
      <c r="R213" s="1"/>
      <c r="S213" s="1"/>
      <c r="T213" s="1"/>
      <c r="U213" s="1"/>
      <c r="V213" s="1"/>
      <c r="W213" s="1"/>
      <c r="X213" s="1"/>
      <c r="Y213" s="1"/>
      <c r="Z213" s="1"/>
    </row>
    <row r="214" spans="1:26" ht="12.75" customHeight="1" x14ac:dyDescent="0.2">
      <c r="A214" s="70"/>
      <c r="B214" s="1615"/>
      <c r="C214" s="1610"/>
      <c r="D214" s="1637"/>
      <c r="E214" s="1615"/>
      <c r="F214" s="70"/>
      <c r="G214" s="70"/>
      <c r="H214" s="70"/>
      <c r="I214" s="70"/>
      <c r="J214" s="70"/>
      <c r="K214" s="70"/>
      <c r="L214" s="70"/>
      <c r="M214" s="70"/>
      <c r="N214" s="70"/>
      <c r="O214" s="1"/>
      <c r="P214" s="1"/>
      <c r="Q214" s="1"/>
      <c r="R214" s="1"/>
      <c r="S214" s="1"/>
      <c r="T214" s="1"/>
      <c r="U214" s="1"/>
      <c r="V214" s="1"/>
      <c r="W214" s="1"/>
      <c r="X214" s="1"/>
      <c r="Y214" s="1"/>
      <c r="Z214" s="1"/>
    </row>
    <row r="215" spans="1:26" ht="12.75" customHeight="1" x14ac:dyDescent="0.2">
      <c r="A215" s="70"/>
      <c r="B215" s="1638"/>
      <c r="C215" s="1638"/>
      <c r="D215" s="1639"/>
      <c r="E215" s="1638"/>
      <c r="F215" s="70"/>
      <c r="G215" s="70"/>
      <c r="H215" s="70"/>
      <c r="I215" s="70"/>
      <c r="J215" s="70"/>
      <c r="K215" s="70"/>
      <c r="L215" s="70"/>
      <c r="M215" s="70"/>
      <c r="N215" s="70"/>
      <c r="O215" s="1"/>
      <c r="P215" s="1"/>
      <c r="Q215" s="1"/>
      <c r="R215" s="1"/>
      <c r="S215" s="1"/>
      <c r="T215" s="1"/>
      <c r="U215" s="1"/>
      <c r="V215" s="1"/>
      <c r="W215" s="1"/>
      <c r="X215" s="1"/>
      <c r="Y215" s="1"/>
      <c r="Z215" s="1"/>
    </row>
    <row r="216" spans="1:26" ht="12.75" customHeight="1" x14ac:dyDescent="0.2">
      <c r="A216" s="70"/>
      <c r="B216" s="1813" t="s">
        <v>190</v>
      </c>
      <c r="C216" s="1814"/>
      <c r="D216" s="1815"/>
      <c r="E216" s="360">
        <v>0.83799999999999997</v>
      </c>
      <c r="F216" s="70"/>
      <c r="G216" s="70"/>
      <c r="H216" s="70"/>
      <c r="I216" s="70"/>
      <c r="J216" s="70"/>
      <c r="K216" s="70"/>
      <c r="L216" s="70"/>
      <c r="M216" s="70"/>
      <c r="N216" s="70"/>
      <c r="O216" s="1"/>
      <c r="P216" s="1"/>
      <c r="Q216" s="1"/>
      <c r="R216" s="1"/>
      <c r="S216" s="1"/>
      <c r="T216" s="1"/>
      <c r="U216" s="1"/>
      <c r="V216" s="1"/>
      <c r="W216" s="1"/>
      <c r="X216" s="1"/>
      <c r="Y216" s="1"/>
      <c r="Z216" s="1"/>
    </row>
    <row r="217" spans="1:26" ht="12.75" customHeight="1" x14ac:dyDescent="0.2">
      <c r="A217" s="70"/>
      <c r="B217" s="1813" t="s">
        <v>191</v>
      </c>
      <c r="C217" s="1814"/>
      <c r="D217" s="1815"/>
      <c r="E217" s="360">
        <v>0.248</v>
      </c>
      <c r="F217" s="361"/>
      <c r="G217" s="70"/>
      <c r="H217" s="70"/>
      <c r="I217" s="70"/>
      <c r="J217" s="70"/>
      <c r="K217" s="70"/>
      <c r="L217" s="70"/>
      <c r="M217" s="70"/>
      <c r="N217" s="70"/>
      <c r="O217" s="1"/>
      <c r="P217" s="1"/>
      <c r="Q217" s="1"/>
      <c r="R217" s="1"/>
      <c r="S217" s="1"/>
      <c r="T217" s="1"/>
      <c r="U217" s="1"/>
      <c r="V217" s="1"/>
      <c r="W217" s="1"/>
      <c r="X217" s="1"/>
      <c r="Y217" s="1"/>
      <c r="Z217" s="1"/>
    </row>
    <row r="218" spans="1:26" ht="12.75" customHeight="1" x14ac:dyDescent="0.2">
      <c r="A218" s="70"/>
      <c r="B218" s="1790" t="s">
        <v>159</v>
      </c>
      <c r="C218" s="1635"/>
      <c r="D218" s="1681"/>
      <c r="E218" s="1199">
        <v>0.33500000000000002</v>
      </c>
      <c r="F218" s="361"/>
      <c r="G218" s="70"/>
      <c r="H218" s="70"/>
      <c r="I218" s="70"/>
      <c r="J218" s="70"/>
      <c r="K218" s="70"/>
      <c r="L218" s="70"/>
      <c r="M218" s="70"/>
      <c r="N218" s="70"/>
      <c r="O218" s="1"/>
      <c r="P218" s="1"/>
      <c r="Q218" s="1"/>
      <c r="R218" s="1"/>
      <c r="S218" s="1"/>
      <c r="T218" s="1"/>
      <c r="U218" s="1"/>
      <c r="V218" s="1"/>
      <c r="W218" s="1"/>
      <c r="X218" s="1"/>
      <c r="Y218" s="1"/>
      <c r="Z218" s="1"/>
    </row>
    <row r="219" spans="1:26" ht="12.75" customHeight="1" x14ac:dyDescent="0.2">
      <c r="A219" s="70"/>
      <c r="B219" s="1802" t="s">
        <v>414</v>
      </c>
      <c r="C219" s="1610"/>
      <c r="D219" s="1610"/>
      <c r="E219" s="1610"/>
      <c r="F219" s="361"/>
      <c r="G219" s="70"/>
      <c r="H219" s="70"/>
      <c r="I219" s="70"/>
      <c r="J219" s="70"/>
      <c r="K219" s="70"/>
      <c r="L219" s="70"/>
      <c r="M219" s="70"/>
      <c r="N219" s="355"/>
      <c r="O219" s="2"/>
      <c r="P219" s="2"/>
      <c r="Q219" s="2"/>
      <c r="R219" s="2"/>
      <c r="S219" s="2"/>
      <c r="T219" s="2"/>
      <c r="U219" s="2"/>
      <c r="V219" s="2"/>
      <c r="W219" s="2"/>
      <c r="X219" s="2"/>
      <c r="Y219" s="2"/>
      <c r="Z219" s="2"/>
    </row>
    <row r="220" spans="1:26" ht="12.75" customHeight="1" x14ac:dyDescent="0.2">
      <c r="A220" s="70"/>
      <c r="B220" s="1610"/>
      <c r="C220" s="1610"/>
      <c r="D220" s="1610"/>
      <c r="E220" s="1610"/>
      <c r="F220" s="70"/>
      <c r="G220" s="70"/>
      <c r="H220" s="70"/>
      <c r="I220" s="70"/>
      <c r="J220" s="70"/>
      <c r="K220" s="70"/>
      <c r="L220" s="70"/>
      <c r="M220" s="70"/>
      <c r="N220" s="355"/>
      <c r="O220" s="2"/>
      <c r="P220" s="2"/>
      <c r="Q220" s="2"/>
      <c r="R220" s="2"/>
      <c r="S220" s="2"/>
      <c r="T220" s="2"/>
      <c r="U220" s="2"/>
      <c r="V220" s="2"/>
      <c r="W220" s="2"/>
      <c r="X220" s="2"/>
      <c r="Y220" s="2"/>
      <c r="Z220" s="2"/>
    </row>
    <row r="221" spans="1:26" ht="6" customHeight="1" x14ac:dyDescent="0.2">
      <c r="A221" s="70"/>
      <c r="B221" s="1635"/>
      <c r="C221" s="1635"/>
      <c r="D221" s="1635"/>
      <c r="E221" s="1635"/>
      <c r="F221" s="70"/>
      <c r="G221" s="70"/>
      <c r="H221" s="70"/>
      <c r="I221" s="70"/>
      <c r="J221" s="70"/>
      <c r="K221" s="70"/>
      <c r="L221" s="70"/>
      <c r="M221" s="70"/>
      <c r="N221" s="355"/>
      <c r="O221" s="2"/>
      <c r="P221" s="2"/>
      <c r="Q221" s="2"/>
      <c r="R221" s="2"/>
      <c r="S221" s="2"/>
      <c r="T221" s="2"/>
      <c r="U221" s="2"/>
      <c r="V221" s="2"/>
      <c r="W221" s="2"/>
      <c r="X221" s="2"/>
      <c r="Y221" s="2"/>
      <c r="Z221" s="2"/>
    </row>
    <row r="222" spans="1:26" ht="12.75" customHeight="1" x14ac:dyDescent="0.2">
      <c r="A222" s="70"/>
      <c r="B222" s="70"/>
      <c r="C222" s="70"/>
      <c r="D222" s="70"/>
      <c r="E222" s="70"/>
      <c r="F222" s="70"/>
      <c r="G222" s="70"/>
      <c r="H222" s="70"/>
      <c r="I222" s="70"/>
      <c r="J222" s="70"/>
      <c r="K222" s="70"/>
      <c r="L222" s="70"/>
      <c r="M222" s="70"/>
      <c r="N222" s="355"/>
      <c r="O222" s="2"/>
      <c r="P222" s="2"/>
      <c r="Q222" s="2"/>
      <c r="R222" s="2"/>
      <c r="S222" s="2"/>
      <c r="T222" s="2"/>
      <c r="U222" s="2"/>
      <c r="V222" s="2"/>
      <c r="W222" s="2"/>
      <c r="X222" s="2"/>
      <c r="Y222" s="2"/>
      <c r="Z222" s="2"/>
    </row>
    <row r="223" spans="1:26" ht="12.75" customHeight="1" x14ac:dyDescent="0.2">
      <c r="A223" s="70"/>
      <c r="B223" s="70"/>
      <c r="C223" s="70"/>
      <c r="D223" s="70"/>
      <c r="E223" s="70"/>
      <c r="F223" s="70"/>
      <c r="G223" s="70"/>
      <c r="H223" s="70"/>
      <c r="I223" s="70"/>
      <c r="J223" s="70"/>
      <c r="K223" s="70"/>
      <c r="L223" s="70"/>
      <c r="M223" s="70"/>
      <c r="N223" s="355"/>
      <c r="O223" s="2"/>
      <c r="P223" s="2"/>
      <c r="Q223" s="2"/>
      <c r="R223" s="2"/>
      <c r="S223" s="2"/>
      <c r="T223" s="2"/>
      <c r="U223" s="2"/>
      <c r="V223" s="2"/>
      <c r="W223" s="2"/>
      <c r="X223" s="2"/>
      <c r="Y223" s="2"/>
      <c r="Z223" s="2"/>
    </row>
    <row r="224" spans="1:26" ht="12.75" customHeight="1" x14ac:dyDescent="0.2">
      <c r="D224" s="70"/>
      <c r="E224" s="70"/>
      <c r="I224" s="70"/>
      <c r="J224" s="70"/>
      <c r="K224" s="70"/>
      <c r="L224" s="70"/>
      <c r="M224" s="70"/>
      <c r="N224" s="2"/>
      <c r="O224" s="2"/>
      <c r="P224" s="2"/>
      <c r="Q224" s="2"/>
      <c r="R224" s="2"/>
      <c r="S224" s="2"/>
      <c r="T224" s="2"/>
      <c r="U224" s="2"/>
      <c r="V224" s="2"/>
      <c r="W224" s="2"/>
      <c r="X224" s="2"/>
      <c r="Y224" s="2"/>
      <c r="Z224" s="2"/>
    </row>
    <row r="225" spans="1:26" ht="12.75" customHeight="1" x14ac:dyDescent="0.2">
      <c r="B225" s="1803" t="s">
        <v>205</v>
      </c>
      <c r="C225" s="1610"/>
      <c r="D225" s="1610"/>
      <c r="E225" s="6"/>
      <c r="I225" s="6"/>
      <c r="J225" s="6"/>
      <c r="K225" s="6"/>
      <c r="L225" s="6"/>
      <c r="M225" s="6"/>
      <c r="N225" s="6"/>
      <c r="O225" s="6"/>
      <c r="P225" s="6"/>
      <c r="Q225" s="6"/>
      <c r="R225" s="6"/>
      <c r="S225" s="6"/>
      <c r="T225" s="6"/>
      <c r="U225" s="6"/>
      <c r="V225" s="6"/>
      <c r="W225" s="6"/>
      <c r="X225" s="6"/>
      <c r="Y225" s="6"/>
      <c r="Z225" s="6"/>
    </row>
    <row r="226" spans="1:26" ht="12.75" customHeight="1" x14ac:dyDescent="0.2">
      <c r="A226" s="2"/>
      <c r="B226" s="1610"/>
      <c r="C226" s="1610"/>
      <c r="D226" s="1610"/>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5">
      <c r="A227" s="2"/>
      <c r="B227" s="354"/>
      <c r="C227" s="354"/>
      <c r="D227" s="354"/>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5">
      <c r="A228" s="2"/>
      <c r="B228" s="354"/>
      <c r="C228" s="354"/>
      <c r="D228" s="354"/>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1012"/>
      <c r="B229" s="1012" t="s">
        <v>206</v>
      </c>
      <c r="C229" s="1012"/>
      <c r="D229" s="1012"/>
      <c r="E229" s="1012"/>
      <c r="F229" s="1012"/>
      <c r="G229" s="1012"/>
      <c r="H229" s="1012"/>
      <c r="I229" s="1012"/>
      <c r="J229" s="1012"/>
      <c r="K229" s="1012"/>
      <c r="L229" s="1012"/>
      <c r="M229" s="1012"/>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 customHeight="1" x14ac:dyDescent="0.2">
      <c r="A231" s="1"/>
      <c r="B231" s="1804" t="s">
        <v>415</v>
      </c>
      <c r="C231" s="1615"/>
      <c r="D231" s="1615"/>
      <c r="E231" s="1615"/>
      <c r="F231" s="1615"/>
      <c r="G231" s="1615"/>
      <c r="H231" s="1615"/>
      <c r="I231" s="1615"/>
      <c r="J231" s="1615"/>
      <c r="K231" s="1615"/>
      <c r="L231" s="1637"/>
      <c r="M231" s="1805">
        <v>2023</v>
      </c>
      <c r="N231" s="1805">
        <v>2024</v>
      </c>
      <c r="O231" s="1"/>
      <c r="P231" s="1"/>
      <c r="Q231" s="1"/>
      <c r="R231" s="1"/>
      <c r="S231" s="1"/>
      <c r="T231" s="1"/>
      <c r="U231" s="1"/>
      <c r="V231" s="1"/>
      <c r="W231" s="1"/>
      <c r="X231" s="1"/>
      <c r="Y231" s="1"/>
      <c r="Z231" s="1"/>
    </row>
    <row r="232" spans="1:26" ht="12.75" customHeight="1" x14ac:dyDescent="0.2">
      <c r="A232" s="1"/>
      <c r="B232" s="1638"/>
      <c r="C232" s="1638"/>
      <c r="D232" s="1638"/>
      <c r="E232" s="1638"/>
      <c r="F232" s="1638"/>
      <c r="G232" s="1638"/>
      <c r="H232" s="1638"/>
      <c r="I232" s="1638"/>
      <c r="J232" s="1638"/>
      <c r="K232" s="1638"/>
      <c r="L232" s="1639"/>
      <c r="M232" s="1643"/>
      <c r="N232" s="1643"/>
      <c r="O232" s="1"/>
      <c r="P232" s="1"/>
      <c r="Q232" s="1"/>
      <c r="R232" s="1"/>
      <c r="S232" s="1"/>
      <c r="T232" s="1"/>
      <c r="U232" s="1"/>
      <c r="V232" s="1"/>
      <c r="W232" s="1"/>
      <c r="X232" s="1"/>
      <c r="Y232" s="1"/>
      <c r="Z232" s="1"/>
    </row>
    <row r="233" spans="1:26" ht="15.75" customHeight="1" x14ac:dyDescent="0.2">
      <c r="A233" s="1"/>
      <c r="B233" s="1806" t="s">
        <v>208</v>
      </c>
      <c r="C233" s="1627"/>
      <c r="D233" s="1627"/>
      <c r="E233" s="1627"/>
      <c r="F233" s="1627"/>
      <c r="G233" s="1627"/>
      <c r="H233" s="1627"/>
      <c r="I233" s="1627"/>
      <c r="J233" s="1627"/>
      <c r="K233" s="1627"/>
      <c r="L233" s="1627"/>
      <c r="M233" s="1627"/>
      <c r="N233" s="1"/>
      <c r="O233" s="1"/>
      <c r="P233" s="1"/>
      <c r="Q233" s="1"/>
      <c r="R233" s="1"/>
      <c r="S233" s="1"/>
      <c r="T233" s="1"/>
      <c r="U233" s="1"/>
      <c r="V233" s="1"/>
      <c r="W233" s="1"/>
      <c r="X233" s="1"/>
      <c r="Y233" s="1"/>
      <c r="Z233" s="1"/>
    </row>
    <row r="234" spans="1:26" ht="12.75" customHeight="1" x14ac:dyDescent="0.2">
      <c r="A234" s="1"/>
      <c r="B234" s="1646" t="s">
        <v>217</v>
      </c>
      <c r="C234" s="1647"/>
      <c r="D234" s="1647"/>
      <c r="E234" s="1647"/>
      <c r="F234" s="1647"/>
      <c r="G234" s="1647"/>
      <c r="H234" s="1647"/>
      <c r="I234" s="1647"/>
      <c r="J234" s="1647"/>
      <c r="K234" s="1647"/>
      <c r="L234" s="1648"/>
      <c r="M234" s="362">
        <v>3655.97</v>
      </c>
      <c r="N234" s="363">
        <v>1592</v>
      </c>
      <c r="O234" s="1"/>
      <c r="P234" s="1"/>
      <c r="Q234" s="1"/>
      <c r="R234" s="1"/>
      <c r="S234" s="1"/>
      <c r="T234" s="1"/>
      <c r="U234" s="1"/>
      <c r="V234" s="1"/>
      <c r="W234" s="1"/>
      <c r="X234" s="1"/>
      <c r="Y234" s="1"/>
      <c r="Z234" s="1"/>
    </row>
    <row r="235" spans="1:26" ht="12.75" customHeight="1" x14ac:dyDescent="0.2">
      <c r="A235" s="1"/>
      <c r="B235" s="1623" t="s">
        <v>218</v>
      </c>
      <c r="C235" s="1624"/>
      <c r="D235" s="1624"/>
      <c r="E235" s="1624"/>
      <c r="F235" s="1624"/>
      <c r="G235" s="1624"/>
      <c r="H235" s="1624"/>
      <c r="I235" s="1624"/>
      <c r="J235" s="1624"/>
      <c r="K235" s="1624"/>
      <c r="L235" s="1625"/>
      <c r="M235" s="1131">
        <v>39.97</v>
      </c>
      <c r="N235" s="1118">
        <v>25</v>
      </c>
      <c r="O235" s="1"/>
      <c r="P235" s="1"/>
      <c r="Q235" s="1"/>
      <c r="R235" s="1"/>
      <c r="S235" s="1"/>
      <c r="T235" s="1"/>
      <c r="U235" s="1"/>
      <c r="V235" s="1"/>
      <c r="W235" s="1"/>
      <c r="X235" s="1"/>
      <c r="Y235" s="1"/>
      <c r="Z235" s="1"/>
    </row>
    <row r="236" spans="1:26" ht="12.75" customHeight="1" x14ac:dyDescent="0.2">
      <c r="A236" s="1"/>
      <c r="B236" s="1623" t="s">
        <v>220</v>
      </c>
      <c r="C236" s="1624"/>
      <c r="D236" s="1624"/>
      <c r="E236" s="1624"/>
      <c r="F236" s="1624"/>
      <c r="G236" s="1624"/>
      <c r="H236" s="1624"/>
      <c r="I236" s="1624"/>
      <c r="J236" s="1624"/>
      <c r="K236" s="1624"/>
      <c r="L236" s="1625"/>
      <c r="M236" s="1131">
        <v>987.07</v>
      </c>
      <c r="N236" s="1118">
        <v>1090</v>
      </c>
      <c r="O236" s="1"/>
      <c r="P236" s="1"/>
      <c r="Q236" s="1"/>
      <c r="R236" s="1"/>
      <c r="S236" s="1"/>
      <c r="T236" s="1"/>
      <c r="U236" s="1"/>
      <c r="V236" s="1"/>
      <c r="W236" s="1"/>
      <c r="X236" s="1"/>
      <c r="Y236" s="1"/>
      <c r="Z236" s="1"/>
    </row>
    <row r="237" spans="1:26" ht="12.75" customHeight="1" x14ac:dyDescent="0.2">
      <c r="A237" s="1"/>
      <c r="B237" s="1628" t="s">
        <v>223</v>
      </c>
      <c r="C237" s="1624"/>
      <c r="D237" s="1624"/>
      <c r="E237" s="1624"/>
      <c r="F237" s="1624"/>
      <c r="G237" s="1624"/>
      <c r="H237" s="1624"/>
      <c r="I237" s="1624"/>
      <c r="J237" s="1624"/>
      <c r="K237" s="1624"/>
      <c r="L237" s="1625"/>
      <c r="M237" s="1200">
        <f>SUM(M234:M236)</f>
        <v>4683.0099999999993</v>
      </c>
      <c r="N237" s="1201">
        <v>2707</v>
      </c>
      <c r="O237" s="1"/>
      <c r="P237" s="1"/>
      <c r="Q237" s="1"/>
      <c r="R237" s="1"/>
      <c r="S237" s="1"/>
      <c r="T237" s="1"/>
      <c r="U237" s="1"/>
      <c r="V237" s="1"/>
      <c r="W237" s="1"/>
      <c r="X237" s="1"/>
      <c r="Y237" s="1"/>
      <c r="Z237" s="1"/>
    </row>
    <row r="238" spans="1:26" ht="12.75" customHeight="1" x14ac:dyDescent="0.2">
      <c r="A238" s="1"/>
      <c r="B238" s="1628" t="s">
        <v>224</v>
      </c>
      <c r="C238" s="1624"/>
      <c r="D238" s="1624"/>
      <c r="E238" s="1624"/>
      <c r="F238" s="1624"/>
      <c r="G238" s="1624"/>
      <c r="H238" s="1624"/>
      <c r="I238" s="1624"/>
      <c r="J238" s="1624"/>
      <c r="K238" s="1624"/>
      <c r="L238" s="1625"/>
      <c r="M238" s="1200">
        <v>0</v>
      </c>
      <c r="N238" s="1201">
        <v>0</v>
      </c>
      <c r="O238" s="1"/>
      <c r="P238" s="1"/>
      <c r="Q238" s="1"/>
      <c r="R238" s="1"/>
      <c r="S238" s="1"/>
      <c r="T238" s="1"/>
      <c r="U238" s="1"/>
      <c r="V238" s="1"/>
      <c r="W238" s="1"/>
      <c r="X238" s="1"/>
      <c r="Y238" s="1"/>
      <c r="Z238" s="1"/>
    </row>
    <row r="239" spans="1:26" ht="12.75" customHeight="1" x14ac:dyDescent="0.2">
      <c r="A239" s="1"/>
      <c r="B239" s="1707" t="s">
        <v>226</v>
      </c>
      <c r="C239" s="1632"/>
      <c r="D239" s="1632"/>
      <c r="E239" s="1632"/>
      <c r="F239" s="1632"/>
      <c r="G239" s="1632"/>
      <c r="H239" s="1632"/>
      <c r="I239" s="1632"/>
      <c r="J239" s="1632"/>
      <c r="K239" s="1632"/>
      <c r="L239" s="1633"/>
      <c r="M239" s="1202">
        <f>M238+M237</f>
        <v>4683.0099999999993</v>
      </c>
      <c r="N239" s="1203">
        <v>2707</v>
      </c>
      <c r="O239" s="1"/>
      <c r="P239" s="1"/>
      <c r="Q239" s="1"/>
      <c r="R239" s="1"/>
      <c r="S239" s="1"/>
      <c r="T239" s="1"/>
      <c r="U239" s="1"/>
      <c r="V239" s="1"/>
      <c r="W239" s="1"/>
      <c r="X239" s="1"/>
      <c r="Y239" s="1"/>
      <c r="Z239" s="1"/>
    </row>
    <row r="240" spans="1:26" ht="12.75" customHeight="1" x14ac:dyDescent="0.2">
      <c r="A240" s="1"/>
      <c r="B240" s="1828" t="s">
        <v>227</v>
      </c>
      <c r="C240" s="1630"/>
      <c r="D240" s="1630"/>
      <c r="E240" s="1630"/>
      <c r="F240" s="1630"/>
      <c r="G240" s="1630"/>
      <c r="H240" s="1630"/>
      <c r="I240" s="1630"/>
      <c r="J240" s="1630"/>
      <c r="K240" s="1630"/>
      <c r="L240" s="1630"/>
      <c r="M240" s="1630"/>
      <c r="N240" s="1"/>
      <c r="O240" s="1"/>
      <c r="P240" s="1"/>
      <c r="Q240" s="1"/>
      <c r="R240" s="1"/>
      <c r="S240" s="1"/>
      <c r="T240" s="1"/>
      <c r="U240" s="1"/>
      <c r="V240" s="1"/>
      <c r="W240" s="1"/>
      <c r="X240" s="1"/>
      <c r="Y240" s="1"/>
      <c r="Z240" s="1"/>
    </row>
    <row r="241" spans="1:26" ht="12.75" customHeight="1" x14ac:dyDescent="0.2">
      <c r="A241" s="1"/>
      <c r="B241" s="1646" t="s">
        <v>228</v>
      </c>
      <c r="C241" s="1647"/>
      <c r="D241" s="1647"/>
      <c r="E241" s="1647"/>
      <c r="F241" s="1647"/>
      <c r="G241" s="1647"/>
      <c r="H241" s="1647"/>
      <c r="I241" s="1647"/>
      <c r="J241" s="1647"/>
      <c r="K241" s="1647"/>
      <c r="L241" s="1648"/>
      <c r="M241" s="362">
        <v>146220.10999999999</v>
      </c>
      <c r="N241" s="363">
        <v>0</v>
      </c>
      <c r="O241" s="1"/>
      <c r="P241" s="1"/>
      <c r="Q241" s="1"/>
      <c r="R241" s="1"/>
      <c r="S241" s="1"/>
      <c r="T241" s="1"/>
      <c r="U241" s="1"/>
      <c r="V241" s="1"/>
      <c r="W241" s="1"/>
      <c r="X241" s="1"/>
      <c r="Y241" s="1"/>
      <c r="Z241" s="1"/>
    </row>
    <row r="242" spans="1:26" ht="12.75" customHeight="1" x14ac:dyDescent="0.2">
      <c r="A242" s="1"/>
      <c r="B242" s="1623" t="s">
        <v>230</v>
      </c>
      <c r="C242" s="1624"/>
      <c r="D242" s="1624"/>
      <c r="E242" s="1624"/>
      <c r="F242" s="1624"/>
      <c r="G242" s="1624"/>
      <c r="H242" s="1624"/>
      <c r="I242" s="1624"/>
      <c r="J242" s="1624"/>
      <c r="K242" s="1624"/>
      <c r="L242" s="1625"/>
      <c r="M242" s="1131">
        <v>6165.86</v>
      </c>
      <c r="N242" s="1118">
        <v>65131</v>
      </c>
      <c r="O242" s="1"/>
      <c r="P242" s="1"/>
      <c r="Q242" s="1"/>
      <c r="R242" s="1"/>
      <c r="S242" s="1"/>
      <c r="T242" s="1"/>
      <c r="U242" s="1"/>
      <c r="V242" s="1"/>
      <c r="W242" s="1"/>
      <c r="X242" s="1"/>
      <c r="Y242" s="1"/>
      <c r="Z242" s="1"/>
    </row>
    <row r="243" spans="1:26" ht="12.75" customHeight="1" x14ac:dyDescent="0.2">
      <c r="A243" s="1"/>
      <c r="B243" s="1628" t="s">
        <v>231</v>
      </c>
      <c r="C243" s="1624"/>
      <c r="D243" s="1624"/>
      <c r="E243" s="1624"/>
      <c r="F243" s="1624"/>
      <c r="G243" s="1624"/>
      <c r="H243" s="1624"/>
      <c r="I243" s="1624"/>
      <c r="J243" s="1624"/>
      <c r="K243" s="1624"/>
      <c r="L243" s="1625"/>
      <c r="M243" s="1200">
        <f>M242+M241</f>
        <v>152385.96999999997</v>
      </c>
      <c r="N243" s="1201">
        <v>65131</v>
      </c>
      <c r="O243" s="1"/>
      <c r="P243" s="1"/>
      <c r="Q243" s="1"/>
      <c r="R243" s="1"/>
      <c r="S243" s="1"/>
      <c r="T243" s="1"/>
      <c r="U243" s="1"/>
      <c r="V243" s="1"/>
      <c r="W243" s="1"/>
      <c r="X243" s="1"/>
      <c r="Y243" s="1"/>
      <c r="Z243" s="1"/>
    </row>
    <row r="244" spans="1:26" ht="12.75" customHeight="1" x14ac:dyDescent="0.2">
      <c r="A244" s="1"/>
      <c r="B244" s="1707" t="s">
        <v>232</v>
      </c>
      <c r="C244" s="1632"/>
      <c r="D244" s="1632"/>
      <c r="E244" s="1632"/>
      <c r="F244" s="1632"/>
      <c r="G244" s="1632"/>
      <c r="H244" s="1632"/>
      <c r="I244" s="1632"/>
      <c r="J244" s="1632"/>
      <c r="K244" s="1632"/>
      <c r="L244" s="1633"/>
      <c r="M244" s="1202">
        <f>M239+M243</f>
        <v>157068.97999999998</v>
      </c>
      <c r="N244" s="1203">
        <v>67838</v>
      </c>
      <c r="O244" s="1"/>
      <c r="P244" s="1"/>
      <c r="Q244" s="1"/>
      <c r="R244" s="1"/>
      <c r="S244" s="1"/>
      <c r="T244" s="1"/>
      <c r="U244" s="1"/>
      <c r="V244" s="1"/>
      <c r="W244" s="1"/>
      <c r="X244" s="1"/>
      <c r="Y244" s="1"/>
      <c r="Z244" s="1"/>
    </row>
    <row r="245" spans="1:26" ht="15" customHeight="1" x14ac:dyDescent="0.2">
      <c r="A245" s="2"/>
      <c r="B245" s="1807" t="s">
        <v>416</v>
      </c>
      <c r="C245" s="1630"/>
      <c r="D245" s="1630"/>
      <c r="E245" s="1630"/>
      <c r="F245" s="1630"/>
      <c r="G245" s="1630"/>
      <c r="H245" s="1630"/>
      <c r="I245" s="1630"/>
      <c r="J245" s="1630"/>
      <c r="K245" s="1630"/>
      <c r="L245" s="1630"/>
      <c r="M245" s="1630"/>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1012"/>
      <c r="B248" s="1012" t="s">
        <v>417</v>
      </c>
      <c r="C248" s="1012"/>
      <c r="D248" s="1012"/>
      <c r="E248" s="1012"/>
      <c r="F248" s="1012"/>
      <c r="G248" s="1012"/>
      <c r="H248" s="1012"/>
      <c r="I248" s="1012"/>
      <c r="J248" s="1012"/>
      <c r="K248" s="1012"/>
      <c r="L248" s="1012"/>
      <c r="M248" s="1012"/>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804" t="s">
        <v>418</v>
      </c>
      <c r="C250" s="1615"/>
      <c r="D250" s="1637"/>
      <c r="E250" s="1805">
        <v>2023</v>
      </c>
      <c r="F250" s="1805">
        <v>2024</v>
      </c>
      <c r="G250" s="1"/>
      <c r="H250" s="1"/>
      <c r="I250" s="1"/>
      <c r="J250" s="1"/>
      <c r="K250" s="1"/>
      <c r="L250" s="1"/>
      <c r="M250" s="1"/>
      <c r="N250" s="1"/>
      <c r="O250" s="1"/>
      <c r="P250" s="1"/>
      <c r="Q250" s="1"/>
      <c r="R250" s="1"/>
      <c r="S250" s="1"/>
      <c r="T250" s="1"/>
      <c r="U250" s="1"/>
      <c r="V250" s="1"/>
      <c r="W250" s="1"/>
      <c r="X250" s="1"/>
      <c r="Y250" s="1"/>
      <c r="Z250" s="1"/>
    </row>
    <row r="251" spans="1:26" ht="12.75" hidden="1" customHeight="1" x14ac:dyDescent="0.2">
      <c r="A251" s="1"/>
      <c r="B251" s="1615"/>
      <c r="C251" s="1610"/>
      <c r="D251" s="1637"/>
      <c r="E251" s="1685"/>
      <c r="F251" s="1685"/>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638"/>
      <c r="C252" s="1638"/>
      <c r="D252" s="1639"/>
      <c r="E252" s="1643"/>
      <c r="F252" s="1643"/>
      <c r="G252" s="1"/>
      <c r="H252" s="1"/>
      <c r="I252" s="1"/>
      <c r="J252" s="1"/>
      <c r="K252" s="1"/>
      <c r="L252" s="1"/>
      <c r="M252" s="1"/>
      <c r="N252" s="1"/>
      <c r="O252" s="1"/>
      <c r="P252" s="1"/>
      <c r="Q252" s="1"/>
      <c r="R252" s="1"/>
      <c r="S252" s="1"/>
      <c r="T252" s="1"/>
      <c r="U252" s="1"/>
      <c r="V252" s="1"/>
      <c r="W252" s="1"/>
      <c r="X252" s="1"/>
      <c r="Y252" s="1"/>
      <c r="Z252" s="1"/>
    </row>
    <row r="253" spans="1:26" ht="18" customHeight="1" x14ac:dyDescent="0.2">
      <c r="A253" s="1"/>
      <c r="B253" s="1686" t="s">
        <v>379</v>
      </c>
      <c r="C253" s="1627"/>
      <c r="D253" s="1687"/>
      <c r="E253" s="1204">
        <v>1770.04</v>
      </c>
      <c r="F253" s="1167">
        <v>1815</v>
      </c>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012"/>
      <c r="B256" s="1012" t="s">
        <v>240</v>
      </c>
      <c r="C256" s="1012"/>
      <c r="D256" s="1012"/>
      <c r="E256" s="1012"/>
      <c r="F256" s="1012"/>
      <c r="G256" s="1012"/>
      <c r="H256" s="1012"/>
      <c r="I256" s="1012"/>
      <c r="J256" s="1012"/>
      <c r="K256" s="1012"/>
      <c r="L256" s="1012"/>
      <c r="M256" s="1012"/>
      <c r="N256" s="1"/>
      <c r="O256" s="1"/>
      <c r="P256" s="1"/>
      <c r="Q256" s="1"/>
      <c r="R256" s="1"/>
      <c r="S256" s="1"/>
      <c r="T256" s="1"/>
      <c r="U256" s="1"/>
      <c r="V256" s="1"/>
      <c r="W256" s="1"/>
      <c r="X256" s="1"/>
      <c r="Y256" s="1"/>
      <c r="Z256" s="1"/>
    </row>
    <row r="257" spans="1:26" ht="12.75" customHeight="1" x14ac:dyDescent="0.2">
      <c r="A257" s="1012"/>
      <c r="B257" s="1012" t="s">
        <v>241</v>
      </c>
      <c r="C257" s="1012"/>
      <c r="D257" s="1012"/>
      <c r="E257" s="1012"/>
      <c r="F257" s="1012"/>
      <c r="G257" s="1012"/>
      <c r="H257" s="1012"/>
      <c r="I257" s="1012"/>
      <c r="J257" s="1012"/>
      <c r="K257" s="1012"/>
      <c r="L257" s="1012"/>
      <c r="M257" s="1012"/>
      <c r="N257" s="1"/>
      <c r="O257" s="1"/>
      <c r="P257" s="1"/>
      <c r="Q257" s="1"/>
      <c r="R257" s="1"/>
      <c r="S257" s="1"/>
      <c r="T257" s="1"/>
      <c r="U257" s="1"/>
      <c r="V257" s="1"/>
      <c r="W257" s="1"/>
      <c r="X257" s="1"/>
      <c r="Y257" s="1"/>
      <c r="Z257" s="1"/>
    </row>
    <row r="258" spans="1:26" ht="12.75" customHeight="1" x14ac:dyDescent="0.2">
      <c r="A258" s="1012"/>
      <c r="B258" s="1012" t="s">
        <v>242</v>
      </c>
      <c r="C258" s="1012"/>
      <c r="D258" s="1012"/>
      <c r="E258" s="1012"/>
      <c r="F258" s="1012"/>
      <c r="G258" s="1012"/>
      <c r="H258" s="1012"/>
      <c r="I258" s="1012"/>
      <c r="J258" s="1012"/>
      <c r="K258" s="1012"/>
      <c r="L258" s="1012"/>
      <c r="M258" s="1012"/>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804" t="s">
        <v>419</v>
      </c>
      <c r="C260" s="1615"/>
      <c r="D260" s="1637"/>
      <c r="E260" s="1805">
        <v>2023</v>
      </c>
      <c r="F260" s="1805">
        <v>2024</v>
      </c>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638"/>
      <c r="C261" s="1638"/>
      <c r="D261" s="1639"/>
      <c r="E261" s="1643"/>
      <c r="F261" s="1643"/>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670" t="s">
        <v>244</v>
      </c>
      <c r="C262" s="1671"/>
      <c r="D262" s="1672"/>
      <c r="E262" s="216">
        <v>334.15</v>
      </c>
      <c r="F262" s="227">
        <v>216</v>
      </c>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623" t="s">
        <v>245</v>
      </c>
      <c r="C263" s="1624"/>
      <c r="D263" s="1625"/>
      <c r="E263" s="1131">
        <v>1472.12</v>
      </c>
      <c r="F263" s="1118">
        <v>0</v>
      </c>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675" t="s">
        <v>246</v>
      </c>
      <c r="C264" s="1632"/>
      <c r="D264" s="1633"/>
      <c r="E264" s="1132">
        <v>1239.21</v>
      </c>
      <c r="F264" s="1205">
        <v>980</v>
      </c>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 customHeight="1" x14ac:dyDescent="0.2">
      <c r="A266" s="1"/>
      <c r="B266" s="1804" t="s">
        <v>420</v>
      </c>
      <c r="C266" s="1615"/>
      <c r="D266" s="1637"/>
      <c r="E266" s="1805">
        <v>2023</v>
      </c>
      <c r="F266" s="1808">
        <v>2024</v>
      </c>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638"/>
      <c r="C267" s="1638"/>
      <c r="D267" s="1639"/>
      <c r="E267" s="1643"/>
      <c r="F267" s="1643"/>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670" t="s">
        <v>244</v>
      </c>
      <c r="C268" s="1671"/>
      <c r="D268" s="1672"/>
      <c r="E268" s="216">
        <v>38.92</v>
      </c>
      <c r="F268" s="227">
        <v>30</v>
      </c>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675" t="s">
        <v>246</v>
      </c>
      <c r="C269" s="1632"/>
      <c r="D269" s="1633"/>
      <c r="E269" s="1132">
        <v>12.77</v>
      </c>
      <c r="F269" s="1205">
        <v>16</v>
      </c>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5"/>
      <c r="C270" s="5"/>
      <c r="D270" s="5"/>
      <c r="E270" s="5"/>
      <c r="F270" s="5"/>
      <c r="G270" s="5"/>
      <c r="H270" s="5"/>
      <c r="I270" s="5"/>
      <c r="J270" s="5"/>
      <c r="K270" s="5"/>
      <c r="L270" s="5"/>
      <c r="M270" s="5"/>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825" t="s">
        <v>287</v>
      </c>
      <c r="C273" s="1610"/>
      <c r="D273" s="1610"/>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610"/>
      <c r="C274" s="1610"/>
      <c r="D274" s="1610"/>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012"/>
      <c r="B276" s="1012" t="s">
        <v>312</v>
      </c>
      <c r="C276" s="1012"/>
      <c r="D276" s="1012"/>
      <c r="E276" s="1012"/>
      <c r="F276" s="1012"/>
      <c r="G276" s="1012"/>
      <c r="H276" s="1012"/>
      <c r="I276" s="1012"/>
      <c r="J276" s="1012"/>
      <c r="K276" s="1012"/>
      <c r="L276" s="1012"/>
      <c r="M276" s="1012"/>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 customHeight="1" x14ac:dyDescent="0.2">
      <c r="A278" s="1"/>
      <c r="B278" s="1804" t="s">
        <v>421</v>
      </c>
      <c r="C278" s="1615"/>
      <c r="D278" s="1615"/>
      <c r="E278" s="1805">
        <v>2023</v>
      </c>
      <c r="F278" s="1808">
        <v>2024</v>
      </c>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638"/>
      <c r="C279" s="1638"/>
      <c r="D279" s="1638"/>
      <c r="E279" s="1643"/>
      <c r="F279" s="1643"/>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816" t="s">
        <v>315</v>
      </c>
      <c r="C280" s="1627"/>
      <c r="D280" s="1627"/>
      <c r="E280" s="1627"/>
      <c r="F280" s="70"/>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646" t="s">
        <v>318</v>
      </c>
      <c r="C281" s="1647"/>
      <c r="D281" s="1648"/>
      <c r="E281" s="146">
        <v>8.2100000000000009</v>
      </c>
      <c r="F281" s="330" t="s">
        <v>422</v>
      </c>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623" t="s">
        <v>423</v>
      </c>
      <c r="C282" s="1624"/>
      <c r="D282" s="1625"/>
      <c r="E282" s="1078">
        <v>2.04</v>
      </c>
      <c r="F282" s="1179">
        <v>36.1</v>
      </c>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631" t="s">
        <v>42</v>
      </c>
      <c r="C283" s="1632"/>
      <c r="D283" s="1633"/>
      <c r="E283" s="1079">
        <v>10.25</v>
      </c>
      <c r="F283" s="1180">
        <v>241.5</v>
      </c>
      <c r="G283" s="1"/>
      <c r="H283" s="1"/>
      <c r="I283" s="1"/>
      <c r="J283" s="1"/>
      <c r="K283" s="1"/>
      <c r="L283" s="1"/>
      <c r="M283" s="1"/>
      <c r="N283" s="1"/>
      <c r="O283" s="1"/>
      <c r="P283" s="1"/>
      <c r="Q283" s="1"/>
      <c r="R283" s="1"/>
      <c r="S283" s="1"/>
      <c r="T283" s="1"/>
      <c r="U283" s="1"/>
      <c r="V283" s="1"/>
      <c r="W283" s="1"/>
      <c r="X283" s="1"/>
      <c r="Y283" s="1"/>
      <c r="Z283" s="1"/>
    </row>
    <row r="284" spans="1:26" ht="15" customHeight="1" x14ac:dyDescent="0.2">
      <c r="A284" s="1"/>
      <c r="B284" s="1823" t="s">
        <v>321</v>
      </c>
      <c r="C284" s="1630"/>
      <c r="D284" s="1630"/>
      <c r="E284" s="1630"/>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646" t="s">
        <v>326</v>
      </c>
      <c r="C285" s="1647"/>
      <c r="D285" s="1648"/>
      <c r="E285" s="146">
        <v>4.99</v>
      </c>
      <c r="F285" s="330">
        <v>11</v>
      </c>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623" t="s">
        <v>328</v>
      </c>
      <c r="C286" s="1624"/>
      <c r="D286" s="1625"/>
      <c r="E286" s="1078">
        <v>0.71</v>
      </c>
      <c r="F286" s="1179">
        <v>0</v>
      </c>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623" t="s">
        <v>423</v>
      </c>
      <c r="C287" s="1624"/>
      <c r="D287" s="1625"/>
      <c r="E287" s="1078">
        <v>14.46</v>
      </c>
      <c r="F287" s="1179">
        <v>8.1</v>
      </c>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631" t="s">
        <v>42</v>
      </c>
      <c r="C288" s="1632"/>
      <c r="D288" s="1633"/>
      <c r="E288" s="1079">
        <v>20.16</v>
      </c>
      <c r="F288" s="1180">
        <v>19.100000000000001</v>
      </c>
      <c r="G288" s="1"/>
      <c r="H288" s="1"/>
      <c r="I288" s="1"/>
      <c r="J288" s="1"/>
      <c r="K288" s="1"/>
      <c r="L288" s="1"/>
      <c r="M288" s="1"/>
      <c r="N288" s="1"/>
      <c r="O288" s="1"/>
      <c r="P288" s="1"/>
      <c r="Q288" s="1"/>
      <c r="R288" s="1"/>
      <c r="S288" s="1"/>
      <c r="T288" s="1"/>
      <c r="U288" s="1"/>
      <c r="V288" s="1"/>
      <c r="W288" s="1"/>
      <c r="X288" s="1"/>
      <c r="Y288" s="1"/>
      <c r="Z288" s="1"/>
    </row>
    <row r="289" spans="1:26" ht="15" customHeight="1" x14ac:dyDescent="0.2">
      <c r="A289" s="2"/>
      <c r="B289" s="1824" t="s">
        <v>424</v>
      </c>
      <c r="C289" s="1645"/>
      <c r="D289" s="1645"/>
      <c r="E289" s="1645"/>
      <c r="F289" s="1645"/>
      <c r="G289" s="2"/>
      <c r="H289" s="2"/>
      <c r="I289" s="2"/>
      <c r="J289" s="2"/>
      <c r="K289" s="2"/>
      <c r="L289" s="2"/>
      <c r="M289" s="2"/>
      <c r="N289" s="2"/>
      <c r="O289" s="2"/>
      <c r="P289" s="2"/>
      <c r="Q289" s="2"/>
      <c r="R289" s="2"/>
      <c r="S289" s="2"/>
      <c r="T289" s="2"/>
      <c r="U289" s="2"/>
      <c r="V289" s="2"/>
      <c r="W289" s="2"/>
      <c r="X289" s="2"/>
      <c r="Y289" s="2"/>
      <c r="Z289" s="2"/>
    </row>
    <row r="290" spans="1:26" ht="15" customHeight="1" x14ac:dyDescent="0.2">
      <c r="A290" s="2"/>
      <c r="B290" s="1610"/>
      <c r="C290" s="1610"/>
      <c r="D290" s="1610"/>
      <c r="E290" s="1610"/>
      <c r="F290" s="1610"/>
      <c r="G290" s="2"/>
      <c r="H290" s="2"/>
      <c r="I290" s="2"/>
      <c r="J290" s="2"/>
      <c r="K290" s="2"/>
      <c r="L290" s="2"/>
      <c r="M290" s="2"/>
      <c r="N290" s="2"/>
      <c r="O290" s="2"/>
      <c r="P290" s="2"/>
      <c r="Q290" s="2"/>
      <c r="R290" s="2"/>
      <c r="S290" s="2"/>
      <c r="T290" s="2"/>
      <c r="U290" s="2"/>
      <c r="V290" s="2"/>
      <c r="W290" s="2"/>
      <c r="X290" s="2"/>
      <c r="Y290" s="2"/>
      <c r="Z290" s="2"/>
    </row>
    <row r="291" spans="1:26" ht="15" customHeight="1" x14ac:dyDescent="0.2">
      <c r="A291" s="2"/>
      <c r="B291" s="1610"/>
      <c r="C291" s="1610"/>
      <c r="D291" s="1610"/>
      <c r="E291" s="1610"/>
      <c r="F291" s="1610"/>
      <c r="G291" s="2"/>
      <c r="H291" s="2"/>
      <c r="I291" s="2"/>
      <c r="J291" s="2"/>
      <c r="K291" s="2"/>
      <c r="L291" s="2"/>
      <c r="M291" s="2"/>
      <c r="N291" s="2"/>
      <c r="O291" s="2"/>
      <c r="P291" s="2"/>
      <c r="Q291" s="2"/>
      <c r="R291" s="2"/>
      <c r="S291" s="2"/>
      <c r="T291" s="2"/>
      <c r="U291" s="2"/>
      <c r="V291" s="2"/>
      <c r="W291" s="2"/>
      <c r="X291" s="2"/>
      <c r="Y291" s="2"/>
      <c r="Z291" s="2"/>
    </row>
    <row r="292" spans="1:26" ht="20.25" customHeight="1" x14ac:dyDescent="0.2">
      <c r="A292" s="2"/>
      <c r="B292" s="1635"/>
      <c r="C292" s="1635"/>
      <c r="D292" s="1635"/>
      <c r="E292" s="1635"/>
      <c r="F292" s="1635"/>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8"/>
      <c r="C293" s="8"/>
      <c r="D293" s="8"/>
      <c r="E293" s="8"/>
      <c r="F293" s="268"/>
      <c r="G293" s="268"/>
      <c r="H293" s="268"/>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1012"/>
      <c r="B295" s="1012" t="s">
        <v>331</v>
      </c>
      <c r="C295" s="1012"/>
      <c r="D295" s="1012"/>
      <c r="E295" s="1012"/>
      <c r="F295" s="1012"/>
      <c r="G295" s="1012"/>
      <c r="H295" s="1012"/>
      <c r="I295" s="1012"/>
      <c r="J295" s="1012"/>
      <c r="K295" s="1012"/>
      <c r="L295" s="1012"/>
      <c r="M295" s="1012"/>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 customHeight="1" x14ac:dyDescent="0.2">
      <c r="A297" s="1"/>
      <c r="B297" s="1804" t="s">
        <v>425</v>
      </c>
      <c r="C297" s="1615"/>
      <c r="D297" s="1637"/>
      <c r="E297" s="1805">
        <v>2023</v>
      </c>
      <c r="F297" s="1805">
        <v>2024</v>
      </c>
      <c r="G297" s="1"/>
      <c r="H297" s="1"/>
      <c r="I297" s="1"/>
      <c r="J297" s="1"/>
      <c r="K297" s="1"/>
      <c r="L297" s="1"/>
      <c r="M297" s="1"/>
      <c r="N297" s="1"/>
      <c r="O297" s="1"/>
      <c r="P297" s="1"/>
      <c r="Q297" s="1"/>
      <c r="R297" s="1"/>
      <c r="S297" s="1"/>
      <c r="T297" s="1"/>
      <c r="U297" s="1"/>
      <c r="V297" s="1"/>
      <c r="W297" s="1"/>
      <c r="X297" s="1"/>
      <c r="Y297" s="1"/>
      <c r="Z297" s="1"/>
    </row>
    <row r="298" spans="1:26" ht="15" customHeight="1" x14ac:dyDescent="0.2">
      <c r="A298" s="1"/>
      <c r="B298" s="1615"/>
      <c r="C298" s="1610"/>
      <c r="D298" s="1637"/>
      <c r="E298" s="1685"/>
      <c r="F298" s="1685"/>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638"/>
      <c r="C299" s="1638"/>
      <c r="D299" s="1639"/>
      <c r="E299" s="1643"/>
      <c r="F299" s="1643"/>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816" t="s">
        <v>315</v>
      </c>
      <c r="C300" s="1627"/>
      <c r="D300" s="1627"/>
      <c r="E300" s="1627"/>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646" t="s">
        <v>334</v>
      </c>
      <c r="C301" s="1647"/>
      <c r="D301" s="1648"/>
      <c r="E301" s="146">
        <v>1.8</v>
      </c>
      <c r="F301" s="330">
        <v>2.4</v>
      </c>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631" t="s">
        <v>42</v>
      </c>
      <c r="C302" s="1632"/>
      <c r="D302" s="1633"/>
      <c r="E302" s="1079">
        <v>1.8</v>
      </c>
      <c r="F302" s="1180">
        <v>2.4</v>
      </c>
      <c r="G302" s="1"/>
      <c r="H302" s="1"/>
      <c r="I302" s="1"/>
      <c r="J302" s="1"/>
      <c r="K302" s="1"/>
      <c r="L302" s="1"/>
      <c r="M302" s="1"/>
      <c r="N302" s="1"/>
      <c r="O302" s="1"/>
      <c r="P302" s="1"/>
      <c r="Q302" s="1"/>
      <c r="R302" s="1"/>
      <c r="S302" s="1"/>
      <c r="T302" s="1"/>
      <c r="U302" s="1"/>
      <c r="V302" s="1"/>
      <c r="W302" s="1"/>
      <c r="X302" s="1"/>
      <c r="Y302" s="1"/>
      <c r="Z302" s="1"/>
    </row>
    <row r="303" spans="1:26" ht="15" customHeight="1" x14ac:dyDescent="0.2">
      <c r="A303" s="1"/>
      <c r="B303" s="1823" t="s">
        <v>321</v>
      </c>
      <c r="C303" s="1630"/>
      <c r="D303" s="1630"/>
      <c r="E303" s="1630"/>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646" t="s">
        <v>334</v>
      </c>
      <c r="C304" s="1647"/>
      <c r="D304" s="1648"/>
      <c r="E304" s="1078">
        <v>5.7</v>
      </c>
      <c r="F304" s="330">
        <v>11</v>
      </c>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631" t="s">
        <v>42</v>
      </c>
      <c r="C305" s="1632"/>
      <c r="D305" s="1633"/>
      <c r="E305" s="1079">
        <v>5.7</v>
      </c>
      <c r="F305" s="1180">
        <v>11</v>
      </c>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2"/>
      <c r="B306" s="1644" t="s">
        <v>426</v>
      </c>
      <c r="C306" s="1645"/>
      <c r="D306" s="1645"/>
      <c r="E306" s="1645"/>
      <c r="F306" s="1645"/>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1610"/>
      <c r="C307" s="1610"/>
      <c r="D307" s="1610"/>
      <c r="E307" s="1610"/>
      <c r="F307" s="1610"/>
      <c r="G307" s="2"/>
      <c r="H307" s="2"/>
      <c r="I307" s="2"/>
      <c r="J307" s="2"/>
      <c r="K307" s="2"/>
      <c r="L307" s="2"/>
      <c r="M307" s="2"/>
      <c r="N307" s="2"/>
      <c r="O307" s="2"/>
      <c r="P307" s="2"/>
      <c r="Q307" s="2"/>
      <c r="R307" s="2"/>
      <c r="S307" s="2"/>
      <c r="T307" s="2"/>
      <c r="U307" s="2"/>
      <c r="V307" s="2"/>
      <c r="W307" s="2"/>
      <c r="X307" s="2"/>
      <c r="Y307" s="2"/>
      <c r="Z307" s="2"/>
    </row>
    <row r="308" spans="1:26" ht="6.75" customHeight="1" x14ac:dyDescent="0.2">
      <c r="A308" s="2"/>
      <c r="B308" s="1635"/>
      <c r="C308" s="1635"/>
      <c r="D308" s="1635"/>
      <c r="E308" s="1635"/>
      <c r="F308" s="1635"/>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1012"/>
      <c r="B311" s="1012" t="s">
        <v>339</v>
      </c>
      <c r="C311" s="1012"/>
      <c r="D311" s="1012"/>
      <c r="E311" s="1012"/>
      <c r="F311" s="1012"/>
      <c r="G311" s="1012"/>
      <c r="H311" s="1012"/>
      <c r="I311" s="1012"/>
      <c r="J311" s="1012"/>
      <c r="K311" s="1012"/>
      <c r="L311" s="1012"/>
      <c r="M311" s="1012"/>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 customHeight="1" x14ac:dyDescent="0.2">
      <c r="A313" s="1"/>
      <c r="B313" s="1804" t="s">
        <v>427</v>
      </c>
      <c r="C313" s="1615"/>
      <c r="D313" s="1615"/>
      <c r="E313" s="1805">
        <v>2023</v>
      </c>
      <c r="F313" s="1805">
        <v>2024</v>
      </c>
      <c r="G313" s="1"/>
      <c r="H313" s="1"/>
      <c r="I313" s="1"/>
      <c r="J313" s="1"/>
      <c r="K313" s="1"/>
      <c r="L313" s="1"/>
      <c r="M313" s="1"/>
      <c r="N313" s="1"/>
      <c r="O313" s="1"/>
      <c r="P313" s="1"/>
      <c r="Q313" s="1"/>
      <c r="R313" s="1"/>
      <c r="S313" s="1"/>
      <c r="T313" s="1"/>
      <c r="U313" s="1"/>
      <c r="V313" s="1"/>
      <c r="W313" s="1"/>
      <c r="X313" s="1"/>
      <c r="Y313" s="1"/>
      <c r="Z313" s="1"/>
    </row>
    <row r="314" spans="1:26" ht="15" customHeight="1" x14ac:dyDescent="0.2">
      <c r="A314" s="1"/>
      <c r="B314" s="1615"/>
      <c r="C314" s="1610"/>
      <c r="D314" s="1615"/>
      <c r="E314" s="1685"/>
      <c r="F314" s="1685"/>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638"/>
      <c r="C315" s="1638"/>
      <c r="D315" s="1638"/>
      <c r="E315" s="1643"/>
      <c r="F315" s="1643"/>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816" t="s">
        <v>315</v>
      </c>
      <c r="C316" s="1627"/>
      <c r="D316" s="1627"/>
      <c r="E316" s="1627"/>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646" t="s">
        <v>341</v>
      </c>
      <c r="C317" s="1647"/>
      <c r="D317" s="1648"/>
      <c r="E317" s="146">
        <v>6.5</v>
      </c>
      <c r="F317" s="330">
        <v>18.25</v>
      </c>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623" t="s">
        <v>343</v>
      </c>
      <c r="C318" s="1624"/>
      <c r="D318" s="1625"/>
      <c r="E318" s="1078">
        <v>2</v>
      </c>
      <c r="F318" s="1179">
        <v>36</v>
      </c>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822" t="s">
        <v>428</v>
      </c>
      <c r="C319" s="1698"/>
      <c r="D319" s="1699"/>
      <c r="E319" s="364">
        <v>0</v>
      </c>
      <c r="F319" s="365">
        <v>184.8</v>
      </c>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631" t="s">
        <v>42</v>
      </c>
      <c r="C320" s="1632"/>
      <c r="D320" s="1633"/>
      <c r="E320" s="1079">
        <v>8.5</v>
      </c>
      <c r="F320" s="1180">
        <v>239.05</v>
      </c>
      <c r="G320" s="1"/>
      <c r="H320" s="1"/>
      <c r="I320" s="1"/>
      <c r="J320" s="1"/>
      <c r="K320" s="1"/>
      <c r="L320" s="1"/>
      <c r="M320" s="1"/>
      <c r="N320" s="1"/>
      <c r="O320" s="1"/>
      <c r="P320" s="1"/>
      <c r="Q320" s="1"/>
      <c r="R320" s="1"/>
      <c r="S320" s="1"/>
      <c r="T320" s="1"/>
      <c r="U320" s="1"/>
      <c r="V320" s="1"/>
      <c r="W320" s="1"/>
      <c r="X320" s="1"/>
      <c r="Y320" s="1"/>
      <c r="Z320" s="1"/>
    </row>
    <row r="321" spans="1:26" ht="15" customHeight="1" x14ac:dyDescent="0.2">
      <c r="A321" s="1"/>
      <c r="B321" s="1823" t="s">
        <v>321</v>
      </c>
      <c r="C321" s="1630"/>
      <c r="D321" s="1630"/>
      <c r="E321" s="1630"/>
      <c r="F321" s="366"/>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646" t="s">
        <v>344</v>
      </c>
      <c r="C322" s="1647"/>
      <c r="D322" s="1648"/>
      <c r="E322" s="146">
        <v>2.46</v>
      </c>
      <c r="F322" s="330">
        <v>2.7</v>
      </c>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623" t="s">
        <v>343</v>
      </c>
      <c r="C323" s="1624"/>
      <c r="D323" s="1625"/>
      <c r="E323" s="1078">
        <v>12</v>
      </c>
      <c r="F323" s="1179">
        <v>5.4</v>
      </c>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631" t="s">
        <v>42</v>
      </c>
      <c r="C324" s="1632"/>
      <c r="D324" s="1633"/>
      <c r="E324" s="1079">
        <v>14.46</v>
      </c>
      <c r="F324" s="1180">
        <v>8.1</v>
      </c>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2"/>
      <c r="B325" s="1644" t="s">
        <v>429</v>
      </c>
      <c r="C325" s="1645"/>
      <c r="D325" s="1645"/>
      <c r="E325" s="1645"/>
      <c r="F325" s="1645"/>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1610"/>
      <c r="C326" s="1610"/>
      <c r="D326" s="1610"/>
      <c r="E326" s="1610"/>
      <c r="F326" s="1610"/>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1635"/>
      <c r="C327" s="1635"/>
      <c r="D327" s="1635"/>
      <c r="E327" s="1635"/>
      <c r="F327" s="1635"/>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355"/>
      <c r="B332" s="1817" t="s">
        <v>430</v>
      </c>
      <c r="C332" s="1610"/>
      <c r="D332" s="1610"/>
      <c r="E332" s="1610"/>
      <c r="F332" s="1610"/>
      <c r="G332" s="355"/>
      <c r="H332" s="355"/>
      <c r="I332" s="355"/>
      <c r="J332" s="355"/>
      <c r="K332" s="355"/>
      <c r="L332" s="355"/>
      <c r="M332" s="355"/>
      <c r="N332" s="355"/>
      <c r="O332" s="2"/>
      <c r="P332" s="2"/>
      <c r="Q332" s="2"/>
      <c r="R332" s="2"/>
      <c r="S332" s="2"/>
      <c r="T332" s="2"/>
      <c r="U332" s="2"/>
      <c r="V332" s="2"/>
      <c r="W332" s="2"/>
      <c r="X332" s="2"/>
      <c r="Y332" s="2"/>
      <c r="Z332" s="2"/>
    </row>
    <row r="333" spans="1:26" ht="12.75" customHeight="1" x14ac:dyDescent="0.2">
      <c r="A333" s="355"/>
      <c r="B333" s="1610"/>
      <c r="C333" s="1610"/>
      <c r="D333" s="1610"/>
      <c r="E333" s="1610"/>
      <c r="F333" s="1610"/>
      <c r="G333" s="355"/>
      <c r="H333" s="355"/>
      <c r="I333" s="355"/>
      <c r="J333" s="355"/>
      <c r="K333" s="355"/>
      <c r="L333" s="355"/>
      <c r="M333" s="355"/>
      <c r="N333" s="355"/>
      <c r="O333" s="2"/>
      <c r="P333" s="2"/>
      <c r="Q333" s="2"/>
      <c r="R333" s="2"/>
      <c r="S333" s="2"/>
      <c r="T333" s="2"/>
      <c r="U333" s="2"/>
      <c r="V333" s="2"/>
      <c r="W333" s="2"/>
      <c r="X333" s="2"/>
      <c r="Y333" s="2"/>
      <c r="Z333" s="2"/>
    </row>
    <row r="334" spans="1:26" ht="12.75" customHeight="1" x14ac:dyDescent="0.2">
      <c r="A334" s="355"/>
      <c r="B334" s="355"/>
      <c r="C334" s="355"/>
      <c r="D334" s="355"/>
      <c r="E334" s="355"/>
      <c r="F334" s="355"/>
      <c r="G334" s="355"/>
      <c r="H334" s="355"/>
      <c r="I334" s="355"/>
      <c r="J334" s="355"/>
      <c r="K334" s="355"/>
      <c r="L334" s="355"/>
      <c r="M334" s="355"/>
      <c r="N334" s="355"/>
      <c r="O334" s="2"/>
      <c r="P334" s="2"/>
      <c r="Q334" s="2"/>
      <c r="R334" s="2"/>
      <c r="S334" s="2"/>
      <c r="T334" s="2"/>
      <c r="U334" s="2"/>
      <c r="V334" s="2"/>
      <c r="W334" s="2"/>
      <c r="X334" s="2"/>
      <c r="Y334" s="2"/>
      <c r="Z334" s="2"/>
    </row>
    <row r="335" spans="1:26" ht="12.75" customHeight="1" x14ac:dyDescent="0.2">
      <c r="A335" s="1073"/>
      <c r="B335" s="1137" t="s">
        <v>431</v>
      </c>
      <c r="C335" s="1073"/>
      <c r="D335" s="1073"/>
      <c r="E335" s="1073"/>
      <c r="F335" s="1073"/>
      <c r="G335" s="1073"/>
      <c r="H335" s="1073"/>
      <c r="I335" s="1073"/>
      <c r="J335" s="1073"/>
      <c r="K335" s="1073"/>
      <c r="L335" s="1073"/>
      <c r="M335" s="1073"/>
      <c r="N335" s="70"/>
      <c r="O335" s="1"/>
      <c r="P335" s="1"/>
      <c r="Q335" s="1"/>
      <c r="R335" s="1"/>
      <c r="S335" s="1"/>
      <c r="T335" s="1"/>
      <c r="U335" s="1"/>
      <c r="V335" s="1"/>
      <c r="W335" s="1"/>
      <c r="X335" s="1"/>
      <c r="Y335" s="1"/>
      <c r="Z335" s="1"/>
    </row>
    <row r="336" spans="1:26" ht="12.75" customHeight="1" x14ac:dyDescent="0.2">
      <c r="A336" s="70"/>
      <c r="B336" s="70"/>
      <c r="C336" s="70"/>
      <c r="D336" s="70"/>
      <c r="E336" s="70"/>
      <c r="F336" s="70"/>
      <c r="G336" s="70"/>
      <c r="H336" s="70"/>
      <c r="I336" s="70"/>
      <c r="J336" s="70"/>
      <c r="K336" s="70"/>
      <c r="L336" s="70"/>
      <c r="M336" s="70"/>
      <c r="N336" s="70"/>
      <c r="O336" s="1"/>
      <c r="P336" s="1"/>
      <c r="Q336" s="1"/>
      <c r="R336" s="1"/>
      <c r="S336" s="1"/>
      <c r="T336" s="1"/>
      <c r="U336" s="1"/>
      <c r="V336" s="1"/>
      <c r="W336" s="1"/>
      <c r="X336" s="1"/>
      <c r="Y336" s="1"/>
      <c r="Z336" s="1"/>
    </row>
    <row r="337" spans="1:26" ht="12.75" customHeight="1" x14ac:dyDescent="0.2">
      <c r="A337" s="70"/>
      <c r="B337" s="1818" t="s">
        <v>432</v>
      </c>
      <c r="C337" s="1615"/>
      <c r="D337" s="1615"/>
      <c r="E337" s="1615"/>
      <c r="F337" s="1615"/>
      <c r="G337" s="1637"/>
      <c r="H337" s="1819">
        <v>2024</v>
      </c>
      <c r="I337" s="1793"/>
      <c r="J337" s="70"/>
      <c r="K337" s="70"/>
      <c r="L337" s="70"/>
      <c r="M337" s="70"/>
      <c r="N337" s="70"/>
      <c r="O337" s="1"/>
      <c r="P337" s="1"/>
      <c r="Q337" s="1"/>
      <c r="R337" s="1"/>
      <c r="S337" s="1"/>
      <c r="T337" s="1"/>
      <c r="U337" s="1"/>
      <c r="V337" s="1"/>
      <c r="W337" s="1"/>
      <c r="X337" s="1"/>
      <c r="Y337" s="1"/>
      <c r="Z337" s="1"/>
    </row>
    <row r="338" spans="1:26" ht="12.75" customHeight="1" x14ac:dyDescent="0.2">
      <c r="A338" s="70"/>
      <c r="B338" s="1638"/>
      <c r="C338" s="1638"/>
      <c r="D338" s="1638"/>
      <c r="E338" s="1638"/>
      <c r="F338" s="1638"/>
      <c r="G338" s="1639"/>
      <c r="H338" s="1206" t="s">
        <v>86</v>
      </c>
      <c r="I338" s="367" t="s">
        <v>87</v>
      </c>
      <c r="J338" s="70"/>
      <c r="K338" s="70"/>
      <c r="L338" s="70"/>
      <c r="M338" s="70"/>
      <c r="N338" s="70"/>
      <c r="O338" s="1"/>
      <c r="P338" s="1"/>
      <c r="Q338" s="1"/>
      <c r="R338" s="1"/>
      <c r="S338" s="1"/>
      <c r="T338" s="1"/>
      <c r="U338" s="1"/>
      <c r="V338" s="1"/>
      <c r="W338" s="1"/>
      <c r="X338" s="1"/>
      <c r="Y338" s="1"/>
      <c r="Z338" s="1"/>
    </row>
    <row r="339" spans="1:26" ht="18" customHeight="1" x14ac:dyDescent="0.2">
      <c r="A339" s="70"/>
      <c r="B339" s="1820" t="s">
        <v>433</v>
      </c>
      <c r="C339" s="1627"/>
      <c r="D339" s="1627"/>
      <c r="E339" s="1627"/>
      <c r="F339" s="1627"/>
      <c r="G339" s="1687"/>
      <c r="H339" s="368">
        <v>1.677</v>
      </c>
      <c r="I339" s="369">
        <v>1.734</v>
      </c>
      <c r="J339" s="70"/>
      <c r="K339" s="70"/>
      <c r="L339" s="70"/>
      <c r="M339" s="70"/>
      <c r="N339" s="70"/>
      <c r="O339" s="1"/>
      <c r="P339" s="1"/>
      <c r="Q339" s="1"/>
      <c r="R339" s="1"/>
      <c r="S339" s="1"/>
      <c r="T339" s="1"/>
      <c r="U339" s="1"/>
      <c r="V339" s="1"/>
      <c r="W339" s="1"/>
      <c r="X339" s="1"/>
      <c r="Y339" s="1"/>
      <c r="Z339" s="1"/>
    </row>
    <row r="340" spans="1:26" ht="12.75" customHeight="1" x14ac:dyDescent="0.2">
      <c r="A340" s="355"/>
      <c r="B340" s="1821" t="s">
        <v>434</v>
      </c>
      <c r="C340" s="1645"/>
      <c r="D340" s="1645"/>
      <c r="E340" s="1645"/>
      <c r="F340" s="1645"/>
      <c r="G340" s="1645"/>
      <c r="H340" s="1645"/>
      <c r="I340" s="1645"/>
      <c r="J340" s="355"/>
      <c r="K340" s="355"/>
      <c r="L340" s="355"/>
      <c r="M340" s="355"/>
      <c r="N340" s="355"/>
      <c r="O340" s="1"/>
      <c r="P340" s="1"/>
      <c r="Q340" s="1"/>
      <c r="R340" s="1"/>
      <c r="S340" s="1"/>
      <c r="T340" s="1"/>
      <c r="U340" s="1"/>
      <c r="V340" s="1"/>
      <c r="W340" s="1"/>
      <c r="X340" s="1"/>
      <c r="Y340" s="1"/>
      <c r="Z340" s="1"/>
    </row>
    <row r="341" spans="1:26" ht="12.75" customHeight="1" x14ac:dyDescent="0.2">
      <c r="A341" s="355"/>
      <c r="B341" s="1635"/>
      <c r="C341" s="1635"/>
      <c r="D341" s="1635"/>
      <c r="E341" s="1635"/>
      <c r="F341" s="1635"/>
      <c r="G341" s="1635"/>
      <c r="H341" s="1635"/>
      <c r="I341" s="1635"/>
      <c r="J341" s="355"/>
      <c r="K341" s="355"/>
      <c r="L341" s="355"/>
      <c r="M341" s="355"/>
      <c r="N341" s="355"/>
      <c r="O341" s="1"/>
      <c r="P341" s="1"/>
      <c r="Q341" s="1"/>
      <c r="R341" s="1"/>
      <c r="S341" s="1"/>
      <c r="T341" s="1"/>
      <c r="U341" s="1"/>
      <c r="V341" s="1"/>
      <c r="W341" s="1"/>
      <c r="X341" s="1"/>
      <c r="Y341" s="1"/>
      <c r="Z341" s="1"/>
    </row>
    <row r="342" spans="1:26" ht="12.75" customHeight="1" x14ac:dyDescent="0.2">
      <c r="A342" s="355"/>
      <c r="B342" s="355"/>
      <c r="C342" s="355"/>
      <c r="D342" s="355"/>
      <c r="E342" s="355"/>
      <c r="F342" s="355"/>
      <c r="G342" s="355"/>
      <c r="H342" s="355"/>
      <c r="I342" s="355"/>
      <c r="J342" s="355"/>
      <c r="K342" s="355"/>
      <c r="L342" s="355"/>
      <c r="M342" s="355"/>
      <c r="N342" s="355"/>
      <c r="O342" s="1"/>
      <c r="P342" s="1"/>
      <c r="Q342" s="1"/>
      <c r="R342" s="1"/>
      <c r="S342" s="1"/>
      <c r="T342" s="1"/>
      <c r="U342" s="1"/>
      <c r="V342" s="1"/>
      <c r="W342" s="1"/>
      <c r="X342" s="1"/>
      <c r="Y342" s="1"/>
      <c r="Z342" s="1"/>
    </row>
    <row r="343" spans="1:26" ht="12.75" customHeight="1" x14ac:dyDescent="0.2">
      <c r="A343" s="355"/>
      <c r="B343" s="355"/>
      <c r="C343" s="355"/>
      <c r="D343" s="355"/>
      <c r="E343" s="355"/>
      <c r="F343" s="355"/>
      <c r="G343" s="355"/>
      <c r="H343" s="355"/>
      <c r="I343" s="355"/>
      <c r="J343" s="355"/>
      <c r="K343" s="355"/>
      <c r="L343" s="355"/>
      <c r="M343" s="355"/>
      <c r="N343" s="355"/>
      <c r="O343" s="1"/>
      <c r="P343" s="1"/>
      <c r="Q343" s="1"/>
      <c r="R343" s="1"/>
      <c r="S343" s="1"/>
      <c r="T343" s="1"/>
      <c r="U343" s="1"/>
      <c r="V343" s="1"/>
      <c r="W343" s="1"/>
      <c r="X343" s="1"/>
      <c r="Y343" s="1"/>
      <c r="Z343" s="1"/>
    </row>
    <row r="344" spans="1:26" ht="12.75" customHeight="1" x14ac:dyDescent="0.2">
      <c r="A344" s="355"/>
      <c r="B344" s="355"/>
      <c r="C344" s="355"/>
      <c r="D344" s="355"/>
      <c r="E344" s="355"/>
      <c r="F344" s="355"/>
      <c r="G344" s="355"/>
      <c r="H344" s="355"/>
      <c r="I344" s="355"/>
      <c r="J344" s="355"/>
      <c r="K344" s="355"/>
      <c r="L344" s="355"/>
      <c r="M344" s="355"/>
      <c r="N344" s="355"/>
      <c r="O344" s="1"/>
      <c r="P344" s="1"/>
      <c r="Q344" s="1"/>
      <c r="R344" s="1"/>
      <c r="S344" s="1"/>
      <c r="T344" s="1"/>
      <c r="U344" s="1"/>
      <c r="V344" s="1"/>
      <c r="W344" s="1"/>
      <c r="X344" s="1"/>
      <c r="Y344" s="1"/>
      <c r="Z344" s="1"/>
    </row>
    <row r="345" spans="1:26" ht="12.75" customHeight="1" x14ac:dyDescent="0.2">
      <c r="A345" s="355"/>
      <c r="B345" s="355"/>
      <c r="C345" s="355"/>
      <c r="D345" s="355"/>
      <c r="E345" s="355"/>
      <c r="F345" s="355"/>
      <c r="G345" s="355"/>
      <c r="H345" s="355"/>
      <c r="I345" s="355"/>
      <c r="J345" s="355"/>
      <c r="K345" s="355"/>
      <c r="L345" s="355"/>
      <c r="M345" s="355"/>
      <c r="N345" s="355"/>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ustomHeight="1"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ustomHeight="1"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ustomHeight="1"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ustomHeight="1"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2.75" customHeight="1"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2.75" customHeight="1"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2.75" customHeight="1"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2.75" customHeight="1"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2.75" customHeight="1" x14ac:dyDescent="0.2">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2.75" customHeight="1" x14ac:dyDescent="0.2">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row r="1021" spans="1:26" ht="12.75" customHeight="1" x14ac:dyDescent="0.2">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row>
    <row r="1022" spans="1:26" ht="12.75" customHeight="1" x14ac:dyDescent="0.2">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row>
    <row r="1023" spans="1:26" ht="12.75" customHeight="1" x14ac:dyDescent="0.2">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row>
    <row r="1024" spans="1:26" ht="12.75" customHeight="1" x14ac:dyDescent="0.2">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row>
    <row r="1025" spans="1:26" ht="12.75" customHeight="1" x14ac:dyDescent="0.2">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row>
    <row r="1026" spans="1:26" ht="12.75" customHeight="1"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row>
    <row r="1027" spans="1:26" ht="12.75" customHeight="1" x14ac:dyDescent="0.2">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row>
    <row r="1028" spans="1:26" ht="12.75" customHeight="1" x14ac:dyDescent="0.2">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row>
    <row r="1029" spans="1:26" ht="12.75" customHeight="1" x14ac:dyDescent="0.2">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row>
    <row r="1030" spans="1:26" ht="12.75" customHeight="1" x14ac:dyDescent="0.2">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row>
    <row r="1031" spans="1:26" ht="12.75" customHeight="1" x14ac:dyDescent="0.2">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row>
    <row r="1032" spans="1:26" ht="12.75" customHeight="1" x14ac:dyDescent="0.2">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row>
    <row r="1033" spans="1:26" ht="12.75" customHeight="1" x14ac:dyDescent="0.2">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row>
    <row r="1034" spans="1:26" ht="12.75" customHeight="1" x14ac:dyDescent="0.2">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row>
    <row r="1035" spans="1:26" ht="12.75" customHeight="1"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row>
    <row r="1036" spans="1:26" ht="12.75" customHeight="1"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row>
    <row r="1037" spans="1:26" ht="12.75" customHeight="1"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row>
    <row r="1038" spans="1:26" ht="12.75" customHeight="1" x14ac:dyDescent="0.2">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row>
    <row r="1039" spans="1:26" ht="12.75" customHeight="1" x14ac:dyDescent="0.2">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row>
    <row r="1040" spans="1:26" ht="12.75" customHeight="1" x14ac:dyDescent="0.2">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row>
    <row r="1041" spans="1:26" ht="12.75" customHeight="1" x14ac:dyDescent="0.2">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row>
    <row r="1042" spans="1:26" ht="12.75" customHeight="1" x14ac:dyDescent="0.2">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row>
    <row r="1043" spans="1:26" ht="12.75" customHeight="1"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row>
    <row r="1044" spans="1:26" ht="12.75" customHeight="1" x14ac:dyDescent="0.2">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row>
    <row r="1045" spans="1:26" ht="12.75" customHeight="1" x14ac:dyDescent="0.2">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row>
    <row r="1046" spans="1:26" ht="12.75" customHeight="1" x14ac:dyDescent="0.2">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row>
    <row r="1047" spans="1:26" ht="12.75" customHeight="1" x14ac:dyDescent="0.2">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row>
    <row r="1048" spans="1:26" ht="12.75" customHeight="1" x14ac:dyDescent="0.2">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row>
    <row r="1049" spans="1:26" ht="12.75" customHeight="1" x14ac:dyDescent="0.2">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row>
    <row r="1050" spans="1:26" ht="12.75" customHeight="1" x14ac:dyDescent="0.2">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row>
    <row r="1051" spans="1:26" ht="12.75" customHeight="1" x14ac:dyDescent="0.2">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row>
    <row r="1052" spans="1:26" ht="12.75" customHeight="1" x14ac:dyDescent="0.2">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row>
    <row r="1053" spans="1:26" ht="12.75" customHeight="1" x14ac:dyDescent="0.2">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row>
    <row r="1054" spans="1:26" ht="12.75" customHeight="1" x14ac:dyDescent="0.2">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row>
    <row r="1055" spans="1:26" ht="12.75" customHeight="1"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row>
    <row r="1056" spans="1:26" ht="12.75" customHeight="1" x14ac:dyDescent="0.2">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row>
    <row r="1057" spans="1:26" ht="12.75" customHeight="1" x14ac:dyDescent="0.2">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row>
    <row r="1058" spans="1:26" ht="12.75" customHeight="1"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row>
    <row r="1059" spans="1:26" ht="12.75" customHeight="1" x14ac:dyDescent="0.2">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row>
    <row r="1060" spans="1:26" ht="12.75" customHeight="1" x14ac:dyDescent="0.2">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row>
    <row r="1061" spans="1:26" ht="12.75" customHeight="1" x14ac:dyDescent="0.2">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row>
    <row r="1062" spans="1:26" ht="12.75" customHeight="1" x14ac:dyDescent="0.2">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row>
    <row r="1063" spans="1:26" ht="12.75" customHeight="1" x14ac:dyDescent="0.2">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row>
    <row r="1064" spans="1:26" ht="12.75" customHeight="1" x14ac:dyDescent="0.2">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row>
    <row r="1065" spans="1:26" ht="12.75" customHeight="1" x14ac:dyDescent="0.2">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row>
    <row r="1066" spans="1:26" ht="12.75" customHeight="1" x14ac:dyDescent="0.2">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row>
  </sheetData>
  <sheetProtection algorithmName="SHA-512" hashValue="NG4XO2XTudLVcCzBQLepPRMNxi2Cqr+X1TiEYV3nFEPM1Slx9Gaf353tgBKT0my4kw2VO0RhPRu3aNg33sOkyA==" saltValue="0gmN+0qQYnYw1rhE3yq6EA==" spinCount="100000" sheet="1" objects="1" scenarios="1"/>
  <mergeCells count="230">
    <mergeCell ref="A1:A2"/>
    <mergeCell ref="B1:B2"/>
    <mergeCell ref="C1:C2"/>
    <mergeCell ref="D1:D2"/>
    <mergeCell ref="E1:E2"/>
    <mergeCell ref="F1:F2"/>
    <mergeCell ref="G1:G2"/>
    <mergeCell ref="H1:H2"/>
    <mergeCell ref="I1:I2"/>
    <mergeCell ref="J1:J2"/>
    <mergeCell ref="K1:K2"/>
    <mergeCell ref="L1:L2"/>
    <mergeCell ref="M1:M2"/>
    <mergeCell ref="B10:M11"/>
    <mergeCell ref="N1:N2"/>
    <mergeCell ref="B16:M18"/>
    <mergeCell ref="B28:D29"/>
    <mergeCell ref="E28:G28"/>
    <mergeCell ref="H28:J28"/>
    <mergeCell ref="B30:G30"/>
    <mergeCell ref="B31:D31"/>
    <mergeCell ref="B32:D32"/>
    <mergeCell ref="B33:G33"/>
    <mergeCell ref="B34:D34"/>
    <mergeCell ref="B35:D35"/>
    <mergeCell ref="B36:D36"/>
    <mergeCell ref="B37:D37"/>
    <mergeCell ref="B38:G38"/>
    <mergeCell ref="B39:D39"/>
    <mergeCell ref="B40:D40"/>
    <mergeCell ref="B41:D41"/>
    <mergeCell ref="B42:D42"/>
    <mergeCell ref="B43:D43"/>
    <mergeCell ref="B44:J48"/>
    <mergeCell ref="B54:D54"/>
    <mergeCell ref="B55:D55"/>
    <mergeCell ref="B56:F58"/>
    <mergeCell ref="B62:G63"/>
    <mergeCell ref="H62:I62"/>
    <mergeCell ref="B65:G65"/>
    <mergeCell ref="B66:G66"/>
    <mergeCell ref="B68:G68"/>
    <mergeCell ref="B69:G69"/>
    <mergeCell ref="B70:G70"/>
    <mergeCell ref="B72:G72"/>
    <mergeCell ref="B74:I75"/>
    <mergeCell ref="B78:G79"/>
    <mergeCell ref="H78:I78"/>
    <mergeCell ref="B80:I80"/>
    <mergeCell ref="B81:G81"/>
    <mergeCell ref="B123:D123"/>
    <mergeCell ref="B124:D124"/>
    <mergeCell ref="B125:D125"/>
    <mergeCell ref="B126:D126"/>
    <mergeCell ref="B127:D127"/>
    <mergeCell ref="B82:G82"/>
    <mergeCell ref="B83:I83"/>
    <mergeCell ref="B84:G84"/>
    <mergeCell ref="B85:G85"/>
    <mergeCell ref="B86:G86"/>
    <mergeCell ref="B87:I87"/>
    <mergeCell ref="B88:G88"/>
    <mergeCell ref="B89:G89"/>
    <mergeCell ref="B90:I92"/>
    <mergeCell ref="B97:D98"/>
    <mergeCell ref="E97:E98"/>
    <mergeCell ref="F97:F98"/>
    <mergeCell ref="B99:E99"/>
    <mergeCell ref="B100:D100"/>
    <mergeCell ref="B101:D101"/>
    <mergeCell ref="B168:D168"/>
    <mergeCell ref="B128:D128"/>
    <mergeCell ref="B129:D129"/>
    <mergeCell ref="B137:D137"/>
    <mergeCell ref="B138:D138"/>
    <mergeCell ref="B139:D139"/>
    <mergeCell ref="B140:D140"/>
    <mergeCell ref="B141:D141"/>
    <mergeCell ref="B142:D142"/>
    <mergeCell ref="B143:D143"/>
    <mergeCell ref="B130:D130"/>
    <mergeCell ref="B131:D131"/>
    <mergeCell ref="B133:D134"/>
    <mergeCell ref="B102:E102"/>
    <mergeCell ref="B103:D103"/>
    <mergeCell ref="B104:D104"/>
    <mergeCell ref="B105:D105"/>
    <mergeCell ref="B106:D106"/>
    <mergeCell ref="B107:D107"/>
    <mergeCell ref="E121:F121"/>
    <mergeCell ref="G121:H121"/>
    <mergeCell ref="B108:D108"/>
    <mergeCell ref="B109:D109"/>
    <mergeCell ref="B110:D110"/>
    <mergeCell ref="B111:D111"/>
    <mergeCell ref="B112:D112"/>
    <mergeCell ref="B113:F116"/>
    <mergeCell ref="B121:D122"/>
    <mergeCell ref="K185:M185"/>
    <mergeCell ref="N185:P185"/>
    <mergeCell ref="B187:J187"/>
    <mergeCell ref="E133:G133"/>
    <mergeCell ref="H133:J133"/>
    <mergeCell ref="B135:D135"/>
    <mergeCell ref="B136:D136"/>
    <mergeCell ref="B145:G146"/>
    <mergeCell ref="H145:H146"/>
    <mergeCell ref="I145:I146"/>
    <mergeCell ref="J145:J146"/>
    <mergeCell ref="K145:K146"/>
    <mergeCell ref="B169:D169"/>
    <mergeCell ref="B170:D170"/>
    <mergeCell ref="B171:D171"/>
    <mergeCell ref="B172:D172"/>
    <mergeCell ref="B173:E177"/>
    <mergeCell ref="B180:F181"/>
    <mergeCell ref="B161:D163"/>
    <mergeCell ref="E161:E163"/>
    <mergeCell ref="B164:D164"/>
    <mergeCell ref="B165:D165"/>
    <mergeCell ref="B166:D166"/>
    <mergeCell ref="B167:D167"/>
    <mergeCell ref="B263:D263"/>
    <mergeCell ref="B264:D264"/>
    <mergeCell ref="B266:D267"/>
    <mergeCell ref="L145:L146"/>
    <mergeCell ref="M145:M146"/>
    <mergeCell ref="B236:L236"/>
    <mergeCell ref="B237:L237"/>
    <mergeCell ref="B238:L238"/>
    <mergeCell ref="B239:L239"/>
    <mergeCell ref="B240:M240"/>
    <mergeCell ref="B241:L241"/>
    <mergeCell ref="B242:L242"/>
    <mergeCell ref="B147:G147"/>
    <mergeCell ref="B148:G148"/>
    <mergeCell ref="B149:G149"/>
    <mergeCell ref="B150:G150"/>
    <mergeCell ref="B151:G151"/>
    <mergeCell ref="B152:G152"/>
    <mergeCell ref="B153:G153"/>
    <mergeCell ref="B154:G154"/>
    <mergeCell ref="B155:G155"/>
    <mergeCell ref="B156:M157"/>
    <mergeCell ref="B183:P183"/>
    <mergeCell ref="B185:J186"/>
    <mergeCell ref="B273:D274"/>
    <mergeCell ref="B278:D279"/>
    <mergeCell ref="E278:E279"/>
    <mergeCell ref="F278:F279"/>
    <mergeCell ref="B280:E280"/>
    <mergeCell ref="B281:D281"/>
    <mergeCell ref="B282:D282"/>
    <mergeCell ref="B283:D283"/>
    <mergeCell ref="B284:E284"/>
    <mergeCell ref="B285:D285"/>
    <mergeCell ref="B286:D286"/>
    <mergeCell ref="B287:D287"/>
    <mergeCell ref="B288:D288"/>
    <mergeCell ref="B289:F292"/>
    <mergeCell ref="B297:D299"/>
    <mergeCell ref="E297:E299"/>
    <mergeCell ref="F297:F299"/>
    <mergeCell ref="B300:E300"/>
    <mergeCell ref="B301:D301"/>
    <mergeCell ref="B302:D302"/>
    <mergeCell ref="B303:E303"/>
    <mergeCell ref="B304:D304"/>
    <mergeCell ref="B305:D305"/>
    <mergeCell ref="B306:F308"/>
    <mergeCell ref="B313:D315"/>
    <mergeCell ref="E313:E315"/>
    <mergeCell ref="F313:F315"/>
    <mergeCell ref="B316:E316"/>
    <mergeCell ref="B324:D324"/>
    <mergeCell ref="B325:F327"/>
    <mergeCell ref="B332:F333"/>
    <mergeCell ref="B337:G338"/>
    <mergeCell ref="H337:I337"/>
    <mergeCell ref="B339:G339"/>
    <mergeCell ref="B340:I341"/>
    <mergeCell ref="B317:D317"/>
    <mergeCell ref="B318:D318"/>
    <mergeCell ref="B319:D319"/>
    <mergeCell ref="B320:D320"/>
    <mergeCell ref="B321:E321"/>
    <mergeCell ref="B322:D322"/>
    <mergeCell ref="B323:D323"/>
    <mergeCell ref="B188:J188"/>
    <mergeCell ref="B189:J189"/>
    <mergeCell ref="B190:J190"/>
    <mergeCell ref="B191:J191"/>
    <mergeCell ref="B192:J192"/>
    <mergeCell ref="B193:J193"/>
    <mergeCell ref="B194:J194"/>
    <mergeCell ref="B195:J195"/>
    <mergeCell ref="B196:P197"/>
    <mergeCell ref="B200:D201"/>
    <mergeCell ref="B205:D206"/>
    <mergeCell ref="E205:E206"/>
    <mergeCell ref="B207:D207"/>
    <mergeCell ref="B208:D208"/>
    <mergeCell ref="B213:D215"/>
    <mergeCell ref="E213:E215"/>
    <mergeCell ref="B216:D216"/>
    <mergeCell ref="B217:D217"/>
    <mergeCell ref="B268:D268"/>
    <mergeCell ref="B269:D269"/>
    <mergeCell ref="B218:D218"/>
    <mergeCell ref="B219:E221"/>
    <mergeCell ref="B225:D226"/>
    <mergeCell ref="B231:L232"/>
    <mergeCell ref="M231:M232"/>
    <mergeCell ref="N231:N232"/>
    <mergeCell ref="B233:M233"/>
    <mergeCell ref="B234:L234"/>
    <mergeCell ref="B235:L235"/>
    <mergeCell ref="B243:L243"/>
    <mergeCell ref="B244:L244"/>
    <mergeCell ref="B245:M245"/>
    <mergeCell ref="B250:D252"/>
    <mergeCell ref="E250:E252"/>
    <mergeCell ref="F250:F252"/>
    <mergeCell ref="B253:D253"/>
    <mergeCell ref="E266:E267"/>
    <mergeCell ref="F266:F267"/>
    <mergeCell ref="B260:D261"/>
    <mergeCell ref="E260:E261"/>
    <mergeCell ref="F260:F261"/>
    <mergeCell ref="B262:D262"/>
  </mergeCells>
  <pageMargins left="0.25" right="0.25" top="0.75" bottom="0.75" header="0" footer="0"/>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dimension ref="A1:AA1172"/>
  <sheetViews>
    <sheetView showGridLines="0" workbookViewId="0">
      <pane ySplit="2" topLeftCell="A867" activePane="bottomLeft" state="frozen"/>
      <selection pane="bottomLeft" activeCell="B892" sqref="B892"/>
    </sheetView>
  </sheetViews>
  <sheetFormatPr defaultColWidth="11.19921875" defaultRowHeight="15" customHeight="1" x14ac:dyDescent="0.2"/>
  <cols>
    <col min="1" max="1" width="7" customWidth="1"/>
    <col min="2" max="2" width="8.796875" customWidth="1"/>
    <col min="3" max="5" width="10.3984375" customWidth="1"/>
    <col min="6" max="6" width="11.09765625" customWidth="1"/>
    <col min="7" max="7" width="11" customWidth="1"/>
    <col min="8" max="8" width="10.3984375" customWidth="1"/>
    <col min="9" max="9" width="11" customWidth="1"/>
    <col min="10" max="10" width="11.69921875" customWidth="1"/>
    <col min="11" max="12" width="10.3984375" customWidth="1"/>
    <col min="13" max="13" width="11.69921875" customWidth="1"/>
    <col min="14" max="14" width="9.296875" customWidth="1"/>
    <col min="15" max="17" width="8.796875" customWidth="1"/>
    <col min="18" max="27" width="8.59765625" customWidth="1"/>
  </cols>
  <sheetData>
    <row r="1" spans="1:27" ht="12.75" customHeight="1" x14ac:dyDescent="0.2">
      <c r="A1" s="1619"/>
      <c r="B1" s="1620"/>
      <c r="C1" s="1617"/>
      <c r="D1" s="1621"/>
      <c r="E1" s="1622"/>
      <c r="F1" s="1614"/>
      <c r="G1" s="1616"/>
      <c r="H1" s="1618"/>
      <c r="I1" s="1617"/>
      <c r="J1" s="1617"/>
      <c r="K1" s="1617"/>
      <c r="L1" s="1617"/>
      <c r="M1" s="1617"/>
      <c r="N1" s="1617"/>
      <c r="O1" s="1"/>
      <c r="P1" s="1"/>
      <c r="Q1" s="1"/>
      <c r="R1" s="1"/>
      <c r="S1" s="1"/>
      <c r="T1" s="1"/>
      <c r="U1" s="1"/>
      <c r="V1" s="1"/>
      <c r="W1" s="1"/>
      <c r="X1" s="1"/>
      <c r="Y1" s="1"/>
      <c r="Z1" s="1"/>
      <c r="AA1" s="1"/>
    </row>
    <row r="2" spans="1:27"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c r="AA2" s="1"/>
    </row>
    <row r="3" spans="1:27" ht="12.75" customHeight="1" x14ac:dyDescent="0.2">
      <c r="A3" s="2"/>
      <c r="B3" s="2"/>
      <c r="C3" s="2"/>
      <c r="D3" s="2"/>
      <c r="E3" s="2"/>
      <c r="F3" s="2"/>
      <c r="G3" s="2"/>
      <c r="H3" s="2"/>
      <c r="I3" s="2"/>
      <c r="J3" s="2"/>
      <c r="K3" s="2"/>
      <c r="L3" s="2"/>
      <c r="M3" s="2"/>
      <c r="N3" s="2"/>
      <c r="O3" s="2"/>
      <c r="P3" s="2"/>
      <c r="Q3" s="2"/>
      <c r="R3" s="2"/>
      <c r="S3" s="2"/>
      <c r="T3" s="2"/>
      <c r="U3" s="2"/>
      <c r="V3" s="2"/>
      <c r="W3" s="2"/>
      <c r="X3" s="2"/>
      <c r="Y3" s="2"/>
      <c r="Z3" s="2"/>
      <c r="AA3" s="2"/>
    </row>
    <row r="4" spans="1:27" ht="12.75" customHeight="1" x14ac:dyDescent="0.2">
      <c r="A4" s="2"/>
      <c r="B4" s="2"/>
      <c r="C4" s="2"/>
      <c r="D4" s="2"/>
      <c r="E4" s="2"/>
      <c r="F4" s="2"/>
      <c r="G4" s="2"/>
      <c r="H4" s="2"/>
      <c r="I4" s="2"/>
      <c r="J4" s="2"/>
      <c r="K4" s="2"/>
      <c r="L4" s="2"/>
      <c r="M4" s="2"/>
      <c r="N4" s="2"/>
      <c r="O4" s="2"/>
      <c r="P4" s="2"/>
      <c r="Q4" s="2"/>
      <c r="R4" s="2"/>
      <c r="S4" s="2"/>
      <c r="T4" s="2"/>
      <c r="U4" s="2"/>
      <c r="V4" s="2"/>
      <c r="W4" s="2"/>
      <c r="X4" s="2"/>
      <c r="Y4" s="2"/>
      <c r="Z4" s="2"/>
      <c r="AA4" s="2"/>
    </row>
    <row r="5" spans="1:27" ht="23.25" customHeight="1" x14ac:dyDescent="0.2">
      <c r="A5" s="9"/>
      <c r="B5" s="370" t="s">
        <v>13</v>
      </c>
      <c r="C5" s="6"/>
      <c r="D5" s="6"/>
      <c r="E5" s="6"/>
      <c r="F5" s="6"/>
      <c r="G5" s="6"/>
      <c r="H5" s="6"/>
      <c r="I5" s="6"/>
      <c r="J5" s="6"/>
      <c r="K5" s="6"/>
      <c r="L5" s="6"/>
      <c r="M5" s="6"/>
      <c r="N5" s="6"/>
      <c r="O5" s="6"/>
      <c r="P5" s="6"/>
      <c r="Q5" s="6"/>
      <c r="R5" s="6"/>
      <c r="S5" s="6"/>
      <c r="T5" s="6"/>
      <c r="U5" s="6"/>
      <c r="V5" s="6"/>
      <c r="W5" s="6"/>
      <c r="X5" s="6"/>
      <c r="Y5" s="6"/>
      <c r="Z5" s="6"/>
      <c r="AA5" s="6"/>
    </row>
    <row r="6" spans="1:27" ht="12.75" customHeight="1" x14ac:dyDescent="0.2">
      <c r="A6" s="2"/>
      <c r="B6" s="2"/>
      <c r="C6" s="2"/>
      <c r="D6" s="2"/>
      <c r="E6" s="2"/>
      <c r="F6" s="2"/>
      <c r="G6" s="2"/>
      <c r="H6" s="2"/>
      <c r="I6" s="2"/>
      <c r="J6" s="2"/>
      <c r="K6" s="2"/>
      <c r="L6" s="2"/>
      <c r="M6" s="2"/>
      <c r="N6" s="2"/>
      <c r="O6" s="2"/>
      <c r="P6" s="2"/>
      <c r="Q6" s="2"/>
      <c r="R6" s="2"/>
      <c r="S6" s="2"/>
      <c r="T6" s="2"/>
      <c r="U6" s="2"/>
      <c r="V6" s="2"/>
      <c r="W6" s="2"/>
      <c r="X6" s="2"/>
      <c r="Y6" s="2"/>
      <c r="Z6" s="2"/>
      <c r="AA6" s="2"/>
    </row>
    <row r="7" spans="1:27" ht="12.75" customHeight="1" x14ac:dyDescent="0.2">
      <c r="A7" s="2"/>
      <c r="B7" s="2"/>
      <c r="C7" s="2"/>
      <c r="D7" s="2"/>
      <c r="E7" s="2"/>
      <c r="F7" s="2"/>
      <c r="G7" s="2"/>
      <c r="H7" s="2"/>
      <c r="I7" s="2"/>
      <c r="J7" s="2"/>
      <c r="K7" s="2"/>
      <c r="L7" s="2"/>
      <c r="M7" s="2"/>
      <c r="N7" s="2"/>
      <c r="O7" s="2"/>
      <c r="P7" s="2"/>
      <c r="Q7" s="2"/>
      <c r="R7" s="2"/>
      <c r="S7" s="2"/>
      <c r="T7" s="2"/>
      <c r="U7" s="2"/>
      <c r="V7" s="2"/>
      <c r="W7" s="2"/>
      <c r="X7" s="2"/>
      <c r="Y7" s="2"/>
      <c r="Z7" s="2"/>
      <c r="AA7" s="2"/>
    </row>
    <row r="8" spans="1:27" ht="12.75" customHeight="1" x14ac:dyDescent="0.2">
      <c r="A8" s="1012"/>
      <c r="B8" s="1832" t="s">
        <v>14</v>
      </c>
      <c r="C8" s="1615"/>
      <c r="D8" s="1615"/>
      <c r="E8" s="1615"/>
      <c r="F8" s="1615"/>
      <c r="G8" s="1615"/>
      <c r="H8" s="1615"/>
      <c r="I8" s="1615"/>
      <c r="J8" s="1615"/>
      <c r="K8" s="1615"/>
      <c r="L8" s="1615"/>
      <c r="M8" s="1615"/>
      <c r="N8" s="1207"/>
      <c r="O8" s="1207"/>
      <c r="P8" s="1"/>
      <c r="Q8" s="1"/>
      <c r="R8" s="1"/>
      <c r="S8" s="1"/>
      <c r="T8" s="1"/>
      <c r="U8" s="1"/>
      <c r="V8" s="1"/>
      <c r="W8" s="1"/>
      <c r="X8" s="1"/>
      <c r="Y8" s="1"/>
      <c r="Z8" s="1"/>
      <c r="AA8" s="1"/>
    </row>
    <row r="9" spans="1:27" ht="12.75" customHeight="1" x14ac:dyDescent="0.2">
      <c r="A9" s="1012"/>
      <c r="B9" s="1832" t="s">
        <v>435</v>
      </c>
      <c r="C9" s="1615"/>
      <c r="D9" s="1615"/>
      <c r="E9" s="1615"/>
      <c r="F9" s="1615"/>
      <c r="G9" s="1615"/>
      <c r="H9" s="1615"/>
      <c r="I9" s="1615"/>
      <c r="J9" s="1615"/>
      <c r="K9" s="1615"/>
      <c r="L9" s="1615"/>
      <c r="M9" s="1615"/>
      <c r="N9" s="1207"/>
      <c r="O9" s="1207"/>
      <c r="P9" s="1090"/>
      <c r="Q9" s="1"/>
      <c r="R9" s="1"/>
      <c r="S9" s="1"/>
      <c r="T9" s="1"/>
      <c r="U9" s="1"/>
      <c r="V9" s="1"/>
      <c r="W9" s="1"/>
      <c r="X9" s="1"/>
      <c r="Y9" s="1"/>
      <c r="Z9" s="1"/>
      <c r="AA9" s="1"/>
    </row>
    <row r="10" spans="1:27" ht="7.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16.25" customHeight="1" x14ac:dyDescent="0.2">
      <c r="A11" s="1"/>
      <c r="B11" s="1703" t="s">
        <v>436</v>
      </c>
      <c r="C11" s="1610"/>
      <c r="D11" s="1610"/>
      <c r="E11" s="1610"/>
      <c r="F11" s="1610"/>
      <c r="G11" s="1610"/>
      <c r="H11" s="1610"/>
      <c r="I11" s="1610"/>
      <c r="J11" s="1610"/>
      <c r="K11" s="1610"/>
      <c r="L11" s="1610"/>
      <c r="M11" s="1610"/>
      <c r="N11" s="1"/>
      <c r="O11" s="1"/>
      <c r="P11" s="1"/>
      <c r="Q11" s="1"/>
      <c r="R11" s="1"/>
      <c r="S11" s="1"/>
      <c r="T11" s="1"/>
      <c r="U11" s="1"/>
      <c r="V11" s="1"/>
      <c r="W11" s="1"/>
      <c r="X11" s="1"/>
      <c r="Y11" s="1"/>
      <c r="Z11" s="1"/>
      <c r="AA11" s="1"/>
    </row>
    <row r="12" spans="1:27" ht="12.75" customHeight="1" x14ac:dyDescent="0.2">
      <c r="A12" s="2"/>
      <c r="B12" s="371"/>
      <c r="C12" s="371"/>
      <c r="D12" s="371"/>
      <c r="E12" s="371"/>
      <c r="F12" s="371"/>
      <c r="G12" s="371"/>
      <c r="H12" s="371"/>
      <c r="I12" s="371"/>
      <c r="J12" s="371"/>
      <c r="K12" s="371"/>
      <c r="L12" s="371"/>
      <c r="M12" s="371"/>
      <c r="N12" s="2"/>
      <c r="O12" s="2"/>
      <c r="P12" s="2"/>
      <c r="Q12" s="2"/>
      <c r="R12" s="2"/>
      <c r="S12" s="2"/>
      <c r="T12" s="2"/>
      <c r="U12" s="2"/>
      <c r="V12" s="2"/>
      <c r="W12" s="2"/>
      <c r="X12" s="2"/>
      <c r="Y12" s="2"/>
      <c r="Z12" s="2"/>
      <c r="AA12" s="2"/>
    </row>
    <row r="13" spans="1:27" ht="12.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row>
    <row r="14" spans="1:27" ht="15" customHeight="1" x14ac:dyDescent="0.2">
      <c r="A14" s="1"/>
      <c r="B14" s="1876" t="s">
        <v>437</v>
      </c>
      <c r="C14" s="1615"/>
      <c r="D14" s="1615"/>
      <c r="E14" s="1721"/>
      <c r="F14" s="1904" t="s">
        <v>438</v>
      </c>
      <c r="G14" s="1615"/>
      <c r="H14" s="1615"/>
      <c r="I14" s="1721"/>
      <c r="J14" s="1904" t="s">
        <v>439</v>
      </c>
      <c r="K14" s="1615"/>
      <c r="L14" s="1615"/>
      <c r="M14" s="1615"/>
      <c r="N14" s="1208"/>
      <c r="O14" s="1208"/>
      <c r="P14" s="1"/>
      <c r="Q14" s="1"/>
      <c r="R14" s="1"/>
      <c r="S14" s="1"/>
      <c r="T14" s="1"/>
      <c r="U14" s="1"/>
      <c r="V14" s="1"/>
      <c r="W14" s="1"/>
      <c r="X14" s="1"/>
      <c r="Y14" s="1"/>
      <c r="Z14" s="1"/>
      <c r="AA14" s="1"/>
    </row>
    <row r="15" spans="1:27" ht="15" customHeight="1" x14ac:dyDescent="0.2">
      <c r="A15" s="1"/>
      <c r="B15" s="1615"/>
      <c r="C15" s="1615"/>
      <c r="D15" s="1615"/>
      <c r="E15" s="1721"/>
      <c r="F15" s="1209">
        <v>2021</v>
      </c>
      <c r="G15" s="1209">
        <v>2022</v>
      </c>
      <c r="H15" s="1209">
        <v>2023</v>
      </c>
      <c r="I15" s="1210">
        <v>2024</v>
      </c>
      <c r="J15" s="1209">
        <v>2021</v>
      </c>
      <c r="K15" s="1209">
        <v>2022</v>
      </c>
      <c r="L15" s="1209">
        <v>2023</v>
      </c>
      <c r="M15" s="1209">
        <v>2024</v>
      </c>
      <c r="N15" s="1208"/>
      <c r="O15" s="1208"/>
      <c r="P15" s="1"/>
      <c r="Q15" s="1"/>
      <c r="R15" s="1"/>
      <c r="S15" s="1"/>
      <c r="T15" s="1"/>
      <c r="U15" s="1"/>
      <c r="V15" s="1"/>
      <c r="W15" s="1"/>
      <c r="X15" s="1"/>
      <c r="Y15" s="1"/>
      <c r="Z15" s="1"/>
      <c r="AA15" s="1"/>
    </row>
    <row r="16" spans="1:27" ht="15" customHeight="1" x14ac:dyDescent="0.2">
      <c r="A16" s="1"/>
      <c r="B16" s="1670" t="s">
        <v>440</v>
      </c>
      <c r="C16" s="1671"/>
      <c r="D16" s="1671"/>
      <c r="E16" s="1724"/>
      <c r="F16" s="1211">
        <v>2</v>
      </c>
      <c r="G16" s="1212">
        <v>3</v>
      </c>
      <c r="H16" s="1212">
        <v>5</v>
      </c>
      <c r="I16" s="372">
        <v>3</v>
      </c>
      <c r="J16" s="1211">
        <v>0</v>
      </c>
      <c r="K16" s="1212">
        <v>0</v>
      </c>
      <c r="L16" s="1213">
        <v>1</v>
      </c>
      <c r="M16" s="1214">
        <v>0</v>
      </c>
      <c r="N16" s="1215"/>
      <c r="O16" s="1215"/>
      <c r="P16" s="1"/>
      <c r="Q16" s="1"/>
      <c r="R16" s="1"/>
      <c r="S16" s="1"/>
      <c r="T16" s="1"/>
      <c r="U16" s="1"/>
      <c r="V16" s="1"/>
      <c r="W16" s="1"/>
      <c r="X16" s="1"/>
      <c r="Y16" s="1"/>
      <c r="Z16" s="1"/>
      <c r="AA16" s="1"/>
    </row>
    <row r="17" spans="1:27" ht="25.5" customHeight="1" x14ac:dyDescent="0.2">
      <c r="A17" s="1"/>
      <c r="B17" s="1700" t="s">
        <v>441</v>
      </c>
      <c r="C17" s="1624"/>
      <c r="D17" s="1624"/>
      <c r="E17" s="1712"/>
      <c r="F17" s="1216">
        <v>6343</v>
      </c>
      <c r="G17" s="373">
        <v>15270</v>
      </c>
      <c r="H17" s="373">
        <v>15703</v>
      </c>
      <c r="I17" s="374">
        <v>16770</v>
      </c>
      <c r="J17" s="1216">
        <v>0</v>
      </c>
      <c r="K17" s="373">
        <v>0</v>
      </c>
      <c r="L17" s="375">
        <v>2299.4</v>
      </c>
      <c r="M17" s="1217">
        <v>0</v>
      </c>
      <c r="N17" s="1218"/>
      <c r="O17" s="1215"/>
      <c r="P17" s="1"/>
      <c r="Q17" s="1"/>
      <c r="R17" s="1"/>
      <c r="S17" s="1"/>
      <c r="T17" s="1"/>
      <c r="U17" s="1"/>
      <c r="V17" s="1"/>
      <c r="W17" s="1"/>
      <c r="X17" s="1"/>
      <c r="Y17" s="1"/>
      <c r="Z17" s="1"/>
      <c r="AA17" s="1"/>
    </row>
    <row r="18" spans="1:27" ht="15" customHeight="1" x14ac:dyDescent="0.2">
      <c r="A18" s="1"/>
      <c r="B18" s="1922" t="s">
        <v>442</v>
      </c>
      <c r="C18" s="1898"/>
      <c r="D18" s="1898"/>
      <c r="E18" s="1923"/>
      <c r="F18" s="1219">
        <v>4</v>
      </c>
      <c r="G18" s="376">
        <v>0</v>
      </c>
      <c r="H18" s="376">
        <v>1</v>
      </c>
      <c r="I18" s="377">
        <v>0</v>
      </c>
      <c r="J18" s="1219">
        <v>0</v>
      </c>
      <c r="K18" s="376">
        <v>0</v>
      </c>
      <c r="L18" s="378">
        <v>0</v>
      </c>
      <c r="M18" s="1220">
        <v>0</v>
      </c>
      <c r="N18" s="1215"/>
      <c r="O18" s="1215"/>
      <c r="P18" s="1"/>
      <c r="Q18" s="1"/>
      <c r="R18" s="1"/>
      <c r="S18" s="1"/>
      <c r="T18" s="1"/>
      <c r="U18" s="1"/>
      <c r="V18" s="1"/>
      <c r="W18" s="1"/>
      <c r="X18" s="1"/>
      <c r="Y18" s="1"/>
      <c r="Z18" s="1"/>
      <c r="AA18" s="1"/>
    </row>
    <row r="19" spans="1:27" ht="15" customHeight="1" x14ac:dyDescent="0.2">
      <c r="A19" s="2"/>
      <c r="B19" s="1873" t="s">
        <v>443</v>
      </c>
      <c r="C19" s="1874"/>
      <c r="D19" s="1874"/>
      <c r="E19" s="1874"/>
      <c r="F19" s="1874"/>
      <c r="G19" s="1874"/>
      <c r="H19" s="1874"/>
      <c r="I19" s="1874"/>
      <c r="J19" s="1874"/>
      <c r="K19" s="1874"/>
      <c r="L19" s="1874"/>
      <c r="M19" s="1874"/>
      <c r="N19" s="158"/>
      <c r="O19" s="158"/>
      <c r="P19" s="2"/>
      <c r="Q19" s="2"/>
      <c r="R19" s="2"/>
      <c r="S19" s="2"/>
      <c r="T19" s="2"/>
      <c r="U19" s="2"/>
      <c r="V19" s="2"/>
      <c r="W19" s="2"/>
      <c r="X19" s="2"/>
      <c r="Y19" s="2"/>
      <c r="Z19" s="2"/>
      <c r="AA19" s="2"/>
    </row>
    <row r="20" spans="1:27" ht="15" customHeight="1" x14ac:dyDescent="0.2">
      <c r="A20" s="2"/>
      <c r="B20" s="1610"/>
      <c r="C20" s="1610"/>
      <c r="D20" s="1610"/>
      <c r="E20" s="1610"/>
      <c r="F20" s="1610"/>
      <c r="G20" s="1610"/>
      <c r="H20" s="1610"/>
      <c r="I20" s="1610"/>
      <c r="J20" s="1610"/>
      <c r="K20" s="1610"/>
      <c r="L20" s="1610"/>
      <c r="M20" s="1610"/>
      <c r="N20" s="158"/>
      <c r="O20" s="158"/>
      <c r="P20" s="2"/>
      <c r="Q20" s="2"/>
      <c r="R20" s="2"/>
      <c r="S20" s="2"/>
      <c r="T20" s="2"/>
      <c r="U20" s="2"/>
      <c r="V20" s="2"/>
      <c r="W20" s="2"/>
      <c r="X20" s="2"/>
      <c r="Y20" s="2"/>
      <c r="Z20" s="2"/>
      <c r="AA20" s="2"/>
    </row>
    <row r="21" spans="1:27" ht="15" customHeight="1" x14ac:dyDescent="0.2">
      <c r="A21" s="2"/>
      <c r="B21" s="1875"/>
      <c r="C21" s="1875"/>
      <c r="D21" s="1875"/>
      <c r="E21" s="1875"/>
      <c r="F21" s="1875"/>
      <c r="G21" s="1875"/>
      <c r="H21" s="1875"/>
      <c r="I21" s="1875"/>
      <c r="J21" s="1875"/>
      <c r="K21" s="1875"/>
      <c r="L21" s="1875"/>
      <c r="M21" s="1875"/>
      <c r="N21" s="158"/>
      <c r="O21" s="158"/>
      <c r="P21" s="2"/>
      <c r="Q21" s="2"/>
      <c r="R21" s="2"/>
      <c r="S21" s="2"/>
      <c r="T21" s="2"/>
      <c r="U21" s="2"/>
      <c r="V21" s="2"/>
      <c r="W21" s="2"/>
      <c r="X21" s="2"/>
      <c r="Y21" s="2"/>
      <c r="Z21" s="2"/>
      <c r="AA21" s="2"/>
    </row>
    <row r="22" spans="1:27" ht="15" customHeight="1" x14ac:dyDescent="0.2">
      <c r="A22" s="2"/>
      <c r="B22" s="158"/>
      <c r="C22" s="158"/>
      <c r="D22" s="158"/>
      <c r="E22" s="158"/>
      <c r="F22" s="158"/>
      <c r="G22" s="158"/>
      <c r="H22" s="158"/>
      <c r="I22" s="158"/>
      <c r="J22" s="158"/>
      <c r="K22" s="158"/>
      <c r="L22" s="158"/>
      <c r="M22" s="158"/>
      <c r="N22" s="2"/>
      <c r="O22" s="2"/>
      <c r="P22" s="2"/>
      <c r="Q22" s="2"/>
      <c r="R22" s="2"/>
      <c r="S22" s="2"/>
      <c r="T22" s="2"/>
      <c r="U22" s="2"/>
      <c r="V22" s="2"/>
      <c r="W22" s="2"/>
      <c r="X22" s="2"/>
      <c r="Y22" s="2"/>
      <c r="Z22" s="2"/>
      <c r="AA22" s="2"/>
    </row>
    <row r="23" spans="1:27" ht="15" customHeight="1" x14ac:dyDescent="0.2">
      <c r="A23" s="1073"/>
      <c r="B23" s="1137" t="s">
        <v>444</v>
      </c>
      <c r="C23" s="1137"/>
      <c r="D23" s="1137"/>
      <c r="E23" s="1137"/>
      <c r="F23" s="1137"/>
      <c r="G23" s="1137"/>
      <c r="H23" s="1137"/>
      <c r="I23" s="1137"/>
      <c r="J23" s="1137"/>
      <c r="K23" s="1137"/>
      <c r="L23" s="1137"/>
      <c r="M23" s="1137"/>
      <c r="N23" s="1221"/>
      <c r="O23" s="1221"/>
      <c r="P23" s="1"/>
      <c r="Q23" s="1"/>
      <c r="R23" s="1"/>
      <c r="S23" s="1"/>
      <c r="T23" s="1"/>
      <c r="U23" s="1"/>
      <c r="V23" s="1"/>
      <c r="W23" s="1"/>
      <c r="X23" s="1"/>
      <c r="Y23" s="1"/>
      <c r="Z23" s="1"/>
      <c r="AA23" s="1"/>
    </row>
    <row r="24" spans="1:27" ht="15" customHeight="1" x14ac:dyDescent="0.2">
      <c r="A24" s="70"/>
      <c r="B24" s="70"/>
      <c r="C24" s="70"/>
      <c r="D24" s="70"/>
      <c r="E24" s="70"/>
      <c r="F24" s="70"/>
      <c r="G24" s="70"/>
      <c r="H24" s="70"/>
      <c r="I24" s="70"/>
      <c r="J24" s="70"/>
      <c r="K24" s="70"/>
      <c r="L24" s="70"/>
      <c r="M24" s="70"/>
      <c r="N24" s="1"/>
      <c r="O24" s="1"/>
      <c r="P24" s="1"/>
      <c r="Q24" s="1"/>
      <c r="R24" s="1"/>
      <c r="S24" s="1"/>
      <c r="T24" s="1"/>
      <c r="U24" s="1"/>
      <c r="V24" s="1"/>
      <c r="W24" s="1"/>
      <c r="X24" s="1"/>
      <c r="Y24" s="1"/>
      <c r="Z24" s="1"/>
      <c r="AA24" s="1"/>
    </row>
    <row r="25" spans="1:27" ht="15" customHeight="1" x14ac:dyDescent="0.2">
      <c r="A25" s="70"/>
      <c r="B25" s="1901" t="s">
        <v>445</v>
      </c>
      <c r="C25" s="1615"/>
      <c r="D25" s="1615"/>
      <c r="E25" s="1615"/>
      <c r="F25" s="1615"/>
      <c r="G25" s="1637"/>
      <c r="H25" s="2033">
        <v>2022</v>
      </c>
      <c r="I25" s="1637"/>
      <c r="J25" s="2033">
        <v>2023</v>
      </c>
      <c r="K25" s="1615"/>
      <c r="L25" s="2033">
        <v>2024</v>
      </c>
      <c r="M25" s="1615"/>
      <c r="N25" s="1"/>
      <c r="O25" s="1"/>
      <c r="P25" s="1"/>
      <c r="Q25" s="1"/>
      <c r="R25" s="1"/>
      <c r="S25" s="1"/>
      <c r="T25" s="1"/>
      <c r="U25" s="1"/>
      <c r="V25" s="1"/>
      <c r="W25" s="1"/>
      <c r="X25" s="1"/>
      <c r="Y25" s="1"/>
      <c r="Z25" s="1"/>
      <c r="AA25" s="1"/>
    </row>
    <row r="26" spans="1:27" ht="15" customHeight="1" x14ac:dyDescent="0.2">
      <c r="A26" s="70"/>
      <c r="B26" s="1615"/>
      <c r="C26" s="1610"/>
      <c r="D26" s="1610"/>
      <c r="E26" s="1610"/>
      <c r="F26" s="1610"/>
      <c r="G26" s="1637"/>
      <c r="H26" s="2098" t="s">
        <v>19</v>
      </c>
      <c r="I26" s="2109" t="s">
        <v>446</v>
      </c>
      <c r="J26" s="2098" t="s">
        <v>19</v>
      </c>
      <c r="K26" s="1222"/>
      <c r="L26" s="2033"/>
      <c r="M26" s="1615"/>
      <c r="N26" s="1"/>
      <c r="O26" s="1"/>
      <c r="P26" s="1"/>
      <c r="Q26" s="1"/>
      <c r="R26" s="1"/>
      <c r="S26" s="1"/>
      <c r="T26" s="1"/>
      <c r="U26" s="1"/>
      <c r="V26" s="1"/>
      <c r="W26" s="1"/>
      <c r="X26" s="1"/>
      <c r="Y26" s="1"/>
      <c r="Z26" s="1"/>
      <c r="AA26" s="1"/>
    </row>
    <row r="27" spans="1:27" ht="26.25" customHeight="1" x14ac:dyDescent="0.2">
      <c r="A27" s="70"/>
      <c r="B27" s="1615"/>
      <c r="C27" s="1610"/>
      <c r="D27" s="1610"/>
      <c r="E27" s="1610"/>
      <c r="F27" s="1610"/>
      <c r="G27" s="1637"/>
      <c r="H27" s="2099"/>
      <c r="I27" s="2110"/>
      <c r="J27" s="2099"/>
      <c r="K27" s="2112" t="s">
        <v>447</v>
      </c>
      <c r="L27" s="2033" t="s">
        <v>19</v>
      </c>
      <c r="M27" s="2066" t="s">
        <v>448</v>
      </c>
      <c r="N27" s="1"/>
      <c r="O27" s="1"/>
      <c r="P27" s="1"/>
      <c r="Q27" s="1"/>
      <c r="R27" s="1"/>
      <c r="S27" s="1"/>
      <c r="T27" s="1"/>
      <c r="U27" s="1"/>
      <c r="V27" s="1"/>
      <c r="W27" s="1"/>
      <c r="X27" s="1"/>
      <c r="Y27" s="1"/>
      <c r="Z27" s="1"/>
      <c r="AA27" s="1"/>
    </row>
    <row r="28" spans="1:27" ht="15" customHeight="1" x14ac:dyDescent="0.2">
      <c r="A28" s="70"/>
      <c r="B28" s="1884"/>
      <c r="C28" s="1884"/>
      <c r="D28" s="1884"/>
      <c r="E28" s="1884"/>
      <c r="F28" s="1884"/>
      <c r="G28" s="1896"/>
      <c r="H28" s="2100"/>
      <c r="I28" s="2111"/>
      <c r="J28" s="2100"/>
      <c r="K28" s="2113"/>
      <c r="L28" s="1895"/>
      <c r="M28" s="1884"/>
      <c r="N28" s="1"/>
      <c r="O28" s="1"/>
      <c r="P28" s="1"/>
      <c r="Q28" s="1"/>
      <c r="R28" s="1"/>
      <c r="S28" s="1"/>
      <c r="T28" s="1"/>
      <c r="U28" s="1"/>
      <c r="V28" s="1"/>
      <c r="W28" s="1"/>
      <c r="X28" s="1"/>
      <c r="Y28" s="1"/>
      <c r="Z28" s="1"/>
      <c r="AA28" s="1"/>
    </row>
    <row r="29" spans="1:27" ht="15" customHeight="1" x14ac:dyDescent="0.2">
      <c r="A29" s="70"/>
      <c r="B29" s="1751" t="s">
        <v>21</v>
      </c>
      <c r="C29" s="1610"/>
      <c r="D29" s="1610"/>
      <c r="E29" s="1610"/>
      <c r="F29" s="1610"/>
      <c r="G29" s="1610"/>
      <c r="H29" s="1610"/>
      <c r="I29" s="1610"/>
      <c r="J29" s="1610"/>
      <c r="K29" s="1610"/>
      <c r="L29" s="70"/>
      <c r="M29" s="70"/>
      <c r="N29" s="1"/>
      <c r="O29" s="1"/>
      <c r="P29" s="1"/>
      <c r="Q29" s="1"/>
      <c r="R29" s="1"/>
      <c r="S29" s="1"/>
      <c r="T29" s="1"/>
      <c r="U29" s="1"/>
      <c r="V29" s="1"/>
      <c r="W29" s="1"/>
      <c r="X29" s="1"/>
      <c r="Y29" s="1"/>
      <c r="Z29" s="1"/>
      <c r="AA29" s="1"/>
    </row>
    <row r="30" spans="1:27" ht="15" customHeight="1" x14ac:dyDescent="0.2">
      <c r="A30" s="70"/>
      <c r="B30" s="2105" t="s">
        <v>22</v>
      </c>
      <c r="C30" s="2106"/>
      <c r="D30" s="2106"/>
      <c r="E30" s="2106"/>
      <c r="F30" s="2106"/>
      <c r="G30" s="2107"/>
      <c r="H30" s="1223">
        <v>0</v>
      </c>
      <c r="I30" s="1224">
        <v>0</v>
      </c>
      <c r="J30" s="379">
        <v>0</v>
      </c>
      <c r="K30" s="1224">
        <v>0</v>
      </c>
      <c r="L30" s="379">
        <v>0</v>
      </c>
      <c r="M30" s="1224">
        <v>0</v>
      </c>
      <c r="N30" s="1"/>
      <c r="O30" s="1"/>
      <c r="P30" s="1"/>
      <c r="Q30" s="1"/>
      <c r="R30" s="1"/>
      <c r="S30" s="1"/>
      <c r="T30" s="1"/>
      <c r="U30" s="1"/>
      <c r="V30" s="1"/>
      <c r="W30" s="1"/>
      <c r="X30" s="1"/>
      <c r="Y30" s="1"/>
      <c r="Z30" s="1"/>
      <c r="AA30" s="1"/>
    </row>
    <row r="31" spans="1:27" ht="15" customHeight="1" x14ac:dyDescent="0.2">
      <c r="A31" s="70"/>
      <c r="B31" s="2097" t="s">
        <v>23</v>
      </c>
      <c r="C31" s="1653"/>
      <c r="D31" s="1653"/>
      <c r="E31" s="1653"/>
      <c r="F31" s="1653"/>
      <c r="G31" s="1886"/>
      <c r="H31" s="380">
        <v>0</v>
      </c>
      <c r="I31" s="381">
        <v>0</v>
      </c>
      <c r="J31" s="382">
        <v>0</v>
      </c>
      <c r="K31" s="381">
        <v>0</v>
      </c>
      <c r="L31" s="382">
        <v>0</v>
      </c>
      <c r="M31" s="381">
        <v>0</v>
      </c>
      <c r="N31" s="1"/>
      <c r="O31" s="1"/>
      <c r="P31" s="1"/>
      <c r="Q31" s="1"/>
      <c r="R31" s="1"/>
      <c r="S31" s="1"/>
      <c r="T31" s="1"/>
      <c r="U31" s="1"/>
      <c r="V31" s="1"/>
      <c r="W31" s="1"/>
      <c r="X31" s="1"/>
      <c r="Y31" s="1"/>
      <c r="Z31" s="1"/>
      <c r="AA31" s="1"/>
    </row>
    <row r="32" spans="1:27" ht="15" customHeight="1" x14ac:dyDescent="0.2">
      <c r="A32" s="70"/>
      <c r="B32" s="2097" t="s">
        <v>24</v>
      </c>
      <c r="C32" s="1653"/>
      <c r="D32" s="1653"/>
      <c r="E32" s="1653"/>
      <c r="F32" s="1653"/>
      <c r="G32" s="1886"/>
      <c r="H32" s="380">
        <v>0</v>
      </c>
      <c r="I32" s="381">
        <v>0</v>
      </c>
      <c r="J32" s="382">
        <v>0</v>
      </c>
      <c r="K32" s="381">
        <v>0</v>
      </c>
      <c r="L32" s="382">
        <v>0</v>
      </c>
      <c r="M32" s="381">
        <v>0</v>
      </c>
      <c r="N32" s="1"/>
      <c r="O32" s="1"/>
      <c r="P32" s="1"/>
      <c r="Q32" s="1"/>
      <c r="R32" s="1"/>
      <c r="S32" s="1"/>
      <c r="T32" s="1"/>
      <c r="U32" s="1"/>
      <c r="V32" s="1"/>
      <c r="W32" s="1"/>
      <c r="X32" s="1"/>
      <c r="Y32" s="1"/>
      <c r="Z32" s="1"/>
      <c r="AA32" s="1"/>
    </row>
    <row r="33" spans="1:27" ht="15" customHeight="1" x14ac:dyDescent="0.2">
      <c r="A33" s="70"/>
      <c r="B33" s="2097" t="s">
        <v>26</v>
      </c>
      <c r="C33" s="1653"/>
      <c r="D33" s="1653"/>
      <c r="E33" s="1653"/>
      <c r="F33" s="1653"/>
      <c r="G33" s="1886"/>
      <c r="H33" s="383">
        <v>6752</v>
      </c>
      <c r="I33" s="384">
        <v>1</v>
      </c>
      <c r="J33" s="385">
        <v>7595</v>
      </c>
      <c r="K33" s="384">
        <v>1</v>
      </c>
      <c r="L33" s="385">
        <v>7773</v>
      </c>
      <c r="M33" s="386">
        <v>1</v>
      </c>
      <c r="N33" s="1"/>
      <c r="O33" s="1"/>
      <c r="P33" s="1"/>
      <c r="Q33" s="1"/>
      <c r="R33" s="1"/>
      <c r="S33" s="1"/>
      <c r="T33" s="1"/>
      <c r="U33" s="1"/>
      <c r="V33" s="1"/>
      <c r="W33" s="1"/>
      <c r="X33" s="1"/>
      <c r="Y33" s="1"/>
      <c r="Z33" s="1"/>
      <c r="AA33" s="1"/>
    </row>
    <row r="34" spans="1:27" ht="15" customHeight="1" x14ac:dyDescent="0.2">
      <c r="A34" s="70"/>
      <c r="B34" s="2108" t="s">
        <v>27</v>
      </c>
      <c r="C34" s="1889"/>
      <c r="D34" s="1889"/>
      <c r="E34" s="1889"/>
      <c r="F34" s="1889"/>
      <c r="G34" s="1890"/>
      <c r="H34" s="387">
        <v>0</v>
      </c>
      <c r="I34" s="388">
        <v>0</v>
      </c>
      <c r="J34" s="389">
        <v>0</v>
      </c>
      <c r="K34" s="388">
        <v>0</v>
      </c>
      <c r="L34" s="389">
        <v>0</v>
      </c>
      <c r="M34" s="388">
        <v>0</v>
      </c>
      <c r="N34" s="1"/>
      <c r="O34" s="1"/>
      <c r="P34" s="1"/>
      <c r="Q34" s="1"/>
      <c r="R34" s="1"/>
      <c r="S34" s="1"/>
      <c r="T34" s="1"/>
      <c r="U34" s="1"/>
      <c r="V34" s="1"/>
      <c r="W34" s="1"/>
      <c r="X34" s="1"/>
      <c r="Y34" s="1"/>
      <c r="Z34" s="1"/>
      <c r="AA34" s="1"/>
    </row>
    <row r="35" spans="1:27" ht="15" customHeight="1" x14ac:dyDescent="0.2">
      <c r="A35" s="70"/>
      <c r="B35" s="1751" t="s">
        <v>449</v>
      </c>
      <c r="C35" s="1610"/>
      <c r="D35" s="1610"/>
      <c r="E35" s="1610"/>
      <c r="F35" s="1610"/>
      <c r="G35" s="1610"/>
      <c r="H35" s="1610"/>
      <c r="I35" s="1610"/>
      <c r="J35" s="1610"/>
      <c r="K35" s="1610"/>
      <c r="L35" s="34"/>
      <c r="M35" s="34"/>
      <c r="N35" s="1"/>
      <c r="O35" s="1"/>
      <c r="P35" s="1"/>
      <c r="Q35" s="1"/>
      <c r="R35" s="1"/>
      <c r="S35" s="1"/>
      <c r="T35" s="1"/>
      <c r="U35" s="1"/>
      <c r="V35" s="1"/>
      <c r="W35" s="1"/>
      <c r="X35" s="1"/>
      <c r="Y35" s="1"/>
      <c r="Z35" s="1"/>
      <c r="AA35" s="1"/>
    </row>
    <row r="36" spans="1:27" ht="15" customHeight="1" x14ac:dyDescent="0.2">
      <c r="A36" s="70"/>
      <c r="B36" s="2105" t="s">
        <v>29</v>
      </c>
      <c r="C36" s="2106"/>
      <c r="D36" s="2106"/>
      <c r="E36" s="2106"/>
      <c r="F36" s="2106"/>
      <c r="G36" s="2107"/>
      <c r="H36" s="390">
        <v>4</v>
      </c>
      <c r="I36" s="391">
        <v>0.66700000000000004</v>
      </c>
      <c r="J36" s="392">
        <v>3</v>
      </c>
      <c r="K36" s="391">
        <v>1</v>
      </c>
      <c r="L36" s="392">
        <v>3</v>
      </c>
      <c r="M36" s="391">
        <v>1</v>
      </c>
      <c r="N36" s="1"/>
      <c r="O36" s="1"/>
      <c r="P36" s="1"/>
      <c r="Q36" s="1"/>
      <c r="R36" s="1"/>
      <c r="S36" s="1"/>
      <c r="T36" s="1"/>
      <c r="U36" s="1"/>
      <c r="V36" s="1"/>
      <c r="W36" s="1"/>
      <c r="X36" s="1"/>
      <c r="Y36" s="1"/>
      <c r="Z36" s="1"/>
      <c r="AA36" s="1"/>
    </row>
    <row r="37" spans="1:27" ht="15" customHeight="1" x14ac:dyDescent="0.2">
      <c r="A37" s="70"/>
      <c r="B37" s="2097" t="s">
        <v>401</v>
      </c>
      <c r="C37" s="1653"/>
      <c r="D37" s="1653"/>
      <c r="E37" s="1653"/>
      <c r="F37" s="1653"/>
      <c r="G37" s="1886"/>
      <c r="H37" s="1225">
        <v>290</v>
      </c>
      <c r="I37" s="1226">
        <v>0.97299999999999998</v>
      </c>
      <c r="J37" s="393">
        <v>326</v>
      </c>
      <c r="K37" s="1226">
        <v>1</v>
      </c>
      <c r="L37" s="393">
        <v>351</v>
      </c>
      <c r="M37" s="1226">
        <v>1</v>
      </c>
      <c r="N37" s="1"/>
      <c r="O37" s="1"/>
      <c r="P37" s="1"/>
      <c r="Q37" s="1"/>
      <c r="R37" s="1"/>
      <c r="S37" s="1"/>
      <c r="T37" s="1"/>
      <c r="U37" s="1"/>
      <c r="V37" s="1"/>
      <c r="W37" s="1"/>
      <c r="X37" s="1"/>
      <c r="Y37" s="1"/>
      <c r="Z37" s="1"/>
      <c r="AA37" s="1"/>
    </row>
    <row r="38" spans="1:27" ht="15" customHeight="1" x14ac:dyDescent="0.2">
      <c r="A38" s="70"/>
      <c r="B38" s="2097" t="s">
        <v>31</v>
      </c>
      <c r="C38" s="1653"/>
      <c r="D38" s="1653"/>
      <c r="E38" s="1653"/>
      <c r="F38" s="1653"/>
      <c r="G38" s="1886"/>
      <c r="H38" s="1225">
        <v>40</v>
      </c>
      <c r="I38" s="1226">
        <v>0.87</v>
      </c>
      <c r="J38" s="393">
        <v>51</v>
      </c>
      <c r="K38" s="1226">
        <v>1</v>
      </c>
      <c r="L38" s="393">
        <v>52</v>
      </c>
      <c r="M38" s="1226">
        <v>1</v>
      </c>
      <c r="N38" s="1"/>
      <c r="O38" s="1"/>
      <c r="P38" s="1"/>
      <c r="Q38" s="1"/>
      <c r="R38" s="1"/>
      <c r="S38" s="1"/>
      <c r="T38" s="1"/>
      <c r="U38" s="1"/>
      <c r="V38" s="1"/>
      <c r="W38" s="1"/>
      <c r="X38" s="1"/>
      <c r="Y38" s="1"/>
      <c r="Z38" s="1"/>
      <c r="AA38" s="1"/>
    </row>
    <row r="39" spans="1:27" ht="15" customHeight="1" x14ac:dyDescent="0.2">
      <c r="A39" s="70"/>
      <c r="B39" s="2097" t="s">
        <v>32</v>
      </c>
      <c r="C39" s="1653"/>
      <c r="D39" s="1653"/>
      <c r="E39" s="1653"/>
      <c r="F39" s="1653"/>
      <c r="G39" s="1886"/>
      <c r="H39" s="1225">
        <v>336</v>
      </c>
      <c r="I39" s="1226">
        <v>0.98499999999999999</v>
      </c>
      <c r="J39" s="393">
        <v>344</v>
      </c>
      <c r="K39" s="1226">
        <v>1</v>
      </c>
      <c r="L39" s="393">
        <v>377</v>
      </c>
      <c r="M39" s="1226">
        <v>1</v>
      </c>
      <c r="N39" s="1"/>
      <c r="O39" s="1"/>
      <c r="P39" s="1"/>
      <c r="Q39" s="1"/>
      <c r="R39" s="1"/>
      <c r="S39" s="1"/>
      <c r="T39" s="1"/>
      <c r="U39" s="1"/>
      <c r="V39" s="1"/>
      <c r="W39" s="1"/>
      <c r="X39" s="1"/>
      <c r="Y39" s="1"/>
      <c r="Z39" s="1"/>
      <c r="AA39" s="1"/>
    </row>
    <row r="40" spans="1:27" ht="15" customHeight="1" x14ac:dyDescent="0.2">
      <c r="A40" s="70"/>
      <c r="B40" s="2097" t="s">
        <v>402</v>
      </c>
      <c r="C40" s="1653"/>
      <c r="D40" s="1653"/>
      <c r="E40" s="1653"/>
      <c r="F40" s="1653"/>
      <c r="G40" s="1886"/>
      <c r="H40" s="1225">
        <v>201</v>
      </c>
      <c r="I40" s="1226">
        <v>0.98</v>
      </c>
      <c r="J40" s="393">
        <v>215</v>
      </c>
      <c r="K40" s="1226">
        <v>1</v>
      </c>
      <c r="L40" s="393">
        <v>223</v>
      </c>
      <c r="M40" s="1226">
        <v>1</v>
      </c>
      <c r="N40" s="1"/>
      <c r="O40" s="1"/>
      <c r="P40" s="1"/>
      <c r="Q40" s="1"/>
      <c r="R40" s="1"/>
      <c r="S40" s="1"/>
      <c r="T40" s="1"/>
      <c r="U40" s="1"/>
      <c r="V40" s="1"/>
      <c r="W40" s="1"/>
      <c r="X40" s="1"/>
      <c r="Y40" s="1"/>
      <c r="Z40" s="1"/>
      <c r="AA40" s="1"/>
    </row>
    <row r="41" spans="1:27" ht="15" customHeight="1" x14ac:dyDescent="0.2">
      <c r="A41" s="70"/>
      <c r="B41" s="2097" t="s">
        <v>403</v>
      </c>
      <c r="C41" s="1653"/>
      <c r="D41" s="1653"/>
      <c r="E41" s="1653"/>
      <c r="F41" s="1653"/>
      <c r="G41" s="1886"/>
      <c r="H41" s="1227">
        <v>1289</v>
      </c>
      <c r="I41" s="1226">
        <v>0.90300000000000002</v>
      </c>
      <c r="J41" s="394">
        <v>1488</v>
      </c>
      <c r="K41" s="1226">
        <v>1</v>
      </c>
      <c r="L41" s="394">
        <v>1498</v>
      </c>
      <c r="M41" s="1226">
        <v>1</v>
      </c>
      <c r="N41" s="1"/>
      <c r="O41" s="1"/>
      <c r="P41" s="1"/>
      <c r="Q41" s="1"/>
      <c r="R41" s="1"/>
      <c r="S41" s="1"/>
      <c r="T41" s="1"/>
      <c r="U41" s="1"/>
      <c r="V41" s="1"/>
      <c r="W41" s="1"/>
      <c r="X41" s="1"/>
      <c r="Y41" s="1"/>
      <c r="Z41" s="1"/>
      <c r="AA41" s="1"/>
    </row>
    <row r="42" spans="1:27" ht="15" customHeight="1" x14ac:dyDescent="0.2">
      <c r="A42" s="70"/>
      <c r="B42" s="2097" t="s">
        <v>35</v>
      </c>
      <c r="C42" s="1653"/>
      <c r="D42" s="1653"/>
      <c r="E42" s="1653"/>
      <c r="F42" s="1653"/>
      <c r="G42" s="1886"/>
      <c r="H42" s="1225">
        <v>96</v>
      </c>
      <c r="I42" s="1226">
        <v>0.98</v>
      </c>
      <c r="J42" s="393">
        <v>110</v>
      </c>
      <c r="K42" s="1226">
        <v>1</v>
      </c>
      <c r="L42" s="393">
        <v>135</v>
      </c>
      <c r="M42" s="1226">
        <v>1</v>
      </c>
      <c r="N42" s="1"/>
      <c r="O42" s="1"/>
      <c r="P42" s="1"/>
      <c r="Q42" s="1"/>
      <c r="R42" s="1"/>
      <c r="S42" s="1"/>
      <c r="T42" s="1"/>
      <c r="U42" s="1"/>
      <c r="V42" s="1"/>
      <c r="W42" s="1"/>
      <c r="X42" s="1"/>
      <c r="Y42" s="1"/>
      <c r="Z42" s="1"/>
      <c r="AA42" s="1"/>
    </row>
    <row r="43" spans="1:27" ht="15" customHeight="1" x14ac:dyDescent="0.2">
      <c r="A43" s="70"/>
      <c r="B43" s="2097" t="s">
        <v>36</v>
      </c>
      <c r="C43" s="1653"/>
      <c r="D43" s="1653"/>
      <c r="E43" s="1653"/>
      <c r="F43" s="1653"/>
      <c r="G43" s="1886"/>
      <c r="H43" s="1227">
        <v>4051</v>
      </c>
      <c r="I43" s="1226">
        <v>0.86099999999999999</v>
      </c>
      <c r="J43" s="394">
        <v>4878</v>
      </c>
      <c r="K43" s="1226">
        <v>1</v>
      </c>
      <c r="L43" s="394">
        <v>4764</v>
      </c>
      <c r="M43" s="1226">
        <v>1</v>
      </c>
      <c r="N43" s="1"/>
      <c r="O43" s="1"/>
      <c r="P43" s="1"/>
      <c r="Q43" s="1"/>
      <c r="R43" s="1"/>
      <c r="S43" s="1"/>
      <c r="T43" s="1"/>
      <c r="U43" s="1"/>
      <c r="V43" s="1"/>
      <c r="W43" s="1"/>
      <c r="X43" s="1"/>
      <c r="Y43" s="1"/>
      <c r="Z43" s="1"/>
      <c r="AA43" s="1"/>
    </row>
    <row r="44" spans="1:27" ht="15" customHeight="1" x14ac:dyDescent="0.2">
      <c r="A44" s="70"/>
      <c r="B44" s="2097" t="s">
        <v>450</v>
      </c>
      <c r="C44" s="1653"/>
      <c r="D44" s="1653"/>
      <c r="E44" s="1653"/>
      <c r="F44" s="1653"/>
      <c r="G44" s="1886"/>
      <c r="H44" s="1225">
        <v>124</v>
      </c>
      <c r="I44" s="1226">
        <v>0.50800000000000001</v>
      </c>
      <c r="J44" s="393">
        <v>180</v>
      </c>
      <c r="K44" s="1226">
        <v>1</v>
      </c>
      <c r="L44" s="393">
        <v>151</v>
      </c>
      <c r="M44" s="1226">
        <v>1</v>
      </c>
      <c r="N44" s="1"/>
      <c r="O44" s="1"/>
      <c r="P44" s="1"/>
      <c r="Q44" s="1"/>
      <c r="R44" s="1"/>
      <c r="S44" s="1"/>
      <c r="T44" s="1"/>
      <c r="U44" s="1"/>
      <c r="V44" s="1"/>
      <c r="W44" s="1"/>
      <c r="X44" s="1"/>
      <c r="Y44" s="1"/>
      <c r="Z44" s="1"/>
      <c r="AA44" s="1"/>
    </row>
    <row r="45" spans="1:27" ht="15" customHeight="1" x14ac:dyDescent="0.2">
      <c r="A45" s="70"/>
      <c r="B45" s="2097" t="s">
        <v>38</v>
      </c>
      <c r="C45" s="1653"/>
      <c r="D45" s="1653"/>
      <c r="E45" s="1653"/>
      <c r="F45" s="1653"/>
      <c r="G45" s="1886"/>
      <c r="H45" s="1225">
        <v>20</v>
      </c>
      <c r="I45" s="1226">
        <v>1</v>
      </c>
      <c r="J45" s="393">
        <v>0</v>
      </c>
      <c r="K45" s="1226">
        <v>1</v>
      </c>
      <c r="L45" s="393">
        <v>219</v>
      </c>
      <c r="M45" s="1226">
        <v>1</v>
      </c>
      <c r="N45" s="1"/>
      <c r="O45" s="1"/>
      <c r="P45" s="1"/>
      <c r="Q45" s="1"/>
      <c r="R45" s="1"/>
      <c r="S45" s="1"/>
      <c r="T45" s="1"/>
      <c r="U45" s="1"/>
      <c r="V45" s="1"/>
      <c r="W45" s="1"/>
      <c r="X45" s="1"/>
      <c r="Y45" s="1"/>
      <c r="Z45" s="1"/>
      <c r="AA45" s="1"/>
    </row>
    <row r="46" spans="1:27" ht="15" customHeight="1" x14ac:dyDescent="0.2">
      <c r="A46" s="70"/>
      <c r="B46" s="2104" t="s">
        <v>42</v>
      </c>
      <c r="C46" s="1889"/>
      <c r="D46" s="1889"/>
      <c r="E46" s="1889"/>
      <c r="F46" s="1889"/>
      <c r="G46" s="1890"/>
      <c r="H46" s="1228">
        <v>6752</v>
      </c>
      <c r="I46" s="1229">
        <v>0.875</v>
      </c>
      <c r="J46" s="395">
        <v>7595</v>
      </c>
      <c r="K46" s="1229">
        <v>1</v>
      </c>
      <c r="L46" s="395">
        <v>7773</v>
      </c>
      <c r="M46" s="1229">
        <v>1</v>
      </c>
      <c r="N46" s="1"/>
      <c r="O46" s="1"/>
      <c r="P46" s="1"/>
      <c r="Q46" s="1"/>
      <c r="R46" s="1"/>
      <c r="S46" s="1"/>
      <c r="T46" s="1"/>
      <c r="U46" s="1"/>
      <c r="V46" s="1"/>
      <c r="W46" s="1"/>
      <c r="X46" s="1"/>
      <c r="Y46" s="1"/>
      <c r="Z46" s="1"/>
      <c r="AA46" s="1"/>
    </row>
    <row r="47" spans="1:27" ht="15" customHeight="1" x14ac:dyDescent="0.2">
      <c r="A47" s="70"/>
      <c r="B47" s="2062" t="s">
        <v>451</v>
      </c>
      <c r="C47" s="1615"/>
      <c r="D47" s="1615"/>
      <c r="E47" s="1615"/>
      <c r="F47" s="1615"/>
      <c r="G47" s="1615"/>
      <c r="H47" s="1615"/>
      <c r="I47" s="1615"/>
      <c r="J47" s="1615"/>
      <c r="K47" s="1615"/>
      <c r="L47" s="1615"/>
      <c r="M47" s="1615"/>
      <c r="N47" s="2"/>
      <c r="O47" s="2"/>
      <c r="P47" s="2"/>
      <c r="Q47" s="2"/>
      <c r="R47" s="2"/>
      <c r="S47" s="2"/>
      <c r="T47" s="2"/>
      <c r="U47" s="2"/>
      <c r="V47" s="2"/>
      <c r="W47" s="2"/>
      <c r="X47" s="2"/>
      <c r="Y47" s="2"/>
      <c r="Z47" s="2"/>
      <c r="AA47" s="2"/>
    </row>
    <row r="48" spans="1:27" ht="45" customHeight="1" x14ac:dyDescent="0.2">
      <c r="A48" s="70"/>
      <c r="B48" s="1615"/>
      <c r="C48" s="1610"/>
      <c r="D48" s="1610"/>
      <c r="E48" s="1610"/>
      <c r="F48" s="1610"/>
      <c r="G48" s="1610"/>
      <c r="H48" s="1610"/>
      <c r="I48" s="1610"/>
      <c r="J48" s="1610"/>
      <c r="K48" s="1610"/>
      <c r="L48" s="1610"/>
      <c r="M48" s="1615"/>
      <c r="N48" s="2"/>
      <c r="O48" s="2"/>
      <c r="P48" s="2"/>
      <c r="Q48" s="2"/>
      <c r="R48" s="2"/>
      <c r="S48" s="2"/>
      <c r="T48" s="2"/>
      <c r="U48" s="2"/>
      <c r="V48" s="2"/>
      <c r="W48" s="2"/>
      <c r="X48" s="2"/>
      <c r="Y48" s="2"/>
      <c r="Z48" s="2"/>
      <c r="AA48" s="2"/>
    </row>
    <row r="49" spans="1:27" ht="1.5" customHeight="1" x14ac:dyDescent="0.2">
      <c r="A49" s="70"/>
      <c r="B49" s="1615"/>
      <c r="C49" s="1610"/>
      <c r="D49" s="1610"/>
      <c r="E49" s="1610"/>
      <c r="F49" s="1610"/>
      <c r="G49" s="1610"/>
      <c r="H49" s="1610"/>
      <c r="I49" s="1610"/>
      <c r="J49" s="1610"/>
      <c r="K49" s="1610"/>
      <c r="L49" s="1610"/>
      <c r="M49" s="1615"/>
      <c r="N49" s="2"/>
      <c r="O49" s="2"/>
      <c r="P49" s="2"/>
      <c r="Q49" s="2"/>
      <c r="R49" s="2"/>
      <c r="S49" s="2"/>
      <c r="T49" s="2"/>
      <c r="U49" s="2"/>
      <c r="V49" s="2"/>
      <c r="W49" s="2"/>
      <c r="X49" s="2"/>
      <c r="Y49" s="2"/>
      <c r="Z49" s="2"/>
      <c r="AA49" s="2"/>
    </row>
    <row r="50" spans="1:27" ht="15" customHeight="1" x14ac:dyDescent="0.2">
      <c r="A50" s="70"/>
      <c r="B50" s="1635"/>
      <c r="C50" s="1635"/>
      <c r="D50" s="1635"/>
      <c r="E50" s="1635"/>
      <c r="F50" s="1635"/>
      <c r="G50" s="1635"/>
      <c r="H50" s="1635"/>
      <c r="I50" s="1635"/>
      <c r="J50" s="1635"/>
      <c r="K50" s="1635"/>
      <c r="L50" s="1635"/>
      <c r="M50" s="1635"/>
      <c r="N50" s="2"/>
      <c r="O50" s="2"/>
      <c r="P50" s="2"/>
      <c r="Q50" s="2"/>
      <c r="R50" s="2"/>
      <c r="S50" s="2"/>
      <c r="T50" s="2"/>
      <c r="U50" s="2"/>
      <c r="V50" s="2"/>
      <c r="W50" s="2"/>
      <c r="X50" s="2"/>
      <c r="Y50" s="2"/>
      <c r="Z50" s="2"/>
      <c r="AA50" s="2"/>
    </row>
    <row r="51" spans="1:27" ht="15" customHeight="1" x14ac:dyDescent="0.2">
      <c r="A51" s="2"/>
      <c r="B51" s="158"/>
      <c r="C51" s="158"/>
      <c r="D51" s="158"/>
      <c r="E51" s="158"/>
      <c r="F51" s="158"/>
      <c r="G51" s="158"/>
      <c r="H51" s="158"/>
      <c r="I51" s="158"/>
      <c r="J51" s="158"/>
      <c r="K51" s="158"/>
      <c r="L51" s="158"/>
      <c r="M51" s="158"/>
      <c r="N51" s="2"/>
      <c r="O51" s="2"/>
      <c r="P51" s="2"/>
      <c r="Q51" s="2"/>
      <c r="R51" s="2"/>
      <c r="S51" s="2"/>
      <c r="T51" s="2"/>
      <c r="U51" s="2"/>
      <c r="V51" s="2"/>
      <c r="W51" s="2"/>
      <c r="X51" s="2"/>
      <c r="Y51" s="2"/>
      <c r="Z51" s="2"/>
      <c r="AA51" s="2"/>
    </row>
    <row r="52" spans="1:27" ht="15" customHeight="1" x14ac:dyDescent="0.2">
      <c r="A52" s="1"/>
      <c r="B52" s="1901" t="s">
        <v>44</v>
      </c>
      <c r="C52" s="1615"/>
      <c r="D52" s="1615"/>
      <c r="E52" s="1615"/>
      <c r="F52" s="1615"/>
      <c r="G52" s="1637"/>
      <c r="H52" s="2033">
        <v>2024</v>
      </c>
      <c r="I52" s="1793"/>
      <c r="J52" s="5"/>
      <c r="K52" s="5"/>
      <c r="L52" s="5"/>
      <c r="M52" s="5"/>
      <c r="N52" s="1"/>
      <c r="O52" s="1"/>
      <c r="P52" s="1"/>
      <c r="Q52" s="1"/>
      <c r="R52" s="1"/>
      <c r="S52" s="1"/>
      <c r="T52" s="1"/>
      <c r="U52" s="1"/>
      <c r="V52" s="1"/>
      <c r="W52" s="1"/>
      <c r="X52" s="1"/>
      <c r="Y52" s="1"/>
      <c r="Z52" s="1"/>
      <c r="AA52" s="1"/>
    </row>
    <row r="53" spans="1:27" ht="15" customHeight="1" x14ac:dyDescent="0.2">
      <c r="A53" s="1"/>
      <c r="B53" s="1615"/>
      <c r="C53" s="1610"/>
      <c r="D53" s="1610"/>
      <c r="E53" s="1610"/>
      <c r="F53" s="1610"/>
      <c r="G53" s="1637"/>
      <c r="H53" s="2098" t="s">
        <v>19</v>
      </c>
      <c r="I53" s="2101" t="s">
        <v>452</v>
      </c>
      <c r="J53" s="5"/>
      <c r="K53" s="5"/>
      <c r="L53" s="5"/>
      <c r="M53" s="5"/>
      <c r="N53" s="1"/>
      <c r="O53" s="1"/>
      <c r="P53" s="1"/>
      <c r="Q53" s="1"/>
      <c r="R53" s="1"/>
      <c r="S53" s="1"/>
      <c r="T53" s="1"/>
      <c r="U53" s="1"/>
      <c r="V53" s="1"/>
      <c r="W53" s="1"/>
      <c r="X53" s="1"/>
      <c r="Y53" s="1"/>
      <c r="Z53" s="1"/>
      <c r="AA53" s="1"/>
    </row>
    <row r="54" spans="1:27" ht="15" customHeight="1" x14ac:dyDescent="0.2">
      <c r="A54" s="1"/>
      <c r="B54" s="1615"/>
      <c r="C54" s="1610"/>
      <c r="D54" s="1610"/>
      <c r="E54" s="1610"/>
      <c r="F54" s="1610"/>
      <c r="G54" s="1637"/>
      <c r="H54" s="2099"/>
      <c r="I54" s="2102"/>
      <c r="J54" s="5"/>
      <c r="K54" s="5"/>
      <c r="L54" s="5"/>
      <c r="M54" s="5"/>
      <c r="N54" s="1"/>
      <c r="O54" s="1"/>
      <c r="P54" s="1"/>
      <c r="Q54" s="1"/>
      <c r="R54" s="1"/>
      <c r="S54" s="1"/>
      <c r="T54" s="1"/>
      <c r="U54" s="1"/>
      <c r="V54" s="1"/>
      <c r="W54" s="1"/>
      <c r="X54" s="1"/>
      <c r="Y54" s="1"/>
      <c r="Z54" s="1"/>
      <c r="AA54" s="1"/>
    </row>
    <row r="55" spans="1:27" ht="15" customHeight="1" x14ac:dyDescent="0.2">
      <c r="A55" s="1"/>
      <c r="B55" s="1884"/>
      <c r="C55" s="1884"/>
      <c r="D55" s="1884"/>
      <c r="E55" s="1884"/>
      <c r="F55" s="1884"/>
      <c r="G55" s="1896"/>
      <c r="H55" s="2100"/>
      <c r="I55" s="2103"/>
      <c r="J55" s="5"/>
      <c r="K55" s="5"/>
      <c r="L55" s="5"/>
      <c r="M55" s="5"/>
      <c r="N55" s="1"/>
      <c r="O55" s="1"/>
      <c r="P55" s="1"/>
      <c r="Q55" s="1"/>
      <c r="R55" s="1"/>
      <c r="S55" s="1"/>
      <c r="T55" s="1"/>
      <c r="U55" s="1"/>
      <c r="V55" s="1"/>
      <c r="W55" s="1"/>
      <c r="X55" s="1"/>
      <c r="Y55" s="1"/>
      <c r="Z55" s="1"/>
      <c r="AA55" s="1"/>
    </row>
    <row r="56" spans="1:27" ht="15" customHeight="1" x14ac:dyDescent="0.2">
      <c r="A56" s="1"/>
      <c r="B56" s="2092" t="s">
        <v>21</v>
      </c>
      <c r="C56" s="1635"/>
      <c r="D56" s="1635"/>
      <c r="E56" s="1635"/>
      <c r="F56" s="1635"/>
      <c r="G56" s="1635"/>
      <c r="H56" s="1635"/>
      <c r="I56" s="1635"/>
      <c r="J56" s="5"/>
      <c r="K56" s="5"/>
      <c r="L56" s="5"/>
      <c r="M56" s="5"/>
      <c r="N56" s="1"/>
      <c r="O56" s="1"/>
      <c r="P56" s="1"/>
      <c r="Q56" s="1"/>
      <c r="R56" s="1"/>
      <c r="S56" s="1"/>
      <c r="T56" s="1"/>
      <c r="U56" s="1"/>
      <c r="V56" s="1"/>
      <c r="W56" s="1"/>
      <c r="X56" s="1"/>
      <c r="Y56" s="1"/>
      <c r="Z56" s="1"/>
      <c r="AA56" s="1"/>
    </row>
    <row r="57" spans="1:27" ht="15" customHeight="1" x14ac:dyDescent="0.2">
      <c r="A57" s="1"/>
      <c r="B57" s="2093" t="s">
        <v>27</v>
      </c>
      <c r="C57" s="1630"/>
      <c r="D57" s="1630"/>
      <c r="E57" s="1630"/>
      <c r="F57" s="1630"/>
      <c r="G57" s="2094"/>
      <c r="H57" s="396">
        <v>12773</v>
      </c>
      <c r="I57" s="397">
        <v>0.84209999999999996</v>
      </c>
      <c r="J57" s="5"/>
      <c r="K57" s="5"/>
      <c r="L57" s="5"/>
      <c r="M57" s="5"/>
      <c r="N57" s="1"/>
      <c r="O57" s="1"/>
      <c r="P57" s="1"/>
      <c r="Q57" s="1"/>
      <c r="R57" s="1"/>
      <c r="S57" s="1"/>
      <c r="T57" s="1"/>
      <c r="U57" s="1"/>
      <c r="V57" s="1"/>
      <c r="W57" s="1"/>
      <c r="X57" s="1"/>
      <c r="Y57" s="1"/>
      <c r="Z57" s="1"/>
      <c r="AA57" s="1"/>
    </row>
    <row r="58" spans="1:27" ht="75" customHeight="1" x14ac:dyDescent="0.2">
      <c r="A58" s="2"/>
      <c r="B58" s="2095" t="s">
        <v>453</v>
      </c>
      <c r="C58" s="1630"/>
      <c r="D58" s="1630"/>
      <c r="E58" s="1630"/>
      <c r="F58" s="1630"/>
      <c r="G58" s="1630"/>
      <c r="H58" s="1630"/>
      <c r="I58" s="1630"/>
      <c r="J58" s="158"/>
      <c r="K58" s="158"/>
      <c r="L58" s="158"/>
      <c r="M58" s="158"/>
      <c r="N58" s="2"/>
      <c r="O58" s="2"/>
      <c r="P58" s="2"/>
      <c r="Q58" s="2"/>
      <c r="R58" s="2"/>
      <c r="S58" s="2"/>
      <c r="T58" s="2"/>
      <c r="U58" s="2"/>
      <c r="V58" s="2"/>
      <c r="W58" s="2"/>
      <c r="X58" s="2"/>
      <c r="Y58" s="2"/>
      <c r="Z58" s="2"/>
      <c r="AA58" s="2"/>
    </row>
    <row r="59" spans="1:27" ht="15" customHeight="1" x14ac:dyDescent="0.2">
      <c r="A59" s="2"/>
      <c r="B59" s="158"/>
      <c r="C59" s="158"/>
      <c r="D59" s="158"/>
      <c r="E59" s="158"/>
      <c r="F59" s="158"/>
      <c r="G59" s="158"/>
      <c r="H59" s="158"/>
      <c r="I59" s="158"/>
      <c r="J59" s="158"/>
      <c r="K59" s="158"/>
      <c r="L59" s="158"/>
      <c r="M59" s="158"/>
      <c r="N59" s="1230"/>
      <c r="O59" s="1230"/>
      <c r="P59" s="1230"/>
      <c r="Q59" s="2"/>
      <c r="R59" s="2"/>
      <c r="S59" s="2"/>
      <c r="T59" s="2"/>
      <c r="U59" s="2"/>
      <c r="V59" s="2"/>
      <c r="W59" s="2"/>
      <c r="X59" s="2"/>
      <c r="Y59" s="2"/>
      <c r="Z59" s="2"/>
      <c r="AA59" s="2"/>
    </row>
    <row r="60" spans="1:27" ht="15" customHeight="1" x14ac:dyDescent="0.2">
      <c r="A60" s="1073"/>
      <c r="B60" s="2054" t="s">
        <v>47</v>
      </c>
      <c r="C60" s="1615"/>
      <c r="D60" s="1615"/>
      <c r="E60" s="1615"/>
      <c r="F60" s="1615"/>
      <c r="G60" s="1615"/>
      <c r="H60" s="1615"/>
      <c r="I60" s="1615"/>
      <c r="J60" s="1615"/>
      <c r="K60" s="1615"/>
      <c r="L60" s="1615"/>
      <c r="M60" s="1615"/>
      <c r="N60" s="1221"/>
      <c r="O60" s="1221"/>
      <c r="P60" s="1090"/>
      <c r="Q60" s="1"/>
      <c r="R60" s="1"/>
      <c r="S60" s="1"/>
      <c r="T60" s="1"/>
      <c r="U60" s="1"/>
      <c r="V60" s="1"/>
      <c r="W60" s="1"/>
      <c r="X60" s="1"/>
      <c r="Y60" s="1"/>
      <c r="Z60" s="1"/>
      <c r="AA60" s="1"/>
    </row>
    <row r="61" spans="1:27" ht="15" customHeight="1" x14ac:dyDescent="0.2">
      <c r="A61" s="70"/>
      <c r="B61" s="70"/>
      <c r="C61" s="70"/>
      <c r="D61" s="70"/>
      <c r="E61" s="70"/>
      <c r="F61" s="70"/>
      <c r="G61" s="70"/>
      <c r="H61" s="70"/>
      <c r="I61" s="70"/>
      <c r="J61" s="70"/>
      <c r="K61" s="70"/>
      <c r="L61" s="70"/>
      <c r="M61" s="70"/>
      <c r="N61" s="1090"/>
      <c r="O61" s="1090"/>
      <c r="P61" s="1090"/>
      <c r="Q61" s="1"/>
      <c r="R61" s="1"/>
      <c r="S61" s="1"/>
      <c r="T61" s="1"/>
      <c r="U61" s="1"/>
      <c r="V61" s="1"/>
      <c r="W61" s="1"/>
      <c r="X61" s="1"/>
      <c r="Y61" s="1"/>
      <c r="Z61" s="1"/>
      <c r="AA61" s="1"/>
    </row>
    <row r="62" spans="1:27" ht="15" customHeight="1" x14ac:dyDescent="0.2">
      <c r="A62" s="70"/>
      <c r="B62" s="2096" t="s">
        <v>454</v>
      </c>
      <c r="C62" s="1884"/>
      <c r="D62" s="1884"/>
      <c r="E62" s="1885"/>
      <c r="F62" s="1231">
        <v>2022</v>
      </c>
      <c r="G62" s="1232">
        <v>2023</v>
      </c>
      <c r="H62" s="1233">
        <v>2024</v>
      </c>
      <c r="I62" s="70"/>
      <c r="J62" s="70"/>
      <c r="K62" s="70"/>
      <c r="L62" s="70"/>
      <c r="M62" s="70"/>
      <c r="N62" s="1"/>
      <c r="O62" s="1"/>
      <c r="P62" s="1"/>
      <c r="Q62" s="1"/>
      <c r="R62" s="1"/>
      <c r="S62" s="1"/>
      <c r="T62" s="1"/>
      <c r="U62" s="1"/>
      <c r="V62" s="1"/>
      <c r="W62" s="1"/>
      <c r="X62" s="1"/>
      <c r="Y62" s="1"/>
      <c r="Z62" s="1"/>
      <c r="AA62" s="1"/>
    </row>
    <row r="63" spans="1:27" ht="15" customHeight="1" x14ac:dyDescent="0.2">
      <c r="A63" s="70"/>
      <c r="B63" s="1919" t="s">
        <v>50</v>
      </c>
      <c r="C63" s="1650"/>
      <c r="D63" s="1650"/>
      <c r="E63" s="1882"/>
      <c r="F63" s="398">
        <v>303</v>
      </c>
      <c r="G63" s="399">
        <v>433</v>
      </c>
      <c r="H63" s="400">
        <v>418</v>
      </c>
      <c r="I63" s="70"/>
      <c r="J63" s="70"/>
      <c r="K63" s="70"/>
      <c r="L63" s="70"/>
      <c r="M63" s="70"/>
      <c r="N63" s="1"/>
      <c r="O63" s="1"/>
      <c r="P63" s="1"/>
      <c r="Q63" s="1"/>
      <c r="R63" s="1"/>
      <c r="S63" s="1"/>
      <c r="T63" s="1"/>
      <c r="U63" s="1"/>
      <c r="V63" s="1"/>
      <c r="W63" s="1"/>
      <c r="X63" s="1"/>
      <c r="Y63" s="1"/>
      <c r="Z63" s="1"/>
      <c r="AA63" s="1"/>
    </row>
    <row r="64" spans="1:27" ht="15" customHeight="1" x14ac:dyDescent="0.2">
      <c r="A64" s="70"/>
      <c r="B64" s="1845" t="s">
        <v>51</v>
      </c>
      <c r="C64" s="1624"/>
      <c r="D64" s="1624"/>
      <c r="E64" s="1712"/>
      <c r="F64" s="401">
        <v>204</v>
      </c>
      <c r="G64" s="402">
        <v>233</v>
      </c>
      <c r="H64" s="403">
        <v>157</v>
      </c>
      <c r="I64" s="70"/>
      <c r="J64" s="70"/>
      <c r="K64" s="70"/>
      <c r="L64" s="70"/>
      <c r="M64" s="70"/>
      <c r="N64" s="1"/>
      <c r="O64" s="1"/>
      <c r="P64" s="1"/>
      <c r="Q64" s="1"/>
      <c r="R64" s="1"/>
      <c r="S64" s="1"/>
      <c r="T64" s="1"/>
      <c r="U64" s="1"/>
      <c r="V64" s="1"/>
      <c r="W64" s="1"/>
      <c r="X64" s="1"/>
      <c r="Y64" s="1"/>
      <c r="Z64" s="1"/>
      <c r="AA64" s="1"/>
    </row>
    <row r="65" spans="1:27" ht="15" customHeight="1" x14ac:dyDescent="0.2">
      <c r="A65" s="70"/>
      <c r="B65" s="1845" t="s">
        <v>52</v>
      </c>
      <c r="C65" s="1624"/>
      <c r="D65" s="1624"/>
      <c r="E65" s="1712"/>
      <c r="F65" s="401">
        <v>637</v>
      </c>
      <c r="G65" s="402">
        <v>328</v>
      </c>
      <c r="H65" s="403">
        <v>337</v>
      </c>
      <c r="I65" s="70"/>
      <c r="J65" s="70"/>
      <c r="K65" s="70"/>
      <c r="L65" s="70"/>
      <c r="M65" s="70"/>
      <c r="N65" s="1"/>
      <c r="O65" s="1"/>
      <c r="P65" s="1"/>
      <c r="Q65" s="1"/>
      <c r="R65" s="1"/>
      <c r="S65" s="1"/>
      <c r="T65" s="1"/>
      <c r="U65" s="1"/>
      <c r="V65" s="1"/>
      <c r="W65" s="1"/>
      <c r="X65" s="1"/>
      <c r="Y65" s="1"/>
      <c r="Z65" s="1"/>
      <c r="AA65" s="1"/>
    </row>
    <row r="66" spans="1:27" ht="15" customHeight="1" x14ac:dyDescent="0.2">
      <c r="A66" s="70"/>
      <c r="B66" s="1845" t="s">
        <v>53</v>
      </c>
      <c r="C66" s="1624"/>
      <c r="D66" s="1624"/>
      <c r="E66" s="1712"/>
      <c r="F66" s="404">
        <v>1110</v>
      </c>
      <c r="G66" s="405">
        <v>1101</v>
      </c>
      <c r="H66" s="406">
        <v>1263</v>
      </c>
      <c r="I66" s="359"/>
      <c r="J66" s="359"/>
      <c r="K66" s="359"/>
      <c r="L66" s="359"/>
      <c r="M66" s="359"/>
      <c r="N66" s="1"/>
      <c r="O66" s="1"/>
      <c r="P66" s="1"/>
      <c r="Q66" s="1"/>
      <c r="R66" s="1"/>
      <c r="S66" s="1"/>
      <c r="T66" s="1"/>
      <c r="U66" s="1"/>
      <c r="V66" s="1"/>
      <c r="W66" s="1"/>
      <c r="X66" s="1"/>
      <c r="Y66" s="1"/>
      <c r="Z66" s="1"/>
      <c r="AA66" s="1"/>
    </row>
    <row r="67" spans="1:27" ht="15" customHeight="1" x14ac:dyDescent="0.2">
      <c r="A67" s="70"/>
      <c r="B67" s="1845" t="s">
        <v>54</v>
      </c>
      <c r="C67" s="1624"/>
      <c r="D67" s="1624"/>
      <c r="E67" s="1712"/>
      <c r="F67" s="401">
        <v>178</v>
      </c>
      <c r="G67" s="407">
        <v>276</v>
      </c>
      <c r="H67" s="408">
        <v>44</v>
      </c>
      <c r="I67" s="359"/>
      <c r="J67" s="359"/>
      <c r="K67" s="359"/>
      <c r="L67" s="359"/>
      <c r="M67" s="359"/>
      <c r="N67" s="1"/>
      <c r="O67" s="1"/>
      <c r="P67" s="1"/>
      <c r="Q67" s="1"/>
      <c r="R67" s="1"/>
      <c r="S67" s="1"/>
      <c r="T67" s="1"/>
      <c r="U67" s="1"/>
      <c r="V67" s="1"/>
      <c r="W67" s="1"/>
      <c r="X67" s="1"/>
      <c r="Y67" s="1"/>
      <c r="Z67" s="1"/>
      <c r="AA67" s="1"/>
    </row>
    <row r="68" spans="1:27" ht="15" customHeight="1" x14ac:dyDescent="0.2">
      <c r="A68" s="70"/>
      <c r="B68" s="2079" t="s">
        <v>55</v>
      </c>
      <c r="C68" s="1898"/>
      <c r="D68" s="1898"/>
      <c r="E68" s="1923"/>
      <c r="F68" s="409">
        <v>2432</v>
      </c>
      <c r="G68" s="410">
        <v>2371</v>
      </c>
      <c r="H68" s="411">
        <v>2219</v>
      </c>
      <c r="I68" s="359"/>
      <c r="J68" s="359"/>
      <c r="K68" s="359"/>
      <c r="L68" s="359"/>
      <c r="M68" s="359"/>
      <c r="N68" s="1"/>
      <c r="O68" s="1"/>
      <c r="P68" s="1"/>
      <c r="Q68" s="1"/>
      <c r="R68" s="1"/>
      <c r="S68" s="1"/>
      <c r="T68" s="1"/>
      <c r="U68" s="1"/>
      <c r="V68" s="1"/>
      <c r="W68" s="1"/>
      <c r="X68" s="1"/>
      <c r="Y68" s="1"/>
      <c r="Z68" s="1"/>
      <c r="AA68" s="1"/>
    </row>
    <row r="69" spans="1:27" ht="15" customHeight="1" x14ac:dyDescent="0.2">
      <c r="A69" s="70"/>
      <c r="B69" s="70"/>
      <c r="C69" s="70"/>
      <c r="D69" s="70"/>
      <c r="E69" s="70"/>
      <c r="F69" s="70"/>
      <c r="G69" s="359"/>
      <c r="H69" s="359"/>
      <c r="I69" s="359"/>
      <c r="J69" s="359"/>
      <c r="K69" s="359"/>
      <c r="L69" s="359"/>
      <c r="M69" s="359"/>
      <c r="N69" s="1"/>
      <c r="O69" s="1"/>
      <c r="P69" s="1"/>
      <c r="Q69" s="1"/>
      <c r="R69" s="1"/>
      <c r="S69" s="1"/>
      <c r="T69" s="1"/>
      <c r="U69" s="1"/>
      <c r="V69" s="1"/>
      <c r="W69" s="1"/>
      <c r="X69" s="1"/>
      <c r="Y69" s="1"/>
      <c r="Z69" s="1"/>
      <c r="AA69" s="1"/>
    </row>
    <row r="70" spans="1:27" ht="15" customHeight="1" x14ac:dyDescent="0.2">
      <c r="A70" s="70"/>
      <c r="B70" s="1901" t="s">
        <v>455</v>
      </c>
      <c r="C70" s="1615"/>
      <c r="D70" s="1615"/>
      <c r="E70" s="1615"/>
      <c r="F70" s="1721"/>
      <c r="G70" s="2091" t="s">
        <v>59</v>
      </c>
      <c r="H70" s="2091" t="s">
        <v>60</v>
      </c>
      <c r="I70" s="2091" t="s">
        <v>58</v>
      </c>
      <c r="J70" s="2091" t="s">
        <v>63</v>
      </c>
      <c r="K70" s="2091" t="s">
        <v>62</v>
      </c>
      <c r="L70" s="1881" t="s">
        <v>55</v>
      </c>
      <c r="M70" s="2090"/>
      <c r="N70" s="1"/>
      <c r="O70" s="1"/>
      <c r="P70" s="1"/>
      <c r="Q70" s="1"/>
      <c r="R70" s="1"/>
      <c r="S70" s="1"/>
      <c r="T70" s="1"/>
      <c r="U70" s="1"/>
      <c r="V70" s="1"/>
      <c r="W70" s="1"/>
      <c r="X70" s="1"/>
      <c r="Y70" s="1"/>
      <c r="Z70" s="1"/>
      <c r="AA70" s="1"/>
    </row>
    <row r="71" spans="1:27" ht="15" customHeight="1" x14ac:dyDescent="0.2">
      <c r="A71" s="70"/>
      <c r="B71" s="1884"/>
      <c r="C71" s="1884"/>
      <c r="D71" s="1884"/>
      <c r="E71" s="1884"/>
      <c r="F71" s="1885"/>
      <c r="G71" s="1885"/>
      <c r="H71" s="1885"/>
      <c r="I71" s="1885"/>
      <c r="J71" s="1885"/>
      <c r="K71" s="1885"/>
      <c r="L71" s="1884"/>
      <c r="M71" s="1615"/>
      <c r="N71" s="1"/>
      <c r="O71" s="1"/>
      <c r="P71" s="1"/>
      <c r="Q71" s="1"/>
      <c r="R71" s="1"/>
      <c r="S71" s="1"/>
      <c r="T71" s="1"/>
      <c r="U71" s="1"/>
      <c r="V71" s="1"/>
      <c r="W71" s="1"/>
      <c r="X71" s="1"/>
      <c r="Y71" s="1"/>
      <c r="Z71" s="1"/>
      <c r="AA71" s="1"/>
    </row>
    <row r="72" spans="1:27" ht="15" customHeight="1" x14ac:dyDescent="0.2">
      <c r="A72" s="70"/>
      <c r="B72" s="1919" t="s">
        <v>50</v>
      </c>
      <c r="C72" s="1650"/>
      <c r="D72" s="1650"/>
      <c r="E72" s="1650"/>
      <c r="F72" s="1882"/>
      <c r="G72" s="1234">
        <v>302.92</v>
      </c>
      <c r="H72" s="1235" t="s">
        <v>64</v>
      </c>
      <c r="I72" s="1235" t="s">
        <v>64</v>
      </c>
      <c r="J72" s="1235" t="s">
        <v>64</v>
      </c>
      <c r="K72" s="1236" t="s">
        <v>64</v>
      </c>
      <c r="L72" s="1237">
        <v>302.92</v>
      </c>
      <c r="M72" s="1238"/>
      <c r="N72" s="1"/>
      <c r="O72" s="1"/>
      <c r="P72" s="1"/>
      <c r="Q72" s="1"/>
      <c r="R72" s="1"/>
      <c r="S72" s="1"/>
      <c r="T72" s="1"/>
      <c r="U72" s="1"/>
      <c r="V72" s="1"/>
      <c r="W72" s="1"/>
      <c r="X72" s="1"/>
      <c r="Y72" s="1"/>
      <c r="Z72" s="1"/>
      <c r="AA72" s="1"/>
    </row>
    <row r="73" spans="1:27" ht="15" customHeight="1" x14ac:dyDescent="0.2">
      <c r="A73" s="70"/>
      <c r="B73" s="1845" t="s">
        <v>51</v>
      </c>
      <c r="C73" s="1624"/>
      <c r="D73" s="1624"/>
      <c r="E73" s="1624"/>
      <c r="F73" s="1712"/>
      <c r="G73" s="412">
        <v>203.87</v>
      </c>
      <c r="H73" s="413" t="s">
        <v>64</v>
      </c>
      <c r="I73" s="413" t="s">
        <v>64</v>
      </c>
      <c r="J73" s="413" t="s">
        <v>64</v>
      </c>
      <c r="K73" s="1239" t="s">
        <v>64</v>
      </c>
      <c r="L73" s="1240">
        <v>203.87</v>
      </c>
      <c r="M73" s="1238"/>
      <c r="N73" s="1"/>
      <c r="O73" s="1"/>
      <c r="P73" s="1"/>
      <c r="Q73" s="1"/>
      <c r="R73" s="1"/>
      <c r="S73" s="1"/>
      <c r="T73" s="1"/>
      <c r="U73" s="1"/>
      <c r="V73" s="1"/>
      <c r="W73" s="1"/>
      <c r="X73" s="1"/>
      <c r="Y73" s="1"/>
      <c r="Z73" s="1"/>
      <c r="AA73" s="1"/>
    </row>
    <row r="74" spans="1:27" ht="15" customHeight="1" x14ac:dyDescent="0.2">
      <c r="A74" s="70"/>
      <c r="B74" s="1845" t="s">
        <v>52</v>
      </c>
      <c r="C74" s="1624"/>
      <c r="D74" s="1624"/>
      <c r="E74" s="1624"/>
      <c r="F74" s="1712"/>
      <c r="G74" s="414">
        <v>378.66</v>
      </c>
      <c r="H74" s="415">
        <v>7.9</v>
      </c>
      <c r="I74" s="413" t="s">
        <v>64</v>
      </c>
      <c r="J74" s="413">
        <v>250</v>
      </c>
      <c r="K74" s="1239">
        <v>0</v>
      </c>
      <c r="L74" s="1240">
        <v>636.55999999999995</v>
      </c>
      <c r="M74" s="1238"/>
      <c r="N74" s="1"/>
      <c r="O74" s="1"/>
      <c r="P74" s="1"/>
      <c r="Q74" s="1"/>
      <c r="R74" s="1"/>
      <c r="S74" s="1"/>
      <c r="T74" s="1"/>
      <c r="U74" s="1"/>
      <c r="V74" s="1"/>
      <c r="W74" s="1"/>
      <c r="X74" s="1"/>
      <c r="Y74" s="1"/>
      <c r="Z74" s="1"/>
      <c r="AA74" s="1"/>
    </row>
    <row r="75" spans="1:27" ht="15" customHeight="1" x14ac:dyDescent="0.2">
      <c r="A75" s="70"/>
      <c r="B75" s="1845" t="s">
        <v>53</v>
      </c>
      <c r="C75" s="1624"/>
      <c r="D75" s="1624"/>
      <c r="E75" s="1624"/>
      <c r="F75" s="1712"/>
      <c r="G75" s="414">
        <v>1094.96</v>
      </c>
      <c r="H75" s="415">
        <v>0.4</v>
      </c>
      <c r="I75" s="413">
        <v>0.1</v>
      </c>
      <c r="J75" s="413">
        <v>15.1</v>
      </c>
      <c r="K75" s="1239">
        <v>0</v>
      </c>
      <c r="L75" s="1240">
        <v>1110.56</v>
      </c>
      <c r="M75" s="1238"/>
      <c r="N75" s="1"/>
      <c r="O75" s="1"/>
      <c r="P75" s="1"/>
      <c r="Q75" s="1"/>
      <c r="R75" s="1"/>
      <c r="S75" s="1"/>
      <c r="T75" s="1"/>
      <c r="U75" s="1"/>
      <c r="V75" s="1"/>
      <c r="W75" s="1"/>
      <c r="X75" s="1"/>
      <c r="Y75" s="1"/>
      <c r="Z75" s="1"/>
      <c r="AA75" s="1"/>
    </row>
    <row r="76" spans="1:27" ht="15" customHeight="1" x14ac:dyDescent="0.2">
      <c r="A76" s="70"/>
      <c r="B76" s="1845" t="s">
        <v>54</v>
      </c>
      <c r="C76" s="1624"/>
      <c r="D76" s="1624"/>
      <c r="E76" s="1624"/>
      <c r="F76" s="1712"/>
      <c r="G76" s="412">
        <v>178.17</v>
      </c>
      <c r="H76" s="413" t="s">
        <v>64</v>
      </c>
      <c r="I76" s="413" t="s">
        <v>64</v>
      </c>
      <c r="J76" s="413" t="s">
        <v>64</v>
      </c>
      <c r="K76" s="1239" t="s">
        <v>64</v>
      </c>
      <c r="L76" s="1240">
        <v>178.17</v>
      </c>
      <c r="M76" s="1238"/>
      <c r="N76" s="1"/>
      <c r="O76" s="1"/>
      <c r="P76" s="1"/>
      <c r="Q76" s="1"/>
      <c r="R76" s="1"/>
      <c r="S76" s="1"/>
      <c r="T76" s="1"/>
      <c r="U76" s="1"/>
      <c r="V76" s="1"/>
      <c r="W76" s="1"/>
      <c r="X76" s="1"/>
      <c r="Y76" s="1"/>
      <c r="Z76" s="1"/>
      <c r="AA76" s="1"/>
    </row>
    <row r="77" spans="1:27" ht="15" customHeight="1" x14ac:dyDescent="0.2">
      <c r="A77" s="70"/>
      <c r="B77" s="2079" t="s">
        <v>55</v>
      </c>
      <c r="C77" s="1898"/>
      <c r="D77" s="1898"/>
      <c r="E77" s="1898"/>
      <c r="F77" s="1923"/>
      <c r="G77" s="416">
        <v>2158.58</v>
      </c>
      <c r="H77" s="417">
        <v>8.3000000000000007</v>
      </c>
      <c r="I77" s="418">
        <v>0.1</v>
      </c>
      <c r="J77" s="418">
        <v>265.10000000000002</v>
      </c>
      <c r="K77" s="419">
        <v>0</v>
      </c>
      <c r="L77" s="420">
        <v>2432.08</v>
      </c>
      <c r="M77" s="1238"/>
      <c r="N77" s="1"/>
      <c r="O77" s="1"/>
      <c r="P77" s="1"/>
      <c r="Q77" s="1"/>
      <c r="R77" s="1"/>
      <c r="S77" s="1"/>
      <c r="T77" s="1"/>
      <c r="U77" s="1"/>
      <c r="V77" s="1"/>
      <c r="W77" s="1"/>
      <c r="X77" s="1"/>
      <c r="Y77" s="1"/>
      <c r="Z77" s="1"/>
      <c r="AA77" s="1"/>
    </row>
    <row r="78" spans="1:27" ht="15" customHeight="1" x14ac:dyDescent="0.2">
      <c r="A78" s="70"/>
      <c r="B78" s="70"/>
      <c r="C78" s="70"/>
      <c r="D78" s="70"/>
      <c r="E78" s="70"/>
      <c r="F78" s="70"/>
      <c r="G78" s="70"/>
      <c r="H78" s="70"/>
      <c r="I78" s="70"/>
      <c r="J78" s="70"/>
      <c r="K78" s="70"/>
      <c r="L78" s="70"/>
      <c r="M78" s="70"/>
      <c r="N78" s="1"/>
      <c r="O78" s="1"/>
      <c r="P78" s="1"/>
      <c r="Q78" s="1"/>
      <c r="R78" s="1"/>
      <c r="S78" s="1"/>
      <c r="T78" s="1"/>
      <c r="U78" s="1"/>
      <c r="V78" s="1"/>
      <c r="W78" s="1"/>
      <c r="X78" s="1"/>
      <c r="Y78" s="1"/>
      <c r="Z78" s="1"/>
      <c r="AA78" s="1"/>
    </row>
    <row r="79" spans="1:27" ht="15" customHeight="1" x14ac:dyDescent="0.2">
      <c r="A79" s="70"/>
      <c r="B79" s="1901" t="s">
        <v>456</v>
      </c>
      <c r="C79" s="1615"/>
      <c r="D79" s="1615"/>
      <c r="E79" s="1615"/>
      <c r="F79" s="1721"/>
      <c r="G79" s="2091" t="s">
        <v>59</v>
      </c>
      <c r="H79" s="2091" t="s">
        <v>60</v>
      </c>
      <c r="I79" s="2091" t="s">
        <v>68</v>
      </c>
      <c r="J79" s="2091" t="s">
        <v>63</v>
      </c>
      <c r="K79" s="1881" t="s">
        <v>55</v>
      </c>
      <c r="L79" s="2090"/>
      <c r="M79" s="2090"/>
      <c r="N79" s="1"/>
      <c r="O79" s="1"/>
      <c r="P79" s="1"/>
      <c r="Q79" s="1"/>
      <c r="R79" s="1"/>
      <c r="S79" s="1"/>
      <c r="T79" s="1"/>
      <c r="U79" s="1"/>
      <c r="V79" s="1"/>
      <c r="W79" s="1"/>
      <c r="X79" s="1"/>
      <c r="Y79" s="1"/>
      <c r="Z79" s="1"/>
      <c r="AA79" s="1"/>
    </row>
    <row r="80" spans="1:27" ht="15" customHeight="1" x14ac:dyDescent="0.2">
      <c r="A80" s="70"/>
      <c r="B80" s="1884"/>
      <c r="C80" s="1884"/>
      <c r="D80" s="1884"/>
      <c r="E80" s="1884"/>
      <c r="F80" s="1885"/>
      <c r="G80" s="1885"/>
      <c r="H80" s="1885"/>
      <c r="I80" s="1885"/>
      <c r="J80" s="1885"/>
      <c r="K80" s="1884"/>
      <c r="L80" s="1615"/>
      <c r="M80" s="1615"/>
      <c r="N80" s="1"/>
      <c r="O80" s="1"/>
      <c r="P80" s="1"/>
      <c r="Q80" s="1"/>
      <c r="R80" s="1"/>
      <c r="S80" s="1"/>
      <c r="T80" s="1"/>
      <c r="U80" s="1"/>
      <c r="V80" s="1"/>
      <c r="W80" s="1"/>
      <c r="X80" s="1"/>
      <c r="Y80" s="1"/>
      <c r="Z80" s="1"/>
      <c r="AA80" s="1"/>
    </row>
    <row r="81" spans="1:27" ht="15" customHeight="1" x14ac:dyDescent="0.2">
      <c r="A81" s="70"/>
      <c r="B81" s="1919" t="s">
        <v>50</v>
      </c>
      <c r="C81" s="1650"/>
      <c r="D81" s="1650"/>
      <c r="E81" s="1650"/>
      <c r="F81" s="1882"/>
      <c r="G81" s="398">
        <v>432.64</v>
      </c>
      <c r="H81" s="399" t="s">
        <v>64</v>
      </c>
      <c r="I81" s="399" t="s">
        <v>64</v>
      </c>
      <c r="J81" s="399" t="s">
        <v>64</v>
      </c>
      <c r="K81" s="421">
        <v>432.64</v>
      </c>
      <c r="L81" s="1025"/>
      <c r="M81" s="1238"/>
      <c r="N81" s="1"/>
      <c r="O81" s="1"/>
      <c r="P81" s="1"/>
      <c r="Q81" s="1"/>
      <c r="R81" s="1"/>
      <c r="S81" s="1"/>
      <c r="T81" s="1"/>
      <c r="U81" s="1"/>
      <c r="V81" s="1"/>
      <c r="W81" s="1"/>
      <c r="X81" s="1"/>
      <c r="Y81" s="1"/>
      <c r="Z81" s="1"/>
      <c r="AA81" s="1"/>
    </row>
    <row r="82" spans="1:27" ht="15" customHeight="1" x14ac:dyDescent="0.2">
      <c r="A82" s="70"/>
      <c r="B82" s="1845" t="s">
        <v>51</v>
      </c>
      <c r="C82" s="1624"/>
      <c r="D82" s="1624"/>
      <c r="E82" s="1624"/>
      <c r="F82" s="1712"/>
      <c r="G82" s="422">
        <v>232.8</v>
      </c>
      <c r="H82" s="423" t="s">
        <v>64</v>
      </c>
      <c r="I82" s="402" t="s">
        <v>64</v>
      </c>
      <c r="J82" s="402" t="s">
        <v>64</v>
      </c>
      <c r="K82" s="424">
        <v>232.8</v>
      </c>
      <c r="L82" s="1025"/>
      <c r="M82" s="1238"/>
      <c r="N82" s="1"/>
      <c r="O82" s="1"/>
      <c r="P82" s="1"/>
      <c r="Q82" s="1"/>
      <c r="R82" s="1"/>
      <c r="S82" s="1"/>
      <c r="T82" s="1"/>
      <c r="U82" s="1"/>
      <c r="V82" s="1"/>
      <c r="W82" s="1"/>
      <c r="X82" s="1"/>
      <c r="Y82" s="1"/>
      <c r="Z82" s="1"/>
      <c r="AA82" s="1"/>
    </row>
    <row r="83" spans="1:27" ht="15" customHeight="1" x14ac:dyDescent="0.2">
      <c r="A83" s="70"/>
      <c r="B83" s="1845" t="s">
        <v>52</v>
      </c>
      <c r="C83" s="1624"/>
      <c r="D83" s="1624"/>
      <c r="E83" s="1624"/>
      <c r="F83" s="1712"/>
      <c r="G83" s="422">
        <v>293.18</v>
      </c>
      <c r="H83" s="423">
        <v>1.5</v>
      </c>
      <c r="I83" s="402" t="s">
        <v>64</v>
      </c>
      <c r="J83" s="402">
        <v>33.799999999999997</v>
      </c>
      <c r="K83" s="424">
        <v>328.48</v>
      </c>
      <c r="L83" s="1025"/>
      <c r="M83" s="1238"/>
      <c r="N83" s="1"/>
      <c r="O83" s="1"/>
      <c r="P83" s="1"/>
      <c r="Q83" s="1"/>
      <c r="R83" s="1"/>
      <c r="S83" s="1"/>
      <c r="T83" s="1"/>
      <c r="U83" s="1"/>
      <c r="V83" s="1"/>
      <c r="W83" s="1"/>
      <c r="X83" s="1"/>
      <c r="Y83" s="1"/>
      <c r="Z83" s="1"/>
      <c r="AA83" s="1"/>
    </row>
    <row r="84" spans="1:27" ht="15" customHeight="1" x14ac:dyDescent="0.2">
      <c r="A84" s="70"/>
      <c r="B84" s="1845" t="s">
        <v>53</v>
      </c>
      <c r="C84" s="1624"/>
      <c r="D84" s="1624"/>
      <c r="E84" s="1624"/>
      <c r="F84" s="1712"/>
      <c r="G84" s="422">
        <v>1099.3699999999999</v>
      </c>
      <c r="H84" s="423">
        <v>0</v>
      </c>
      <c r="I84" s="402">
        <v>1.4</v>
      </c>
      <c r="J84" s="402">
        <v>0.1</v>
      </c>
      <c r="K84" s="424">
        <v>1100.8699999999999</v>
      </c>
      <c r="L84" s="1025"/>
      <c r="M84" s="1238"/>
      <c r="N84" s="1"/>
      <c r="O84" s="1"/>
      <c r="P84" s="1"/>
      <c r="Q84" s="1"/>
      <c r="R84" s="1"/>
      <c r="S84" s="1"/>
      <c r="T84" s="1"/>
      <c r="U84" s="1"/>
      <c r="V84" s="1"/>
      <c r="W84" s="1"/>
      <c r="X84" s="1"/>
      <c r="Y84" s="1"/>
      <c r="Z84" s="1"/>
      <c r="AA84" s="1"/>
    </row>
    <row r="85" spans="1:27" ht="15" customHeight="1" x14ac:dyDescent="0.2">
      <c r="A85" s="70"/>
      <c r="B85" s="1845" t="s">
        <v>54</v>
      </c>
      <c r="C85" s="1624"/>
      <c r="D85" s="1624"/>
      <c r="E85" s="1624"/>
      <c r="F85" s="1712"/>
      <c r="G85" s="401">
        <v>276.29000000000002</v>
      </c>
      <c r="H85" s="402" t="s">
        <v>64</v>
      </c>
      <c r="I85" s="402" t="s">
        <v>64</v>
      </c>
      <c r="J85" s="402" t="s">
        <v>64</v>
      </c>
      <c r="K85" s="424">
        <v>276.29000000000002</v>
      </c>
      <c r="L85" s="1025"/>
      <c r="M85" s="1238"/>
      <c r="N85" s="1"/>
      <c r="O85" s="1"/>
      <c r="P85" s="1"/>
      <c r="Q85" s="1"/>
      <c r="R85" s="1"/>
      <c r="S85" s="1"/>
      <c r="T85" s="1"/>
      <c r="U85" s="1"/>
      <c r="V85" s="1"/>
      <c r="W85" s="1"/>
      <c r="X85" s="1"/>
      <c r="Y85" s="1"/>
      <c r="Z85" s="1"/>
      <c r="AA85" s="1"/>
    </row>
    <row r="86" spans="1:27" ht="15" customHeight="1" x14ac:dyDescent="0.2">
      <c r="A86" s="70"/>
      <c r="B86" s="2079" t="s">
        <v>55</v>
      </c>
      <c r="C86" s="1898"/>
      <c r="D86" s="1898"/>
      <c r="E86" s="1898"/>
      <c r="F86" s="1923"/>
      <c r="G86" s="425">
        <v>2334.2799999999997</v>
      </c>
      <c r="H86" s="426">
        <v>1.5</v>
      </c>
      <c r="I86" s="427">
        <v>1.4</v>
      </c>
      <c r="J86" s="427">
        <v>33.9</v>
      </c>
      <c r="K86" s="428">
        <v>2371.08</v>
      </c>
      <c r="L86" s="1241"/>
      <c r="M86" s="1238"/>
      <c r="N86" s="1"/>
      <c r="O86" s="1"/>
      <c r="P86" s="1"/>
      <c r="Q86" s="1"/>
      <c r="R86" s="1"/>
      <c r="S86" s="1"/>
      <c r="T86" s="1"/>
      <c r="U86" s="1"/>
      <c r="V86" s="1"/>
      <c r="W86" s="1"/>
      <c r="X86" s="1"/>
      <c r="Y86" s="1"/>
      <c r="Z86" s="1"/>
      <c r="AA86" s="1"/>
    </row>
    <row r="87" spans="1:27" ht="15" customHeight="1" x14ac:dyDescent="0.2">
      <c r="A87" s="70"/>
      <c r="B87" s="70"/>
      <c r="C87" s="70"/>
      <c r="D87" s="70"/>
      <c r="E87" s="70"/>
      <c r="F87" s="70"/>
      <c r="G87" s="70"/>
      <c r="H87" s="70"/>
      <c r="I87" s="70"/>
      <c r="J87" s="70"/>
      <c r="K87" s="70"/>
      <c r="L87" s="70"/>
      <c r="M87" s="70"/>
      <c r="N87" s="1"/>
      <c r="O87" s="1"/>
      <c r="P87" s="1"/>
      <c r="Q87" s="1"/>
      <c r="R87" s="1"/>
      <c r="S87" s="1"/>
      <c r="T87" s="1"/>
      <c r="U87" s="1"/>
      <c r="V87" s="1"/>
      <c r="W87" s="1"/>
      <c r="X87" s="1"/>
      <c r="Y87" s="1"/>
      <c r="Z87" s="1"/>
      <c r="AA87" s="1"/>
    </row>
    <row r="88" spans="1:27" ht="15" customHeight="1" x14ac:dyDescent="0.2">
      <c r="A88" s="70"/>
      <c r="B88" s="1901" t="s">
        <v>457</v>
      </c>
      <c r="C88" s="1615"/>
      <c r="D88" s="1615"/>
      <c r="E88" s="1615"/>
      <c r="F88" s="1721"/>
      <c r="G88" s="2089" t="s">
        <v>59</v>
      </c>
      <c r="H88" s="2089" t="s">
        <v>60</v>
      </c>
      <c r="I88" s="2089" t="s">
        <v>68</v>
      </c>
      <c r="J88" s="2089" t="s">
        <v>63</v>
      </c>
      <c r="K88" s="1881" t="s">
        <v>55</v>
      </c>
      <c r="L88" s="2090"/>
      <c r="M88" s="2090"/>
      <c r="N88" s="1"/>
      <c r="O88" s="1"/>
      <c r="P88" s="1"/>
      <c r="Q88" s="1"/>
      <c r="R88" s="1"/>
      <c r="S88" s="1"/>
      <c r="T88" s="1"/>
      <c r="U88" s="1"/>
      <c r="V88" s="1"/>
      <c r="W88" s="1"/>
      <c r="X88" s="1"/>
      <c r="Y88" s="1"/>
      <c r="Z88" s="1"/>
      <c r="AA88" s="1"/>
    </row>
    <row r="89" spans="1:27" ht="15" customHeight="1" x14ac:dyDescent="0.2">
      <c r="A89" s="70"/>
      <c r="B89" s="1884"/>
      <c r="C89" s="1884"/>
      <c r="D89" s="1884"/>
      <c r="E89" s="1884"/>
      <c r="F89" s="1885"/>
      <c r="G89" s="1896"/>
      <c r="H89" s="1896"/>
      <c r="I89" s="1896"/>
      <c r="J89" s="1896"/>
      <c r="K89" s="1884"/>
      <c r="L89" s="1615"/>
      <c r="M89" s="1615"/>
      <c r="N89" s="1"/>
      <c r="O89" s="1"/>
      <c r="P89" s="1"/>
      <c r="Q89" s="1"/>
      <c r="R89" s="1"/>
      <c r="S89" s="1"/>
      <c r="T89" s="1"/>
      <c r="U89" s="1"/>
      <c r="V89" s="1"/>
      <c r="W89" s="1"/>
      <c r="X89" s="1"/>
      <c r="Y89" s="1"/>
      <c r="Z89" s="1"/>
      <c r="AA89" s="1"/>
    </row>
    <row r="90" spans="1:27" ht="15" customHeight="1" x14ac:dyDescent="0.2">
      <c r="A90" s="70"/>
      <c r="B90" s="1919" t="s">
        <v>50</v>
      </c>
      <c r="C90" s="1650"/>
      <c r="D90" s="1650"/>
      <c r="E90" s="1650"/>
      <c r="F90" s="1882"/>
      <c r="G90" s="398">
        <v>417.64</v>
      </c>
      <c r="H90" s="399" t="s">
        <v>64</v>
      </c>
      <c r="I90" s="399" t="s">
        <v>64</v>
      </c>
      <c r="J90" s="399" t="s">
        <v>64</v>
      </c>
      <c r="K90" s="429">
        <v>417.64</v>
      </c>
      <c r="L90" s="1025"/>
      <c r="M90" s="1241"/>
      <c r="N90" s="1"/>
      <c r="O90" s="1"/>
      <c r="P90" s="1"/>
      <c r="Q90" s="1"/>
      <c r="R90" s="1"/>
      <c r="S90" s="1"/>
      <c r="T90" s="1"/>
      <c r="U90" s="1"/>
      <c r="V90" s="1"/>
      <c r="W90" s="1"/>
      <c r="X90" s="1"/>
      <c r="Y90" s="1"/>
      <c r="Z90" s="1"/>
      <c r="AA90" s="1"/>
    </row>
    <row r="91" spans="1:27" ht="15" customHeight="1" x14ac:dyDescent="0.2">
      <c r="A91" s="70"/>
      <c r="B91" s="1845" t="s">
        <v>51</v>
      </c>
      <c r="C91" s="1624"/>
      <c r="D91" s="1624"/>
      <c r="E91" s="1624"/>
      <c r="F91" s="1712"/>
      <c r="G91" s="401">
        <v>156.94</v>
      </c>
      <c r="H91" s="402" t="s">
        <v>64</v>
      </c>
      <c r="I91" s="402" t="s">
        <v>64</v>
      </c>
      <c r="J91" s="402" t="s">
        <v>64</v>
      </c>
      <c r="K91" s="430">
        <v>156.94</v>
      </c>
      <c r="L91" s="1025"/>
      <c r="M91" s="1241"/>
      <c r="N91" s="1"/>
      <c r="O91" s="1"/>
      <c r="P91" s="1"/>
      <c r="Q91" s="1"/>
      <c r="R91" s="1"/>
      <c r="S91" s="1"/>
      <c r="T91" s="1"/>
      <c r="U91" s="1"/>
      <c r="V91" s="1"/>
      <c r="W91" s="1"/>
      <c r="X91" s="1"/>
      <c r="Y91" s="1"/>
      <c r="Z91" s="1"/>
      <c r="AA91" s="1"/>
    </row>
    <row r="92" spans="1:27" ht="15" customHeight="1" x14ac:dyDescent="0.2">
      <c r="A92" s="70"/>
      <c r="B92" s="1845" t="s">
        <v>52</v>
      </c>
      <c r="C92" s="1624"/>
      <c r="D92" s="1624"/>
      <c r="E92" s="1624"/>
      <c r="F92" s="1712"/>
      <c r="G92" s="422">
        <v>163.13999999999999</v>
      </c>
      <c r="H92" s="423">
        <v>6.9</v>
      </c>
      <c r="I92" s="402" t="s">
        <v>64</v>
      </c>
      <c r="J92" s="402">
        <v>167.5</v>
      </c>
      <c r="K92" s="430">
        <v>337.53999999999996</v>
      </c>
      <c r="L92" s="1025"/>
      <c r="M92" s="1241"/>
      <c r="N92" s="1"/>
      <c r="O92" s="1"/>
      <c r="P92" s="1"/>
      <c r="Q92" s="1"/>
      <c r="R92" s="1"/>
      <c r="S92" s="1"/>
      <c r="T92" s="1"/>
      <c r="U92" s="1"/>
      <c r="V92" s="1"/>
      <c r="W92" s="1"/>
      <c r="X92" s="1"/>
      <c r="Y92" s="1"/>
      <c r="Z92" s="1"/>
      <c r="AA92" s="1"/>
    </row>
    <row r="93" spans="1:27" ht="15" customHeight="1" x14ac:dyDescent="0.2">
      <c r="A93" s="70"/>
      <c r="B93" s="1845" t="s">
        <v>53</v>
      </c>
      <c r="C93" s="1624"/>
      <c r="D93" s="1624"/>
      <c r="E93" s="1624"/>
      <c r="F93" s="1712"/>
      <c r="G93" s="422">
        <v>1208.79</v>
      </c>
      <c r="H93" s="423">
        <v>0.3</v>
      </c>
      <c r="I93" s="402">
        <v>53.9</v>
      </c>
      <c r="J93" s="402" t="s">
        <v>64</v>
      </c>
      <c r="K93" s="430">
        <v>1262.99</v>
      </c>
      <c r="L93" s="1025"/>
      <c r="M93" s="1241"/>
      <c r="N93" s="1"/>
      <c r="O93" s="1"/>
      <c r="P93" s="1"/>
      <c r="Q93" s="1"/>
      <c r="R93" s="1"/>
      <c r="S93" s="1"/>
      <c r="T93" s="1"/>
      <c r="U93" s="1"/>
      <c r="V93" s="1"/>
      <c r="W93" s="1"/>
      <c r="X93" s="1"/>
      <c r="Y93" s="1"/>
      <c r="Z93" s="1"/>
      <c r="AA93" s="1"/>
    </row>
    <row r="94" spans="1:27" ht="15" customHeight="1" x14ac:dyDescent="0.2">
      <c r="A94" s="70"/>
      <c r="B94" s="1845" t="s">
        <v>54</v>
      </c>
      <c r="C94" s="1624"/>
      <c r="D94" s="1624"/>
      <c r="E94" s="1624"/>
      <c r="F94" s="1712"/>
      <c r="G94" s="401">
        <v>44.26</v>
      </c>
      <c r="H94" s="402" t="s">
        <v>64</v>
      </c>
      <c r="I94" s="402" t="s">
        <v>64</v>
      </c>
      <c r="J94" s="402" t="s">
        <v>64</v>
      </c>
      <c r="K94" s="430">
        <v>44.26</v>
      </c>
      <c r="L94" s="1025"/>
      <c r="M94" s="1241"/>
      <c r="N94" s="1"/>
      <c r="O94" s="1"/>
      <c r="P94" s="1"/>
      <c r="Q94" s="1"/>
      <c r="R94" s="1"/>
      <c r="S94" s="1"/>
      <c r="T94" s="1"/>
      <c r="U94" s="1"/>
      <c r="V94" s="1"/>
      <c r="W94" s="1"/>
      <c r="X94" s="1"/>
      <c r="Y94" s="1"/>
      <c r="Z94" s="1"/>
      <c r="AA94" s="1"/>
    </row>
    <row r="95" spans="1:27" ht="15" customHeight="1" x14ac:dyDescent="0.2">
      <c r="A95" s="70"/>
      <c r="B95" s="2079" t="s">
        <v>55</v>
      </c>
      <c r="C95" s="1898"/>
      <c r="D95" s="1898"/>
      <c r="E95" s="1898"/>
      <c r="F95" s="1923"/>
      <c r="G95" s="425">
        <v>1990.7699999999998</v>
      </c>
      <c r="H95" s="426">
        <v>7.2</v>
      </c>
      <c r="I95" s="427">
        <v>53.9</v>
      </c>
      <c r="J95" s="427">
        <v>167.5</v>
      </c>
      <c r="K95" s="411">
        <v>2219.37</v>
      </c>
      <c r="L95" s="1241"/>
      <c r="M95" s="1241"/>
      <c r="N95" s="1"/>
      <c r="O95" s="1"/>
      <c r="P95" s="1"/>
      <c r="Q95" s="1"/>
      <c r="R95" s="1"/>
      <c r="S95" s="1"/>
      <c r="T95" s="1"/>
      <c r="U95" s="1"/>
      <c r="V95" s="1"/>
      <c r="W95" s="1"/>
      <c r="X95" s="1"/>
      <c r="Y95" s="1"/>
      <c r="Z95" s="1"/>
      <c r="AA95" s="1"/>
    </row>
    <row r="96" spans="1:27" ht="15" customHeight="1" x14ac:dyDescent="0.2">
      <c r="A96" s="70"/>
      <c r="B96" s="70"/>
      <c r="C96" s="70"/>
      <c r="D96" s="70"/>
      <c r="E96" s="70"/>
      <c r="F96" s="70"/>
      <c r="G96" s="70"/>
      <c r="H96" s="71"/>
      <c r="I96" s="70"/>
      <c r="J96" s="70"/>
      <c r="K96" s="70"/>
      <c r="L96" s="70"/>
      <c r="M96" s="70"/>
      <c r="N96" s="1"/>
      <c r="O96" s="1"/>
      <c r="P96" s="1"/>
      <c r="Q96" s="1"/>
      <c r="R96" s="1"/>
      <c r="S96" s="1"/>
      <c r="T96" s="1"/>
      <c r="U96" s="1"/>
      <c r="V96" s="1"/>
      <c r="W96" s="1"/>
      <c r="X96" s="1"/>
      <c r="Y96" s="1"/>
      <c r="Z96" s="1"/>
      <c r="AA96" s="1"/>
    </row>
    <row r="97" spans="1:27" ht="15" customHeight="1" x14ac:dyDescent="0.2">
      <c r="A97" s="70"/>
      <c r="B97" s="70"/>
      <c r="C97" s="70"/>
      <c r="D97" s="70"/>
      <c r="E97" s="70"/>
      <c r="F97" s="70"/>
      <c r="G97" s="359"/>
      <c r="H97" s="359"/>
      <c r="I97" s="359"/>
      <c r="J97" s="359"/>
      <c r="K97" s="359"/>
      <c r="L97" s="359"/>
      <c r="M97" s="359"/>
      <c r="N97" s="1"/>
      <c r="O97" s="1"/>
      <c r="P97" s="1"/>
      <c r="Q97" s="1"/>
      <c r="R97" s="1"/>
      <c r="S97" s="1"/>
      <c r="T97" s="1"/>
      <c r="U97" s="1"/>
      <c r="V97" s="1"/>
      <c r="W97" s="1"/>
      <c r="X97" s="1"/>
      <c r="Y97" s="1"/>
      <c r="Z97" s="1"/>
      <c r="AA97" s="1"/>
    </row>
    <row r="98" spans="1:27" ht="15" customHeight="1" x14ac:dyDescent="0.2">
      <c r="A98" s="70"/>
      <c r="B98" s="1901" t="s">
        <v>75</v>
      </c>
      <c r="C98" s="1615"/>
      <c r="D98" s="1721"/>
      <c r="E98" s="1901" t="s">
        <v>458</v>
      </c>
      <c r="F98" s="1615"/>
      <c r="G98" s="70"/>
      <c r="H98" s="70"/>
      <c r="I98" s="70"/>
      <c r="J98" s="70"/>
      <c r="K98" s="70"/>
      <c r="L98" s="359"/>
      <c r="M98" s="359"/>
      <c r="N98" s="1"/>
      <c r="O98" s="1"/>
      <c r="P98" s="1"/>
      <c r="Q98" s="1"/>
      <c r="R98" s="1"/>
      <c r="S98" s="1"/>
      <c r="T98" s="1"/>
      <c r="U98" s="1"/>
      <c r="V98" s="1"/>
      <c r="W98" s="1"/>
      <c r="X98" s="1"/>
      <c r="Y98" s="1"/>
      <c r="Z98" s="1"/>
      <c r="AA98" s="1"/>
    </row>
    <row r="99" spans="1:27" ht="15" customHeight="1" x14ac:dyDescent="0.2">
      <c r="A99" s="70"/>
      <c r="B99" s="1884"/>
      <c r="C99" s="1884"/>
      <c r="D99" s="1885"/>
      <c r="E99" s="1884"/>
      <c r="F99" s="1884"/>
      <c r="G99" s="70"/>
      <c r="H99" s="70"/>
      <c r="I99" s="70"/>
      <c r="J99" s="70"/>
      <c r="K99" s="70"/>
      <c r="L99" s="359"/>
      <c r="M99" s="359"/>
      <c r="N99" s="1"/>
      <c r="O99" s="1"/>
      <c r="P99" s="1"/>
      <c r="Q99" s="1"/>
      <c r="R99" s="1"/>
      <c r="S99" s="1"/>
      <c r="T99" s="1"/>
      <c r="U99" s="1"/>
      <c r="V99" s="1"/>
      <c r="W99" s="1"/>
      <c r="X99" s="1"/>
      <c r="Y99" s="1"/>
      <c r="Z99" s="1"/>
      <c r="AA99" s="1"/>
    </row>
    <row r="100" spans="1:27" ht="15" customHeight="1" x14ac:dyDescent="0.2">
      <c r="A100" s="70"/>
      <c r="B100" s="2073" t="s">
        <v>76</v>
      </c>
      <c r="C100" s="1650"/>
      <c r="D100" s="1882"/>
      <c r="E100" s="2080">
        <v>0.94</v>
      </c>
      <c r="F100" s="2081"/>
      <c r="G100" s="70"/>
      <c r="H100" s="70"/>
      <c r="I100" s="70"/>
      <c r="J100" s="70"/>
      <c r="K100" s="70"/>
      <c r="L100" s="359"/>
      <c r="M100" s="359"/>
      <c r="N100" s="1"/>
      <c r="O100" s="1"/>
      <c r="P100" s="1"/>
      <c r="Q100" s="1"/>
      <c r="R100" s="1"/>
      <c r="S100" s="1"/>
      <c r="T100" s="1"/>
      <c r="U100" s="1"/>
      <c r="V100" s="1"/>
      <c r="W100" s="1"/>
      <c r="X100" s="1"/>
      <c r="Y100" s="1"/>
      <c r="Z100" s="1"/>
      <c r="AA100" s="1"/>
    </row>
    <row r="101" spans="1:27" ht="15" customHeight="1" x14ac:dyDescent="0.2">
      <c r="A101" s="70"/>
      <c r="B101" s="2067" t="s">
        <v>77</v>
      </c>
      <c r="C101" s="1898"/>
      <c r="D101" s="1923"/>
      <c r="E101" s="2082">
        <v>0.06</v>
      </c>
      <c r="F101" s="2083"/>
      <c r="G101" s="70"/>
      <c r="H101" s="70"/>
      <c r="I101" s="70"/>
      <c r="J101" s="70"/>
      <c r="K101" s="70"/>
      <c r="L101" s="359"/>
      <c r="M101" s="359"/>
      <c r="N101" s="1"/>
      <c r="O101" s="1"/>
      <c r="P101" s="1"/>
      <c r="Q101" s="1"/>
      <c r="R101" s="1"/>
      <c r="S101" s="1"/>
      <c r="T101" s="1"/>
      <c r="U101" s="1"/>
      <c r="V101" s="1"/>
      <c r="W101" s="1"/>
      <c r="X101" s="1"/>
      <c r="Y101" s="1"/>
      <c r="Z101" s="1"/>
      <c r="AA101" s="1"/>
    </row>
    <row r="102" spans="1:27" ht="15" customHeight="1" x14ac:dyDescent="0.2">
      <c r="A102" s="70"/>
      <c r="B102" s="357"/>
      <c r="C102" s="357"/>
      <c r="D102" s="357"/>
      <c r="E102" s="357"/>
      <c r="F102" s="357"/>
      <c r="G102" s="70"/>
      <c r="H102" s="70"/>
      <c r="I102" s="70"/>
      <c r="J102" s="70"/>
      <c r="K102" s="70"/>
      <c r="L102" s="359"/>
      <c r="M102" s="359"/>
      <c r="N102" s="1"/>
      <c r="O102" s="1"/>
      <c r="P102" s="1"/>
      <c r="Q102" s="1"/>
      <c r="R102" s="1"/>
      <c r="S102" s="1"/>
      <c r="T102" s="1"/>
      <c r="U102" s="1"/>
      <c r="V102" s="1"/>
      <c r="W102" s="1"/>
      <c r="X102" s="1"/>
      <c r="Y102" s="1"/>
      <c r="Z102" s="1"/>
      <c r="AA102" s="1"/>
    </row>
    <row r="103" spans="1:27" ht="15" customHeight="1" x14ac:dyDescent="0.2">
      <c r="A103" s="70"/>
      <c r="B103" s="1901" t="s">
        <v>71</v>
      </c>
      <c r="C103" s="1615"/>
      <c r="D103" s="1721"/>
      <c r="E103" s="1901" t="s">
        <v>458</v>
      </c>
      <c r="F103" s="1615"/>
      <c r="G103" s="70"/>
      <c r="H103" s="70"/>
      <c r="I103" s="70"/>
      <c r="J103" s="70"/>
      <c r="K103" s="70"/>
      <c r="L103" s="359"/>
      <c r="M103" s="359"/>
      <c r="N103" s="1"/>
      <c r="O103" s="1"/>
      <c r="P103" s="1"/>
      <c r="Q103" s="1"/>
      <c r="R103" s="1"/>
      <c r="S103" s="1"/>
      <c r="T103" s="1"/>
      <c r="U103" s="1"/>
      <c r="V103" s="1"/>
      <c r="W103" s="1"/>
      <c r="X103" s="1"/>
      <c r="Y103" s="1"/>
      <c r="Z103" s="1"/>
      <c r="AA103" s="1"/>
    </row>
    <row r="104" spans="1:27" ht="15" customHeight="1" x14ac:dyDescent="0.2">
      <c r="A104" s="70"/>
      <c r="B104" s="1884"/>
      <c r="C104" s="1884"/>
      <c r="D104" s="1885"/>
      <c r="E104" s="1884"/>
      <c r="F104" s="1884"/>
      <c r="G104" s="70"/>
      <c r="H104" s="70"/>
      <c r="I104" s="139"/>
      <c r="J104" s="70"/>
      <c r="K104" s="70"/>
      <c r="L104" s="359"/>
      <c r="M104" s="359"/>
      <c r="N104" s="1"/>
      <c r="O104" s="1"/>
      <c r="P104" s="1"/>
      <c r="Q104" s="1"/>
      <c r="R104" s="1"/>
      <c r="S104" s="1"/>
      <c r="T104" s="1"/>
      <c r="U104" s="1"/>
      <c r="V104" s="1"/>
      <c r="W104" s="1"/>
      <c r="X104" s="1"/>
      <c r="Y104" s="1"/>
      <c r="Z104" s="1"/>
      <c r="AA104" s="1"/>
    </row>
    <row r="105" spans="1:27" ht="15" customHeight="1" x14ac:dyDescent="0.2">
      <c r="A105" s="70"/>
      <c r="B105" s="2073" t="s">
        <v>72</v>
      </c>
      <c r="C105" s="1650"/>
      <c r="D105" s="1882"/>
      <c r="E105" s="2084">
        <v>0.02</v>
      </c>
      <c r="F105" s="1863"/>
      <c r="G105" s="70"/>
      <c r="H105" s="70"/>
      <c r="I105" s="70"/>
      <c r="J105" s="70"/>
      <c r="K105" s="70"/>
      <c r="L105" s="359"/>
      <c r="M105" s="359"/>
      <c r="N105" s="1"/>
      <c r="O105" s="1"/>
      <c r="P105" s="1"/>
      <c r="Q105" s="1"/>
      <c r="R105" s="1"/>
      <c r="S105" s="1"/>
      <c r="T105" s="1"/>
      <c r="U105" s="1"/>
      <c r="V105" s="1"/>
      <c r="W105" s="1"/>
      <c r="X105" s="1"/>
      <c r="Y105" s="1"/>
      <c r="Z105" s="1"/>
      <c r="AA105" s="1"/>
    </row>
    <row r="106" spans="1:27" ht="15" customHeight="1" x14ac:dyDescent="0.2">
      <c r="A106" s="70"/>
      <c r="B106" s="2074" t="s">
        <v>73</v>
      </c>
      <c r="C106" s="1624"/>
      <c r="D106" s="1712"/>
      <c r="E106" s="2085">
        <v>7.0000000000000007E-2</v>
      </c>
      <c r="F106" s="2086"/>
      <c r="G106" s="70"/>
      <c r="H106" s="70"/>
      <c r="I106" s="70"/>
      <c r="J106" s="70"/>
      <c r="K106" s="70"/>
      <c r="L106" s="359"/>
      <c r="M106" s="359"/>
      <c r="N106" s="1"/>
      <c r="O106" s="1"/>
      <c r="P106" s="1"/>
      <c r="Q106" s="1"/>
      <c r="R106" s="1"/>
      <c r="S106" s="1"/>
      <c r="T106" s="1"/>
      <c r="U106" s="1"/>
      <c r="V106" s="1"/>
      <c r="W106" s="1"/>
      <c r="X106" s="1"/>
      <c r="Y106" s="1"/>
      <c r="Z106" s="1"/>
      <c r="AA106" s="1"/>
    </row>
    <row r="107" spans="1:27" ht="15" customHeight="1" x14ac:dyDescent="0.2">
      <c r="A107" s="70"/>
      <c r="B107" s="2067" t="s">
        <v>74</v>
      </c>
      <c r="C107" s="1898"/>
      <c r="D107" s="1923"/>
      <c r="E107" s="2087">
        <v>0.91</v>
      </c>
      <c r="F107" s="2088"/>
      <c r="G107" s="1075"/>
      <c r="H107" s="1075"/>
      <c r="I107" s="1075"/>
      <c r="J107" s="1242"/>
      <c r="K107" s="1075"/>
      <c r="L107" s="359"/>
      <c r="M107" s="359"/>
      <c r="N107" s="1"/>
      <c r="O107" s="1"/>
      <c r="P107" s="1"/>
      <c r="Q107" s="1"/>
      <c r="R107" s="1"/>
      <c r="S107" s="1"/>
      <c r="T107" s="1"/>
      <c r="U107" s="1"/>
      <c r="V107" s="1"/>
      <c r="W107" s="1"/>
      <c r="X107" s="1"/>
      <c r="Y107" s="1"/>
      <c r="Z107" s="1"/>
      <c r="AA107" s="1"/>
    </row>
    <row r="108" spans="1:27" ht="15" customHeight="1" x14ac:dyDescent="0.2">
      <c r="A108" s="70"/>
      <c r="B108" s="357"/>
      <c r="C108" s="357"/>
      <c r="D108" s="357"/>
      <c r="E108" s="357"/>
      <c r="F108" s="357"/>
      <c r="G108" s="1243"/>
      <c r="H108" s="70"/>
      <c r="I108" s="70"/>
      <c r="J108" s="70"/>
      <c r="K108" s="1075"/>
      <c r="L108" s="359"/>
      <c r="M108" s="359"/>
      <c r="N108" s="1"/>
      <c r="O108" s="1"/>
      <c r="P108" s="1"/>
      <c r="Q108" s="1"/>
      <c r="R108" s="1"/>
      <c r="S108" s="1"/>
      <c r="T108" s="1"/>
      <c r="U108" s="1"/>
      <c r="V108" s="1"/>
      <c r="W108" s="1"/>
      <c r="X108" s="1"/>
      <c r="Y108" s="1"/>
      <c r="Z108" s="1"/>
      <c r="AA108" s="1"/>
    </row>
    <row r="109" spans="1:27" ht="15" customHeight="1" x14ac:dyDescent="0.2">
      <c r="A109" s="70"/>
      <c r="B109" s="1901" t="s">
        <v>459</v>
      </c>
      <c r="C109" s="1615"/>
      <c r="D109" s="1721"/>
      <c r="E109" s="1901" t="s">
        <v>458</v>
      </c>
      <c r="F109" s="1615"/>
      <c r="G109" s="1244"/>
      <c r="H109" s="70"/>
      <c r="I109" s="70"/>
      <c r="J109" s="70"/>
      <c r="K109" s="1075"/>
      <c r="L109" s="359"/>
      <c r="M109" s="359"/>
      <c r="N109" s="1"/>
      <c r="O109" s="1"/>
      <c r="P109" s="1"/>
      <c r="Q109" s="1"/>
      <c r="R109" s="1"/>
      <c r="S109" s="1"/>
      <c r="T109" s="1"/>
      <c r="U109" s="1"/>
      <c r="V109" s="1"/>
      <c r="W109" s="1"/>
      <c r="X109" s="1"/>
      <c r="Y109" s="1"/>
      <c r="Z109" s="1"/>
      <c r="AA109" s="1"/>
    </row>
    <row r="110" spans="1:27" ht="15" customHeight="1" x14ac:dyDescent="0.2">
      <c r="A110" s="70"/>
      <c r="B110" s="1884"/>
      <c r="C110" s="1884"/>
      <c r="D110" s="1885"/>
      <c r="E110" s="1884"/>
      <c r="F110" s="1884"/>
      <c r="G110" s="1075"/>
      <c r="H110" s="70"/>
      <c r="I110" s="70"/>
      <c r="J110" s="70"/>
      <c r="K110" s="1075"/>
      <c r="L110" s="359"/>
      <c r="M110" s="359"/>
      <c r="N110" s="1"/>
      <c r="O110" s="1"/>
      <c r="P110" s="1"/>
      <c r="Q110" s="1"/>
      <c r="R110" s="1"/>
      <c r="S110" s="1"/>
      <c r="T110" s="1"/>
      <c r="U110" s="1"/>
      <c r="V110" s="1"/>
      <c r="W110" s="1"/>
      <c r="X110" s="1"/>
      <c r="Y110" s="1"/>
      <c r="Z110" s="1"/>
      <c r="AA110" s="1"/>
    </row>
    <row r="111" spans="1:27" ht="15" customHeight="1" x14ac:dyDescent="0.2">
      <c r="A111" s="70"/>
      <c r="B111" s="2073" t="s">
        <v>79</v>
      </c>
      <c r="C111" s="1650"/>
      <c r="D111" s="1882"/>
      <c r="E111" s="2080">
        <v>0.95</v>
      </c>
      <c r="F111" s="2081"/>
      <c r="G111" s="1075"/>
      <c r="H111" s="70"/>
      <c r="I111" s="70"/>
      <c r="J111" s="70"/>
      <c r="K111" s="1075"/>
      <c r="L111" s="359"/>
      <c r="M111" s="359"/>
      <c r="N111" s="1"/>
      <c r="O111" s="1"/>
      <c r="P111" s="1"/>
      <c r="Q111" s="1"/>
      <c r="R111" s="1"/>
      <c r="S111" s="1"/>
      <c r="T111" s="1"/>
      <c r="U111" s="1"/>
      <c r="V111" s="1"/>
      <c r="W111" s="1"/>
      <c r="X111" s="1"/>
      <c r="Y111" s="1"/>
      <c r="Z111" s="1"/>
      <c r="AA111" s="1"/>
    </row>
    <row r="112" spans="1:27" ht="15" customHeight="1" x14ac:dyDescent="0.2">
      <c r="A112" s="70"/>
      <c r="B112" s="2067" t="s">
        <v>80</v>
      </c>
      <c r="C112" s="1898"/>
      <c r="D112" s="1923"/>
      <c r="E112" s="2082">
        <v>0.05</v>
      </c>
      <c r="F112" s="2083"/>
      <c r="G112" s="1075"/>
      <c r="H112" s="70"/>
      <c r="I112" s="70"/>
      <c r="J112" s="70"/>
      <c r="K112" s="1075"/>
      <c r="L112" s="359"/>
      <c r="M112" s="359"/>
      <c r="N112" s="1"/>
      <c r="O112" s="1"/>
      <c r="P112" s="1"/>
      <c r="Q112" s="1"/>
      <c r="R112" s="1"/>
      <c r="S112" s="1"/>
      <c r="T112" s="1"/>
      <c r="U112" s="1"/>
      <c r="V112" s="1"/>
      <c r="W112" s="1"/>
      <c r="X112" s="1"/>
      <c r="Y112" s="1"/>
      <c r="Z112" s="1"/>
      <c r="AA112" s="1"/>
    </row>
    <row r="113" spans="1:27" ht="15" customHeight="1" x14ac:dyDescent="0.2">
      <c r="A113" s="2"/>
      <c r="B113" s="158"/>
      <c r="C113" s="158"/>
      <c r="D113" s="158"/>
      <c r="E113" s="158"/>
      <c r="F113" s="158"/>
      <c r="G113" s="158"/>
      <c r="H113" s="158"/>
      <c r="I113" s="158"/>
      <c r="J113" s="158"/>
      <c r="K113" s="158"/>
      <c r="L113" s="158"/>
      <c r="M113" s="158"/>
      <c r="N113" s="2"/>
      <c r="O113" s="2"/>
      <c r="P113" s="2"/>
      <c r="Q113" s="2"/>
      <c r="R113" s="2"/>
      <c r="S113" s="2"/>
      <c r="T113" s="2"/>
      <c r="U113" s="2"/>
      <c r="V113" s="2"/>
      <c r="W113" s="2"/>
      <c r="X113" s="2"/>
      <c r="Y113" s="2"/>
      <c r="Z113" s="2"/>
      <c r="AA113" s="2"/>
    </row>
    <row r="114" spans="1:27" ht="12.75" customHeight="1" x14ac:dyDescent="0.2">
      <c r="A114" s="2"/>
      <c r="B114" s="2"/>
      <c r="C114" s="2"/>
      <c r="D114" s="2"/>
      <c r="E114" s="2"/>
      <c r="F114" s="2"/>
      <c r="G114" s="2"/>
      <c r="H114" s="2"/>
      <c r="I114" s="2"/>
      <c r="J114" s="2"/>
      <c r="K114" s="2"/>
      <c r="L114" s="2"/>
      <c r="M114" s="2"/>
      <c r="N114" s="1230"/>
      <c r="O114" s="1230"/>
      <c r="P114" s="1230"/>
      <c r="Q114" s="2"/>
      <c r="R114" s="2"/>
      <c r="S114" s="2"/>
      <c r="T114" s="2"/>
      <c r="U114" s="2"/>
      <c r="V114" s="2"/>
      <c r="W114" s="2"/>
      <c r="X114" s="2"/>
      <c r="Y114" s="2"/>
      <c r="Z114" s="2"/>
      <c r="AA114" s="2"/>
    </row>
    <row r="115" spans="1:27" ht="12.75" customHeight="1" x14ac:dyDescent="0.2">
      <c r="A115" s="1012"/>
      <c r="B115" s="1832" t="s">
        <v>81</v>
      </c>
      <c r="C115" s="1615"/>
      <c r="D115" s="1615"/>
      <c r="E115" s="1615"/>
      <c r="F115" s="1615"/>
      <c r="G115" s="1615"/>
      <c r="H115" s="1615"/>
      <c r="I115" s="1615"/>
      <c r="J115" s="1615"/>
      <c r="K115" s="1615"/>
      <c r="L115" s="1615"/>
      <c r="M115" s="1615"/>
      <c r="N115" s="1090"/>
      <c r="O115" s="1090"/>
      <c r="P115" s="1090"/>
      <c r="Q115" s="1"/>
      <c r="R115" s="1"/>
      <c r="S115" s="1"/>
      <c r="T115" s="1"/>
      <c r="U115" s="1"/>
      <c r="V115" s="1"/>
      <c r="W115" s="1"/>
      <c r="X115" s="1"/>
      <c r="Y115" s="1"/>
      <c r="Z115" s="1"/>
      <c r="AA115" s="1"/>
    </row>
    <row r="116" spans="1:27" ht="12.75" customHeight="1" x14ac:dyDescent="0.2">
      <c r="A116" s="1"/>
      <c r="B116" s="1"/>
      <c r="C116" s="1"/>
      <c r="D116" s="1"/>
      <c r="E116" s="1"/>
      <c r="F116" s="1"/>
      <c r="G116" s="1"/>
      <c r="H116" s="1"/>
      <c r="I116" s="1"/>
      <c r="J116" s="1"/>
      <c r="K116" s="1"/>
      <c r="L116" s="1"/>
      <c r="M116" s="1"/>
      <c r="N116" s="1090"/>
      <c r="O116" s="1090"/>
      <c r="P116" s="1090"/>
      <c r="Q116" s="1"/>
      <c r="R116" s="1"/>
      <c r="S116" s="1"/>
      <c r="T116" s="1"/>
      <c r="U116" s="1"/>
      <c r="V116" s="1"/>
      <c r="W116" s="1"/>
      <c r="X116" s="1"/>
      <c r="Y116" s="1"/>
      <c r="Z116" s="1"/>
      <c r="AA116" s="1"/>
    </row>
    <row r="117" spans="1:27" ht="15" customHeight="1" x14ac:dyDescent="0.2">
      <c r="A117" s="1"/>
      <c r="B117" s="1703" t="s">
        <v>460</v>
      </c>
      <c r="C117" s="1610"/>
      <c r="D117" s="1610"/>
      <c r="E117" s="1610"/>
      <c r="F117" s="1610"/>
      <c r="G117" s="1610"/>
      <c r="H117" s="1610"/>
      <c r="I117" s="1610"/>
      <c r="J117" s="1610"/>
      <c r="K117" s="1610"/>
      <c r="L117" s="1610"/>
      <c r="M117" s="1610"/>
      <c r="N117" s="1090"/>
      <c r="O117" s="1090"/>
      <c r="P117" s="1090"/>
      <c r="Q117" s="1"/>
      <c r="R117" s="1"/>
      <c r="S117" s="1"/>
      <c r="T117" s="1"/>
      <c r="U117" s="1"/>
      <c r="V117" s="1"/>
      <c r="W117" s="1"/>
      <c r="X117" s="1"/>
      <c r="Y117" s="1"/>
      <c r="Z117" s="1"/>
      <c r="AA117" s="1"/>
    </row>
    <row r="118" spans="1:27" ht="15" customHeight="1" x14ac:dyDescent="0.2">
      <c r="A118" s="1"/>
      <c r="B118" s="1610"/>
      <c r="C118" s="1610"/>
      <c r="D118" s="1610"/>
      <c r="E118" s="1610"/>
      <c r="F118" s="1610"/>
      <c r="G118" s="1610"/>
      <c r="H118" s="1610"/>
      <c r="I118" s="1610"/>
      <c r="J118" s="1610"/>
      <c r="K118" s="1610"/>
      <c r="L118" s="1610"/>
      <c r="M118" s="1610"/>
      <c r="N118" s="1090"/>
      <c r="O118" s="1090"/>
      <c r="P118" s="1090"/>
      <c r="Q118" s="1"/>
      <c r="R118" s="1"/>
      <c r="S118" s="1"/>
      <c r="T118" s="1"/>
      <c r="U118" s="1"/>
      <c r="V118" s="1"/>
      <c r="W118" s="1"/>
      <c r="X118" s="1"/>
      <c r="Y118" s="1"/>
      <c r="Z118" s="1"/>
      <c r="AA118" s="1"/>
    </row>
    <row r="119" spans="1:27" ht="12.75" customHeight="1" x14ac:dyDescent="0.2">
      <c r="A119" s="1"/>
      <c r="B119" s="1610"/>
      <c r="C119" s="1610"/>
      <c r="D119" s="1610"/>
      <c r="E119" s="1610"/>
      <c r="F119" s="1610"/>
      <c r="G119" s="1610"/>
      <c r="H119" s="1610"/>
      <c r="I119" s="1610"/>
      <c r="J119" s="1610"/>
      <c r="K119" s="1610"/>
      <c r="L119" s="1610"/>
      <c r="M119" s="1610"/>
      <c r="N119" s="1090"/>
      <c r="O119" s="1090"/>
      <c r="P119" s="1090"/>
      <c r="Q119" s="1"/>
      <c r="R119" s="1"/>
      <c r="S119" s="1"/>
      <c r="T119" s="1"/>
      <c r="U119" s="1"/>
      <c r="V119" s="1"/>
      <c r="W119" s="1"/>
      <c r="X119" s="1"/>
      <c r="Y119" s="1"/>
      <c r="Z119" s="1"/>
      <c r="AA119" s="1"/>
    </row>
    <row r="120" spans="1:27" ht="12.75" customHeight="1" x14ac:dyDescent="0.2">
      <c r="A120" s="1"/>
      <c r="B120" s="1"/>
      <c r="C120" s="1"/>
      <c r="D120" s="1"/>
      <c r="E120" s="1"/>
      <c r="F120" s="1"/>
      <c r="G120" s="1"/>
      <c r="H120" s="1"/>
      <c r="I120" s="1"/>
      <c r="J120" s="1"/>
      <c r="K120" s="1"/>
      <c r="L120" s="1"/>
      <c r="M120" s="1"/>
      <c r="N120" s="1090"/>
      <c r="O120" s="1090"/>
      <c r="P120" s="1090"/>
      <c r="Q120" s="1"/>
      <c r="R120" s="1"/>
      <c r="S120" s="1"/>
      <c r="T120" s="1"/>
      <c r="U120" s="1"/>
      <c r="V120" s="1"/>
      <c r="W120" s="1"/>
      <c r="X120" s="1"/>
      <c r="Y120" s="1"/>
      <c r="Z120" s="1"/>
      <c r="AA120" s="1"/>
    </row>
    <row r="121" spans="1:27" ht="12.75" customHeight="1" x14ac:dyDescent="0.2">
      <c r="A121" s="1"/>
      <c r="B121" s="1"/>
      <c r="C121" s="1"/>
      <c r="D121" s="1"/>
      <c r="E121" s="1"/>
      <c r="F121" s="1"/>
      <c r="G121" s="1"/>
      <c r="H121" s="1"/>
      <c r="I121" s="1"/>
      <c r="J121" s="1"/>
      <c r="K121" s="1"/>
      <c r="L121" s="1"/>
      <c r="M121" s="1"/>
      <c r="N121" s="1090"/>
      <c r="O121" s="1090"/>
      <c r="P121" s="1090"/>
      <c r="Q121" s="1"/>
      <c r="R121" s="1"/>
      <c r="S121" s="1"/>
      <c r="T121" s="1"/>
      <c r="U121" s="1"/>
      <c r="V121" s="1"/>
      <c r="W121" s="1"/>
      <c r="X121" s="1"/>
      <c r="Y121" s="1"/>
      <c r="Z121" s="1"/>
      <c r="AA121" s="1"/>
    </row>
    <row r="122" spans="1:27" ht="12.75" customHeight="1" x14ac:dyDescent="0.2">
      <c r="A122" s="1012"/>
      <c r="B122" s="1832" t="s">
        <v>461</v>
      </c>
      <c r="C122" s="1615"/>
      <c r="D122" s="1615"/>
      <c r="E122" s="1615"/>
      <c r="F122" s="1615"/>
      <c r="G122" s="1615"/>
      <c r="H122" s="1615"/>
      <c r="I122" s="1615"/>
      <c r="J122" s="1615"/>
      <c r="K122" s="1615"/>
      <c r="L122" s="1615"/>
      <c r="M122" s="1615"/>
      <c r="N122" s="1090"/>
      <c r="O122" s="1090"/>
      <c r="P122" s="1090"/>
      <c r="Q122" s="1"/>
      <c r="R122" s="1"/>
      <c r="S122" s="1"/>
      <c r="T122" s="1"/>
      <c r="U122" s="1"/>
      <c r="V122" s="1"/>
      <c r="W122" s="1"/>
      <c r="X122" s="1"/>
      <c r="Y122" s="1"/>
      <c r="Z122" s="1"/>
      <c r="AA122" s="1"/>
    </row>
    <row r="123" spans="1:27" ht="12.75" customHeight="1" x14ac:dyDescent="0.2">
      <c r="A123" s="1"/>
      <c r="B123" s="1"/>
      <c r="C123" s="1"/>
      <c r="D123" s="1"/>
      <c r="E123" s="1"/>
      <c r="F123" s="1"/>
      <c r="G123" s="1"/>
      <c r="H123" s="1"/>
      <c r="I123" s="1"/>
      <c r="J123" s="1"/>
      <c r="K123" s="1"/>
      <c r="L123" s="1"/>
      <c r="M123" s="1"/>
      <c r="N123" s="1090"/>
      <c r="O123" s="1090"/>
      <c r="P123" s="1090"/>
      <c r="Q123" s="1"/>
      <c r="R123" s="1"/>
      <c r="S123" s="1"/>
      <c r="T123" s="1"/>
      <c r="U123" s="1"/>
      <c r="V123" s="1"/>
      <c r="W123" s="1"/>
      <c r="X123" s="1"/>
      <c r="Y123" s="1"/>
      <c r="Z123" s="1"/>
      <c r="AA123" s="1"/>
    </row>
    <row r="124" spans="1:27" ht="49.5" customHeight="1" x14ac:dyDescent="0.2">
      <c r="A124" s="1"/>
      <c r="B124" s="1703" t="s">
        <v>462</v>
      </c>
      <c r="C124" s="1610"/>
      <c r="D124" s="1610"/>
      <c r="E124" s="1610"/>
      <c r="F124" s="1610"/>
      <c r="G124" s="1610"/>
      <c r="H124" s="1610"/>
      <c r="I124" s="1610"/>
      <c r="J124" s="1610"/>
      <c r="K124" s="1610"/>
      <c r="L124" s="1610"/>
      <c r="M124" s="1610"/>
      <c r="N124" s="1"/>
      <c r="O124" s="1"/>
      <c r="P124" s="1"/>
      <c r="Q124" s="1"/>
      <c r="R124" s="1"/>
      <c r="S124" s="1"/>
      <c r="T124" s="1"/>
      <c r="U124" s="1"/>
      <c r="V124" s="1"/>
      <c r="W124" s="1"/>
      <c r="X124" s="1"/>
      <c r="Y124" s="1"/>
      <c r="Z124" s="1"/>
      <c r="AA124" s="1"/>
    </row>
    <row r="125" spans="1:27" ht="57.75" customHeight="1" x14ac:dyDescent="0.2">
      <c r="A125" s="1"/>
      <c r="B125" s="1610"/>
      <c r="C125" s="1610"/>
      <c r="D125" s="1610"/>
      <c r="E125" s="1610"/>
      <c r="F125" s="1610"/>
      <c r="G125" s="1610"/>
      <c r="H125" s="1610"/>
      <c r="I125" s="1610"/>
      <c r="J125" s="1610"/>
      <c r="K125" s="1610"/>
      <c r="L125" s="1610"/>
      <c r="M125" s="1610"/>
      <c r="N125" s="1"/>
      <c r="O125" s="1"/>
      <c r="P125" s="1"/>
      <c r="Q125" s="1"/>
      <c r="R125" s="1"/>
      <c r="S125" s="1"/>
      <c r="T125" s="1"/>
      <c r="U125" s="1"/>
      <c r="V125" s="1"/>
      <c r="W125" s="1"/>
      <c r="X125" s="1"/>
      <c r="Y125" s="1"/>
      <c r="Z125" s="1"/>
      <c r="AA125" s="1"/>
    </row>
    <row r="126" spans="1:27" ht="26.25" customHeight="1" x14ac:dyDescent="0.2">
      <c r="A126" s="1"/>
      <c r="B126" s="1610"/>
      <c r="C126" s="1610"/>
      <c r="D126" s="1610"/>
      <c r="E126" s="1610"/>
      <c r="F126" s="1610"/>
      <c r="G126" s="1610"/>
      <c r="H126" s="1610"/>
      <c r="I126" s="1610"/>
      <c r="J126" s="1610"/>
      <c r="K126" s="1610"/>
      <c r="L126" s="1610"/>
      <c r="M126" s="1610"/>
      <c r="N126" s="1"/>
      <c r="O126" s="1"/>
      <c r="P126" s="1"/>
      <c r="Q126" s="1"/>
      <c r="R126" s="1"/>
      <c r="S126" s="1"/>
      <c r="T126" s="1"/>
      <c r="U126" s="1"/>
      <c r="V126" s="1"/>
      <c r="W126" s="1"/>
      <c r="X126" s="1"/>
      <c r="Y126" s="1"/>
      <c r="Z126" s="1"/>
      <c r="AA126" s="1"/>
    </row>
    <row r="127" spans="1:27" ht="12.75" customHeight="1" x14ac:dyDescent="0.2">
      <c r="A127" s="1"/>
      <c r="B127" s="1610"/>
      <c r="C127" s="1610"/>
      <c r="D127" s="1610"/>
      <c r="E127" s="1610"/>
      <c r="F127" s="1610"/>
      <c r="G127" s="1610"/>
      <c r="H127" s="1610"/>
      <c r="I127" s="1610"/>
      <c r="J127" s="1610"/>
      <c r="K127" s="1610"/>
      <c r="L127" s="1610"/>
      <c r="M127" s="1610"/>
      <c r="N127" s="1090"/>
      <c r="O127" s="1090"/>
      <c r="P127" s="1090"/>
      <c r="Q127" s="1"/>
      <c r="R127" s="1"/>
      <c r="S127" s="1"/>
      <c r="T127" s="1"/>
      <c r="U127" s="1"/>
      <c r="V127" s="1"/>
      <c r="W127" s="1"/>
      <c r="X127" s="1"/>
      <c r="Y127" s="1"/>
      <c r="Z127" s="1"/>
      <c r="AA127" s="1"/>
    </row>
    <row r="128" spans="1:27" ht="12.75" customHeight="1" x14ac:dyDescent="0.2">
      <c r="A128" s="1"/>
      <c r="B128" s="1"/>
      <c r="C128" s="1"/>
      <c r="D128" s="1"/>
      <c r="E128" s="1"/>
      <c r="F128" s="1"/>
      <c r="G128" s="1"/>
      <c r="H128" s="1"/>
      <c r="I128" s="1"/>
      <c r="J128" s="1"/>
      <c r="K128" s="1"/>
      <c r="L128" s="1"/>
      <c r="M128" s="1"/>
      <c r="N128" s="1090"/>
      <c r="O128" s="1090"/>
      <c r="P128" s="1090"/>
      <c r="Q128" s="1"/>
      <c r="R128" s="1"/>
      <c r="S128" s="1"/>
      <c r="T128" s="1"/>
      <c r="U128" s="1"/>
      <c r="V128" s="1"/>
      <c r="W128" s="1"/>
      <c r="X128" s="1"/>
      <c r="Y128" s="1"/>
      <c r="Z128" s="1"/>
      <c r="AA128" s="1"/>
    </row>
    <row r="129" spans="1:27" ht="12.75" customHeight="1" x14ac:dyDescent="0.2">
      <c r="A129" s="1"/>
      <c r="B129" s="1"/>
      <c r="C129" s="1"/>
      <c r="D129" s="1"/>
      <c r="E129" s="1"/>
      <c r="F129" s="1"/>
      <c r="G129" s="1"/>
      <c r="H129" s="1"/>
      <c r="I129" s="1"/>
      <c r="J129" s="1"/>
      <c r="K129" s="1"/>
      <c r="L129" s="1"/>
      <c r="M129" s="1"/>
      <c r="N129" s="1090"/>
      <c r="O129" s="1090"/>
      <c r="P129" s="1090"/>
      <c r="Q129" s="1"/>
      <c r="R129" s="1"/>
      <c r="S129" s="1"/>
      <c r="T129" s="1"/>
      <c r="U129" s="1"/>
      <c r="V129" s="1"/>
      <c r="W129" s="1"/>
      <c r="X129" s="1"/>
      <c r="Y129" s="1"/>
      <c r="Z129" s="1"/>
      <c r="AA129" s="1"/>
    </row>
    <row r="130" spans="1:27" ht="12.75" customHeight="1" x14ac:dyDescent="0.2">
      <c r="A130" s="1012"/>
      <c r="B130" s="1832" t="s">
        <v>463</v>
      </c>
      <c r="C130" s="1615"/>
      <c r="D130" s="1615"/>
      <c r="E130" s="1615"/>
      <c r="F130" s="1615"/>
      <c r="G130" s="1615"/>
      <c r="H130" s="1615"/>
      <c r="I130" s="1615"/>
      <c r="J130" s="1615"/>
      <c r="K130" s="1615"/>
      <c r="L130" s="1615"/>
      <c r="M130" s="1615"/>
      <c r="N130" s="1207"/>
      <c r="O130" s="1207"/>
      <c r="P130" s="1090"/>
      <c r="Q130" s="1"/>
      <c r="R130" s="1"/>
      <c r="S130" s="1"/>
      <c r="T130" s="1"/>
      <c r="U130" s="1"/>
      <c r="V130" s="1"/>
      <c r="W130" s="1"/>
      <c r="X130" s="1"/>
      <c r="Y130" s="1"/>
      <c r="Z130" s="1"/>
      <c r="AA130" s="1"/>
    </row>
    <row r="131" spans="1:27" ht="12.75" customHeight="1" x14ac:dyDescent="0.2">
      <c r="A131" s="1"/>
      <c r="B131" s="1"/>
      <c r="C131" s="1"/>
      <c r="D131" s="1"/>
      <c r="E131" s="1"/>
      <c r="F131" s="1"/>
      <c r="G131" s="1"/>
      <c r="H131" s="1"/>
      <c r="I131" s="1"/>
      <c r="J131" s="1"/>
      <c r="K131" s="1"/>
      <c r="L131" s="1"/>
      <c r="M131" s="1"/>
      <c r="N131" s="1090"/>
      <c r="O131" s="1090"/>
      <c r="P131" s="1090"/>
      <c r="Q131" s="1"/>
      <c r="R131" s="1"/>
      <c r="S131" s="1"/>
      <c r="T131" s="1"/>
      <c r="U131" s="1"/>
      <c r="V131" s="1"/>
      <c r="W131" s="1"/>
      <c r="X131" s="1"/>
      <c r="Y131" s="1"/>
      <c r="Z131" s="1"/>
      <c r="AA131" s="1"/>
    </row>
    <row r="132" spans="1:27" ht="62.25" customHeight="1" x14ac:dyDescent="0.2">
      <c r="A132" s="1"/>
      <c r="B132" s="1703" t="s">
        <v>464</v>
      </c>
      <c r="C132" s="1610"/>
      <c r="D132" s="1610"/>
      <c r="E132" s="1610"/>
      <c r="F132" s="1610"/>
      <c r="G132" s="1610"/>
      <c r="H132" s="1610"/>
      <c r="I132" s="1610"/>
      <c r="J132" s="1610"/>
      <c r="K132" s="1610"/>
      <c r="L132" s="1610"/>
      <c r="M132" s="1610"/>
      <c r="N132" s="1090"/>
      <c r="O132" s="1090"/>
      <c r="P132" s="1090"/>
      <c r="Q132" s="1"/>
      <c r="R132" s="1"/>
      <c r="S132" s="1"/>
      <c r="T132" s="1"/>
      <c r="U132" s="1"/>
      <c r="V132" s="1"/>
      <c r="W132" s="1"/>
      <c r="X132" s="1"/>
      <c r="Y132" s="1"/>
      <c r="Z132" s="1"/>
      <c r="AA132" s="1"/>
    </row>
    <row r="133" spans="1:27" ht="12.75" hidden="1" customHeight="1" x14ac:dyDescent="0.2">
      <c r="A133" s="1"/>
      <c r="B133" s="1610"/>
      <c r="C133" s="1610"/>
      <c r="D133" s="1610"/>
      <c r="E133" s="1610"/>
      <c r="F133" s="1610"/>
      <c r="G133" s="1610"/>
      <c r="H133" s="1610"/>
      <c r="I133" s="1610"/>
      <c r="J133" s="1610"/>
      <c r="K133" s="1610"/>
      <c r="L133" s="1610"/>
      <c r="M133" s="1610"/>
      <c r="N133" s="1"/>
      <c r="O133" s="1"/>
      <c r="P133" s="1"/>
      <c r="Q133" s="1"/>
      <c r="R133" s="1"/>
      <c r="S133" s="1"/>
      <c r="T133" s="1"/>
      <c r="U133" s="1"/>
      <c r="V133" s="1"/>
      <c r="W133" s="1"/>
      <c r="X133" s="1"/>
      <c r="Y133" s="1"/>
      <c r="Z133" s="1"/>
      <c r="AA133" s="1"/>
    </row>
    <row r="134" spans="1:27" ht="12.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29.25" customHeight="1" x14ac:dyDescent="0.2">
      <c r="A138" s="6"/>
      <c r="B138" s="370" t="s">
        <v>83</v>
      </c>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spans="1:27"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75" customHeight="1" x14ac:dyDescent="0.2">
      <c r="A141" s="1012"/>
      <c r="B141" s="1832" t="s">
        <v>84</v>
      </c>
      <c r="C141" s="1615"/>
      <c r="D141" s="1615"/>
      <c r="E141" s="1615"/>
      <c r="F141" s="1615"/>
      <c r="G141" s="1615"/>
      <c r="H141" s="1615"/>
      <c r="I141" s="1615"/>
      <c r="J141" s="1615"/>
      <c r="K141" s="1615"/>
      <c r="L141" s="1615"/>
      <c r="M141" s="1615"/>
      <c r="N141" s="1207"/>
      <c r="O141" s="1207"/>
      <c r="P141" s="1"/>
      <c r="Q141" s="1"/>
      <c r="R141" s="1"/>
      <c r="S141" s="1"/>
      <c r="T141" s="1"/>
      <c r="U141" s="1"/>
      <c r="V141" s="1"/>
      <c r="W141" s="1"/>
      <c r="X141" s="1"/>
      <c r="Y141" s="1"/>
      <c r="Z141" s="1"/>
      <c r="AA141" s="1"/>
    </row>
    <row r="142" spans="1:27" ht="12.75" customHeight="1" x14ac:dyDescent="0.2">
      <c r="A142" s="1"/>
      <c r="B142" s="1"/>
      <c r="C142" s="1"/>
      <c r="D142" s="1"/>
      <c r="E142" s="1"/>
      <c r="F142" s="1"/>
      <c r="G142" s="1"/>
      <c r="H142" s="1"/>
      <c r="I142" s="1"/>
      <c r="J142" s="1"/>
      <c r="K142" s="1"/>
      <c r="L142" s="1"/>
      <c r="M142" s="1"/>
      <c r="N142" s="1"/>
      <c r="O142" s="1090"/>
      <c r="P142" s="1090"/>
      <c r="Q142" s="1090"/>
      <c r="R142" s="1090"/>
      <c r="S142" s="1090"/>
      <c r="T142" s="1090"/>
      <c r="U142" s="1090"/>
      <c r="V142" s="1090"/>
      <c r="W142" s="1090"/>
      <c r="X142" s="1090"/>
      <c r="Y142" s="1090"/>
      <c r="Z142" s="1090"/>
      <c r="AA142" s="1"/>
    </row>
    <row r="143" spans="1:27" ht="15" customHeight="1" x14ac:dyDescent="0.2">
      <c r="A143" s="1"/>
      <c r="B143" s="2066" t="s">
        <v>465</v>
      </c>
      <c r="C143" s="1615"/>
      <c r="D143" s="1721"/>
      <c r="E143" s="1904">
        <v>2022</v>
      </c>
      <c r="F143" s="1615"/>
      <c r="G143" s="1721"/>
      <c r="H143" s="1904">
        <v>2023</v>
      </c>
      <c r="I143" s="1615"/>
      <c r="J143" s="1721"/>
      <c r="K143" s="1904">
        <v>2024</v>
      </c>
      <c r="L143" s="1615"/>
      <c r="M143" s="1793"/>
      <c r="N143" s="1245"/>
      <c r="O143" s="2077"/>
      <c r="P143" s="1615"/>
      <c r="Q143" s="1615"/>
      <c r="R143" s="2078"/>
      <c r="S143" s="1615"/>
      <c r="T143" s="1615"/>
      <c r="U143" s="2078"/>
      <c r="V143" s="1615"/>
      <c r="W143" s="1615"/>
      <c r="X143" s="2078"/>
      <c r="Y143" s="1615"/>
      <c r="Z143" s="1615"/>
      <c r="AA143" s="1"/>
    </row>
    <row r="144" spans="1:27" ht="12.75" customHeight="1" x14ac:dyDescent="0.2">
      <c r="A144" s="1"/>
      <c r="B144" s="1884"/>
      <c r="C144" s="1884"/>
      <c r="D144" s="1885"/>
      <c r="E144" s="431" t="s">
        <v>86</v>
      </c>
      <c r="F144" s="432" t="s">
        <v>87</v>
      </c>
      <c r="G144" s="433" t="s">
        <v>42</v>
      </c>
      <c r="H144" s="431" t="s">
        <v>86</v>
      </c>
      <c r="I144" s="432" t="s">
        <v>87</v>
      </c>
      <c r="J144" s="433" t="s">
        <v>42</v>
      </c>
      <c r="K144" s="431" t="s">
        <v>86</v>
      </c>
      <c r="L144" s="432" t="s">
        <v>87</v>
      </c>
      <c r="M144" s="434" t="s">
        <v>42</v>
      </c>
      <c r="N144" s="1245"/>
      <c r="O144" s="1615"/>
      <c r="P144" s="1615"/>
      <c r="Q144" s="1615"/>
      <c r="R144" s="1247"/>
      <c r="S144" s="1247"/>
      <c r="T144" s="1247"/>
      <c r="U144" s="1247"/>
      <c r="V144" s="1247"/>
      <c r="W144" s="1247"/>
      <c r="X144" s="1247"/>
      <c r="Y144" s="1247"/>
      <c r="Z144" s="1247"/>
      <c r="AA144" s="1"/>
    </row>
    <row r="145" spans="1:27" ht="12.75" customHeight="1" x14ac:dyDescent="0.2">
      <c r="A145" s="1"/>
      <c r="B145" s="1670" t="s">
        <v>88</v>
      </c>
      <c r="C145" s="1671"/>
      <c r="D145" s="1724"/>
      <c r="E145" s="1040">
        <v>5814</v>
      </c>
      <c r="F145" s="1041">
        <v>1090</v>
      </c>
      <c r="G145" s="435">
        <v>6904</v>
      </c>
      <c r="H145" s="1040">
        <v>5860</v>
      </c>
      <c r="I145" s="1041">
        <v>1187</v>
      </c>
      <c r="J145" s="435">
        <v>7047</v>
      </c>
      <c r="K145" s="1040">
        <v>5733</v>
      </c>
      <c r="L145" s="1041">
        <v>1452</v>
      </c>
      <c r="M145" s="1102">
        <v>7185</v>
      </c>
      <c r="N145" s="1245"/>
      <c r="O145" s="82"/>
      <c r="P145" s="82"/>
      <c r="Q145" s="82"/>
      <c r="R145" s="1"/>
      <c r="S145" s="1"/>
      <c r="T145" s="1"/>
      <c r="U145" s="1"/>
      <c r="V145" s="1"/>
      <c r="W145" s="1"/>
      <c r="X145" s="1"/>
      <c r="Y145" s="1"/>
      <c r="Z145" s="1"/>
      <c r="AA145" s="1"/>
    </row>
    <row r="146" spans="1:27" ht="12.75" customHeight="1" x14ac:dyDescent="0.2">
      <c r="A146" s="1"/>
      <c r="B146" s="2076" t="s">
        <v>90</v>
      </c>
      <c r="C146" s="1624"/>
      <c r="D146" s="1712"/>
      <c r="E146" s="1043">
        <v>4</v>
      </c>
      <c r="F146" s="84">
        <v>7</v>
      </c>
      <c r="G146" s="436">
        <v>11</v>
      </c>
      <c r="H146" s="1043">
        <v>11</v>
      </c>
      <c r="I146" s="84">
        <v>19</v>
      </c>
      <c r="J146" s="436">
        <v>30</v>
      </c>
      <c r="K146" s="1043">
        <v>11</v>
      </c>
      <c r="L146" s="84">
        <v>22</v>
      </c>
      <c r="M146" s="1042">
        <v>33</v>
      </c>
      <c r="N146" s="1"/>
      <c r="O146" s="82"/>
      <c r="P146" s="82"/>
      <c r="Q146" s="82"/>
      <c r="R146" s="1"/>
      <c r="S146" s="1"/>
      <c r="T146" s="1"/>
      <c r="U146" s="1"/>
      <c r="V146" s="1"/>
      <c r="W146" s="1"/>
      <c r="X146" s="1"/>
      <c r="Y146" s="1"/>
      <c r="Z146" s="1"/>
      <c r="AA146" s="1"/>
    </row>
    <row r="147" spans="1:27" ht="15" customHeight="1" x14ac:dyDescent="0.2">
      <c r="A147" s="1"/>
      <c r="B147" s="1697" t="s">
        <v>91</v>
      </c>
      <c r="C147" s="1698"/>
      <c r="D147" s="1714"/>
      <c r="E147" s="2071">
        <v>156</v>
      </c>
      <c r="F147" s="2068">
        <v>501</v>
      </c>
      <c r="G147" s="2069">
        <v>657</v>
      </c>
      <c r="H147" s="2071">
        <v>163</v>
      </c>
      <c r="I147" s="2068">
        <v>635</v>
      </c>
      <c r="J147" s="2069">
        <v>798</v>
      </c>
      <c r="K147" s="2071">
        <v>96</v>
      </c>
      <c r="L147" s="2068">
        <v>482</v>
      </c>
      <c r="M147" s="2075">
        <v>578</v>
      </c>
      <c r="N147" s="1"/>
      <c r="O147" s="82"/>
      <c r="P147" s="82"/>
      <c r="Q147" s="82"/>
      <c r="R147" s="1"/>
      <c r="S147" s="1"/>
      <c r="T147" s="1"/>
      <c r="U147" s="1"/>
      <c r="V147" s="1"/>
      <c r="W147" s="1"/>
      <c r="X147" s="1"/>
      <c r="Y147" s="1"/>
      <c r="Z147" s="1"/>
      <c r="AA147" s="1"/>
    </row>
    <row r="148" spans="1:27" ht="12.75" customHeight="1" x14ac:dyDescent="0.2">
      <c r="A148" s="1"/>
      <c r="B148" s="1650"/>
      <c r="C148" s="1650"/>
      <c r="D148" s="1882"/>
      <c r="E148" s="1863"/>
      <c r="F148" s="1865"/>
      <c r="G148" s="2070"/>
      <c r="H148" s="1976"/>
      <c r="I148" s="1743"/>
      <c r="J148" s="2035"/>
      <c r="K148" s="1863"/>
      <c r="L148" s="1865"/>
      <c r="M148" s="1867"/>
      <c r="N148" s="1"/>
      <c r="O148" s="1"/>
      <c r="P148" s="1"/>
      <c r="Q148" s="1"/>
      <c r="R148" s="1"/>
      <c r="S148" s="1"/>
      <c r="T148" s="1"/>
      <c r="U148" s="1"/>
      <c r="V148" s="1"/>
      <c r="W148" s="1"/>
      <c r="X148" s="1"/>
      <c r="Y148" s="1"/>
      <c r="Z148" s="1"/>
      <c r="AA148" s="1"/>
    </row>
    <row r="149" spans="1:27" ht="12.75" customHeight="1" x14ac:dyDescent="0.2">
      <c r="A149" s="1"/>
      <c r="B149" s="1631" t="s">
        <v>466</v>
      </c>
      <c r="C149" s="1632"/>
      <c r="D149" s="2065"/>
      <c r="E149" s="437">
        <f>E147+E146+E145</f>
        <v>5974</v>
      </c>
      <c r="F149" s="310">
        <f t="shared" ref="F149:J149" si="0">F145+F146+F147</f>
        <v>1598</v>
      </c>
      <c r="G149" s="438">
        <f t="shared" si="0"/>
        <v>7572</v>
      </c>
      <c r="H149" s="437">
        <f t="shared" si="0"/>
        <v>6034</v>
      </c>
      <c r="I149" s="310">
        <f t="shared" si="0"/>
        <v>1841</v>
      </c>
      <c r="J149" s="438">
        <f t="shared" si="0"/>
        <v>7875</v>
      </c>
      <c r="K149" s="1249">
        <v>5840</v>
      </c>
      <c r="L149" s="1164">
        <v>1956</v>
      </c>
      <c r="M149" s="1165">
        <v>7796</v>
      </c>
      <c r="N149" s="1"/>
      <c r="O149" s="82"/>
      <c r="P149" s="82"/>
      <c r="Q149" s="82"/>
      <c r="R149" s="1"/>
      <c r="S149" s="1"/>
      <c r="T149" s="1"/>
      <c r="U149" s="1"/>
      <c r="V149" s="1"/>
      <c r="W149" s="1"/>
      <c r="X149" s="1"/>
      <c r="Y149" s="1"/>
      <c r="Z149" s="1"/>
      <c r="AA149" s="1"/>
    </row>
    <row r="150" spans="1:27" ht="15" customHeight="1" x14ac:dyDescent="0.2">
      <c r="A150" s="2"/>
      <c r="B150" s="1644" t="s">
        <v>467</v>
      </c>
      <c r="C150" s="1645"/>
      <c r="D150" s="1645"/>
      <c r="E150" s="1645"/>
      <c r="F150" s="1645"/>
      <c r="G150" s="1645"/>
      <c r="H150" s="1645"/>
      <c r="I150" s="1645"/>
      <c r="J150" s="1645"/>
      <c r="K150" s="1645"/>
      <c r="L150" s="1645"/>
      <c r="M150" s="1645"/>
      <c r="N150" s="2"/>
      <c r="O150" s="2"/>
      <c r="P150" s="2"/>
      <c r="Q150" s="2"/>
      <c r="R150" s="2"/>
      <c r="S150" s="2"/>
      <c r="T150" s="2"/>
      <c r="U150" s="2"/>
      <c r="V150" s="2"/>
      <c r="W150" s="2"/>
      <c r="X150" s="2"/>
      <c r="Y150" s="2"/>
      <c r="Z150" s="2"/>
      <c r="AA150" s="2"/>
    </row>
    <row r="151" spans="1:27" ht="12.75" customHeight="1" x14ac:dyDescent="0.2">
      <c r="A151" s="2"/>
      <c r="B151" s="1610"/>
      <c r="C151" s="1610"/>
      <c r="D151" s="1610"/>
      <c r="E151" s="1610"/>
      <c r="F151" s="1610"/>
      <c r="G151" s="1610"/>
      <c r="H151" s="1610"/>
      <c r="I151" s="1610"/>
      <c r="J151" s="1610"/>
      <c r="K151" s="1610"/>
      <c r="L151" s="1610"/>
      <c r="M151" s="1610"/>
      <c r="N151" s="2"/>
      <c r="O151" s="2"/>
      <c r="P151" s="2"/>
      <c r="Q151" s="2"/>
      <c r="R151" s="2"/>
      <c r="S151" s="2"/>
      <c r="T151" s="2"/>
      <c r="U151" s="2"/>
      <c r="V151" s="2"/>
      <c r="W151" s="2"/>
      <c r="X151" s="2"/>
      <c r="Y151" s="2"/>
      <c r="Z151" s="2"/>
      <c r="AA151" s="2"/>
    </row>
    <row r="152" spans="1:27" ht="12.75" customHeight="1" x14ac:dyDescent="0.2">
      <c r="A152" s="2"/>
      <c r="B152" s="1635"/>
      <c r="C152" s="1635"/>
      <c r="D152" s="1635"/>
      <c r="E152" s="1635"/>
      <c r="F152" s="1635"/>
      <c r="G152" s="1635"/>
      <c r="H152" s="1635"/>
      <c r="I152" s="1635"/>
      <c r="J152" s="1635"/>
      <c r="K152" s="1635"/>
      <c r="L152" s="1635"/>
      <c r="M152" s="1635"/>
      <c r="N152" s="2"/>
      <c r="O152" s="2"/>
      <c r="P152" s="2"/>
      <c r="Q152" s="2"/>
      <c r="R152" s="2"/>
      <c r="S152" s="2"/>
      <c r="T152" s="2"/>
      <c r="U152" s="2"/>
      <c r="V152" s="2"/>
      <c r="W152" s="2"/>
      <c r="X152" s="2"/>
      <c r="Y152" s="2"/>
      <c r="Z152" s="2"/>
      <c r="AA152" s="2"/>
    </row>
    <row r="153" spans="1:27" ht="12.75" customHeight="1" x14ac:dyDescent="0.2">
      <c r="A153" s="1"/>
      <c r="B153" s="1"/>
      <c r="C153" s="1"/>
      <c r="D153" s="1"/>
      <c r="E153" s="1"/>
      <c r="F153" s="1"/>
      <c r="G153" s="1"/>
      <c r="H153" s="1"/>
      <c r="I153" s="1"/>
      <c r="J153" s="1"/>
      <c r="K153" s="1"/>
      <c r="L153" s="1"/>
      <c r="M153" s="1"/>
      <c r="N153" s="2"/>
      <c r="O153" s="2"/>
      <c r="P153" s="2"/>
      <c r="Q153" s="2"/>
      <c r="R153" s="2"/>
      <c r="S153" s="2"/>
      <c r="T153" s="2"/>
      <c r="U153" s="2"/>
      <c r="V153" s="2"/>
      <c r="W153" s="2"/>
      <c r="X153" s="2"/>
      <c r="Y153" s="2"/>
      <c r="Z153" s="2"/>
      <c r="AA153" s="2"/>
    </row>
    <row r="154" spans="1:27" ht="15" customHeight="1" x14ac:dyDescent="0.2">
      <c r="A154" s="1"/>
      <c r="B154" s="2066" t="s">
        <v>468</v>
      </c>
      <c r="C154" s="1615"/>
      <c r="D154" s="1721"/>
      <c r="E154" s="1904">
        <v>2022</v>
      </c>
      <c r="F154" s="1615"/>
      <c r="G154" s="1721"/>
      <c r="H154" s="1904">
        <v>2023</v>
      </c>
      <c r="I154" s="1615"/>
      <c r="J154" s="1721"/>
      <c r="K154" s="1904">
        <v>2024</v>
      </c>
      <c r="L154" s="1615"/>
      <c r="M154" s="1793"/>
      <c r="N154" s="1"/>
      <c r="O154" s="1"/>
      <c r="P154" s="1"/>
      <c r="Q154" s="1"/>
      <c r="R154" s="1"/>
      <c r="S154" s="1"/>
      <c r="T154" s="1"/>
      <c r="U154" s="1"/>
      <c r="V154" s="1"/>
      <c r="W154" s="1"/>
      <c r="X154" s="1"/>
      <c r="Y154" s="1"/>
      <c r="Z154" s="1"/>
      <c r="AA154" s="1"/>
    </row>
    <row r="155" spans="1:27" ht="12.75" customHeight="1" x14ac:dyDescent="0.2">
      <c r="A155" s="1"/>
      <c r="B155" s="1884"/>
      <c r="C155" s="1884"/>
      <c r="D155" s="1885"/>
      <c r="E155" s="431" t="s">
        <v>86</v>
      </c>
      <c r="F155" s="432" t="s">
        <v>87</v>
      </c>
      <c r="G155" s="433" t="s">
        <v>42</v>
      </c>
      <c r="H155" s="431" t="s">
        <v>86</v>
      </c>
      <c r="I155" s="432" t="s">
        <v>87</v>
      </c>
      <c r="J155" s="433" t="s">
        <v>42</v>
      </c>
      <c r="K155" s="431" t="s">
        <v>86</v>
      </c>
      <c r="L155" s="432" t="s">
        <v>87</v>
      </c>
      <c r="M155" s="434" t="s">
        <v>42</v>
      </c>
      <c r="N155" s="1"/>
      <c r="O155" s="1"/>
      <c r="P155" s="1"/>
      <c r="Q155" s="1"/>
      <c r="R155" s="1"/>
      <c r="S155" s="1"/>
      <c r="T155" s="1"/>
      <c r="U155" s="1"/>
      <c r="V155" s="1"/>
      <c r="W155" s="1"/>
      <c r="X155" s="1"/>
      <c r="Y155" s="1"/>
      <c r="Z155" s="1"/>
      <c r="AA155" s="1"/>
    </row>
    <row r="156" spans="1:27" ht="12.75" customHeight="1" x14ac:dyDescent="0.2">
      <c r="A156" s="1"/>
      <c r="B156" s="2046" t="s">
        <v>88</v>
      </c>
      <c r="C156" s="1679"/>
      <c r="D156" s="1679"/>
      <c r="E156" s="1679"/>
      <c r="F156" s="1679"/>
      <c r="G156" s="1679"/>
      <c r="H156" s="1679"/>
      <c r="I156" s="1679"/>
      <c r="J156" s="1679"/>
      <c r="K156" s="1679"/>
      <c r="L156" s="1679"/>
      <c r="M156" s="1679"/>
      <c r="N156" s="1"/>
      <c r="O156" s="1"/>
      <c r="P156" s="1"/>
      <c r="Q156" s="1"/>
      <c r="R156" s="1"/>
      <c r="S156" s="1"/>
      <c r="T156" s="1"/>
      <c r="U156" s="1"/>
      <c r="V156" s="1"/>
      <c r="W156" s="1"/>
      <c r="X156" s="1"/>
      <c r="Y156" s="1"/>
      <c r="Z156" s="1"/>
      <c r="AA156" s="1"/>
    </row>
    <row r="157" spans="1:27" ht="12.75" customHeight="1" x14ac:dyDescent="0.2">
      <c r="A157" s="1"/>
      <c r="B157" s="2021" t="s">
        <v>22</v>
      </c>
      <c r="C157" s="2022"/>
      <c r="D157" s="2045"/>
      <c r="E157" s="439">
        <v>291</v>
      </c>
      <c r="F157" s="440">
        <v>70</v>
      </c>
      <c r="G157" s="441">
        <f t="shared" ref="G157:G158" si="1">SUM(E157:F157)</f>
        <v>361</v>
      </c>
      <c r="H157" s="439">
        <v>320</v>
      </c>
      <c r="I157" s="440">
        <v>76</v>
      </c>
      <c r="J157" s="441">
        <f t="shared" ref="J157:J158" si="2">SUM(H157:I157)</f>
        <v>396</v>
      </c>
      <c r="K157" s="439">
        <v>290</v>
      </c>
      <c r="L157" s="440">
        <v>76</v>
      </c>
      <c r="M157" s="442">
        <v>366</v>
      </c>
      <c r="N157" s="1"/>
      <c r="O157" s="82"/>
      <c r="P157" s="82"/>
      <c r="Q157" s="82"/>
      <c r="R157" s="1"/>
      <c r="S157" s="1"/>
      <c r="T157" s="1"/>
      <c r="U157" s="1"/>
      <c r="V157" s="1"/>
      <c r="W157" s="1"/>
      <c r="X157" s="1"/>
      <c r="Y157" s="1"/>
      <c r="Z157" s="1"/>
      <c r="AA157" s="1"/>
    </row>
    <row r="158" spans="1:27" ht="12.75" customHeight="1" x14ac:dyDescent="0.2">
      <c r="A158" s="1"/>
      <c r="B158" s="1623" t="s">
        <v>26</v>
      </c>
      <c r="C158" s="1624"/>
      <c r="D158" s="1625"/>
      <c r="E158" s="1250">
        <v>171</v>
      </c>
      <c r="F158" s="298">
        <v>29</v>
      </c>
      <c r="G158" s="443">
        <f t="shared" si="1"/>
        <v>200</v>
      </c>
      <c r="H158" s="1250">
        <v>161</v>
      </c>
      <c r="I158" s="298">
        <v>37</v>
      </c>
      <c r="J158" s="443">
        <f t="shared" si="2"/>
        <v>198</v>
      </c>
      <c r="K158" s="1250">
        <v>130</v>
      </c>
      <c r="L158" s="298">
        <v>31</v>
      </c>
      <c r="M158" s="1155">
        <v>161</v>
      </c>
      <c r="N158" s="1"/>
      <c r="O158" s="82"/>
      <c r="P158" s="82"/>
      <c r="Q158" s="82"/>
      <c r="R158" s="1"/>
      <c r="S158" s="1"/>
      <c r="T158" s="1"/>
      <c r="U158" s="1"/>
      <c r="V158" s="1"/>
      <c r="W158" s="1"/>
      <c r="X158" s="1"/>
      <c r="Y158" s="1"/>
      <c r="Z158" s="1"/>
      <c r="AA158" s="1"/>
    </row>
    <row r="159" spans="1:27" ht="12.75" customHeight="1" x14ac:dyDescent="0.2">
      <c r="A159" s="1"/>
      <c r="B159" s="1897" t="s">
        <v>42</v>
      </c>
      <c r="C159" s="1898"/>
      <c r="D159" s="1899"/>
      <c r="E159" s="444">
        <f t="shared" ref="E159:J159" si="3">SUM(E157:E158)</f>
        <v>462</v>
      </c>
      <c r="F159" s="445">
        <f t="shared" si="3"/>
        <v>99</v>
      </c>
      <c r="G159" s="446">
        <f t="shared" si="3"/>
        <v>561</v>
      </c>
      <c r="H159" s="444">
        <f t="shared" si="3"/>
        <v>481</v>
      </c>
      <c r="I159" s="445">
        <f t="shared" si="3"/>
        <v>113</v>
      </c>
      <c r="J159" s="446">
        <f t="shared" si="3"/>
        <v>594</v>
      </c>
      <c r="K159" s="444">
        <v>420</v>
      </c>
      <c r="L159" s="445">
        <v>107</v>
      </c>
      <c r="M159" s="447">
        <v>527</v>
      </c>
      <c r="N159" s="1"/>
      <c r="O159" s="82"/>
      <c r="P159" s="82"/>
      <c r="Q159" s="82"/>
      <c r="R159" s="1"/>
      <c r="S159" s="1"/>
      <c r="T159" s="1"/>
      <c r="U159" s="1"/>
      <c r="V159" s="1"/>
      <c r="W159" s="1"/>
      <c r="X159" s="1"/>
      <c r="Y159" s="1"/>
      <c r="Z159" s="1"/>
      <c r="AA159" s="1"/>
    </row>
    <row r="160" spans="1:27" ht="12.75" customHeight="1" x14ac:dyDescent="0.2">
      <c r="A160" s="1"/>
      <c r="B160" s="2044" t="s">
        <v>90</v>
      </c>
      <c r="C160" s="1610"/>
      <c r="D160" s="1610"/>
      <c r="E160" s="1610"/>
      <c r="F160" s="1610"/>
      <c r="G160" s="1610"/>
      <c r="H160" s="1610"/>
      <c r="I160" s="1610"/>
      <c r="J160" s="1610"/>
      <c r="K160" s="1610"/>
      <c r="L160" s="1610"/>
      <c r="M160" s="1610"/>
      <c r="N160" s="1"/>
      <c r="O160" s="1"/>
      <c r="P160" s="1"/>
      <c r="Q160" s="1"/>
      <c r="R160" s="1"/>
      <c r="S160" s="1"/>
      <c r="T160" s="1"/>
      <c r="U160" s="1"/>
      <c r="V160" s="1"/>
      <c r="W160" s="1"/>
      <c r="X160" s="1"/>
      <c r="Y160" s="1"/>
      <c r="Z160" s="1"/>
      <c r="AA160" s="1"/>
    </row>
    <row r="161" spans="1:27" ht="12.75" customHeight="1" x14ac:dyDescent="0.2">
      <c r="A161" s="1"/>
      <c r="B161" s="2021" t="s">
        <v>22</v>
      </c>
      <c r="C161" s="2022"/>
      <c r="D161" s="2045"/>
      <c r="E161" s="439">
        <v>0</v>
      </c>
      <c r="F161" s="440">
        <v>0</v>
      </c>
      <c r="G161" s="441">
        <f t="shared" ref="G161:G162" si="4">SUM(E161:F161)</f>
        <v>0</v>
      </c>
      <c r="H161" s="439">
        <v>0</v>
      </c>
      <c r="I161" s="440">
        <v>3</v>
      </c>
      <c r="J161" s="441">
        <f t="shared" ref="J161:J162" si="5">SUM(H161:I161)</f>
        <v>3</v>
      </c>
      <c r="K161" s="439">
        <v>2</v>
      </c>
      <c r="L161" s="440">
        <v>3</v>
      </c>
      <c r="M161" s="442">
        <v>5</v>
      </c>
      <c r="N161" s="1"/>
      <c r="O161" s="82"/>
      <c r="P161" s="82"/>
      <c r="Q161" s="82"/>
      <c r="R161" s="1"/>
      <c r="S161" s="1"/>
      <c r="T161" s="1"/>
      <c r="U161" s="1"/>
      <c r="V161" s="1"/>
      <c r="W161" s="1"/>
      <c r="X161" s="1"/>
      <c r="Y161" s="1"/>
      <c r="Z161" s="1"/>
      <c r="AA161" s="1"/>
    </row>
    <row r="162" spans="1:27" ht="12.75" customHeight="1" x14ac:dyDescent="0.2">
      <c r="A162" s="1"/>
      <c r="B162" s="1623" t="s">
        <v>26</v>
      </c>
      <c r="C162" s="1624"/>
      <c r="D162" s="1625"/>
      <c r="E162" s="1250">
        <v>0</v>
      </c>
      <c r="F162" s="298">
        <v>0</v>
      </c>
      <c r="G162" s="443">
        <f t="shared" si="4"/>
        <v>0</v>
      </c>
      <c r="H162" s="1250">
        <v>0</v>
      </c>
      <c r="I162" s="298">
        <v>0</v>
      </c>
      <c r="J162" s="443">
        <f t="shared" si="5"/>
        <v>0</v>
      </c>
      <c r="K162" s="1250">
        <v>1</v>
      </c>
      <c r="L162" s="298">
        <v>0</v>
      </c>
      <c r="M162" s="1155">
        <v>1</v>
      </c>
      <c r="N162" s="1"/>
      <c r="O162" s="82"/>
      <c r="P162" s="82"/>
      <c r="Q162" s="82"/>
      <c r="R162" s="1"/>
      <c r="S162" s="1"/>
      <c r="T162" s="1"/>
      <c r="U162" s="1"/>
      <c r="V162" s="1"/>
      <c r="W162" s="1"/>
      <c r="X162" s="1"/>
      <c r="Y162" s="1"/>
      <c r="Z162" s="1"/>
      <c r="AA162" s="1"/>
    </row>
    <row r="163" spans="1:27" ht="12.75" customHeight="1" x14ac:dyDescent="0.2">
      <c r="A163" s="1"/>
      <c r="B163" s="1897" t="s">
        <v>42</v>
      </c>
      <c r="C163" s="1898"/>
      <c r="D163" s="1899"/>
      <c r="E163" s="444">
        <f t="shared" ref="E163:J163" si="6">SUM(E161:E162)</f>
        <v>0</v>
      </c>
      <c r="F163" s="445">
        <f t="shared" si="6"/>
        <v>0</v>
      </c>
      <c r="G163" s="446">
        <f t="shared" si="6"/>
        <v>0</v>
      </c>
      <c r="H163" s="444">
        <f t="shared" si="6"/>
        <v>0</v>
      </c>
      <c r="I163" s="445">
        <f t="shared" si="6"/>
        <v>3</v>
      </c>
      <c r="J163" s="446">
        <f t="shared" si="6"/>
        <v>3</v>
      </c>
      <c r="K163" s="444">
        <v>3</v>
      </c>
      <c r="L163" s="445">
        <v>3</v>
      </c>
      <c r="M163" s="447">
        <v>6</v>
      </c>
      <c r="N163" s="1"/>
      <c r="O163" s="82"/>
      <c r="P163" s="82"/>
      <c r="Q163" s="82"/>
      <c r="R163" s="1"/>
      <c r="S163" s="1"/>
      <c r="T163" s="1"/>
      <c r="U163" s="1"/>
      <c r="V163" s="1"/>
      <c r="W163" s="1"/>
      <c r="X163" s="1"/>
      <c r="Y163" s="1"/>
      <c r="Z163" s="1"/>
      <c r="AA163" s="1"/>
    </row>
    <row r="164" spans="1:27" ht="12.75" customHeight="1" x14ac:dyDescent="0.2">
      <c r="A164" s="1"/>
      <c r="B164" s="2044" t="s">
        <v>91</v>
      </c>
      <c r="C164" s="1610"/>
      <c r="D164" s="1610"/>
      <c r="E164" s="1610"/>
      <c r="F164" s="1610"/>
      <c r="G164" s="1610"/>
      <c r="H164" s="1610"/>
      <c r="I164" s="1610"/>
      <c r="J164" s="1610"/>
      <c r="K164" s="1610"/>
      <c r="L164" s="1610"/>
      <c r="M164" s="1610"/>
      <c r="N164" s="1"/>
      <c r="O164" s="1"/>
      <c r="P164" s="1"/>
      <c r="Q164" s="1"/>
      <c r="R164" s="1"/>
      <c r="S164" s="1"/>
      <c r="T164" s="1"/>
      <c r="U164" s="1"/>
      <c r="V164" s="1"/>
      <c r="W164" s="1"/>
      <c r="X164" s="1"/>
      <c r="Y164" s="1"/>
      <c r="Z164" s="1"/>
      <c r="AA164" s="1"/>
    </row>
    <row r="165" spans="1:27" ht="12.75" customHeight="1" x14ac:dyDescent="0.2">
      <c r="A165" s="1"/>
      <c r="B165" s="2021" t="s">
        <v>22</v>
      </c>
      <c r="C165" s="2022"/>
      <c r="D165" s="2045"/>
      <c r="E165" s="439">
        <v>0</v>
      </c>
      <c r="F165" s="440">
        <v>2</v>
      </c>
      <c r="G165" s="441">
        <f t="shared" ref="G165:G166" si="7">SUM(E165:F165)</f>
        <v>2</v>
      </c>
      <c r="H165" s="439">
        <v>1</v>
      </c>
      <c r="I165" s="440">
        <v>2</v>
      </c>
      <c r="J165" s="441">
        <f t="shared" ref="J165:J166" si="8">SUM(H165:I165)</f>
        <v>3</v>
      </c>
      <c r="K165" s="439">
        <v>1</v>
      </c>
      <c r="L165" s="440">
        <v>11</v>
      </c>
      <c r="M165" s="442">
        <v>12</v>
      </c>
      <c r="N165" s="1"/>
      <c r="O165" s="82"/>
      <c r="P165" s="82"/>
      <c r="Q165" s="82"/>
      <c r="R165" s="1"/>
      <c r="S165" s="1"/>
      <c r="T165" s="1"/>
      <c r="U165" s="1"/>
      <c r="V165" s="1"/>
      <c r="W165" s="1"/>
      <c r="X165" s="1"/>
      <c r="Y165" s="1"/>
      <c r="Z165" s="1"/>
      <c r="AA165" s="1"/>
    </row>
    <row r="166" spans="1:27" ht="12.75" customHeight="1" x14ac:dyDescent="0.2">
      <c r="A166" s="1"/>
      <c r="B166" s="1623" t="s">
        <v>26</v>
      </c>
      <c r="C166" s="1624"/>
      <c r="D166" s="1625"/>
      <c r="E166" s="1250">
        <v>4</v>
      </c>
      <c r="F166" s="298">
        <v>4</v>
      </c>
      <c r="G166" s="443">
        <f t="shared" si="7"/>
        <v>8</v>
      </c>
      <c r="H166" s="1250">
        <v>5</v>
      </c>
      <c r="I166" s="298">
        <v>3</v>
      </c>
      <c r="J166" s="443">
        <f t="shared" si="8"/>
        <v>8</v>
      </c>
      <c r="K166" s="1250">
        <v>0</v>
      </c>
      <c r="L166" s="298">
        <v>0</v>
      </c>
      <c r="M166" s="1155">
        <v>0</v>
      </c>
      <c r="N166" s="1"/>
      <c r="O166" s="82"/>
      <c r="P166" s="82"/>
      <c r="Q166" s="82"/>
      <c r="R166" s="1"/>
      <c r="S166" s="1"/>
      <c r="T166" s="1"/>
      <c r="U166" s="1"/>
      <c r="V166" s="1"/>
      <c r="W166" s="1"/>
      <c r="X166" s="1"/>
      <c r="Y166" s="1"/>
      <c r="Z166" s="1"/>
      <c r="AA166" s="1"/>
    </row>
    <row r="167" spans="1:27" ht="12.75" customHeight="1" x14ac:dyDescent="0.2">
      <c r="A167" s="1"/>
      <c r="B167" s="1736" t="s">
        <v>42</v>
      </c>
      <c r="C167" s="1698"/>
      <c r="D167" s="1699"/>
      <c r="E167" s="1251">
        <f t="shared" ref="E167:J167" si="9">SUM(E165:E166)</f>
        <v>4</v>
      </c>
      <c r="F167" s="1252">
        <f t="shared" si="9"/>
        <v>6</v>
      </c>
      <c r="G167" s="1253">
        <f t="shared" si="9"/>
        <v>10</v>
      </c>
      <c r="H167" s="1251">
        <f t="shared" si="9"/>
        <v>6</v>
      </c>
      <c r="I167" s="1252">
        <f t="shared" si="9"/>
        <v>5</v>
      </c>
      <c r="J167" s="1253">
        <f t="shared" si="9"/>
        <v>11</v>
      </c>
      <c r="K167" s="1251">
        <v>1</v>
      </c>
      <c r="L167" s="1252">
        <v>11</v>
      </c>
      <c r="M167" s="1254">
        <v>12</v>
      </c>
      <c r="N167" s="1"/>
      <c r="O167" s="82"/>
      <c r="P167" s="82"/>
      <c r="Q167" s="82"/>
      <c r="R167" s="1"/>
      <c r="S167" s="1"/>
      <c r="T167" s="1"/>
      <c r="U167" s="1"/>
      <c r="V167" s="1"/>
      <c r="W167" s="1"/>
      <c r="X167" s="1"/>
      <c r="Y167" s="1"/>
      <c r="Z167" s="1"/>
      <c r="AA167" s="1"/>
    </row>
    <row r="168" spans="1:27" ht="12.75" customHeight="1" x14ac:dyDescent="0.2">
      <c r="A168" s="1"/>
      <c r="B168" s="2064" t="s">
        <v>469</v>
      </c>
      <c r="C168" s="1898"/>
      <c r="D168" s="1899"/>
      <c r="E168" s="448">
        <f t="shared" ref="E168:J168" si="10">E159+E163+E167</f>
        <v>466</v>
      </c>
      <c r="F168" s="1255">
        <f t="shared" si="10"/>
        <v>105</v>
      </c>
      <c r="G168" s="1256">
        <f t="shared" si="10"/>
        <v>571</v>
      </c>
      <c r="H168" s="448">
        <f t="shared" si="10"/>
        <v>487</v>
      </c>
      <c r="I168" s="1255">
        <f t="shared" si="10"/>
        <v>121</v>
      </c>
      <c r="J168" s="1256">
        <f t="shared" si="10"/>
        <v>608</v>
      </c>
      <c r="K168" s="448">
        <v>424</v>
      </c>
      <c r="L168" s="1255">
        <v>121</v>
      </c>
      <c r="M168" s="1257">
        <v>545</v>
      </c>
      <c r="N168" s="1"/>
      <c r="O168" s="82"/>
      <c r="P168" s="82"/>
      <c r="Q168" s="82"/>
      <c r="R168" s="1"/>
      <c r="S168" s="1"/>
      <c r="T168" s="1"/>
      <c r="U168" s="1"/>
      <c r="V168" s="1"/>
      <c r="W168" s="1"/>
      <c r="X168" s="1"/>
      <c r="Y168" s="1"/>
      <c r="Z168" s="1"/>
      <c r="AA168" s="1"/>
    </row>
    <row r="169" spans="1:27" ht="15" customHeight="1" x14ac:dyDescent="0.2">
      <c r="A169" s="2"/>
      <c r="B169" s="1873" t="s">
        <v>470</v>
      </c>
      <c r="C169" s="1874"/>
      <c r="D169" s="1874"/>
      <c r="E169" s="1874"/>
      <c r="F169" s="1874"/>
      <c r="G169" s="1874"/>
      <c r="H169" s="1874"/>
      <c r="I169" s="1874"/>
      <c r="J169" s="1874"/>
      <c r="K169" s="1874"/>
      <c r="L169" s="1874"/>
      <c r="M169" s="1874"/>
      <c r="N169" s="2"/>
      <c r="O169" s="2"/>
      <c r="P169" s="2"/>
      <c r="Q169" s="2"/>
      <c r="R169" s="2"/>
      <c r="S169" s="2"/>
      <c r="T169" s="2"/>
      <c r="U169" s="2"/>
      <c r="V169" s="2"/>
      <c r="W169" s="2"/>
      <c r="X169" s="2"/>
      <c r="Y169" s="2"/>
      <c r="Z169" s="2"/>
      <c r="AA169" s="2"/>
    </row>
    <row r="170" spans="1:27" ht="12.75" customHeight="1" x14ac:dyDescent="0.2">
      <c r="A170" s="2"/>
      <c r="B170" s="1610"/>
      <c r="C170" s="1610"/>
      <c r="D170" s="1610"/>
      <c r="E170" s="1610"/>
      <c r="F170" s="1610"/>
      <c r="G170" s="1610"/>
      <c r="H170" s="1610"/>
      <c r="I170" s="1610"/>
      <c r="J170" s="1610"/>
      <c r="K170" s="1610"/>
      <c r="L170" s="1610"/>
      <c r="M170" s="1610"/>
      <c r="N170" s="2"/>
      <c r="O170" s="2"/>
      <c r="P170" s="2"/>
      <c r="Q170" s="2"/>
      <c r="R170" s="2"/>
      <c r="S170" s="2"/>
      <c r="T170" s="2"/>
      <c r="U170" s="2"/>
      <c r="V170" s="2"/>
      <c r="W170" s="2"/>
      <c r="X170" s="2"/>
      <c r="Y170" s="2"/>
      <c r="Z170" s="2"/>
      <c r="AA170" s="2"/>
    </row>
    <row r="171" spans="1:27" ht="12.75" customHeight="1" x14ac:dyDescent="0.2">
      <c r="A171" s="2"/>
      <c r="B171" s="1875"/>
      <c r="C171" s="1875"/>
      <c r="D171" s="1875"/>
      <c r="E171" s="1875"/>
      <c r="F171" s="1875"/>
      <c r="G171" s="1875"/>
      <c r="H171" s="1875"/>
      <c r="I171" s="1875"/>
      <c r="J171" s="1875"/>
      <c r="K171" s="1875"/>
      <c r="L171" s="1875"/>
      <c r="M171" s="1875"/>
      <c r="N171" s="2"/>
      <c r="O171" s="2"/>
      <c r="P171" s="2"/>
      <c r="Q171" s="2"/>
      <c r="R171" s="2"/>
      <c r="S171" s="2"/>
      <c r="T171" s="2"/>
      <c r="U171" s="2"/>
      <c r="V171" s="2"/>
      <c r="W171" s="2"/>
      <c r="X171" s="2"/>
      <c r="Y171" s="2"/>
      <c r="Z171" s="2"/>
      <c r="AA171" s="2"/>
    </row>
    <row r="172" spans="1:27" ht="12.75" customHeight="1" x14ac:dyDescent="0.2">
      <c r="A172" s="2"/>
      <c r="B172" s="2"/>
      <c r="C172" s="2"/>
      <c r="D172" s="2"/>
      <c r="E172" s="2"/>
      <c r="F172" s="2"/>
      <c r="G172" s="2"/>
      <c r="H172" s="2"/>
      <c r="I172" s="2"/>
      <c r="J172" s="2"/>
      <c r="K172" s="2"/>
      <c r="L172" s="2"/>
      <c r="M172" s="2"/>
      <c r="N172" s="1230"/>
      <c r="O172" s="1230"/>
      <c r="P172" s="1230"/>
      <c r="Q172" s="2"/>
      <c r="R172" s="2"/>
      <c r="S172" s="2"/>
      <c r="T172" s="2"/>
      <c r="U172" s="2"/>
      <c r="V172" s="2"/>
      <c r="W172" s="2"/>
      <c r="X172" s="2"/>
      <c r="Y172" s="2"/>
      <c r="Z172" s="2"/>
      <c r="AA172" s="2"/>
    </row>
    <row r="173" spans="1:27" ht="12.75" customHeight="1" x14ac:dyDescent="0.2">
      <c r="A173" s="2"/>
      <c r="B173" s="2"/>
      <c r="C173" s="2"/>
      <c r="D173" s="2"/>
      <c r="E173" s="2"/>
      <c r="F173" s="2"/>
      <c r="G173" s="2"/>
      <c r="H173" s="2"/>
      <c r="I173" s="2"/>
      <c r="J173" s="2"/>
      <c r="K173" s="2"/>
      <c r="L173" s="2"/>
      <c r="M173" s="2"/>
      <c r="N173" s="1230"/>
      <c r="O173" s="1230"/>
      <c r="P173" s="1230"/>
      <c r="Q173" s="2"/>
      <c r="R173" s="2"/>
      <c r="S173" s="2"/>
      <c r="T173" s="2"/>
      <c r="U173" s="2"/>
      <c r="V173" s="2"/>
      <c r="W173" s="2"/>
      <c r="X173" s="2"/>
      <c r="Y173" s="2"/>
      <c r="Z173" s="2"/>
      <c r="AA173" s="2"/>
    </row>
    <row r="174" spans="1:27" ht="12.75" customHeight="1" x14ac:dyDescent="0.2">
      <c r="A174" s="1012"/>
      <c r="B174" s="1832" t="s">
        <v>94</v>
      </c>
      <c r="C174" s="1615"/>
      <c r="D174" s="1615"/>
      <c r="E174" s="1615"/>
      <c r="F174" s="1615"/>
      <c r="G174" s="1615"/>
      <c r="H174" s="1615"/>
      <c r="I174" s="1615"/>
      <c r="J174" s="1615"/>
      <c r="K174" s="1615"/>
      <c r="L174" s="1615"/>
      <c r="M174" s="1615"/>
      <c r="N174" s="1207"/>
      <c r="O174" s="1207"/>
      <c r="P174" s="1090"/>
      <c r="Q174" s="1"/>
      <c r="R174" s="1"/>
      <c r="S174" s="1"/>
      <c r="T174" s="1"/>
      <c r="U174" s="1"/>
      <c r="V174" s="1"/>
      <c r="W174" s="1"/>
      <c r="X174" s="1"/>
      <c r="Y174" s="1"/>
      <c r="Z174" s="1"/>
      <c r="AA174" s="1"/>
    </row>
    <row r="175" spans="1:27" ht="12.75" customHeight="1" x14ac:dyDescent="0.2">
      <c r="A175" s="1073"/>
      <c r="B175" s="2054" t="s">
        <v>471</v>
      </c>
      <c r="C175" s="1615"/>
      <c r="D175" s="1615"/>
      <c r="E175" s="1615"/>
      <c r="F175" s="1615"/>
      <c r="G175" s="1615"/>
      <c r="H175" s="1615"/>
      <c r="I175" s="1615"/>
      <c r="J175" s="1615"/>
      <c r="K175" s="1615"/>
      <c r="L175" s="1615"/>
      <c r="M175" s="1615"/>
      <c r="N175" s="1258"/>
      <c r="O175" s="1258"/>
      <c r="P175" s="1075"/>
      <c r="Q175" s="70"/>
      <c r="R175" s="70"/>
      <c r="S175" s="70"/>
      <c r="T175" s="70"/>
      <c r="U175" s="70"/>
      <c r="V175" s="70"/>
      <c r="W175" s="70"/>
      <c r="X175" s="70"/>
      <c r="Y175" s="70"/>
      <c r="Z175" s="70"/>
      <c r="AA175" s="70"/>
    </row>
    <row r="176" spans="1:27" ht="12.75" customHeight="1" x14ac:dyDescent="0.2">
      <c r="A176" s="1"/>
      <c r="B176" s="1"/>
      <c r="C176" s="1"/>
      <c r="D176" s="1"/>
      <c r="E176" s="1"/>
      <c r="F176" s="1"/>
      <c r="G176" s="1"/>
      <c r="H176" s="1"/>
      <c r="I176" s="1"/>
      <c r="J176" s="1"/>
      <c r="K176" s="1"/>
      <c r="L176" s="1"/>
      <c r="M176" s="1"/>
      <c r="N176" s="1090"/>
      <c r="O176" s="1090"/>
      <c r="P176" s="1090"/>
      <c r="Q176" s="1"/>
      <c r="R176" s="1"/>
      <c r="S176" s="1"/>
      <c r="T176" s="1"/>
      <c r="U176" s="1"/>
      <c r="V176" s="1"/>
      <c r="W176" s="1"/>
      <c r="X176" s="1"/>
      <c r="Y176" s="1"/>
      <c r="Z176" s="1"/>
      <c r="AA176" s="1"/>
    </row>
    <row r="177" spans="1:27" ht="12.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x14ac:dyDescent="0.2">
      <c r="A178" s="1"/>
      <c r="B178" s="2072" t="s">
        <v>472</v>
      </c>
      <c r="C178" s="1638"/>
      <c r="D178" s="1639"/>
      <c r="E178" s="449">
        <v>2022</v>
      </c>
      <c r="F178" s="449">
        <v>2023</v>
      </c>
      <c r="G178" s="1259">
        <v>2024</v>
      </c>
      <c r="H178" s="1"/>
      <c r="I178" s="1"/>
      <c r="J178" s="1"/>
      <c r="K178" s="1"/>
      <c r="L178" s="1"/>
      <c r="M178" s="1"/>
      <c r="N178" s="1"/>
      <c r="O178" s="1"/>
      <c r="P178" s="1"/>
      <c r="Q178" s="1"/>
      <c r="R178" s="1"/>
      <c r="S178" s="1"/>
      <c r="T178" s="1"/>
      <c r="U178" s="1"/>
      <c r="V178" s="1"/>
      <c r="W178" s="1"/>
      <c r="X178" s="1"/>
      <c r="Y178" s="1"/>
      <c r="Z178" s="1"/>
      <c r="AA178" s="1"/>
    </row>
    <row r="179" spans="1:27" ht="12.75" customHeight="1" x14ac:dyDescent="0.2">
      <c r="A179" s="1"/>
      <c r="B179" s="1670" t="s">
        <v>438</v>
      </c>
      <c r="C179" s="1671"/>
      <c r="D179" s="1672"/>
      <c r="E179" s="215">
        <v>2266</v>
      </c>
      <c r="F179" s="215">
        <v>3927</v>
      </c>
      <c r="G179" s="216">
        <v>4342</v>
      </c>
      <c r="H179" s="1"/>
      <c r="I179" s="1"/>
      <c r="J179" s="1"/>
      <c r="K179" s="1"/>
      <c r="L179" s="1"/>
      <c r="M179" s="1"/>
      <c r="N179" s="1"/>
      <c r="O179" s="1"/>
      <c r="P179" s="1"/>
      <c r="Q179" s="1"/>
      <c r="R179" s="1"/>
      <c r="S179" s="1"/>
      <c r="T179" s="1"/>
      <c r="U179" s="1"/>
      <c r="V179" s="1"/>
      <c r="W179" s="1"/>
      <c r="X179" s="1"/>
      <c r="Y179" s="1"/>
      <c r="Z179" s="1"/>
      <c r="AA179" s="1"/>
    </row>
    <row r="180" spans="1:27" ht="12.75" customHeight="1" x14ac:dyDescent="0.2">
      <c r="A180" s="1"/>
      <c r="B180" s="1675" t="s">
        <v>439</v>
      </c>
      <c r="C180" s="1632"/>
      <c r="D180" s="1633"/>
      <c r="E180" s="245">
        <v>67</v>
      </c>
      <c r="F180" s="245">
        <v>300</v>
      </c>
      <c r="G180" s="1132">
        <v>367</v>
      </c>
      <c r="H180" s="1"/>
      <c r="I180" s="1"/>
      <c r="J180" s="1"/>
      <c r="K180" s="1"/>
      <c r="L180" s="1"/>
      <c r="M180" s="1"/>
      <c r="N180" s="1"/>
      <c r="O180" s="1"/>
      <c r="P180" s="1"/>
      <c r="Q180" s="1"/>
      <c r="R180" s="1"/>
      <c r="S180" s="1"/>
      <c r="T180" s="1"/>
      <c r="U180" s="1"/>
      <c r="V180" s="1"/>
      <c r="W180" s="1"/>
      <c r="X180" s="1"/>
      <c r="Y180" s="1"/>
      <c r="Z180" s="1"/>
      <c r="AA180" s="1"/>
    </row>
    <row r="181" spans="1:27" ht="76.5" customHeight="1" x14ac:dyDescent="0.2">
      <c r="A181" s="2"/>
      <c r="B181" s="1644" t="s">
        <v>473</v>
      </c>
      <c r="C181" s="1645"/>
      <c r="D181" s="1645"/>
      <c r="E181" s="1645"/>
      <c r="F181" s="1645"/>
      <c r="G181" s="1645"/>
      <c r="H181" s="1"/>
      <c r="I181" s="1"/>
      <c r="J181" s="1"/>
      <c r="K181" s="1"/>
      <c r="L181" s="1"/>
      <c r="M181" s="1"/>
      <c r="N181" s="2"/>
      <c r="O181" s="2"/>
      <c r="P181" s="2"/>
      <c r="Q181" s="2"/>
      <c r="R181" s="2"/>
      <c r="S181" s="2"/>
      <c r="T181" s="2"/>
      <c r="U181" s="2"/>
      <c r="V181" s="2"/>
      <c r="W181" s="2"/>
      <c r="X181" s="2"/>
      <c r="Y181" s="2"/>
      <c r="Z181" s="2"/>
      <c r="AA181" s="2"/>
    </row>
    <row r="182" spans="1:27" ht="1.5" customHeight="1" x14ac:dyDescent="0.2">
      <c r="A182" s="2"/>
      <c r="B182" s="1610"/>
      <c r="C182" s="1610"/>
      <c r="D182" s="1610"/>
      <c r="E182" s="1610"/>
      <c r="F182" s="1610"/>
      <c r="G182" s="1610"/>
      <c r="H182" s="1"/>
      <c r="I182" s="1"/>
      <c r="J182" s="1"/>
      <c r="K182" s="1"/>
      <c r="L182" s="1"/>
      <c r="M182" s="1"/>
      <c r="N182" s="2"/>
      <c r="O182" s="2"/>
      <c r="P182" s="2"/>
      <c r="Q182" s="2"/>
      <c r="R182" s="2"/>
      <c r="S182" s="2"/>
      <c r="T182" s="2"/>
      <c r="U182" s="2"/>
      <c r="V182" s="2"/>
      <c r="W182" s="2"/>
      <c r="X182" s="2"/>
      <c r="Y182" s="2"/>
      <c r="Z182" s="2"/>
      <c r="AA182" s="2"/>
    </row>
    <row r="183" spans="1:27" ht="1.5" customHeight="1" x14ac:dyDescent="0.2">
      <c r="A183" s="2"/>
      <c r="B183" s="1635"/>
      <c r="C183" s="1635"/>
      <c r="D183" s="1635"/>
      <c r="E183" s="1635"/>
      <c r="F183" s="1635"/>
      <c r="G183" s="1635"/>
      <c r="H183" s="1"/>
      <c r="I183" s="1"/>
      <c r="J183" s="1"/>
      <c r="K183" s="1"/>
      <c r="L183" s="1"/>
      <c r="M183" s="1"/>
      <c r="N183" s="2"/>
      <c r="O183" s="2"/>
      <c r="P183" s="2"/>
      <c r="Q183" s="2"/>
      <c r="R183" s="2"/>
      <c r="S183" s="2"/>
      <c r="T183" s="2"/>
      <c r="U183" s="2"/>
      <c r="V183" s="2"/>
      <c r="W183" s="2"/>
      <c r="X183" s="2"/>
      <c r="Y183" s="2"/>
      <c r="Z183" s="2"/>
      <c r="AA183" s="2"/>
    </row>
    <row r="184" spans="1:27" ht="12.75" customHeight="1" x14ac:dyDescent="0.2">
      <c r="A184" s="2"/>
      <c r="B184" s="2"/>
      <c r="C184" s="2"/>
      <c r="D184" s="2"/>
      <c r="E184" s="2"/>
      <c r="F184" s="2"/>
      <c r="G184" s="2"/>
      <c r="H184" s="2"/>
      <c r="I184" s="2"/>
      <c r="J184" s="2"/>
      <c r="K184" s="2"/>
      <c r="L184" s="2"/>
      <c r="M184" s="2"/>
      <c r="N184" s="1230"/>
      <c r="O184" s="1230"/>
      <c r="P184" s="2"/>
      <c r="Q184" s="2"/>
      <c r="R184" s="2"/>
      <c r="S184" s="2"/>
      <c r="T184" s="2"/>
      <c r="U184" s="2"/>
      <c r="V184" s="2"/>
      <c r="W184" s="2"/>
      <c r="X184" s="2"/>
      <c r="Y184" s="2"/>
      <c r="Z184" s="2"/>
      <c r="AA184" s="2"/>
    </row>
    <row r="185" spans="1:27" ht="12.75" customHeight="1" x14ac:dyDescent="0.2">
      <c r="A185" s="1073"/>
      <c r="B185" s="2054" t="s">
        <v>474</v>
      </c>
      <c r="C185" s="1615"/>
      <c r="D185" s="1615"/>
      <c r="E185" s="1615"/>
      <c r="F185" s="1615"/>
      <c r="G185" s="1615"/>
      <c r="H185" s="1615"/>
      <c r="I185" s="1615"/>
      <c r="J185" s="1615"/>
      <c r="K185" s="1615"/>
      <c r="L185" s="1615"/>
      <c r="M185" s="1615"/>
      <c r="N185" s="1258"/>
      <c r="O185" s="1258"/>
      <c r="P185" s="1"/>
      <c r="Q185" s="1"/>
      <c r="R185" s="1"/>
      <c r="S185" s="1"/>
      <c r="T185" s="1"/>
      <c r="U185" s="1"/>
      <c r="V185" s="1"/>
      <c r="W185" s="1"/>
      <c r="X185" s="1"/>
      <c r="Y185" s="1"/>
      <c r="Z185" s="1"/>
      <c r="AA185" s="1"/>
    </row>
    <row r="186" spans="1:27" ht="12.75" customHeight="1" x14ac:dyDescent="0.2">
      <c r="A186" s="70"/>
      <c r="B186" s="70"/>
      <c r="C186" s="70"/>
      <c r="D186" s="70"/>
      <c r="E186" s="70"/>
      <c r="F186" s="70"/>
      <c r="G186" s="70"/>
      <c r="H186" s="70"/>
      <c r="I186" s="70"/>
      <c r="J186" s="70"/>
      <c r="K186" s="70"/>
      <c r="L186" s="70"/>
      <c r="M186" s="70"/>
      <c r="N186" s="1090"/>
      <c r="O186" s="1090"/>
      <c r="P186" s="1"/>
      <c r="Q186" s="1"/>
      <c r="R186" s="1"/>
      <c r="S186" s="1"/>
      <c r="T186" s="1"/>
      <c r="U186" s="1"/>
      <c r="V186" s="1"/>
      <c r="W186" s="1"/>
      <c r="X186" s="1"/>
      <c r="Y186" s="1"/>
      <c r="Z186" s="1"/>
      <c r="AA186" s="1"/>
    </row>
    <row r="187" spans="1:27" ht="12.75" customHeight="1" x14ac:dyDescent="0.2">
      <c r="A187" s="70"/>
      <c r="B187" s="2060" t="s">
        <v>475</v>
      </c>
      <c r="C187" s="1841"/>
      <c r="D187" s="1841"/>
      <c r="E187" s="1841"/>
      <c r="F187" s="1841"/>
      <c r="G187" s="1841"/>
      <c r="H187" s="1841"/>
      <c r="I187" s="1841"/>
      <c r="J187" s="1842"/>
      <c r="K187" s="450">
        <v>2022</v>
      </c>
      <c r="L187" s="451">
        <v>2023</v>
      </c>
      <c r="M187" s="451">
        <v>2024</v>
      </c>
      <c r="N187" s="1"/>
      <c r="O187" s="1"/>
      <c r="P187" s="1"/>
      <c r="Q187" s="1"/>
      <c r="R187" s="1"/>
      <c r="S187" s="1"/>
      <c r="T187" s="1"/>
      <c r="U187" s="1"/>
      <c r="V187" s="1"/>
      <c r="W187" s="1"/>
      <c r="X187" s="1"/>
      <c r="Y187" s="1"/>
      <c r="Z187" s="1"/>
      <c r="AA187" s="1"/>
    </row>
    <row r="188" spans="1:27" ht="12.75" customHeight="1" x14ac:dyDescent="0.2">
      <c r="A188" s="70"/>
      <c r="B188" s="1905" t="s">
        <v>476</v>
      </c>
      <c r="C188" s="1668"/>
      <c r="D188" s="1668"/>
      <c r="E188" s="1668"/>
      <c r="F188" s="1668"/>
      <c r="G188" s="1668"/>
      <c r="H188" s="1668"/>
      <c r="I188" s="1668"/>
      <c r="J188" s="1674"/>
      <c r="K188" s="452">
        <v>28.8</v>
      </c>
      <c r="L188" s="453">
        <v>27.6</v>
      </c>
      <c r="M188" s="454">
        <v>26.8</v>
      </c>
      <c r="N188" s="1"/>
      <c r="O188" s="1"/>
      <c r="P188" s="1"/>
      <c r="Q188" s="1"/>
      <c r="R188" s="1"/>
      <c r="S188" s="1"/>
      <c r="T188" s="1"/>
      <c r="U188" s="1"/>
      <c r="V188" s="1"/>
      <c r="W188" s="1"/>
      <c r="X188" s="1"/>
      <c r="Y188" s="1"/>
      <c r="Z188" s="1"/>
      <c r="AA188" s="1"/>
    </row>
    <row r="189" spans="1:27" ht="12.75" customHeight="1" x14ac:dyDescent="0.2">
      <c r="A189" s="70"/>
      <c r="B189" s="2061" t="s">
        <v>477</v>
      </c>
      <c r="C189" s="1657"/>
      <c r="D189" s="1657"/>
      <c r="E189" s="1657"/>
      <c r="F189" s="1657"/>
      <c r="G189" s="1657"/>
      <c r="H189" s="1657"/>
      <c r="I189" s="1657"/>
      <c r="J189" s="1661"/>
      <c r="K189" s="455">
        <v>0.82899999999999996</v>
      </c>
      <c r="L189" s="456">
        <v>0.54700000000000004</v>
      </c>
      <c r="M189" s="457">
        <v>0.73499999999999999</v>
      </c>
      <c r="N189" s="1"/>
      <c r="O189" s="1"/>
      <c r="P189" s="1"/>
      <c r="Q189" s="1"/>
      <c r="R189" s="1"/>
      <c r="S189" s="1"/>
      <c r="T189" s="1"/>
      <c r="U189" s="1"/>
      <c r="V189" s="1"/>
      <c r="W189" s="1"/>
      <c r="X189" s="1"/>
      <c r="Y189" s="1"/>
      <c r="Z189" s="1"/>
      <c r="AA189" s="1"/>
    </row>
    <row r="190" spans="1:27" ht="12.75" customHeight="1" x14ac:dyDescent="0.2">
      <c r="A190" s="70"/>
      <c r="B190" s="2062" t="s">
        <v>478</v>
      </c>
      <c r="C190" s="1615"/>
      <c r="D190" s="1615"/>
      <c r="E190" s="1615"/>
      <c r="F190" s="1615"/>
      <c r="G190" s="1615"/>
      <c r="H190" s="1615"/>
      <c r="I190" s="1615"/>
      <c r="J190" s="1615"/>
      <c r="K190" s="1615"/>
      <c r="L190" s="1615"/>
      <c r="M190" s="1615"/>
      <c r="N190" s="2"/>
      <c r="O190" s="2"/>
      <c r="P190" s="2"/>
      <c r="Q190" s="2"/>
      <c r="R190" s="2"/>
      <c r="S190" s="2"/>
      <c r="T190" s="2"/>
      <c r="U190" s="2"/>
      <c r="V190" s="2"/>
      <c r="W190" s="2"/>
      <c r="X190" s="2"/>
      <c r="Y190" s="2"/>
      <c r="Z190" s="2"/>
      <c r="AA190" s="2"/>
    </row>
    <row r="191" spans="1:27" ht="1.5" customHeight="1" x14ac:dyDescent="0.2">
      <c r="A191" s="70"/>
      <c r="B191" s="1615"/>
      <c r="C191" s="1610"/>
      <c r="D191" s="1610"/>
      <c r="E191" s="1610"/>
      <c r="F191" s="1610"/>
      <c r="G191" s="1610"/>
      <c r="H191" s="1610"/>
      <c r="I191" s="1610"/>
      <c r="J191" s="1610"/>
      <c r="K191" s="1610"/>
      <c r="L191" s="1610"/>
      <c r="M191" s="1615"/>
      <c r="N191" s="2"/>
      <c r="O191" s="2"/>
      <c r="P191" s="2"/>
      <c r="Q191" s="2"/>
      <c r="R191" s="2"/>
      <c r="S191" s="2"/>
      <c r="T191" s="2"/>
      <c r="U191" s="2"/>
      <c r="V191" s="2"/>
      <c r="W191" s="2"/>
      <c r="X191" s="2"/>
      <c r="Y191" s="2"/>
      <c r="Z191" s="2"/>
      <c r="AA191" s="2"/>
    </row>
    <row r="192" spans="1:27" ht="16.5" customHeight="1" x14ac:dyDescent="0.2">
      <c r="A192" s="70"/>
      <c r="B192" s="1853"/>
      <c r="C192" s="1853"/>
      <c r="D192" s="1853"/>
      <c r="E192" s="1853"/>
      <c r="F192" s="1853"/>
      <c r="G192" s="1853"/>
      <c r="H192" s="1853"/>
      <c r="I192" s="1853"/>
      <c r="J192" s="1853"/>
      <c r="K192" s="1853"/>
      <c r="L192" s="1853"/>
      <c r="M192" s="1853"/>
      <c r="N192" s="2"/>
      <c r="O192" s="2"/>
      <c r="P192" s="2"/>
      <c r="Q192" s="2"/>
      <c r="R192" s="2"/>
      <c r="S192" s="2"/>
      <c r="T192" s="2"/>
      <c r="U192" s="2"/>
      <c r="V192" s="2"/>
      <c r="W192" s="2"/>
      <c r="X192" s="2"/>
      <c r="Y192" s="2"/>
      <c r="Z192" s="2"/>
      <c r="AA192" s="2"/>
    </row>
    <row r="193" spans="1:27" ht="12.75" customHeight="1" x14ac:dyDescent="0.2">
      <c r="A193" s="2"/>
      <c r="B193" s="2"/>
      <c r="C193" s="2"/>
      <c r="D193" s="2"/>
      <c r="E193" s="2"/>
      <c r="F193" s="2"/>
      <c r="G193" s="2"/>
      <c r="H193" s="2"/>
      <c r="I193" s="2"/>
      <c r="J193" s="2"/>
      <c r="K193" s="2"/>
      <c r="L193" s="2"/>
      <c r="M193" s="2"/>
      <c r="N193" s="1230"/>
      <c r="O193" s="1230"/>
      <c r="P193" s="1230"/>
      <c r="Q193" s="2"/>
      <c r="R193" s="2"/>
      <c r="S193" s="2"/>
      <c r="T193" s="2"/>
      <c r="U193" s="2"/>
      <c r="V193" s="2"/>
      <c r="W193" s="2"/>
      <c r="X193" s="2"/>
      <c r="Y193" s="2"/>
      <c r="Z193" s="2"/>
      <c r="AA193" s="2"/>
    </row>
    <row r="194" spans="1:27" ht="12.75" customHeight="1" x14ac:dyDescent="0.2">
      <c r="A194" s="2"/>
      <c r="B194" s="2"/>
      <c r="C194" s="2"/>
      <c r="D194" s="2"/>
      <c r="E194" s="2"/>
      <c r="F194" s="2"/>
      <c r="G194" s="2"/>
      <c r="H194" s="2"/>
      <c r="I194" s="2"/>
      <c r="J194" s="2"/>
      <c r="K194" s="2"/>
      <c r="L194" s="2"/>
      <c r="M194" s="2"/>
      <c r="N194" s="1230"/>
      <c r="O194" s="1230"/>
      <c r="P194" s="1230"/>
      <c r="Q194" s="2"/>
      <c r="R194" s="2"/>
      <c r="S194" s="2"/>
      <c r="T194" s="2"/>
      <c r="U194" s="2"/>
      <c r="V194" s="2"/>
      <c r="W194" s="2"/>
      <c r="X194" s="2"/>
      <c r="Y194" s="2"/>
      <c r="Z194" s="2"/>
      <c r="AA194" s="2"/>
    </row>
    <row r="195" spans="1:27" ht="12.75" customHeight="1" x14ac:dyDescent="0.2">
      <c r="A195" s="1012"/>
      <c r="B195" s="2063" t="s">
        <v>103</v>
      </c>
      <c r="C195" s="1615"/>
      <c r="D195" s="1615"/>
      <c r="E195" s="1615"/>
      <c r="F195" s="1615"/>
      <c r="G195" s="1615"/>
      <c r="H195" s="1615"/>
      <c r="I195" s="1615"/>
      <c r="J195" s="1615"/>
      <c r="K195" s="1615"/>
      <c r="L195" s="1615"/>
      <c r="M195" s="1615"/>
      <c r="N195" s="1260"/>
      <c r="O195" s="1260"/>
      <c r="P195" s="1090"/>
      <c r="Q195" s="1"/>
      <c r="R195" s="1"/>
      <c r="S195" s="1"/>
      <c r="T195" s="1"/>
      <c r="U195" s="1"/>
      <c r="V195" s="1"/>
      <c r="W195" s="1"/>
      <c r="X195" s="1"/>
      <c r="Y195" s="1"/>
      <c r="Z195" s="1"/>
      <c r="AA195" s="1"/>
    </row>
    <row r="196" spans="1:27" ht="12.75" customHeight="1" x14ac:dyDescent="0.2">
      <c r="A196" s="1"/>
      <c r="B196" s="1"/>
      <c r="C196" s="1"/>
      <c r="D196" s="1"/>
      <c r="E196" s="1"/>
      <c r="F196" s="1"/>
      <c r="G196" s="1"/>
      <c r="H196" s="1"/>
      <c r="I196" s="1"/>
      <c r="J196" s="1"/>
      <c r="K196" s="1"/>
      <c r="L196" s="1"/>
      <c r="M196" s="1"/>
      <c r="N196" s="1090"/>
      <c r="O196" s="1090"/>
      <c r="P196" s="1090"/>
      <c r="Q196" s="1"/>
      <c r="R196" s="1"/>
      <c r="S196" s="1"/>
      <c r="T196" s="1"/>
      <c r="U196" s="1"/>
      <c r="V196" s="1"/>
      <c r="W196" s="1"/>
      <c r="X196" s="1"/>
      <c r="Y196" s="1"/>
      <c r="Z196" s="1"/>
      <c r="AA196" s="1"/>
    </row>
    <row r="197" spans="1:27" ht="15" customHeight="1" x14ac:dyDescent="0.2">
      <c r="A197" s="1"/>
      <c r="B197" s="1876" t="s">
        <v>479</v>
      </c>
      <c r="C197" s="1615"/>
      <c r="D197" s="1615"/>
      <c r="E197" s="1615"/>
      <c r="F197" s="1615"/>
      <c r="G197" s="1637"/>
      <c r="H197" s="1894">
        <v>2022</v>
      </c>
      <c r="I197" s="1637"/>
      <c r="J197" s="1902">
        <v>2023</v>
      </c>
      <c r="K197" s="1637"/>
      <c r="L197" s="1894">
        <v>2024</v>
      </c>
      <c r="M197" s="1615"/>
      <c r="N197" s="1"/>
      <c r="O197" s="1"/>
      <c r="P197" s="1"/>
      <c r="Q197" s="1"/>
      <c r="R197" s="1"/>
      <c r="S197" s="1"/>
      <c r="T197" s="1"/>
      <c r="U197" s="1"/>
      <c r="V197" s="1"/>
      <c r="W197" s="1"/>
      <c r="X197" s="1"/>
      <c r="Y197" s="1"/>
      <c r="Z197" s="1"/>
      <c r="AA197" s="1"/>
    </row>
    <row r="198" spans="1:27" ht="12.75" customHeight="1" x14ac:dyDescent="0.2">
      <c r="A198" s="1"/>
      <c r="B198" s="1884"/>
      <c r="C198" s="1884"/>
      <c r="D198" s="1884"/>
      <c r="E198" s="1884"/>
      <c r="F198" s="1884"/>
      <c r="G198" s="1896"/>
      <c r="H198" s="458" t="s">
        <v>105</v>
      </c>
      <c r="I198" s="459" t="s">
        <v>106</v>
      </c>
      <c r="J198" s="458" t="s">
        <v>105</v>
      </c>
      <c r="K198" s="459" t="s">
        <v>106</v>
      </c>
      <c r="L198" s="458" t="s">
        <v>105</v>
      </c>
      <c r="M198" s="1261" t="s">
        <v>106</v>
      </c>
      <c r="N198" s="1"/>
      <c r="O198" s="1"/>
      <c r="P198" s="1"/>
      <c r="Q198" s="1"/>
      <c r="R198" s="1"/>
      <c r="S198" s="1"/>
      <c r="T198" s="1"/>
      <c r="U198" s="1"/>
      <c r="V198" s="1"/>
      <c r="W198" s="1"/>
      <c r="X198" s="1"/>
      <c r="Y198" s="1"/>
      <c r="Z198" s="1"/>
      <c r="AA198" s="1"/>
    </row>
    <row r="199" spans="1:27" ht="12.75" customHeight="1" x14ac:dyDescent="0.2">
      <c r="A199" s="1"/>
      <c r="B199" s="2053" t="s">
        <v>107</v>
      </c>
      <c r="C199" s="1635"/>
      <c r="D199" s="1635"/>
      <c r="E199" s="1635"/>
      <c r="F199" s="1635"/>
      <c r="G199" s="1635"/>
      <c r="H199" s="1635"/>
      <c r="I199" s="1635"/>
      <c r="J199" s="1635"/>
      <c r="K199" s="1635"/>
      <c r="L199" s="1635"/>
      <c r="M199" s="1635"/>
      <c r="N199" s="1"/>
      <c r="O199" s="1"/>
      <c r="P199" s="1"/>
      <c r="Q199" s="1"/>
      <c r="R199" s="1"/>
      <c r="S199" s="1"/>
      <c r="T199" s="1"/>
      <c r="U199" s="1"/>
      <c r="V199" s="1"/>
      <c r="W199" s="1"/>
      <c r="X199" s="1"/>
      <c r="Y199" s="1"/>
      <c r="Z199" s="1"/>
      <c r="AA199" s="1"/>
    </row>
    <row r="200" spans="1:27" ht="12.75" customHeight="1" x14ac:dyDescent="0.2">
      <c r="A200" s="1"/>
      <c r="B200" s="1646" t="s">
        <v>86</v>
      </c>
      <c r="C200" s="1647"/>
      <c r="D200" s="1647"/>
      <c r="E200" s="1647"/>
      <c r="F200" s="1647"/>
      <c r="G200" s="1648"/>
      <c r="H200" s="107">
        <v>986</v>
      </c>
      <c r="I200" s="106">
        <v>1218</v>
      </c>
      <c r="J200" s="105">
        <v>972</v>
      </c>
      <c r="K200" s="106">
        <v>938</v>
      </c>
      <c r="L200" s="107">
        <v>680</v>
      </c>
      <c r="M200" s="108">
        <v>867</v>
      </c>
      <c r="N200" s="1"/>
      <c r="O200" s="82"/>
      <c r="P200" s="82"/>
      <c r="Q200" s="1"/>
      <c r="R200" s="1"/>
      <c r="S200" s="1"/>
      <c r="T200" s="1"/>
      <c r="U200" s="1"/>
      <c r="V200" s="1"/>
      <c r="W200" s="1"/>
      <c r="X200" s="1"/>
      <c r="Y200" s="1"/>
      <c r="Z200" s="1"/>
      <c r="AA200" s="1"/>
    </row>
    <row r="201" spans="1:27" ht="12.75" customHeight="1" x14ac:dyDescent="0.2">
      <c r="A201" s="1"/>
      <c r="B201" s="1675" t="s">
        <v>87</v>
      </c>
      <c r="C201" s="1632"/>
      <c r="D201" s="1632"/>
      <c r="E201" s="1632"/>
      <c r="F201" s="1632"/>
      <c r="G201" s="1633"/>
      <c r="H201" s="111">
        <v>538</v>
      </c>
      <c r="I201" s="110">
        <v>270</v>
      </c>
      <c r="J201" s="109">
        <v>583</v>
      </c>
      <c r="K201" s="110">
        <v>341</v>
      </c>
      <c r="L201" s="111">
        <v>516</v>
      </c>
      <c r="M201" s="1057">
        <v>406</v>
      </c>
      <c r="N201" s="1"/>
      <c r="O201" s="82"/>
      <c r="P201" s="82"/>
      <c r="Q201" s="1"/>
      <c r="R201" s="1"/>
      <c r="S201" s="1"/>
      <c r="T201" s="1"/>
      <c r="U201" s="1"/>
      <c r="V201" s="1"/>
      <c r="W201" s="1"/>
      <c r="X201" s="1"/>
      <c r="Y201" s="1"/>
      <c r="Z201" s="1"/>
      <c r="AA201" s="1"/>
    </row>
    <row r="202" spans="1:27" ht="12.75" customHeight="1" x14ac:dyDescent="0.2">
      <c r="A202" s="1"/>
      <c r="B202" s="1916" t="s">
        <v>108</v>
      </c>
      <c r="C202" s="1630"/>
      <c r="D202" s="1630"/>
      <c r="E202" s="1630"/>
      <c r="F202" s="1630"/>
      <c r="G202" s="1630"/>
      <c r="H202" s="1630"/>
      <c r="I202" s="1630"/>
      <c r="J202" s="1630"/>
      <c r="K202" s="1630"/>
      <c r="L202" s="1630"/>
      <c r="M202" s="1630"/>
      <c r="N202" s="1"/>
      <c r="O202" s="1"/>
      <c r="P202" s="1"/>
      <c r="Q202" s="1"/>
      <c r="R202" s="1"/>
      <c r="S202" s="1"/>
      <c r="T202" s="1"/>
      <c r="U202" s="1"/>
      <c r="V202" s="1"/>
      <c r="W202" s="1"/>
      <c r="X202" s="1"/>
      <c r="Y202" s="1"/>
      <c r="Z202" s="1"/>
      <c r="AA202" s="1"/>
    </row>
    <row r="203" spans="1:27" ht="12.75" customHeight="1" x14ac:dyDescent="0.2">
      <c r="A203" s="1"/>
      <c r="B203" s="1756" t="s">
        <v>109</v>
      </c>
      <c r="C203" s="1647"/>
      <c r="D203" s="1647"/>
      <c r="E203" s="1647"/>
      <c r="F203" s="1647"/>
      <c r="G203" s="1648"/>
      <c r="H203" s="107">
        <v>947</v>
      </c>
      <c r="I203" s="106">
        <v>626</v>
      </c>
      <c r="J203" s="105">
        <v>874</v>
      </c>
      <c r="K203" s="106">
        <v>670</v>
      </c>
      <c r="L203" s="107">
        <v>728</v>
      </c>
      <c r="M203" s="108">
        <v>652</v>
      </c>
      <c r="N203" s="1"/>
      <c r="O203" s="82"/>
      <c r="P203" s="82"/>
      <c r="Q203" s="1"/>
      <c r="R203" s="1"/>
      <c r="S203" s="1"/>
      <c r="T203" s="1"/>
      <c r="U203" s="1"/>
      <c r="V203" s="1"/>
      <c r="W203" s="1"/>
      <c r="X203" s="1"/>
      <c r="Y203" s="1"/>
      <c r="Z203" s="1"/>
      <c r="AA203" s="1"/>
    </row>
    <row r="204" spans="1:27" ht="12.75" customHeight="1" x14ac:dyDescent="0.2">
      <c r="A204" s="1"/>
      <c r="B204" s="1623" t="s">
        <v>110</v>
      </c>
      <c r="C204" s="1624"/>
      <c r="D204" s="1624"/>
      <c r="E204" s="1624"/>
      <c r="F204" s="1624"/>
      <c r="G204" s="1625"/>
      <c r="H204" s="113">
        <v>525</v>
      </c>
      <c r="I204" s="112">
        <v>785</v>
      </c>
      <c r="J204" s="1058">
        <v>618</v>
      </c>
      <c r="K204" s="112">
        <v>558</v>
      </c>
      <c r="L204" s="113">
        <v>419</v>
      </c>
      <c r="M204" s="1059">
        <v>545</v>
      </c>
      <c r="N204" s="1"/>
      <c r="O204" s="82"/>
      <c r="P204" s="82"/>
      <c r="Q204" s="1"/>
      <c r="R204" s="1"/>
      <c r="S204" s="1"/>
      <c r="T204" s="1"/>
      <c r="U204" s="1"/>
      <c r="V204" s="1"/>
      <c r="W204" s="1"/>
      <c r="X204" s="1"/>
      <c r="Y204" s="1"/>
      <c r="Z204" s="1"/>
      <c r="AA204" s="1"/>
    </row>
    <row r="205" spans="1:27" ht="12.75" customHeight="1" x14ac:dyDescent="0.2">
      <c r="A205" s="1"/>
      <c r="B205" s="1623" t="s">
        <v>111</v>
      </c>
      <c r="C205" s="1624"/>
      <c r="D205" s="1624"/>
      <c r="E205" s="1624"/>
      <c r="F205" s="1624"/>
      <c r="G205" s="1625"/>
      <c r="H205" s="113">
        <v>52</v>
      </c>
      <c r="I205" s="112">
        <v>77</v>
      </c>
      <c r="J205" s="1058">
        <v>63</v>
      </c>
      <c r="K205" s="112">
        <v>51</v>
      </c>
      <c r="L205" s="113">
        <v>49</v>
      </c>
      <c r="M205" s="1059">
        <v>76</v>
      </c>
      <c r="N205" s="1"/>
      <c r="O205" s="82"/>
      <c r="P205" s="82"/>
      <c r="Q205" s="1"/>
      <c r="R205" s="1"/>
      <c r="S205" s="1"/>
      <c r="T205" s="1"/>
      <c r="U205" s="1"/>
      <c r="V205" s="1"/>
      <c r="W205" s="1"/>
      <c r="X205" s="1"/>
      <c r="Y205" s="1"/>
      <c r="Z205" s="1"/>
      <c r="AA205" s="1"/>
    </row>
    <row r="206" spans="1:27" ht="12.75" customHeight="1" x14ac:dyDescent="0.2">
      <c r="A206" s="1"/>
      <c r="B206" s="2059" t="s">
        <v>42</v>
      </c>
      <c r="C206" s="1610"/>
      <c r="D206" s="1610"/>
      <c r="E206" s="1610"/>
      <c r="F206" s="1610"/>
      <c r="G206" s="1637"/>
      <c r="H206" s="1262">
        <v>1524</v>
      </c>
      <c r="I206" s="1263">
        <v>1488</v>
      </c>
      <c r="J206" s="1262">
        <v>1555</v>
      </c>
      <c r="K206" s="1263">
        <v>1279</v>
      </c>
      <c r="L206" s="1262">
        <v>1196</v>
      </c>
      <c r="M206" s="1264">
        <v>1273</v>
      </c>
      <c r="N206" s="1"/>
      <c r="O206" s="82"/>
      <c r="P206" s="82"/>
      <c r="Q206" s="1"/>
      <c r="R206" s="1"/>
      <c r="S206" s="1"/>
      <c r="T206" s="1"/>
      <c r="U206" s="1"/>
      <c r="V206" s="1"/>
      <c r="W206" s="1"/>
      <c r="X206" s="1"/>
      <c r="Y206" s="1"/>
      <c r="Z206" s="1"/>
      <c r="AA206" s="1"/>
    </row>
    <row r="207" spans="1:27" ht="12.75" customHeight="1" x14ac:dyDescent="0.2">
      <c r="A207" s="1"/>
      <c r="B207" s="1920" t="s">
        <v>480</v>
      </c>
      <c r="C207" s="1874"/>
      <c r="D207" s="1874"/>
      <c r="E207" s="1874"/>
      <c r="F207" s="1874"/>
      <c r="G207" s="1874"/>
      <c r="H207" s="1874"/>
      <c r="I207" s="1874"/>
      <c r="J207" s="1874"/>
      <c r="K207" s="1874"/>
      <c r="L207" s="1874"/>
      <c r="M207" s="1874"/>
      <c r="N207" s="2"/>
      <c r="O207" s="2"/>
      <c r="P207" s="2"/>
      <c r="Q207" s="2"/>
      <c r="R207" s="2"/>
      <c r="S207" s="2"/>
      <c r="T207" s="2"/>
      <c r="U207" s="2"/>
      <c r="V207" s="2"/>
      <c r="W207" s="2"/>
      <c r="X207" s="2"/>
      <c r="Y207" s="2"/>
      <c r="Z207" s="2"/>
      <c r="AA207" s="2"/>
    </row>
    <row r="208" spans="1:27" ht="12.75" hidden="1" customHeight="1" x14ac:dyDescent="0.2">
      <c r="A208" s="1"/>
      <c r="B208" s="1610"/>
      <c r="C208" s="1610"/>
      <c r="D208" s="1610"/>
      <c r="E208" s="1610"/>
      <c r="F208" s="1610"/>
      <c r="G208" s="1610"/>
      <c r="H208" s="1610"/>
      <c r="I208" s="1610"/>
      <c r="J208" s="1610"/>
      <c r="K208" s="1610"/>
      <c r="L208" s="1610"/>
      <c r="M208" s="1610"/>
      <c r="N208" s="2"/>
      <c r="O208" s="2"/>
      <c r="P208" s="2"/>
      <c r="Q208" s="2"/>
      <c r="R208" s="2"/>
      <c r="S208" s="2"/>
      <c r="T208" s="2"/>
      <c r="U208" s="2"/>
      <c r="V208" s="2"/>
      <c r="W208" s="2"/>
      <c r="X208" s="2"/>
      <c r="Y208" s="2"/>
      <c r="Z208" s="2"/>
      <c r="AA208" s="2"/>
    </row>
    <row r="209" spans="1:27" ht="12.75" customHeight="1" x14ac:dyDescent="0.2">
      <c r="A209" s="1"/>
      <c r="B209" s="1875"/>
      <c r="C209" s="1875"/>
      <c r="D209" s="1875"/>
      <c r="E209" s="1875"/>
      <c r="F209" s="1875"/>
      <c r="G209" s="1875"/>
      <c r="H209" s="1875"/>
      <c r="I209" s="1875"/>
      <c r="J209" s="1875"/>
      <c r="K209" s="1875"/>
      <c r="L209" s="1875"/>
      <c r="M209" s="1875"/>
      <c r="N209" s="2"/>
      <c r="O209" s="2"/>
      <c r="P209" s="2"/>
      <c r="Q209" s="2"/>
      <c r="R209" s="2"/>
      <c r="S209" s="2"/>
      <c r="T209" s="2"/>
      <c r="U209" s="2"/>
      <c r="V209" s="2"/>
      <c r="W209" s="2"/>
      <c r="X209" s="2"/>
      <c r="Y209" s="2"/>
      <c r="Z209" s="2"/>
      <c r="AA209" s="2"/>
    </row>
    <row r="210" spans="1:27" ht="12.75" customHeight="1" x14ac:dyDescent="0.2">
      <c r="A210" s="1"/>
      <c r="B210" s="1"/>
      <c r="C210" s="1"/>
      <c r="D210" s="1"/>
      <c r="E210" s="1"/>
      <c r="F210" s="1"/>
      <c r="G210" s="1"/>
      <c r="H210" s="1"/>
      <c r="I210" s="1"/>
      <c r="J210" s="1"/>
      <c r="K210" s="1"/>
      <c r="L210" s="1"/>
      <c r="M210" s="1"/>
      <c r="N210" s="2"/>
      <c r="O210" s="2"/>
      <c r="P210" s="2"/>
      <c r="Q210" s="2"/>
      <c r="R210" s="2"/>
      <c r="S210" s="2"/>
      <c r="T210" s="2"/>
      <c r="U210" s="2"/>
      <c r="V210" s="2"/>
      <c r="W210" s="2"/>
      <c r="X210" s="2"/>
      <c r="Y210" s="2"/>
      <c r="Z210" s="2"/>
      <c r="AA210" s="2"/>
    </row>
    <row r="211" spans="1:27" ht="15" customHeight="1" x14ac:dyDescent="0.2">
      <c r="A211" s="1"/>
      <c r="B211" s="1876" t="s">
        <v>481</v>
      </c>
      <c r="C211" s="1615"/>
      <c r="D211" s="1615"/>
      <c r="E211" s="1615"/>
      <c r="F211" s="1615"/>
      <c r="G211" s="1637"/>
      <c r="H211" s="1894">
        <v>2022</v>
      </c>
      <c r="I211" s="1637"/>
      <c r="J211" s="1902">
        <v>2023</v>
      </c>
      <c r="K211" s="1637"/>
      <c r="L211" s="1894">
        <v>2024</v>
      </c>
      <c r="M211" s="1615"/>
      <c r="N211" s="1"/>
      <c r="O211" s="1"/>
      <c r="P211" s="1"/>
      <c r="Q211" s="1"/>
      <c r="R211" s="1"/>
      <c r="S211" s="1"/>
      <c r="T211" s="1"/>
      <c r="U211" s="1"/>
      <c r="V211" s="1"/>
      <c r="W211" s="1"/>
      <c r="X211" s="1"/>
      <c r="Y211" s="1"/>
      <c r="Z211" s="1"/>
      <c r="AA211" s="1"/>
    </row>
    <row r="212" spans="1:27" ht="31.5" customHeight="1" x14ac:dyDescent="0.2">
      <c r="A212" s="1"/>
      <c r="B212" s="1884"/>
      <c r="C212" s="1884"/>
      <c r="D212" s="1884"/>
      <c r="E212" s="1884"/>
      <c r="F212" s="1884"/>
      <c r="G212" s="1896"/>
      <c r="H212" s="460" t="s">
        <v>482</v>
      </c>
      <c r="I212" s="461" t="s">
        <v>483</v>
      </c>
      <c r="J212" s="460" t="s">
        <v>482</v>
      </c>
      <c r="K212" s="461" t="s">
        <v>483</v>
      </c>
      <c r="L212" s="460" t="s">
        <v>482</v>
      </c>
      <c r="M212" s="1265" t="s">
        <v>483</v>
      </c>
      <c r="N212" s="1"/>
      <c r="O212" s="1"/>
      <c r="P212" s="1"/>
      <c r="Q212" s="1"/>
      <c r="R212" s="1"/>
      <c r="S212" s="1"/>
      <c r="T212" s="1"/>
      <c r="U212" s="1"/>
      <c r="V212" s="1"/>
      <c r="W212" s="1"/>
      <c r="X212" s="1"/>
      <c r="Y212" s="1"/>
      <c r="Z212" s="1"/>
      <c r="AA212" s="1"/>
    </row>
    <row r="213" spans="1:27" ht="12.75" customHeight="1" x14ac:dyDescent="0.2">
      <c r="A213" s="1"/>
      <c r="B213" s="2053" t="s">
        <v>107</v>
      </c>
      <c r="C213" s="1635"/>
      <c r="D213" s="1635"/>
      <c r="E213" s="1635"/>
      <c r="F213" s="1635"/>
      <c r="G213" s="1635"/>
      <c r="H213" s="1635"/>
      <c r="I213" s="1635"/>
      <c r="J213" s="1635"/>
      <c r="K213" s="1635"/>
      <c r="L213" s="1635"/>
      <c r="M213" s="1635"/>
      <c r="N213" s="1"/>
      <c r="O213" s="1"/>
      <c r="P213" s="1"/>
      <c r="Q213" s="1"/>
      <c r="R213" s="1"/>
      <c r="S213" s="1"/>
      <c r="T213" s="1"/>
      <c r="U213" s="1"/>
      <c r="V213" s="1"/>
      <c r="W213" s="1"/>
      <c r="X213" s="1"/>
      <c r="Y213" s="1"/>
      <c r="Z213" s="1"/>
      <c r="AA213" s="1"/>
    </row>
    <row r="214" spans="1:27" ht="12.75" customHeight="1" x14ac:dyDescent="0.2">
      <c r="A214" s="1"/>
      <c r="B214" s="1623" t="s">
        <v>86</v>
      </c>
      <c r="C214" s="1624"/>
      <c r="D214" s="1624"/>
      <c r="E214" s="1624"/>
      <c r="F214" s="1624"/>
      <c r="G214" s="1625"/>
      <c r="H214" s="121">
        <v>0.16400000000000001</v>
      </c>
      <c r="I214" s="120">
        <v>0.20300000000000001</v>
      </c>
      <c r="J214" s="119">
        <v>0.16400000000000001</v>
      </c>
      <c r="K214" s="120">
        <v>0.159</v>
      </c>
      <c r="L214" s="121">
        <v>0.113</v>
      </c>
      <c r="M214" s="122">
        <v>0.14499999999999999</v>
      </c>
      <c r="N214" s="1"/>
      <c r="O214" s="82"/>
      <c r="P214" s="82"/>
      <c r="Q214" s="1"/>
      <c r="R214" s="1"/>
      <c r="S214" s="1"/>
      <c r="T214" s="1"/>
      <c r="U214" s="1"/>
      <c r="V214" s="1"/>
      <c r="W214" s="1"/>
      <c r="X214" s="1"/>
      <c r="Y214" s="1"/>
      <c r="Z214" s="1"/>
      <c r="AA214" s="1"/>
    </row>
    <row r="215" spans="1:27" ht="12.75" customHeight="1" x14ac:dyDescent="0.2">
      <c r="A215" s="1"/>
      <c r="B215" s="1623" t="s">
        <v>87</v>
      </c>
      <c r="C215" s="1624"/>
      <c r="D215" s="1624"/>
      <c r="E215" s="1624"/>
      <c r="F215" s="1624"/>
      <c r="G215" s="1625"/>
      <c r="H215" s="125">
        <v>0.36099999999999999</v>
      </c>
      <c r="I215" s="124">
        <v>0.186</v>
      </c>
      <c r="J215" s="123">
        <v>0.34799999999999998</v>
      </c>
      <c r="K215" s="124">
        <v>0.214</v>
      </c>
      <c r="L215" s="125">
        <v>0.27400000000000002</v>
      </c>
      <c r="M215" s="1065">
        <v>0.222</v>
      </c>
      <c r="N215" s="1"/>
      <c r="O215" s="82"/>
      <c r="P215" s="82"/>
      <c r="Q215" s="1"/>
      <c r="R215" s="1"/>
      <c r="S215" s="1"/>
      <c r="T215" s="1"/>
      <c r="U215" s="1"/>
      <c r="V215" s="1"/>
      <c r="W215" s="1"/>
      <c r="X215" s="1"/>
      <c r="Y215" s="1"/>
      <c r="Z215" s="1"/>
      <c r="AA215" s="1"/>
    </row>
    <row r="216" spans="1:27" ht="12.75" customHeight="1" x14ac:dyDescent="0.2">
      <c r="A216" s="1"/>
      <c r="B216" s="1916" t="s">
        <v>108</v>
      </c>
      <c r="C216" s="1630"/>
      <c r="D216" s="1630"/>
      <c r="E216" s="1630"/>
      <c r="F216" s="1630"/>
      <c r="G216" s="1630"/>
      <c r="H216" s="1630"/>
      <c r="I216" s="1630"/>
      <c r="J216" s="1630"/>
      <c r="K216" s="1630"/>
      <c r="L216" s="1630"/>
      <c r="M216" s="1630"/>
      <c r="N216" s="1"/>
      <c r="O216" s="1"/>
      <c r="P216" s="1"/>
      <c r="Q216" s="1"/>
      <c r="R216" s="1"/>
      <c r="S216" s="1"/>
      <c r="T216" s="1"/>
      <c r="U216" s="1"/>
      <c r="V216" s="1"/>
      <c r="W216" s="1"/>
      <c r="X216" s="1"/>
      <c r="Y216" s="1"/>
      <c r="Z216" s="1"/>
      <c r="AA216" s="1"/>
    </row>
    <row r="217" spans="1:27" ht="12.75" customHeight="1" x14ac:dyDescent="0.2">
      <c r="A217" s="1"/>
      <c r="B217" s="1756" t="s">
        <v>109</v>
      </c>
      <c r="C217" s="1647"/>
      <c r="D217" s="1647"/>
      <c r="E217" s="1647"/>
      <c r="F217" s="1647"/>
      <c r="G217" s="1648"/>
      <c r="H217" s="462">
        <v>0.39300000000000002</v>
      </c>
      <c r="I217" s="463">
        <v>0.26300000000000001</v>
      </c>
      <c r="J217" s="119">
        <v>0.36899999999999999</v>
      </c>
      <c r="K217" s="120">
        <v>0.28799999999999998</v>
      </c>
      <c r="L217" s="121">
        <v>0.316</v>
      </c>
      <c r="M217" s="122">
        <v>0.28799999999999998</v>
      </c>
      <c r="N217" s="1"/>
      <c r="O217" s="82"/>
      <c r="P217" s="82"/>
      <c r="Q217" s="1"/>
      <c r="R217" s="1"/>
      <c r="S217" s="1"/>
      <c r="T217" s="1"/>
      <c r="U217" s="1"/>
      <c r="V217" s="1"/>
      <c r="W217" s="1"/>
      <c r="X217" s="1"/>
      <c r="Y217" s="1"/>
      <c r="Z217" s="1"/>
      <c r="AA217" s="1"/>
    </row>
    <row r="218" spans="1:27" ht="12.75" customHeight="1" x14ac:dyDescent="0.2">
      <c r="A218" s="1"/>
      <c r="B218" s="1623" t="s">
        <v>110</v>
      </c>
      <c r="C218" s="1624"/>
      <c r="D218" s="1624"/>
      <c r="E218" s="1624"/>
      <c r="F218" s="1624"/>
      <c r="G218" s="1625"/>
      <c r="H218" s="464">
        <v>0.122</v>
      </c>
      <c r="I218" s="222">
        <v>0.182</v>
      </c>
      <c r="J218" s="1066">
        <v>0.14099999999999999</v>
      </c>
      <c r="K218" s="126">
        <v>0.129</v>
      </c>
      <c r="L218" s="127">
        <v>9.0999999999999998E-2</v>
      </c>
      <c r="M218" s="1067">
        <v>0.11899999999999999</v>
      </c>
      <c r="N218" s="1"/>
      <c r="O218" s="82"/>
      <c r="P218" s="82"/>
      <c r="Q218" s="1"/>
      <c r="R218" s="1"/>
      <c r="S218" s="1"/>
      <c r="T218" s="1"/>
      <c r="U218" s="1"/>
      <c r="V218" s="1"/>
      <c r="W218" s="1"/>
      <c r="X218" s="1"/>
      <c r="Y218" s="1"/>
      <c r="Z218" s="1"/>
      <c r="AA218" s="1"/>
    </row>
    <row r="219" spans="1:27" ht="12.75" customHeight="1" x14ac:dyDescent="0.2">
      <c r="A219" s="1"/>
      <c r="B219" s="1623" t="s">
        <v>111</v>
      </c>
      <c r="C219" s="1624"/>
      <c r="D219" s="1624"/>
      <c r="E219" s="1624"/>
      <c r="F219" s="1624"/>
      <c r="G219" s="1625"/>
      <c r="H219" s="464">
        <v>6.8000000000000005E-2</v>
      </c>
      <c r="I219" s="222">
        <v>0.10199999999999999</v>
      </c>
      <c r="J219" s="1066">
        <v>7.4999999999999997E-2</v>
      </c>
      <c r="K219" s="126">
        <v>6.0999999999999999E-2</v>
      </c>
      <c r="L219" s="127">
        <v>5.1999999999999998E-2</v>
      </c>
      <c r="M219" s="1067">
        <v>7.8E-2</v>
      </c>
      <c r="N219" s="1"/>
      <c r="O219" s="82"/>
      <c r="P219" s="82"/>
      <c r="Q219" s="1"/>
      <c r="R219" s="1"/>
      <c r="S219" s="1"/>
      <c r="T219" s="1"/>
      <c r="U219" s="1"/>
      <c r="V219" s="1"/>
      <c r="W219" s="1"/>
      <c r="X219" s="1"/>
      <c r="Y219" s="1"/>
      <c r="Z219" s="1"/>
      <c r="AA219" s="1"/>
    </row>
    <row r="220" spans="1:27" ht="12.75" customHeight="1" x14ac:dyDescent="0.2">
      <c r="A220" s="1"/>
      <c r="B220" s="1736" t="s">
        <v>42</v>
      </c>
      <c r="C220" s="1698"/>
      <c r="D220" s="1698"/>
      <c r="E220" s="1698"/>
      <c r="F220" s="1698"/>
      <c r="G220" s="1699"/>
      <c r="H220" s="1266">
        <v>0.20300000000000001</v>
      </c>
      <c r="I220" s="1267">
        <v>0.19900000000000001</v>
      </c>
      <c r="J220" s="1266">
        <v>0.20499999999999999</v>
      </c>
      <c r="K220" s="1267">
        <v>0.17</v>
      </c>
      <c r="L220" s="1268">
        <v>0.152</v>
      </c>
      <c r="M220" s="1269">
        <v>0.16300000000000001</v>
      </c>
      <c r="N220" s="1"/>
      <c r="O220" s="82"/>
      <c r="P220" s="82"/>
      <c r="Q220" s="1"/>
      <c r="R220" s="1"/>
      <c r="S220" s="1"/>
      <c r="T220" s="1"/>
      <c r="U220" s="1"/>
      <c r="V220" s="1"/>
      <c r="W220" s="1"/>
      <c r="X220" s="1"/>
      <c r="Y220" s="1"/>
      <c r="Z220" s="1"/>
      <c r="AA220" s="1"/>
    </row>
    <row r="221" spans="1:27" ht="15" customHeight="1" x14ac:dyDescent="0.2">
      <c r="A221" s="1"/>
      <c r="B221" s="1873" t="s">
        <v>484</v>
      </c>
      <c r="C221" s="1874"/>
      <c r="D221" s="1874"/>
      <c r="E221" s="1874"/>
      <c r="F221" s="1874"/>
      <c r="G221" s="1874"/>
      <c r="H221" s="1874"/>
      <c r="I221" s="1874"/>
      <c r="J221" s="1874"/>
      <c r="K221" s="1874"/>
      <c r="L221" s="1874"/>
      <c r="M221" s="1874"/>
      <c r="N221" s="2"/>
      <c r="O221" s="2"/>
      <c r="P221" s="2"/>
      <c r="Q221" s="2"/>
      <c r="R221" s="2"/>
      <c r="S221" s="2"/>
      <c r="T221" s="2"/>
      <c r="U221" s="2"/>
      <c r="V221" s="2"/>
      <c r="W221" s="2"/>
      <c r="X221" s="2"/>
      <c r="Y221" s="2"/>
      <c r="Z221" s="2"/>
      <c r="AA221" s="2"/>
    </row>
    <row r="222" spans="1:27" ht="15" customHeight="1" x14ac:dyDescent="0.2">
      <c r="A222" s="1"/>
      <c r="B222" s="1610"/>
      <c r="C222" s="1610"/>
      <c r="D222" s="1610"/>
      <c r="E222" s="1610"/>
      <c r="F222" s="1610"/>
      <c r="G222" s="1610"/>
      <c r="H222" s="1610"/>
      <c r="I222" s="1610"/>
      <c r="J222" s="1610"/>
      <c r="K222" s="1610"/>
      <c r="L222" s="1610"/>
      <c r="M222" s="1610"/>
      <c r="N222" s="2"/>
      <c r="O222" s="2"/>
      <c r="P222" s="2"/>
      <c r="Q222" s="2"/>
      <c r="R222" s="2"/>
      <c r="S222" s="2"/>
      <c r="T222" s="2"/>
      <c r="U222" s="2"/>
      <c r="V222" s="2"/>
      <c r="W222" s="2"/>
      <c r="X222" s="2"/>
      <c r="Y222" s="2"/>
      <c r="Z222" s="2"/>
      <c r="AA222" s="2"/>
    </row>
    <row r="223" spans="1:27" ht="12.75" customHeight="1" x14ac:dyDescent="0.2">
      <c r="A223" s="1"/>
      <c r="B223" s="1610"/>
      <c r="C223" s="1610"/>
      <c r="D223" s="1610"/>
      <c r="E223" s="1610"/>
      <c r="F223" s="1610"/>
      <c r="G223" s="1610"/>
      <c r="H223" s="1610"/>
      <c r="I223" s="1610"/>
      <c r="J223" s="1610"/>
      <c r="K223" s="1610"/>
      <c r="L223" s="1610"/>
      <c r="M223" s="1610"/>
      <c r="N223" s="2"/>
      <c r="O223" s="2"/>
      <c r="P223" s="2"/>
      <c r="Q223" s="2"/>
      <c r="R223" s="2"/>
      <c r="S223" s="2"/>
      <c r="T223" s="2"/>
      <c r="U223" s="2"/>
      <c r="V223" s="2"/>
      <c r="W223" s="2"/>
      <c r="X223" s="2"/>
      <c r="Y223" s="2"/>
      <c r="Z223" s="2"/>
      <c r="AA223" s="2"/>
    </row>
    <row r="224" spans="1:27" ht="2.25" customHeight="1" x14ac:dyDescent="0.2">
      <c r="A224" s="1"/>
      <c r="B224" s="1875"/>
      <c r="C224" s="1875"/>
      <c r="D224" s="1875"/>
      <c r="E224" s="1875"/>
      <c r="F224" s="1875"/>
      <c r="G224" s="1875"/>
      <c r="H224" s="1875"/>
      <c r="I224" s="1875"/>
      <c r="J224" s="1875"/>
      <c r="K224" s="1875"/>
      <c r="L224" s="1875"/>
      <c r="M224" s="1875"/>
      <c r="N224" s="2"/>
      <c r="O224" s="2"/>
      <c r="P224" s="2"/>
      <c r="Q224" s="2"/>
      <c r="R224" s="2"/>
      <c r="S224" s="2"/>
      <c r="T224" s="2"/>
      <c r="U224" s="2"/>
      <c r="V224" s="2"/>
      <c r="W224" s="2"/>
      <c r="X224" s="2"/>
      <c r="Y224" s="2"/>
      <c r="Z224" s="2"/>
      <c r="AA224" s="2"/>
    </row>
    <row r="225" spans="1:27" ht="12.75" customHeight="1" x14ac:dyDescent="0.2">
      <c r="A225" s="1"/>
      <c r="B225" s="1"/>
      <c r="C225" s="1"/>
      <c r="D225" s="1"/>
      <c r="E225" s="1"/>
      <c r="F225" s="1"/>
      <c r="G225" s="1"/>
      <c r="H225" s="1"/>
      <c r="I225" s="1"/>
      <c r="J225" s="1"/>
      <c r="K225" s="1"/>
      <c r="L225" s="1"/>
      <c r="M225" s="1"/>
      <c r="N225" s="2"/>
      <c r="O225" s="2"/>
      <c r="P225" s="2"/>
      <c r="Q225" s="2"/>
      <c r="R225" s="2"/>
      <c r="S225" s="2"/>
      <c r="T225" s="2"/>
      <c r="U225" s="2"/>
      <c r="V225" s="2"/>
      <c r="W225" s="2"/>
      <c r="X225" s="2"/>
      <c r="Y225" s="2"/>
      <c r="Z225" s="2"/>
      <c r="AA225" s="2"/>
    </row>
    <row r="226" spans="1:27" ht="15" customHeight="1" x14ac:dyDescent="0.2">
      <c r="A226" s="1"/>
      <c r="B226" s="1876" t="s">
        <v>485</v>
      </c>
      <c r="C226" s="1615"/>
      <c r="D226" s="1615"/>
      <c r="E226" s="1615"/>
      <c r="F226" s="1615"/>
      <c r="G226" s="1637"/>
      <c r="H226" s="1894">
        <v>2022</v>
      </c>
      <c r="I226" s="1637"/>
      <c r="J226" s="1904">
        <v>2023</v>
      </c>
      <c r="K226" s="1721"/>
      <c r="L226" s="1894">
        <v>2024</v>
      </c>
      <c r="M226" s="1615"/>
      <c r="N226" s="1"/>
      <c r="O226" s="1"/>
      <c r="P226" s="1"/>
      <c r="Q226" s="1"/>
      <c r="R226" s="1"/>
      <c r="S226" s="1"/>
      <c r="T226" s="1"/>
      <c r="U226" s="1"/>
      <c r="V226" s="1"/>
      <c r="W226" s="1"/>
      <c r="X226" s="1"/>
      <c r="Y226" s="1"/>
      <c r="Z226" s="1"/>
      <c r="AA226" s="1"/>
    </row>
    <row r="227" spans="1:27" ht="12.75" customHeight="1" x14ac:dyDescent="0.2">
      <c r="A227" s="1"/>
      <c r="B227" s="1884"/>
      <c r="C227" s="1884"/>
      <c r="D227" s="1884"/>
      <c r="E227" s="1884"/>
      <c r="F227" s="1884"/>
      <c r="G227" s="1896"/>
      <c r="H227" s="458" t="s">
        <v>105</v>
      </c>
      <c r="I227" s="459" t="s">
        <v>106</v>
      </c>
      <c r="J227" s="458" t="s">
        <v>105</v>
      </c>
      <c r="K227" s="459" t="s">
        <v>106</v>
      </c>
      <c r="L227" s="458" t="s">
        <v>105</v>
      </c>
      <c r="M227" s="1261" t="s">
        <v>106</v>
      </c>
      <c r="N227" s="1"/>
      <c r="O227" s="1"/>
      <c r="P227" s="1"/>
      <c r="Q227" s="1"/>
      <c r="R227" s="1"/>
      <c r="S227" s="1"/>
      <c r="T227" s="1"/>
      <c r="U227" s="1"/>
      <c r="V227" s="1"/>
      <c r="W227" s="1"/>
      <c r="X227" s="1"/>
      <c r="Y227" s="1"/>
      <c r="Z227" s="1"/>
      <c r="AA227" s="1"/>
    </row>
    <row r="228" spans="1:27" ht="12.75" customHeight="1" x14ac:dyDescent="0.2">
      <c r="A228" s="1"/>
      <c r="B228" s="2044" t="s">
        <v>107</v>
      </c>
      <c r="C228" s="1610"/>
      <c r="D228" s="1610"/>
      <c r="E228" s="1610"/>
      <c r="F228" s="1610"/>
      <c r="G228" s="1610"/>
      <c r="H228" s="1610"/>
      <c r="I228" s="1610"/>
      <c r="J228" s="1610"/>
      <c r="K228" s="1610"/>
      <c r="L228" s="1610"/>
      <c r="M228" s="1610"/>
      <c r="N228" s="1"/>
      <c r="O228" s="1"/>
      <c r="P228" s="1"/>
      <c r="Q228" s="1"/>
      <c r="R228" s="1"/>
      <c r="S228" s="1"/>
      <c r="T228" s="1"/>
      <c r="U228" s="1"/>
      <c r="V228" s="1"/>
      <c r="W228" s="1"/>
      <c r="X228" s="1"/>
      <c r="Y228" s="1"/>
      <c r="Z228" s="1"/>
      <c r="AA228" s="1"/>
    </row>
    <row r="229" spans="1:27" ht="12.75" customHeight="1" x14ac:dyDescent="0.2">
      <c r="A229" s="1"/>
      <c r="B229" s="2021" t="s">
        <v>86</v>
      </c>
      <c r="C229" s="2022"/>
      <c r="D229" s="2022"/>
      <c r="E229" s="2022"/>
      <c r="F229" s="2022"/>
      <c r="G229" s="2045"/>
      <c r="H229" s="465">
        <v>178</v>
      </c>
      <c r="I229" s="466">
        <v>129</v>
      </c>
      <c r="J229" s="467">
        <v>184</v>
      </c>
      <c r="K229" s="466">
        <v>173</v>
      </c>
      <c r="L229" s="465">
        <v>94</v>
      </c>
      <c r="M229" s="468">
        <v>162</v>
      </c>
      <c r="N229" s="1"/>
      <c r="O229" s="82"/>
      <c r="P229" s="82"/>
      <c r="Q229" s="1"/>
      <c r="R229" s="1"/>
      <c r="S229" s="1"/>
      <c r="T229" s="1"/>
      <c r="U229" s="1"/>
      <c r="V229" s="1"/>
      <c r="W229" s="1"/>
      <c r="X229" s="1"/>
      <c r="Y229" s="1"/>
      <c r="Z229" s="1"/>
      <c r="AA229" s="1"/>
    </row>
    <row r="230" spans="1:27" ht="12.75" customHeight="1" x14ac:dyDescent="0.2">
      <c r="A230" s="1"/>
      <c r="B230" s="1922" t="s">
        <v>87</v>
      </c>
      <c r="C230" s="1898"/>
      <c r="D230" s="1898"/>
      <c r="E230" s="1898"/>
      <c r="F230" s="1898"/>
      <c r="G230" s="1899"/>
      <c r="H230" s="469">
        <v>86</v>
      </c>
      <c r="I230" s="470">
        <v>38</v>
      </c>
      <c r="J230" s="471">
        <v>60</v>
      </c>
      <c r="K230" s="470">
        <v>39</v>
      </c>
      <c r="L230" s="469">
        <v>52</v>
      </c>
      <c r="M230" s="472">
        <v>49</v>
      </c>
      <c r="N230" s="1"/>
      <c r="O230" s="82"/>
      <c r="P230" s="82"/>
      <c r="Q230" s="1"/>
      <c r="R230" s="1"/>
      <c r="S230" s="1"/>
      <c r="T230" s="1"/>
      <c r="U230" s="1"/>
      <c r="V230" s="1"/>
      <c r="W230" s="1"/>
      <c r="X230" s="1"/>
      <c r="Y230" s="1"/>
      <c r="Z230" s="1"/>
      <c r="AA230" s="1"/>
    </row>
    <row r="231" spans="1:27" ht="12.75" customHeight="1" x14ac:dyDescent="0.2">
      <c r="A231" s="1"/>
      <c r="B231" s="2044" t="s">
        <v>108</v>
      </c>
      <c r="C231" s="1610"/>
      <c r="D231" s="1610"/>
      <c r="E231" s="1610"/>
      <c r="F231" s="1610"/>
      <c r="G231" s="1610"/>
      <c r="H231" s="1610"/>
      <c r="I231" s="1610"/>
      <c r="J231" s="1610"/>
      <c r="K231" s="1610"/>
      <c r="L231" s="1610"/>
      <c r="M231" s="1610"/>
      <c r="N231" s="1"/>
      <c r="O231" s="1"/>
      <c r="P231" s="1"/>
      <c r="Q231" s="1"/>
      <c r="R231" s="1"/>
      <c r="S231" s="1"/>
      <c r="T231" s="1"/>
      <c r="U231" s="1"/>
      <c r="V231" s="1"/>
      <c r="W231" s="1"/>
      <c r="X231" s="1"/>
      <c r="Y231" s="1"/>
      <c r="Z231" s="1"/>
      <c r="AA231" s="1"/>
    </row>
    <row r="232" spans="1:27" ht="12.75" customHeight="1" x14ac:dyDescent="0.2">
      <c r="A232" s="1"/>
      <c r="B232" s="2058" t="s">
        <v>109</v>
      </c>
      <c r="C232" s="2022"/>
      <c r="D232" s="2022"/>
      <c r="E232" s="2022"/>
      <c r="F232" s="2022"/>
      <c r="G232" s="2045"/>
      <c r="H232" s="465">
        <v>140</v>
      </c>
      <c r="I232" s="466">
        <v>79</v>
      </c>
      <c r="J232" s="467">
        <v>130</v>
      </c>
      <c r="K232" s="466">
        <v>101</v>
      </c>
      <c r="L232" s="465">
        <v>73</v>
      </c>
      <c r="M232" s="468">
        <v>86</v>
      </c>
      <c r="N232" s="1"/>
      <c r="O232" s="82"/>
      <c r="P232" s="82"/>
      <c r="Q232" s="1"/>
      <c r="R232" s="1"/>
      <c r="S232" s="1"/>
      <c r="T232" s="1"/>
      <c r="U232" s="1"/>
      <c r="V232" s="1"/>
      <c r="W232" s="1"/>
      <c r="X232" s="1"/>
      <c r="Y232" s="1"/>
      <c r="Z232" s="1"/>
      <c r="AA232" s="1"/>
    </row>
    <row r="233" spans="1:27" ht="12.75" customHeight="1" x14ac:dyDescent="0.2">
      <c r="A233" s="1"/>
      <c r="B233" s="1623" t="s">
        <v>110</v>
      </c>
      <c r="C233" s="1624"/>
      <c r="D233" s="1624"/>
      <c r="E233" s="1624"/>
      <c r="F233" s="1624"/>
      <c r="G233" s="1625"/>
      <c r="H233" s="113">
        <v>120</v>
      </c>
      <c r="I233" s="112">
        <v>75</v>
      </c>
      <c r="J233" s="1058">
        <v>109</v>
      </c>
      <c r="K233" s="112">
        <v>103</v>
      </c>
      <c r="L233" s="113">
        <v>70</v>
      </c>
      <c r="M233" s="1059">
        <v>106</v>
      </c>
      <c r="N233" s="1"/>
      <c r="O233" s="82"/>
      <c r="P233" s="82"/>
      <c r="Q233" s="1"/>
      <c r="R233" s="1"/>
      <c r="S233" s="1"/>
      <c r="T233" s="1"/>
      <c r="U233" s="1"/>
      <c r="V233" s="1"/>
      <c r="W233" s="1"/>
      <c r="X233" s="1"/>
      <c r="Y233" s="1"/>
      <c r="Z233" s="1"/>
      <c r="AA233" s="1"/>
    </row>
    <row r="234" spans="1:27" ht="12.75" customHeight="1" x14ac:dyDescent="0.2">
      <c r="A234" s="1"/>
      <c r="B234" s="1922" t="s">
        <v>111</v>
      </c>
      <c r="C234" s="1898"/>
      <c r="D234" s="1898"/>
      <c r="E234" s="1898"/>
      <c r="F234" s="1898"/>
      <c r="G234" s="1899"/>
      <c r="H234" s="469">
        <v>4</v>
      </c>
      <c r="I234" s="470">
        <v>13</v>
      </c>
      <c r="J234" s="471">
        <v>5</v>
      </c>
      <c r="K234" s="470">
        <v>8</v>
      </c>
      <c r="L234" s="469">
        <v>3</v>
      </c>
      <c r="M234" s="472">
        <v>19</v>
      </c>
      <c r="N234" s="1"/>
      <c r="O234" s="82"/>
      <c r="P234" s="82"/>
      <c r="Q234" s="1"/>
      <c r="R234" s="1"/>
      <c r="S234" s="1"/>
      <c r="T234" s="1"/>
      <c r="U234" s="1"/>
      <c r="V234" s="1"/>
      <c r="W234" s="1"/>
      <c r="X234" s="1"/>
      <c r="Y234" s="1"/>
      <c r="Z234" s="1"/>
      <c r="AA234" s="1"/>
    </row>
    <row r="235" spans="1:27" ht="12.75" customHeight="1" x14ac:dyDescent="0.2">
      <c r="A235" s="1"/>
      <c r="B235" s="2044" t="s">
        <v>21</v>
      </c>
      <c r="C235" s="1610"/>
      <c r="D235" s="1610"/>
      <c r="E235" s="1610"/>
      <c r="F235" s="1610"/>
      <c r="G235" s="1610"/>
      <c r="H235" s="1610"/>
      <c r="I235" s="1610"/>
      <c r="J235" s="1610"/>
      <c r="K235" s="1610"/>
      <c r="L235" s="1610"/>
      <c r="M235" s="1610"/>
      <c r="N235" s="1"/>
      <c r="O235" s="1"/>
      <c r="P235" s="1"/>
      <c r="Q235" s="1"/>
      <c r="R235" s="1"/>
      <c r="S235" s="1"/>
      <c r="T235" s="1"/>
      <c r="U235" s="1"/>
      <c r="V235" s="1"/>
      <c r="W235" s="1"/>
      <c r="X235" s="1"/>
      <c r="Y235" s="1"/>
      <c r="Z235" s="1"/>
      <c r="AA235" s="1"/>
    </row>
    <row r="236" spans="1:27" ht="12.75" customHeight="1" x14ac:dyDescent="0.2">
      <c r="A236" s="1"/>
      <c r="B236" s="2021" t="s">
        <v>22</v>
      </c>
      <c r="C236" s="2022"/>
      <c r="D236" s="2022"/>
      <c r="E236" s="2022"/>
      <c r="F236" s="2022"/>
      <c r="G236" s="2045"/>
      <c r="H236" s="465">
        <v>196</v>
      </c>
      <c r="I236" s="466">
        <v>110</v>
      </c>
      <c r="J236" s="465">
        <v>192</v>
      </c>
      <c r="K236" s="466">
        <v>151</v>
      </c>
      <c r="L236" s="465">
        <v>100</v>
      </c>
      <c r="M236" s="468">
        <v>111</v>
      </c>
      <c r="N236" s="1"/>
      <c r="O236" s="82"/>
      <c r="P236" s="82"/>
      <c r="Q236" s="1"/>
      <c r="R236" s="1"/>
      <c r="S236" s="1"/>
      <c r="T236" s="1"/>
      <c r="U236" s="1"/>
      <c r="V236" s="1"/>
      <c r="W236" s="1"/>
      <c r="X236" s="1"/>
      <c r="Y236" s="1"/>
      <c r="Z236" s="1"/>
      <c r="AA236" s="1"/>
    </row>
    <row r="237" spans="1:27" ht="12.75" customHeight="1" x14ac:dyDescent="0.2">
      <c r="A237" s="1"/>
      <c r="B237" s="1623" t="s">
        <v>26</v>
      </c>
      <c r="C237" s="1624"/>
      <c r="D237" s="1624"/>
      <c r="E237" s="1624"/>
      <c r="F237" s="1624"/>
      <c r="G237" s="1625"/>
      <c r="H237" s="113">
        <v>68</v>
      </c>
      <c r="I237" s="112">
        <v>57</v>
      </c>
      <c r="J237" s="113">
        <v>52</v>
      </c>
      <c r="K237" s="112">
        <v>61</v>
      </c>
      <c r="L237" s="113">
        <v>46</v>
      </c>
      <c r="M237" s="1059">
        <v>100</v>
      </c>
      <c r="N237" s="1"/>
      <c r="O237" s="82"/>
      <c r="P237" s="82"/>
      <c r="Q237" s="1"/>
      <c r="R237" s="1"/>
      <c r="S237" s="1"/>
      <c r="T237" s="1"/>
      <c r="U237" s="1"/>
      <c r="V237" s="1"/>
      <c r="W237" s="1"/>
      <c r="X237" s="1"/>
      <c r="Y237" s="1"/>
      <c r="Z237" s="1"/>
      <c r="AA237" s="1"/>
    </row>
    <row r="238" spans="1:27" ht="12.75" customHeight="1" x14ac:dyDescent="0.2">
      <c r="A238" s="1"/>
      <c r="B238" s="1897" t="s">
        <v>42</v>
      </c>
      <c r="C238" s="1898"/>
      <c r="D238" s="1898"/>
      <c r="E238" s="1898"/>
      <c r="F238" s="1898"/>
      <c r="G238" s="1899"/>
      <c r="H238" s="473">
        <v>264</v>
      </c>
      <c r="I238" s="474">
        <v>167</v>
      </c>
      <c r="J238" s="473">
        <v>244</v>
      </c>
      <c r="K238" s="474">
        <v>212</v>
      </c>
      <c r="L238" s="473">
        <v>146</v>
      </c>
      <c r="M238" s="475">
        <v>211</v>
      </c>
      <c r="N238" s="1"/>
      <c r="O238" s="82"/>
      <c r="P238" s="82"/>
      <c r="Q238" s="1"/>
      <c r="R238" s="1"/>
      <c r="S238" s="1"/>
      <c r="T238" s="1"/>
      <c r="U238" s="1"/>
      <c r="V238" s="1"/>
      <c r="W238" s="1"/>
      <c r="X238" s="1"/>
      <c r="Y238" s="1"/>
      <c r="Z238" s="1"/>
      <c r="AA238" s="1"/>
    </row>
    <row r="239" spans="1:27" ht="15" customHeight="1" x14ac:dyDescent="0.2">
      <c r="A239" s="1"/>
      <c r="B239" s="1920" t="s">
        <v>486</v>
      </c>
      <c r="C239" s="1874"/>
      <c r="D239" s="1874"/>
      <c r="E239" s="1874"/>
      <c r="F239" s="1874"/>
      <c r="G239" s="1874"/>
      <c r="H239" s="1874"/>
      <c r="I239" s="1874"/>
      <c r="J239" s="1874"/>
      <c r="K239" s="1874"/>
      <c r="L239" s="1874"/>
      <c r="M239" s="1874"/>
      <c r="N239" s="2"/>
      <c r="O239" s="2"/>
      <c r="P239" s="2"/>
      <c r="Q239" s="2"/>
      <c r="R239" s="2"/>
      <c r="S239" s="2"/>
      <c r="T239" s="2"/>
      <c r="U239" s="2"/>
      <c r="V239" s="2"/>
      <c r="W239" s="2"/>
      <c r="X239" s="2"/>
      <c r="Y239" s="2"/>
      <c r="Z239" s="2"/>
      <c r="AA239" s="2"/>
    </row>
    <row r="240" spans="1:27" ht="12.75" customHeight="1" x14ac:dyDescent="0.2">
      <c r="A240" s="1"/>
      <c r="B240" s="1875"/>
      <c r="C240" s="1875"/>
      <c r="D240" s="1875"/>
      <c r="E240" s="1875"/>
      <c r="F240" s="1875"/>
      <c r="G240" s="1875"/>
      <c r="H240" s="1875"/>
      <c r="I240" s="1875"/>
      <c r="J240" s="1875"/>
      <c r="K240" s="1875"/>
      <c r="L240" s="1875"/>
      <c r="M240" s="1875"/>
      <c r="N240" s="2"/>
      <c r="O240" s="2"/>
      <c r="P240" s="2"/>
      <c r="Q240" s="2"/>
      <c r="R240" s="2"/>
      <c r="S240" s="2"/>
      <c r="T240" s="2"/>
      <c r="U240" s="2"/>
      <c r="V240" s="2"/>
      <c r="W240" s="2"/>
      <c r="X240" s="2"/>
      <c r="Y240" s="2"/>
      <c r="Z240" s="2"/>
      <c r="AA240" s="2"/>
    </row>
    <row r="241" spans="1:27" ht="12.75" customHeight="1" x14ac:dyDescent="0.2">
      <c r="A241" s="1"/>
      <c r="B241" s="1"/>
      <c r="C241" s="1"/>
      <c r="D241" s="1"/>
      <c r="E241" s="1"/>
      <c r="F241" s="1"/>
      <c r="G241" s="1"/>
      <c r="H241" s="1"/>
      <c r="I241" s="1"/>
      <c r="J241" s="1"/>
      <c r="K241" s="1"/>
      <c r="L241" s="1"/>
      <c r="M241" s="1"/>
      <c r="N241" s="2"/>
      <c r="O241" s="2"/>
      <c r="P241" s="2"/>
      <c r="Q241" s="2"/>
      <c r="R241" s="2"/>
      <c r="S241" s="2"/>
      <c r="T241" s="2"/>
      <c r="U241" s="2"/>
      <c r="V241" s="2"/>
      <c r="W241" s="2"/>
      <c r="X241" s="2"/>
      <c r="Y241" s="2"/>
      <c r="Z241" s="2"/>
      <c r="AA241" s="2"/>
    </row>
    <row r="242" spans="1:27" ht="12.75" customHeight="1" x14ac:dyDescent="0.2">
      <c r="A242" s="1"/>
      <c r="B242" s="1876" t="s">
        <v>487</v>
      </c>
      <c r="C242" s="1615"/>
      <c r="D242" s="1615"/>
      <c r="E242" s="1615"/>
      <c r="F242" s="1615"/>
      <c r="G242" s="1637"/>
      <c r="H242" s="1894">
        <v>2022</v>
      </c>
      <c r="I242" s="1637"/>
      <c r="J242" s="1894">
        <v>2023</v>
      </c>
      <c r="K242" s="1637"/>
      <c r="L242" s="1894">
        <v>2024</v>
      </c>
      <c r="M242" s="1615"/>
      <c r="N242" s="1"/>
      <c r="O242" s="1"/>
      <c r="P242" s="1"/>
      <c r="Q242" s="1"/>
      <c r="R242" s="1"/>
      <c r="S242" s="1"/>
      <c r="T242" s="1"/>
      <c r="U242" s="1"/>
      <c r="V242" s="1"/>
      <c r="W242" s="1"/>
      <c r="X242" s="1"/>
      <c r="Y242" s="1"/>
      <c r="Z242" s="1"/>
      <c r="AA242" s="1"/>
    </row>
    <row r="243" spans="1:27" ht="31.5" customHeight="1" x14ac:dyDescent="0.2">
      <c r="A243" s="1"/>
      <c r="B243" s="1638"/>
      <c r="C243" s="1638"/>
      <c r="D243" s="1638"/>
      <c r="E243" s="1638"/>
      <c r="F243" s="1638"/>
      <c r="G243" s="1639"/>
      <c r="H243" s="1270" t="s">
        <v>488</v>
      </c>
      <c r="I243" s="1271" t="s">
        <v>115</v>
      </c>
      <c r="J243" s="1270" t="s">
        <v>488</v>
      </c>
      <c r="K243" s="1271" t="s">
        <v>115</v>
      </c>
      <c r="L243" s="1270" t="s">
        <v>488</v>
      </c>
      <c r="M243" s="476" t="s">
        <v>115</v>
      </c>
      <c r="N243" s="1"/>
      <c r="O243" s="1"/>
      <c r="P243" s="1"/>
      <c r="Q243" s="1"/>
      <c r="R243" s="1"/>
      <c r="S243" s="1"/>
      <c r="T243" s="1"/>
      <c r="U243" s="1"/>
      <c r="V243" s="1"/>
      <c r="W243" s="1"/>
      <c r="X243" s="1"/>
      <c r="Y243" s="1"/>
      <c r="Z243" s="1"/>
      <c r="AA243" s="1"/>
    </row>
    <row r="244" spans="1:27" ht="15" customHeight="1" x14ac:dyDescent="0.2">
      <c r="A244" s="1"/>
      <c r="B244" s="2046" t="s">
        <v>107</v>
      </c>
      <c r="C244" s="1679"/>
      <c r="D244" s="1679"/>
      <c r="E244" s="1679"/>
      <c r="F244" s="1679"/>
      <c r="G244" s="1679"/>
      <c r="H244" s="1679"/>
      <c r="I244" s="1679"/>
      <c r="J244" s="1679"/>
      <c r="K244" s="1679"/>
      <c r="L244" s="1679"/>
      <c r="M244" s="1679"/>
      <c r="N244" s="1"/>
      <c r="O244" s="1"/>
      <c r="P244" s="1"/>
      <c r="Q244" s="1"/>
      <c r="R244" s="1"/>
      <c r="S244" s="1"/>
      <c r="T244" s="1"/>
      <c r="U244" s="1"/>
      <c r="V244" s="1"/>
      <c r="W244" s="1"/>
      <c r="X244" s="1"/>
      <c r="Y244" s="1"/>
      <c r="Z244" s="1"/>
      <c r="AA244" s="1"/>
    </row>
    <row r="245" spans="1:27" ht="15" customHeight="1" x14ac:dyDescent="0.2">
      <c r="A245" s="1"/>
      <c r="B245" s="2021" t="s">
        <v>86</v>
      </c>
      <c r="C245" s="2022"/>
      <c r="D245" s="2022"/>
      <c r="E245" s="2022"/>
      <c r="F245" s="2022"/>
      <c r="G245" s="2045"/>
      <c r="H245" s="477">
        <v>0.40400000000000003</v>
      </c>
      <c r="I245" s="478">
        <v>0.29299999999999998</v>
      </c>
      <c r="J245" s="479">
        <v>0.372</v>
      </c>
      <c r="K245" s="478">
        <v>0.35199999999999998</v>
      </c>
      <c r="L245" s="477">
        <v>0.19600000000000001</v>
      </c>
      <c r="M245" s="480">
        <v>0.34699999999999998</v>
      </c>
      <c r="N245" s="1"/>
      <c r="O245" s="82"/>
      <c r="P245" s="82"/>
      <c r="Q245" s="1"/>
      <c r="R245" s="1"/>
      <c r="S245" s="1"/>
      <c r="T245" s="1"/>
      <c r="U245" s="1"/>
      <c r="V245" s="1"/>
      <c r="W245" s="1"/>
      <c r="X245" s="1"/>
      <c r="Y245" s="1"/>
      <c r="Z245" s="1"/>
      <c r="AA245" s="1"/>
    </row>
    <row r="246" spans="1:27" ht="15" customHeight="1" x14ac:dyDescent="0.2">
      <c r="A246" s="1"/>
      <c r="B246" s="1922" t="s">
        <v>87</v>
      </c>
      <c r="C246" s="1898"/>
      <c r="D246" s="1898"/>
      <c r="E246" s="1898"/>
      <c r="F246" s="1898"/>
      <c r="G246" s="1899"/>
      <c r="H246" s="481">
        <v>0.97299999999999998</v>
      </c>
      <c r="I246" s="482">
        <v>0.40500000000000003</v>
      </c>
      <c r="J246" s="483">
        <v>0.496</v>
      </c>
      <c r="K246" s="482">
        <v>0.32300000000000001</v>
      </c>
      <c r="L246" s="481">
        <v>0.40100000000000002</v>
      </c>
      <c r="M246" s="484">
        <v>0.38700000000000001</v>
      </c>
      <c r="N246" s="1"/>
      <c r="O246" s="82"/>
      <c r="P246" s="82"/>
      <c r="Q246" s="1"/>
      <c r="R246" s="1"/>
      <c r="S246" s="1"/>
      <c r="T246" s="1"/>
      <c r="U246" s="1"/>
      <c r="V246" s="1"/>
      <c r="W246" s="1"/>
      <c r="X246" s="1"/>
      <c r="Y246" s="1"/>
      <c r="Z246" s="1"/>
      <c r="AA246" s="1"/>
    </row>
    <row r="247" spans="1:27" ht="15" customHeight="1" x14ac:dyDescent="0.2">
      <c r="A247" s="1"/>
      <c r="B247" s="2044" t="s">
        <v>108</v>
      </c>
      <c r="C247" s="1610"/>
      <c r="D247" s="1610"/>
      <c r="E247" s="1610"/>
      <c r="F247" s="1610"/>
      <c r="G247" s="1610"/>
      <c r="H247" s="1610"/>
      <c r="I247" s="1610"/>
      <c r="J247" s="1610"/>
      <c r="K247" s="1610"/>
      <c r="L247" s="1610"/>
      <c r="M247" s="1610"/>
      <c r="N247" s="1"/>
      <c r="O247" s="1"/>
      <c r="P247" s="1"/>
      <c r="Q247" s="1"/>
      <c r="R247" s="1"/>
      <c r="S247" s="1"/>
      <c r="T247" s="1"/>
      <c r="U247" s="1"/>
      <c r="V247" s="1"/>
      <c r="W247" s="1"/>
      <c r="X247" s="1"/>
      <c r="Y247" s="1"/>
      <c r="Z247" s="1"/>
      <c r="AA247" s="1"/>
    </row>
    <row r="248" spans="1:27" ht="15" customHeight="1" x14ac:dyDescent="0.2">
      <c r="A248" s="1"/>
      <c r="B248" s="2058" t="s">
        <v>109</v>
      </c>
      <c r="C248" s="2022"/>
      <c r="D248" s="2022"/>
      <c r="E248" s="2022"/>
      <c r="F248" s="2022"/>
      <c r="G248" s="2045"/>
      <c r="H248" s="485">
        <v>0.86899999999999999</v>
      </c>
      <c r="I248" s="486">
        <v>0.47699999999999998</v>
      </c>
      <c r="J248" s="479">
        <v>0.66600000000000004</v>
      </c>
      <c r="K248" s="478">
        <v>0.52900000000000003</v>
      </c>
      <c r="L248" s="477">
        <v>0.316</v>
      </c>
      <c r="M248" s="480">
        <v>0.41599999999999998</v>
      </c>
      <c r="N248" s="1"/>
      <c r="O248" s="82"/>
      <c r="P248" s="82"/>
      <c r="Q248" s="1"/>
      <c r="R248" s="1"/>
      <c r="S248" s="1"/>
      <c r="T248" s="1"/>
      <c r="U248" s="1"/>
      <c r="V248" s="1"/>
      <c r="W248" s="1"/>
      <c r="X248" s="1"/>
      <c r="Y248" s="1"/>
      <c r="Z248" s="1"/>
      <c r="AA248" s="1"/>
    </row>
    <row r="249" spans="1:27" ht="15" customHeight="1" x14ac:dyDescent="0.2">
      <c r="A249" s="1"/>
      <c r="B249" s="1623" t="s">
        <v>110</v>
      </c>
      <c r="C249" s="1624"/>
      <c r="D249" s="1624"/>
      <c r="E249" s="1624"/>
      <c r="F249" s="1624"/>
      <c r="G249" s="1625"/>
      <c r="H249" s="464">
        <v>0.41399999999999998</v>
      </c>
      <c r="I249" s="222">
        <v>0.26200000000000001</v>
      </c>
      <c r="J249" s="1066">
        <v>0.32200000000000001</v>
      </c>
      <c r="K249" s="126">
        <v>0.308</v>
      </c>
      <c r="L249" s="127">
        <v>9.0999999999999998E-2</v>
      </c>
      <c r="M249" s="1272">
        <v>20.8</v>
      </c>
      <c r="N249" s="1"/>
      <c r="O249" s="82"/>
      <c r="P249" s="82"/>
      <c r="Q249" s="1"/>
      <c r="R249" s="1"/>
      <c r="S249" s="1"/>
      <c r="T249" s="1"/>
      <c r="U249" s="1"/>
      <c r="V249" s="1"/>
      <c r="W249" s="1"/>
      <c r="X249" s="1"/>
      <c r="Y249" s="1"/>
      <c r="Z249" s="1"/>
      <c r="AA249" s="1"/>
    </row>
    <row r="250" spans="1:27" ht="12.75" customHeight="1" x14ac:dyDescent="0.2">
      <c r="A250" s="1"/>
      <c r="B250" s="1922" t="s">
        <v>111</v>
      </c>
      <c r="C250" s="1898"/>
      <c r="D250" s="1898"/>
      <c r="E250" s="1898"/>
      <c r="F250" s="1898"/>
      <c r="G250" s="1899"/>
      <c r="H250" s="487">
        <v>0.05</v>
      </c>
      <c r="I250" s="488">
        <v>0.16400000000000001</v>
      </c>
      <c r="J250" s="483">
        <v>5.8000000000000003E-2</v>
      </c>
      <c r="K250" s="482">
        <v>9.6000000000000002E-2</v>
      </c>
      <c r="L250" s="481">
        <v>5.1999999999999998E-2</v>
      </c>
      <c r="M250" s="489">
        <v>3.2</v>
      </c>
      <c r="N250" s="1"/>
      <c r="O250" s="82"/>
      <c r="P250" s="82"/>
      <c r="Q250" s="1"/>
      <c r="R250" s="1"/>
      <c r="S250" s="1"/>
      <c r="T250" s="1"/>
      <c r="U250" s="1"/>
      <c r="V250" s="1"/>
      <c r="W250" s="1"/>
      <c r="X250" s="1"/>
      <c r="Y250" s="1"/>
      <c r="Z250" s="1"/>
      <c r="AA250" s="1"/>
    </row>
    <row r="251" spans="1:27" ht="12.75" customHeight="1" x14ac:dyDescent="0.2">
      <c r="A251" s="1"/>
      <c r="B251" s="2044" t="s">
        <v>21</v>
      </c>
      <c r="C251" s="1610"/>
      <c r="D251" s="1610"/>
      <c r="E251" s="1610"/>
      <c r="F251" s="1610"/>
      <c r="G251" s="1610"/>
      <c r="H251" s="1610"/>
      <c r="I251" s="1610"/>
      <c r="J251" s="1610"/>
      <c r="K251" s="1610"/>
      <c r="L251" s="1610"/>
      <c r="M251" s="1610"/>
      <c r="N251" s="1"/>
      <c r="O251" s="1"/>
      <c r="P251" s="1"/>
      <c r="Q251" s="1"/>
      <c r="R251" s="1"/>
      <c r="S251" s="1"/>
      <c r="T251" s="1"/>
      <c r="U251" s="1"/>
      <c r="V251" s="1"/>
      <c r="W251" s="1"/>
      <c r="X251" s="1"/>
      <c r="Y251" s="1"/>
      <c r="Z251" s="1"/>
      <c r="AA251" s="1"/>
    </row>
    <row r="252" spans="1:27" ht="12.75" customHeight="1" x14ac:dyDescent="0.2">
      <c r="A252" s="1"/>
      <c r="B252" s="2021" t="s">
        <v>22</v>
      </c>
      <c r="C252" s="2022"/>
      <c r="D252" s="2022"/>
      <c r="E252" s="2022"/>
      <c r="F252" s="2022"/>
      <c r="G252" s="2045"/>
      <c r="H252" s="477">
        <v>0.58899999999999997</v>
      </c>
      <c r="I252" s="478">
        <v>0.32600000000000001</v>
      </c>
      <c r="J252" s="477">
        <v>0.47299999999999998</v>
      </c>
      <c r="K252" s="478">
        <v>0.373</v>
      </c>
      <c r="L252" s="477">
        <v>0.24</v>
      </c>
      <c r="M252" s="480">
        <v>0.27300000000000002</v>
      </c>
      <c r="N252" s="1"/>
      <c r="O252" s="82"/>
      <c r="P252" s="82"/>
      <c r="Q252" s="1"/>
      <c r="R252" s="1"/>
      <c r="S252" s="1"/>
      <c r="T252" s="1"/>
      <c r="U252" s="1"/>
      <c r="V252" s="1"/>
      <c r="W252" s="1"/>
      <c r="X252" s="1"/>
      <c r="Y252" s="1"/>
      <c r="Z252" s="1"/>
      <c r="AA252" s="1"/>
    </row>
    <row r="253" spans="1:27" ht="12.75" customHeight="1" x14ac:dyDescent="0.2">
      <c r="A253" s="1"/>
      <c r="B253" s="1623" t="s">
        <v>26</v>
      </c>
      <c r="C253" s="1624"/>
      <c r="D253" s="1624"/>
      <c r="E253" s="1624"/>
      <c r="F253" s="1624"/>
      <c r="G253" s="1625"/>
      <c r="H253" s="127">
        <v>0.34300000000000003</v>
      </c>
      <c r="I253" s="126">
        <v>0.28999999999999998</v>
      </c>
      <c r="J253" s="127">
        <v>0.245</v>
      </c>
      <c r="K253" s="126">
        <v>0.29399999999999998</v>
      </c>
      <c r="L253" s="127">
        <v>0.23799999999999999</v>
      </c>
      <c r="M253" s="1067">
        <v>0.53800000000000003</v>
      </c>
      <c r="N253" s="1"/>
      <c r="O253" s="82"/>
      <c r="P253" s="82"/>
      <c r="Q253" s="1"/>
      <c r="R253" s="1"/>
      <c r="S253" s="1"/>
      <c r="T253" s="1"/>
      <c r="U253" s="1"/>
      <c r="V253" s="1"/>
      <c r="W253" s="1"/>
      <c r="X253" s="1"/>
      <c r="Y253" s="1"/>
      <c r="Z253" s="1"/>
      <c r="AA253" s="1"/>
    </row>
    <row r="254" spans="1:27" ht="12.75" customHeight="1" x14ac:dyDescent="0.2">
      <c r="A254" s="1"/>
      <c r="B254" s="1897" t="s">
        <v>42</v>
      </c>
      <c r="C254" s="1898"/>
      <c r="D254" s="1898"/>
      <c r="E254" s="1898"/>
      <c r="F254" s="1898"/>
      <c r="G254" s="1899"/>
      <c r="H254" s="490">
        <v>0.498</v>
      </c>
      <c r="I254" s="491">
        <v>0.312</v>
      </c>
      <c r="J254" s="490">
        <v>0.39600000000000002</v>
      </c>
      <c r="K254" s="491">
        <v>0.34499999999999997</v>
      </c>
      <c r="L254" s="490">
        <v>0.24</v>
      </c>
      <c r="M254" s="492">
        <v>0.35499999999999998</v>
      </c>
      <c r="N254" s="1"/>
      <c r="O254" s="82"/>
      <c r="P254" s="82"/>
      <c r="Q254" s="1"/>
      <c r="R254" s="1"/>
      <c r="S254" s="1"/>
      <c r="T254" s="1"/>
      <c r="U254" s="1"/>
      <c r="V254" s="1"/>
      <c r="W254" s="1"/>
      <c r="X254" s="1"/>
      <c r="Y254" s="1"/>
      <c r="Z254" s="1"/>
      <c r="AA254" s="1"/>
    </row>
    <row r="255" spans="1:27" ht="15" customHeight="1" x14ac:dyDescent="0.2">
      <c r="A255" s="1"/>
      <c r="B255" s="1920" t="s">
        <v>489</v>
      </c>
      <c r="C255" s="1874"/>
      <c r="D255" s="1874"/>
      <c r="E255" s="1874"/>
      <c r="F255" s="1874"/>
      <c r="G255" s="1874"/>
      <c r="H255" s="1874"/>
      <c r="I255" s="1874"/>
      <c r="J255" s="1874"/>
      <c r="K255" s="1874"/>
      <c r="L255" s="1874"/>
      <c r="M255" s="1874"/>
      <c r="N255" s="2"/>
      <c r="O255" s="2"/>
      <c r="P255" s="2"/>
      <c r="Q255" s="2"/>
      <c r="R255" s="2"/>
      <c r="S255" s="2"/>
      <c r="T255" s="2"/>
      <c r="U255" s="2"/>
      <c r="V255" s="2"/>
      <c r="W255" s="2"/>
      <c r="X255" s="2"/>
      <c r="Y255" s="2"/>
      <c r="Z255" s="2"/>
      <c r="AA255" s="2"/>
    </row>
    <row r="256" spans="1:27" ht="12.75" customHeight="1" x14ac:dyDescent="0.2">
      <c r="A256" s="1"/>
      <c r="B256" s="1610"/>
      <c r="C256" s="1610"/>
      <c r="D256" s="1610"/>
      <c r="E256" s="1610"/>
      <c r="F256" s="1610"/>
      <c r="G256" s="1610"/>
      <c r="H256" s="1610"/>
      <c r="I256" s="1610"/>
      <c r="J256" s="1610"/>
      <c r="K256" s="1610"/>
      <c r="L256" s="1610"/>
      <c r="M256" s="1610"/>
      <c r="N256" s="2"/>
      <c r="O256" s="2"/>
      <c r="P256" s="2"/>
      <c r="Q256" s="2"/>
      <c r="R256" s="2"/>
      <c r="S256" s="2"/>
      <c r="T256" s="2"/>
      <c r="U256" s="2"/>
      <c r="V256" s="2"/>
      <c r="W256" s="2"/>
      <c r="X256" s="2"/>
      <c r="Y256" s="2"/>
      <c r="Z256" s="2"/>
      <c r="AA256" s="2"/>
    </row>
    <row r="257" spans="1:27" ht="12.75" customHeight="1" x14ac:dyDescent="0.2">
      <c r="A257" s="1"/>
      <c r="B257" s="1875"/>
      <c r="C257" s="1875"/>
      <c r="D257" s="1875"/>
      <c r="E257" s="1875"/>
      <c r="F257" s="1875"/>
      <c r="G257" s="1875"/>
      <c r="H257" s="1875"/>
      <c r="I257" s="1875"/>
      <c r="J257" s="1875"/>
      <c r="K257" s="1875"/>
      <c r="L257" s="1875"/>
      <c r="M257" s="1875"/>
      <c r="N257" s="2"/>
      <c r="O257" s="2"/>
      <c r="P257" s="2"/>
      <c r="Q257" s="2"/>
      <c r="R257" s="2"/>
      <c r="S257" s="2"/>
      <c r="T257" s="2"/>
      <c r="U257" s="2"/>
      <c r="V257" s="2"/>
      <c r="W257" s="2"/>
      <c r="X257" s="2"/>
      <c r="Y257" s="2"/>
      <c r="Z257" s="2"/>
      <c r="AA257" s="2"/>
    </row>
    <row r="258" spans="1:27" ht="12.75" customHeight="1" x14ac:dyDescent="0.2">
      <c r="A258" s="2"/>
      <c r="B258" s="2"/>
      <c r="C258" s="2"/>
      <c r="D258" s="2"/>
      <c r="E258" s="2"/>
      <c r="F258" s="2"/>
      <c r="G258" s="2"/>
      <c r="H258" s="2"/>
      <c r="I258" s="2"/>
      <c r="J258" s="2"/>
      <c r="K258" s="2"/>
      <c r="L258" s="2"/>
      <c r="M258" s="2"/>
      <c r="N258" s="1230"/>
      <c r="O258" s="1230"/>
      <c r="P258" s="2"/>
      <c r="Q258" s="2"/>
      <c r="R258" s="2"/>
      <c r="S258" s="2"/>
      <c r="T258" s="2"/>
      <c r="U258" s="2"/>
      <c r="V258" s="2"/>
      <c r="W258" s="2"/>
      <c r="X258" s="2"/>
      <c r="Y258" s="2"/>
      <c r="Z258" s="2"/>
      <c r="AA258" s="2"/>
    </row>
    <row r="259" spans="1:27" ht="12.75" customHeight="1" x14ac:dyDescent="0.2">
      <c r="A259" s="1073"/>
      <c r="B259" s="2054" t="s">
        <v>117</v>
      </c>
      <c r="C259" s="1615"/>
      <c r="D259" s="1615"/>
      <c r="E259" s="1615"/>
      <c r="F259" s="1615"/>
      <c r="G259" s="1615"/>
      <c r="H259" s="1615"/>
      <c r="I259" s="1615"/>
      <c r="J259" s="1615"/>
      <c r="K259" s="1615"/>
      <c r="L259" s="1615"/>
      <c r="M259" s="1615"/>
      <c r="N259" s="1258"/>
      <c r="O259" s="1258"/>
      <c r="P259" s="1"/>
      <c r="Q259" s="1"/>
      <c r="R259" s="1"/>
      <c r="S259" s="1"/>
      <c r="T259" s="1"/>
      <c r="U259" s="1"/>
      <c r="V259" s="1"/>
      <c r="W259" s="1"/>
      <c r="X259" s="1"/>
      <c r="Y259" s="1"/>
      <c r="Z259" s="1"/>
      <c r="AA259" s="1"/>
    </row>
    <row r="260" spans="1:27" ht="12.75" customHeight="1" x14ac:dyDescent="0.2">
      <c r="A260" s="70"/>
      <c r="B260" s="70"/>
      <c r="C260" s="70"/>
      <c r="D260" s="70"/>
      <c r="E260" s="70"/>
      <c r="F260" s="70"/>
      <c r="G260" s="70"/>
      <c r="H260" s="70"/>
      <c r="I260" s="70"/>
      <c r="J260" s="70"/>
      <c r="K260" s="70"/>
      <c r="L260" s="70"/>
      <c r="M260" s="70"/>
      <c r="N260" s="1"/>
      <c r="O260" s="1"/>
      <c r="P260" s="1"/>
      <c r="Q260" s="1"/>
      <c r="R260" s="1"/>
      <c r="S260" s="1"/>
      <c r="T260" s="1"/>
      <c r="U260" s="1"/>
      <c r="V260" s="1"/>
      <c r="W260" s="1"/>
      <c r="X260" s="1"/>
      <c r="Y260" s="1"/>
      <c r="Z260" s="1"/>
      <c r="AA260" s="1"/>
    </row>
    <row r="261" spans="1:27" ht="21" customHeight="1" x14ac:dyDescent="0.2">
      <c r="A261" s="70"/>
      <c r="B261" s="2055" t="s">
        <v>490</v>
      </c>
      <c r="C261" s="1884"/>
      <c r="D261" s="1884"/>
      <c r="E261" s="1884"/>
      <c r="F261" s="1884"/>
      <c r="G261" s="1896"/>
      <c r="H261" s="493">
        <v>2024</v>
      </c>
      <c r="I261" s="1075"/>
      <c r="J261" s="2056"/>
      <c r="K261" s="1615"/>
      <c r="L261" s="70"/>
      <c r="M261" s="70"/>
      <c r="N261" s="1"/>
      <c r="O261" s="1"/>
      <c r="P261" s="1"/>
      <c r="Q261" s="1"/>
      <c r="R261" s="1"/>
      <c r="S261" s="1"/>
      <c r="T261" s="1"/>
      <c r="U261" s="1"/>
      <c r="V261" s="1"/>
      <c r="W261" s="1"/>
      <c r="X261" s="1"/>
      <c r="Y261" s="1"/>
      <c r="Z261" s="1"/>
      <c r="AA261" s="1"/>
    </row>
    <row r="262" spans="1:27" ht="12.75" customHeight="1" x14ac:dyDescent="0.2">
      <c r="A262" s="70"/>
      <c r="B262" s="2057" t="s">
        <v>119</v>
      </c>
      <c r="C262" s="1610"/>
      <c r="D262" s="1610"/>
      <c r="E262" s="1610"/>
      <c r="F262" s="1721"/>
      <c r="G262" s="1273" t="s">
        <v>86</v>
      </c>
      <c r="H262" s="494">
        <v>5804</v>
      </c>
      <c r="I262" s="132"/>
      <c r="J262" s="70"/>
      <c r="K262" s="70"/>
      <c r="L262" s="70"/>
      <c r="M262" s="70"/>
      <c r="N262" s="1"/>
      <c r="O262" s="1"/>
      <c r="P262" s="1"/>
      <c r="Q262" s="1"/>
      <c r="R262" s="1"/>
      <c r="S262" s="1"/>
      <c r="T262" s="1"/>
      <c r="U262" s="1"/>
      <c r="V262" s="1"/>
      <c r="W262" s="1"/>
      <c r="X262" s="1"/>
      <c r="Y262" s="1"/>
      <c r="Z262" s="1"/>
      <c r="AA262" s="1"/>
    </row>
    <row r="263" spans="1:27" ht="12.75" customHeight="1" x14ac:dyDescent="0.2">
      <c r="A263" s="70"/>
      <c r="B263" s="2050"/>
      <c r="C263" s="1750"/>
      <c r="D263" s="1750"/>
      <c r="E263" s="1750"/>
      <c r="F263" s="2051"/>
      <c r="G263" s="495" t="s">
        <v>87</v>
      </c>
      <c r="H263" s="496">
        <v>1992</v>
      </c>
      <c r="I263" s="70"/>
      <c r="J263" s="132"/>
      <c r="K263" s="132"/>
      <c r="L263" s="70"/>
      <c r="M263" s="70"/>
      <c r="N263" s="1"/>
      <c r="O263" s="1"/>
      <c r="P263" s="1"/>
      <c r="Q263" s="1"/>
      <c r="R263" s="1"/>
      <c r="S263" s="1"/>
      <c r="T263" s="1"/>
      <c r="U263" s="1"/>
      <c r="V263" s="1"/>
      <c r="W263" s="1"/>
      <c r="X263" s="1"/>
      <c r="Y263" s="1"/>
      <c r="Z263" s="1"/>
      <c r="AA263" s="1"/>
    </row>
    <row r="264" spans="1:27" ht="12.75" customHeight="1" x14ac:dyDescent="0.2">
      <c r="A264" s="70"/>
      <c r="B264" s="2047" t="s">
        <v>120</v>
      </c>
      <c r="C264" s="1772"/>
      <c r="D264" s="1772"/>
      <c r="E264" s="1772"/>
      <c r="F264" s="2048"/>
      <c r="G264" s="1274" t="s">
        <v>86</v>
      </c>
      <c r="H264" s="497">
        <v>203</v>
      </c>
      <c r="I264" s="70"/>
      <c r="J264" s="132"/>
      <c r="K264" s="132"/>
      <c r="L264" s="70"/>
      <c r="M264" s="70"/>
      <c r="N264" s="1"/>
      <c r="O264" s="1"/>
      <c r="P264" s="1"/>
      <c r="Q264" s="1"/>
      <c r="R264" s="1"/>
      <c r="S264" s="1"/>
      <c r="T264" s="1"/>
      <c r="U264" s="1"/>
      <c r="V264" s="1"/>
      <c r="W264" s="1"/>
      <c r="X264" s="1"/>
      <c r="Y264" s="1"/>
      <c r="Z264" s="1"/>
      <c r="AA264" s="1"/>
    </row>
    <row r="265" spans="1:27" ht="12.75" customHeight="1" x14ac:dyDescent="0.2">
      <c r="A265" s="70"/>
      <c r="B265" s="2050"/>
      <c r="C265" s="1750"/>
      <c r="D265" s="1750"/>
      <c r="E265" s="1750"/>
      <c r="F265" s="2051"/>
      <c r="G265" s="1274" t="s">
        <v>87</v>
      </c>
      <c r="H265" s="497">
        <v>57</v>
      </c>
      <c r="I265" s="70"/>
      <c r="J265" s="132"/>
      <c r="K265" s="132"/>
      <c r="L265" s="70"/>
      <c r="M265" s="70"/>
      <c r="N265" s="1"/>
      <c r="O265" s="1"/>
      <c r="P265" s="1"/>
      <c r="Q265" s="1"/>
      <c r="R265" s="1"/>
      <c r="S265" s="1"/>
      <c r="T265" s="1"/>
      <c r="U265" s="1"/>
      <c r="V265" s="1"/>
      <c r="W265" s="1"/>
      <c r="X265" s="1"/>
      <c r="Y265" s="1"/>
      <c r="Z265" s="1"/>
      <c r="AA265" s="1"/>
    </row>
    <row r="266" spans="1:27" ht="12.75" customHeight="1" x14ac:dyDescent="0.2">
      <c r="A266" s="70"/>
      <c r="B266" s="2052" t="s">
        <v>121</v>
      </c>
      <c r="C266" s="1772"/>
      <c r="D266" s="1772"/>
      <c r="E266" s="1772"/>
      <c r="F266" s="2048"/>
      <c r="G266" s="1274" t="s">
        <v>86</v>
      </c>
      <c r="H266" s="497">
        <v>192</v>
      </c>
      <c r="I266" s="70"/>
      <c r="J266" s="132"/>
      <c r="K266" s="132"/>
      <c r="L266" s="70"/>
      <c r="M266" s="70"/>
      <c r="N266" s="1"/>
      <c r="O266" s="1"/>
      <c r="P266" s="1"/>
      <c r="Q266" s="1"/>
      <c r="R266" s="1"/>
      <c r="S266" s="1"/>
      <c r="T266" s="1"/>
      <c r="U266" s="1"/>
      <c r="V266" s="1"/>
      <c r="W266" s="1"/>
      <c r="X266" s="1"/>
      <c r="Y266" s="1"/>
      <c r="Z266" s="1"/>
      <c r="AA266" s="1"/>
    </row>
    <row r="267" spans="1:27" ht="12.75" customHeight="1" x14ac:dyDescent="0.2">
      <c r="A267" s="70"/>
      <c r="B267" s="2050"/>
      <c r="C267" s="1750"/>
      <c r="D267" s="1750"/>
      <c r="E267" s="1750"/>
      <c r="F267" s="2051"/>
      <c r="G267" s="1274" t="s">
        <v>87</v>
      </c>
      <c r="H267" s="497">
        <v>59</v>
      </c>
      <c r="I267" s="70"/>
      <c r="J267" s="132"/>
      <c r="K267" s="132"/>
      <c r="L267" s="70"/>
      <c r="M267" s="70"/>
      <c r="N267" s="1"/>
      <c r="O267" s="1"/>
      <c r="P267" s="1"/>
      <c r="Q267" s="1"/>
      <c r="R267" s="1"/>
      <c r="S267" s="1"/>
      <c r="T267" s="1"/>
      <c r="U267" s="1"/>
      <c r="V267" s="1"/>
      <c r="W267" s="1"/>
      <c r="X267" s="1"/>
      <c r="Y267" s="1"/>
      <c r="Z267" s="1"/>
      <c r="AA267" s="1"/>
    </row>
    <row r="268" spans="1:27" ht="12.75" customHeight="1" x14ac:dyDescent="0.2">
      <c r="A268" s="70"/>
      <c r="B268" s="2052" t="s">
        <v>122</v>
      </c>
      <c r="C268" s="1772"/>
      <c r="D268" s="1772"/>
      <c r="E268" s="1772"/>
      <c r="F268" s="2048"/>
      <c r="G268" s="1274" t="s">
        <v>86</v>
      </c>
      <c r="H268" s="497">
        <v>158</v>
      </c>
      <c r="I268" s="70"/>
      <c r="J268" s="132"/>
      <c r="K268" s="132"/>
      <c r="L268" s="70"/>
      <c r="M268" s="70"/>
      <c r="N268" s="1"/>
      <c r="O268" s="1"/>
      <c r="P268" s="1"/>
      <c r="Q268" s="1"/>
      <c r="R268" s="1"/>
      <c r="S268" s="1"/>
      <c r="T268" s="1"/>
      <c r="U268" s="1"/>
      <c r="V268" s="1"/>
      <c r="W268" s="1"/>
      <c r="X268" s="1"/>
      <c r="Y268" s="1"/>
      <c r="Z268" s="1"/>
      <c r="AA268" s="1"/>
    </row>
    <row r="269" spans="1:27" ht="12.75" customHeight="1" x14ac:dyDescent="0.2">
      <c r="A269" s="70"/>
      <c r="B269" s="2050"/>
      <c r="C269" s="1750"/>
      <c r="D269" s="1750"/>
      <c r="E269" s="1750"/>
      <c r="F269" s="2051"/>
      <c r="G269" s="1274" t="s">
        <v>87</v>
      </c>
      <c r="H269" s="497">
        <v>52</v>
      </c>
      <c r="I269" s="70"/>
      <c r="J269" s="132"/>
      <c r="K269" s="132"/>
      <c r="L269" s="70"/>
      <c r="M269" s="70"/>
      <c r="N269" s="1"/>
      <c r="O269" s="1"/>
      <c r="P269" s="1"/>
      <c r="Q269" s="1"/>
      <c r="R269" s="1"/>
      <c r="S269" s="1"/>
      <c r="T269" s="1"/>
      <c r="U269" s="1"/>
      <c r="V269" s="1"/>
      <c r="W269" s="1"/>
      <c r="X269" s="1"/>
      <c r="Y269" s="1"/>
      <c r="Z269" s="1"/>
      <c r="AA269" s="1"/>
    </row>
    <row r="270" spans="1:27" ht="12.75" customHeight="1" x14ac:dyDescent="0.2">
      <c r="A270" s="70"/>
      <c r="B270" s="2047" t="s">
        <v>491</v>
      </c>
      <c r="C270" s="1772"/>
      <c r="D270" s="1772"/>
      <c r="E270" s="1772"/>
      <c r="F270" s="2048"/>
      <c r="G270" s="1274" t="s">
        <v>86</v>
      </c>
      <c r="H270" s="498">
        <v>0.94120000000000004</v>
      </c>
      <c r="I270" s="70"/>
      <c r="J270" s="132"/>
      <c r="K270" s="132"/>
      <c r="L270" s="70"/>
      <c r="M270" s="70"/>
      <c r="N270" s="1"/>
      <c r="O270" s="1"/>
      <c r="P270" s="1"/>
      <c r="Q270" s="1"/>
      <c r="R270" s="1"/>
      <c r="S270" s="1"/>
      <c r="T270" s="1"/>
      <c r="U270" s="1"/>
      <c r="V270" s="1"/>
      <c r="W270" s="1"/>
      <c r="X270" s="1"/>
      <c r="Y270" s="1"/>
      <c r="Z270" s="1"/>
      <c r="AA270" s="1"/>
    </row>
    <row r="271" spans="1:27" ht="12.75" customHeight="1" x14ac:dyDescent="0.2">
      <c r="A271" s="70"/>
      <c r="B271" s="2050"/>
      <c r="C271" s="1750"/>
      <c r="D271" s="1750"/>
      <c r="E271" s="1750"/>
      <c r="F271" s="2051"/>
      <c r="G271" s="1274" t="s">
        <v>87</v>
      </c>
      <c r="H271" s="498">
        <v>0.90769999999999995</v>
      </c>
      <c r="I271" s="70"/>
      <c r="J271" s="132"/>
      <c r="K271" s="132"/>
      <c r="L271" s="70"/>
      <c r="M271" s="70"/>
      <c r="N271" s="1"/>
      <c r="O271" s="1"/>
      <c r="P271" s="1"/>
      <c r="Q271" s="1"/>
      <c r="R271" s="1"/>
      <c r="S271" s="1"/>
      <c r="T271" s="1"/>
      <c r="U271" s="1"/>
      <c r="V271" s="1"/>
      <c r="W271" s="1"/>
      <c r="X271" s="1"/>
      <c r="Y271" s="1"/>
      <c r="Z271" s="1"/>
      <c r="AA271" s="1"/>
    </row>
    <row r="272" spans="1:27" ht="12.75" customHeight="1" x14ac:dyDescent="0.2">
      <c r="A272" s="70"/>
      <c r="B272" s="2047" t="s">
        <v>492</v>
      </c>
      <c r="C272" s="1772"/>
      <c r="D272" s="1772"/>
      <c r="E272" s="1772"/>
      <c r="F272" s="2048"/>
      <c r="G272" s="499" t="s">
        <v>86</v>
      </c>
      <c r="H272" s="500">
        <v>0.88270000000000004</v>
      </c>
      <c r="I272" s="70"/>
      <c r="J272" s="132"/>
      <c r="K272" s="132"/>
      <c r="L272" s="70"/>
      <c r="M272" s="70"/>
      <c r="N272" s="1"/>
      <c r="O272" s="1"/>
      <c r="P272" s="1"/>
      <c r="Q272" s="1"/>
      <c r="R272" s="1"/>
      <c r="S272" s="1"/>
      <c r="T272" s="1"/>
      <c r="U272" s="1"/>
      <c r="V272" s="1"/>
      <c r="W272" s="1"/>
      <c r="X272" s="1"/>
      <c r="Y272" s="1"/>
      <c r="Z272" s="1"/>
      <c r="AA272" s="1"/>
    </row>
    <row r="273" spans="1:27" ht="12.75" customHeight="1" x14ac:dyDescent="0.2">
      <c r="A273" s="70"/>
      <c r="B273" s="2049"/>
      <c r="C273" s="1875"/>
      <c r="D273" s="1875"/>
      <c r="E273" s="1875"/>
      <c r="F273" s="1936"/>
      <c r="G273" s="1275" t="s">
        <v>87</v>
      </c>
      <c r="H273" s="501">
        <v>0.77610000000000001</v>
      </c>
      <c r="I273" s="70"/>
      <c r="J273" s="132"/>
      <c r="K273" s="132"/>
      <c r="L273" s="70"/>
      <c r="M273" s="70"/>
      <c r="N273" s="1"/>
      <c r="O273" s="1"/>
      <c r="P273" s="1"/>
      <c r="Q273" s="1"/>
      <c r="R273" s="1"/>
      <c r="S273" s="1"/>
      <c r="T273" s="1"/>
      <c r="U273" s="1"/>
      <c r="V273" s="1"/>
      <c r="W273" s="1"/>
      <c r="X273" s="1"/>
      <c r="Y273" s="1"/>
      <c r="Z273" s="1"/>
      <c r="AA273" s="1"/>
    </row>
    <row r="274" spans="1:27" ht="12.75" customHeight="1" x14ac:dyDescent="0.2">
      <c r="A274" s="1075"/>
      <c r="B274" s="1276"/>
      <c r="C274" s="1075"/>
      <c r="D274" s="1075"/>
      <c r="E274" s="1075"/>
      <c r="F274" s="1075"/>
      <c r="G274" s="1075"/>
      <c r="H274" s="1075"/>
      <c r="I274" s="1075"/>
      <c r="J274" s="1075"/>
      <c r="K274" s="1075"/>
      <c r="L274" s="1075"/>
      <c r="M274" s="1075"/>
      <c r="N274" s="1230"/>
      <c r="O274" s="1230"/>
      <c r="P274" s="1230"/>
      <c r="Q274" s="1230"/>
      <c r="R274" s="1230"/>
      <c r="S274" s="1230"/>
      <c r="T274" s="1230"/>
      <c r="U274" s="1230"/>
      <c r="V274" s="1230"/>
      <c r="W274" s="1230"/>
      <c r="X274" s="1230"/>
      <c r="Y274" s="1230"/>
      <c r="Z274" s="1230"/>
      <c r="AA274" s="1230"/>
    </row>
    <row r="275" spans="1:27"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75" customHeight="1" x14ac:dyDescent="0.2">
      <c r="A276" s="1012"/>
      <c r="B276" s="1832" t="s">
        <v>126</v>
      </c>
      <c r="C276" s="1615"/>
      <c r="D276" s="1615"/>
      <c r="E276" s="1615"/>
      <c r="F276" s="1615"/>
      <c r="G276" s="1615"/>
      <c r="H276" s="1615"/>
      <c r="I276" s="1615"/>
      <c r="J276" s="1615"/>
      <c r="K276" s="1615"/>
      <c r="L276" s="1615"/>
      <c r="M276" s="1615"/>
      <c r="N276" s="1207"/>
      <c r="O276" s="1207"/>
      <c r="P276" s="1"/>
      <c r="Q276" s="1"/>
      <c r="R276" s="1"/>
      <c r="S276" s="1"/>
      <c r="T276" s="1"/>
      <c r="U276" s="1"/>
      <c r="V276" s="1"/>
      <c r="W276" s="1"/>
      <c r="X276" s="1"/>
      <c r="Y276" s="1"/>
      <c r="Z276" s="1"/>
      <c r="AA276" s="1"/>
    </row>
    <row r="277" spans="1:27"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 customHeight="1" x14ac:dyDescent="0.2">
      <c r="A278" s="1"/>
      <c r="B278" s="1876" t="s">
        <v>493</v>
      </c>
      <c r="C278" s="1615"/>
      <c r="D278" s="1615"/>
      <c r="E278" s="1615"/>
      <c r="F278" s="1615"/>
      <c r="G278" s="1721"/>
      <c r="H278" s="1877" t="s">
        <v>438</v>
      </c>
      <c r="I278" s="1615"/>
      <c r="J278" s="1721"/>
      <c r="K278" s="1877" t="s">
        <v>494</v>
      </c>
      <c r="L278" s="1615"/>
      <c r="M278" s="1615"/>
      <c r="N278" s="1"/>
      <c r="O278" s="1"/>
      <c r="P278" s="1"/>
      <c r="Q278" s="1"/>
      <c r="R278" s="1"/>
      <c r="S278" s="1"/>
      <c r="T278" s="1"/>
      <c r="U278" s="1"/>
      <c r="V278" s="1"/>
      <c r="W278" s="1"/>
      <c r="X278" s="1"/>
      <c r="Y278" s="1"/>
      <c r="Z278" s="1"/>
      <c r="AA278" s="1"/>
    </row>
    <row r="279" spans="1:27" ht="12.75" customHeight="1" x14ac:dyDescent="0.2">
      <c r="A279" s="1"/>
      <c r="B279" s="1615"/>
      <c r="C279" s="1615"/>
      <c r="D279" s="1615"/>
      <c r="E279" s="1615"/>
      <c r="F279" s="1615"/>
      <c r="G279" s="1721"/>
      <c r="H279" s="1277">
        <v>2022</v>
      </c>
      <c r="I279" s="1278">
        <v>2023</v>
      </c>
      <c r="J279" s="1279">
        <v>2024</v>
      </c>
      <c r="K279" s="1277">
        <v>2022</v>
      </c>
      <c r="L279" s="1278">
        <v>2023</v>
      </c>
      <c r="M279" s="1280">
        <v>2024</v>
      </c>
      <c r="N279" s="1"/>
      <c r="O279" s="1"/>
      <c r="P279" s="1"/>
      <c r="Q279" s="1"/>
      <c r="R279" s="1"/>
      <c r="S279" s="1"/>
      <c r="T279" s="1"/>
      <c r="U279" s="1"/>
      <c r="V279" s="1"/>
      <c r="W279" s="1"/>
      <c r="X279" s="1"/>
      <c r="Y279" s="1"/>
      <c r="Z279" s="1"/>
      <c r="AA279" s="1"/>
    </row>
    <row r="280" spans="1:27" ht="12.75" customHeight="1" x14ac:dyDescent="0.2">
      <c r="A280" s="1"/>
      <c r="B280" s="2046" t="s">
        <v>107</v>
      </c>
      <c r="C280" s="1679"/>
      <c r="D280" s="1679"/>
      <c r="E280" s="1679"/>
      <c r="F280" s="1679"/>
      <c r="G280" s="1679"/>
      <c r="H280" s="1679"/>
      <c r="I280" s="1679"/>
      <c r="J280" s="1679"/>
      <c r="K280" s="1679"/>
      <c r="L280" s="1679"/>
      <c r="M280" s="1679"/>
      <c r="N280" s="1"/>
      <c r="O280" s="1"/>
      <c r="P280" s="1"/>
      <c r="Q280" s="1"/>
      <c r="R280" s="1"/>
      <c r="S280" s="1"/>
      <c r="T280" s="1"/>
      <c r="U280" s="1"/>
      <c r="V280" s="1"/>
      <c r="W280" s="1"/>
      <c r="X280" s="1"/>
      <c r="Y280" s="1"/>
      <c r="Z280" s="1"/>
      <c r="AA280" s="1"/>
    </row>
    <row r="281" spans="1:27" ht="12.75" customHeight="1" x14ac:dyDescent="0.2">
      <c r="A281" s="1"/>
      <c r="B281" s="2021" t="s">
        <v>86</v>
      </c>
      <c r="C281" s="2022"/>
      <c r="D281" s="2022"/>
      <c r="E281" s="2022"/>
      <c r="F281" s="2022"/>
      <c r="G281" s="2023"/>
      <c r="H281" s="502">
        <v>28.7</v>
      </c>
      <c r="I281" s="503">
        <v>29.2</v>
      </c>
      <c r="J281" s="504">
        <v>29.4</v>
      </c>
      <c r="K281" s="505">
        <v>6.3</v>
      </c>
      <c r="L281" s="503">
        <v>16.3</v>
      </c>
      <c r="M281" s="506">
        <v>25.6</v>
      </c>
      <c r="N281" s="1"/>
      <c r="O281" s="82"/>
      <c r="P281" s="1"/>
      <c r="Q281" s="82"/>
      <c r="R281" s="1"/>
      <c r="S281" s="1"/>
      <c r="T281" s="1"/>
      <c r="U281" s="1"/>
      <c r="V281" s="1"/>
      <c r="W281" s="1"/>
      <c r="X281" s="1"/>
      <c r="Y281" s="1"/>
      <c r="Z281" s="1"/>
      <c r="AA281" s="1"/>
    </row>
    <row r="282" spans="1:27" ht="12.75" customHeight="1" x14ac:dyDescent="0.2">
      <c r="A282" s="1"/>
      <c r="B282" s="1922" t="s">
        <v>87</v>
      </c>
      <c r="C282" s="1898"/>
      <c r="D282" s="1898"/>
      <c r="E282" s="1898"/>
      <c r="F282" s="1898"/>
      <c r="G282" s="1923"/>
      <c r="H282" s="507">
        <v>17.5</v>
      </c>
      <c r="I282" s="508">
        <v>28.4</v>
      </c>
      <c r="J282" s="509">
        <v>26.1</v>
      </c>
      <c r="K282" s="510">
        <v>8.5</v>
      </c>
      <c r="L282" s="508">
        <v>14.6</v>
      </c>
      <c r="M282" s="511">
        <v>31.4</v>
      </c>
      <c r="N282" s="1"/>
      <c r="O282" s="82"/>
      <c r="P282" s="1"/>
      <c r="Q282" s="82"/>
      <c r="R282" s="1"/>
      <c r="S282" s="1"/>
      <c r="T282" s="1"/>
      <c r="U282" s="1"/>
      <c r="V282" s="1"/>
      <c r="W282" s="1"/>
      <c r="X282" s="1"/>
      <c r="Y282" s="1"/>
      <c r="Z282" s="1"/>
      <c r="AA282" s="1"/>
    </row>
    <row r="283" spans="1:27" ht="12.75" customHeight="1" x14ac:dyDescent="0.2">
      <c r="A283" s="1"/>
      <c r="B283" s="2044" t="s">
        <v>28</v>
      </c>
      <c r="C283" s="1610"/>
      <c r="D283" s="1610"/>
      <c r="E283" s="1610"/>
      <c r="F283" s="1610"/>
      <c r="G283" s="1610"/>
      <c r="H283" s="1610"/>
      <c r="I283" s="1610"/>
      <c r="J283" s="1610"/>
      <c r="K283" s="1610"/>
      <c r="L283" s="1610"/>
      <c r="M283" s="1610"/>
      <c r="N283" s="1"/>
      <c r="O283" s="1"/>
      <c r="P283" s="1"/>
      <c r="Q283" s="1"/>
      <c r="R283" s="1"/>
      <c r="S283" s="1"/>
      <c r="T283" s="1"/>
      <c r="U283" s="1"/>
      <c r="V283" s="1"/>
      <c r="W283" s="1"/>
      <c r="X283" s="1"/>
      <c r="Y283" s="1"/>
      <c r="Z283" s="1"/>
      <c r="AA283" s="1"/>
    </row>
    <row r="284" spans="1:27" ht="12.75" customHeight="1" x14ac:dyDescent="0.2">
      <c r="A284" s="1"/>
      <c r="B284" s="2021" t="s">
        <v>495</v>
      </c>
      <c r="C284" s="2022"/>
      <c r="D284" s="2022"/>
      <c r="E284" s="2022"/>
      <c r="F284" s="2022"/>
      <c r="G284" s="2023"/>
      <c r="H284" s="502">
        <v>1.9</v>
      </c>
      <c r="I284" s="503">
        <v>2.1</v>
      </c>
      <c r="J284" s="504">
        <v>1.6</v>
      </c>
      <c r="K284" s="512" t="s">
        <v>25</v>
      </c>
      <c r="L284" s="513" t="s">
        <v>25</v>
      </c>
      <c r="M284" s="514" t="s">
        <v>25</v>
      </c>
      <c r="N284" s="1"/>
      <c r="O284" s="82"/>
      <c r="P284" s="1"/>
      <c r="Q284" s="82"/>
      <c r="R284" s="1"/>
      <c r="S284" s="1"/>
      <c r="T284" s="1"/>
      <c r="U284" s="1"/>
      <c r="V284" s="1"/>
      <c r="W284" s="1"/>
      <c r="X284" s="1"/>
      <c r="Y284" s="1"/>
      <c r="Z284" s="1"/>
      <c r="AA284" s="1"/>
    </row>
    <row r="285" spans="1:27" ht="12.75" customHeight="1" x14ac:dyDescent="0.2">
      <c r="A285" s="1"/>
      <c r="B285" s="1623" t="s">
        <v>30</v>
      </c>
      <c r="C285" s="1624"/>
      <c r="D285" s="1624"/>
      <c r="E285" s="1624"/>
      <c r="F285" s="1624"/>
      <c r="G285" s="1712"/>
      <c r="H285" s="1281">
        <v>15.8</v>
      </c>
      <c r="I285" s="515">
        <v>30.9</v>
      </c>
      <c r="J285" s="516">
        <v>36.1</v>
      </c>
      <c r="K285" s="517">
        <v>3.3</v>
      </c>
      <c r="L285" s="518">
        <v>18</v>
      </c>
      <c r="M285" s="1282">
        <v>38.1</v>
      </c>
      <c r="N285" s="1"/>
      <c r="O285" s="82"/>
      <c r="P285" s="1"/>
      <c r="Q285" s="82"/>
      <c r="R285" s="1"/>
      <c r="S285" s="1"/>
      <c r="T285" s="1"/>
      <c r="U285" s="1"/>
      <c r="V285" s="1"/>
      <c r="W285" s="1"/>
      <c r="X285" s="1"/>
      <c r="Y285" s="1"/>
      <c r="Z285" s="1"/>
      <c r="AA285" s="1"/>
    </row>
    <row r="286" spans="1:27" ht="12.75" customHeight="1" x14ac:dyDescent="0.2">
      <c r="A286" s="1"/>
      <c r="B286" s="1623" t="s">
        <v>31</v>
      </c>
      <c r="C286" s="1624"/>
      <c r="D286" s="1624"/>
      <c r="E286" s="1624"/>
      <c r="F286" s="1624"/>
      <c r="G286" s="1712"/>
      <c r="H286" s="1281">
        <v>9.5</v>
      </c>
      <c r="I286" s="515">
        <v>20.7</v>
      </c>
      <c r="J286" s="516">
        <v>21</v>
      </c>
      <c r="K286" s="517" t="s">
        <v>25</v>
      </c>
      <c r="L286" s="518" t="s">
        <v>25</v>
      </c>
      <c r="M286" s="1282" t="s">
        <v>25</v>
      </c>
      <c r="N286" s="1"/>
      <c r="O286" s="82"/>
      <c r="P286" s="1"/>
      <c r="Q286" s="82"/>
      <c r="R286" s="1"/>
      <c r="S286" s="1"/>
      <c r="T286" s="1"/>
      <c r="U286" s="1"/>
      <c r="V286" s="1"/>
      <c r="W286" s="1"/>
      <c r="X286" s="1"/>
      <c r="Y286" s="1"/>
      <c r="Z286" s="1"/>
      <c r="AA286" s="1"/>
    </row>
    <row r="287" spans="1:27" ht="12.75" customHeight="1" x14ac:dyDescent="0.2">
      <c r="A287" s="1"/>
      <c r="B287" s="1623" t="s">
        <v>32</v>
      </c>
      <c r="C287" s="1624"/>
      <c r="D287" s="1624"/>
      <c r="E287" s="1624"/>
      <c r="F287" s="1624"/>
      <c r="G287" s="1712"/>
      <c r="H287" s="1281">
        <v>18.3</v>
      </c>
      <c r="I287" s="515">
        <v>28.3</v>
      </c>
      <c r="J287" s="516">
        <v>34.6</v>
      </c>
      <c r="K287" s="517">
        <v>8.4</v>
      </c>
      <c r="L287" s="518">
        <v>18.8</v>
      </c>
      <c r="M287" s="1283">
        <v>14.4</v>
      </c>
      <c r="N287" s="1"/>
      <c r="O287" s="82"/>
      <c r="P287" s="1"/>
      <c r="Q287" s="82"/>
      <c r="R287" s="1"/>
      <c r="S287" s="1"/>
      <c r="T287" s="1"/>
      <c r="U287" s="1"/>
      <c r="V287" s="1"/>
      <c r="W287" s="1"/>
      <c r="X287" s="1"/>
      <c r="Y287" s="1"/>
      <c r="Z287" s="1"/>
      <c r="AA287" s="1"/>
    </row>
    <row r="288" spans="1:27" ht="12.75" customHeight="1" x14ac:dyDescent="0.2">
      <c r="A288" s="1"/>
      <c r="B288" s="1623" t="s">
        <v>33</v>
      </c>
      <c r="C288" s="1624"/>
      <c r="D288" s="1624"/>
      <c r="E288" s="1624"/>
      <c r="F288" s="1624"/>
      <c r="G288" s="1712"/>
      <c r="H288" s="1281">
        <v>11.1</v>
      </c>
      <c r="I288" s="515">
        <v>17.2</v>
      </c>
      <c r="J288" s="516">
        <v>23.1</v>
      </c>
      <c r="K288" s="517">
        <v>4.2</v>
      </c>
      <c r="L288" s="518">
        <v>28.2</v>
      </c>
      <c r="M288" s="1283">
        <v>36.5</v>
      </c>
      <c r="N288" s="1"/>
      <c r="O288" s="82"/>
      <c r="P288" s="1"/>
      <c r="Q288" s="82"/>
      <c r="R288" s="1"/>
      <c r="S288" s="1"/>
      <c r="T288" s="1"/>
      <c r="U288" s="1"/>
      <c r="V288" s="1"/>
      <c r="W288" s="1"/>
      <c r="X288" s="1"/>
      <c r="Y288" s="1"/>
      <c r="Z288" s="1"/>
      <c r="AA288" s="1"/>
    </row>
    <row r="289" spans="1:27" ht="12.75" customHeight="1" x14ac:dyDescent="0.2">
      <c r="A289" s="1"/>
      <c r="B289" s="1623" t="s">
        <v>34</v>
      </c>
      <c r="C289" s="1624"/>
      <c r="D289" s="1624"/>
      <c r="E289" s="1624"/>
      <c r="F289" s="1624"/>
      <c r="G289" s="1712"/>
      <c r="H289" s="1281">
        <v>22.3</v>
      </c>
      <c r="I289" s="515">
        <v>25.6</v>
      </c>
      <c r="J289" s="516">
        <v>27.1</v>
      </c>
      <c r="K289" s="517">
        <v>1.4</v>
      </c>
      <c r="L289" s="518">
        <v>15.9</v>
      </c>
      <c r="M289" s="1283">
        <v>52.8</v>
      </c>
      <c r="N289" s="1"/>
      <c r="O289" s="82"/>
      <c r="P289" s="1"/>
      <c r="Q289" s="82"/>
      <c r="R289" s="1"/>
      <c r="S289" s="1"/>
      <c r="T289" s="1"/>
      <c r="U289" s="1"/>
      <c r="V289" s="1"/>
      <c r="W289" s="1"/>
      <c r="X289" s="1"/>
      <c r="Y289" s="1"/>
      <c r="Z289" s="1"/>
      <c r="AA289" s="1"/>
    </row>
    <row r="290" spans="1:27" ht="12.75" customHeight="1" x14ac:dyDescent="0.2">
      <c r="A290" s="1"/>
      <c r="B290" s="1623" t="s">
        <v>35</v>
      </c>
      <c r="C290" s="1624"/>
      <c r="D290" s="1624"/>
      <c r="E290" s="1624"/>
      <c r="F290" s="1624"/>
      <c r="G290" s="1712"/>
      <c r="H290" s="1281">
        <v>14.5</v>
      </c>
      <c r="I290" s="515">
        <v>14.7</v>
      </c>
      <c r="J290" s="516">
        <v>13.4</v>
      </c>
      <c r="K290" s="517">
        <v>5.6</v>
      </c>
      <c r="L290" s="518">
        <v>18.3</v>
      </c>
      <c r="M290" s="1283">
        <v>25.2</v>
      </c>
      <c r="N290" s="1"/>
      <c r="O290" s="82"/>
      <c r="P290" s="1"/>
      <c r="Q290" s="82"/>
      <c r="R290" s="1"/>
      <c r="S290" s="1"/>
      <c r="T290" s="1"/>
      <c r="U290" s="1"/>
      <c r="V290" s="1"/>
      <c r="W290" s="1"/>
      <c r="X290" s="1"/>
      <c r="Y290" s="1"/>
      <c r="Z290" s="1"/>
      <c r="AA290" s="1"/>
    </row>
    <row r="291" spans="1:27" ht="12.75" customHeight="1" x14ac:dyDescent="0.2">
      <c r="A291" s="1"/>
      <c r="B291" s="1623" t="s">
        <v>36</v>
      </c>
      <c r="C291" s="1624"/>
      <c r="D291" s="1624"/>
      <c r="E291" s="1624"/>
      <c r="F291" s="1624"/>
      <c r="G291" s="1712"/>
      <c r="H291" s="1281">
        <v>30</v>
      </c>
      <c r="I291" s="515">
        <v>30.8</v>
      </c>
      <c r="J291" s="516">
        <v>29</v>
      </c>
      <c r="K291" s="517">
        <v>6.3</v>
      </c>
      <c r="L291" s="518">
        <v>14.8</v>
      </c>
      <c r="M291" s="1283">
        <v>22.5</v>
      </c>
      <c r="N291" s="1"/>
      <c r="O291" s="82"/>
      <c r="P291" s="1"/>
      <c r="Q291" s="82"/>
      <c r="R291" s="1"/>
      <c r="S291" s="1"/>
      <c r="T291" s="1"/>
      <c r="U291" s="1"/>
      <c r="V291" s="1"/>
      <c r="W291" s="1"/>
      <c r="X291" s="1"/>
      <c r="Y291" s="1"/>
      <c r="Z291" s="1"/>
      <c r="AA291" s="1"/>
    </row>
    <row r="292" spans="1:27" ht="12.75" customHeight="1" x14ac:dyDescent="0.2">
      <c r="A292" s="1"/>
      <c r="B292" s="1623" t="s">
        <v>496</v>
      </c>
      <c r="C292" s="1624"/>
      <c r="D292" s="1624"/>
      <c r="E292" s="1624"/>
      <c r="F292" s="1624"/>
      <c r="G292" s="1712"/>
      <c r="H292" s="1284">
        <v>50.4</v>
      </c>
      <c r="I292" s="1285">
        <v>46.1</v>
      </c>
      <c r="J292" s="519">
        <v>69.599999999999994</v>
      </c>
      <c r="K292" s="1286">
        <v>26</v>
      </c>
      <c r="L292" s="1285">
        <v>25.7</v>
      </c>
      <c r="M292" s="1287">
        <v>79.599999999999994</v>
      </c>
      <c r="N292" s="1"/>
      <c r="O292" s="82"/>
      <c r="P292" s="1"/>
      <c r="Q292" s="82"/>
      <c r="R292" s="1"/>
      <c r="S292" s="1"/>
      <c r="T292" s="1"/>
      <c r="U292" s="1"/>
      <c r="V292" s="1"/>
      <c r="W292" s="1"/>
      <c r="X292" s="1"/>
      <c r="Y292" s="1"/>
      <c r="Z292" s="1"/>
      <c r="AA292" s="1"/>
    </row>
    <row r="293" spans="1:27" ht="12.75" customHeight="1" x14ac:dyDescent="0.2">
      <c r="A293" s="1"/>
      <c r="B293" s="1623" t="s">
        <v>497</v>
      </c>
      <c r="C293" s="1624"/>
      <c r="D293" s="1624"/>
      <c r="E293" s="1624"/>
      <c r="F293" s="1624"/>
      <c r="G293" s="1712"/>
      <c r="H293" s="1284">
        <v>33.200000000000003</v>
      </c>
      <c r="I293" s="1285">
        <v>41.1</v>
      </c>
      <c r="J293" s="519">
        <v>23.3</v>
      </c>
      <c r="K293" s="1286">
        <v>35.700000000000003</v>
      </c>
      <c r="L293" s="1285">
        <v>32.299999999999997</v>
      </c>
      <c r="M293" s="1287">
        <v>0</v>
      </c>
      <c r="N293" s="1"/>
      <c r="O293" s="82"/>
      <c r="P293" s="1"/>
      <c r="Q293" s="82"/>
      <c r="R293" s="1"/>
      <c r="S293" s="1"/>
      <c r="T293" s="1"/>
      <c r="U293" s="1"/>
      <c r="V293" s="1"/>
      <c r="W293" s="1"/>
      <c r="X293" s="1"/>
      <c r="Y293" s="1"/>
      <c r="Z293" s="1"/>
      <c r="AA293" s="1"/>
    </row>
    <row r="294" spans="1:27" ht="12.75" customHeight="1" x14ac:dyDescent="0.2">
      <c r="A294" s="1"/>
      <c r="B294" s="1623" t="s">
        <v>498</v>
      </c>
      <c r="C294" s="1624"/>
      <c r="D294" s="1624"/>
      <c r="E294" s="1624"/>
      <c r="F294" s="1624"/>
      <c r="G294" s="1712"/>
      <c r="H294" s="1284">
        <v>0.6</v>
      </c>
      <c r="I294" s="1285">
        <v>5.2</v>
      </c>
      <c r="J294" s="519">
        <v>6.9</v>
      </c>
      <c r="K294" s="1286">
        <v>0.6</v>
      </c>
      <c r="L294" s="1285">
        <v>15.4</v>
      </c>
      <c r="M294" s="1287">
        <v>78.7</v>
      </c>
      <c r="N294" s="1"/>
      <c r="O294" s="82"/>
      <c r="P294" s="1"/>
      <c r="Q294" s="82"/>
      <c r="R294" s="1"/>
      <c r="S294" s="1"/>
      <c r="T294" s="1"/>
      <c r="U294" s="1"/>
      <c r="V294" s="1"/>
      <c r="W294" s="1"/>
      <c r="X294" s="1"/>
      <c r="Y294" s="1"/>
      <c r="Z294" s="1"/>
      <c r="AA294" s="1"/>
    </row>
    <row r="295" spans="1:27" ht="12.75" customHeight="1" x14ac:dyDescent="0.2">
      <c r="A295" s="1"/>
      <c r="B295" s="1897" t="s">
        <v>42</v>
      </c>
      <c r="C295" s="1898"/>
      <c r="D295" s="1898"/>
      <c r="E295" s="1898"/>
      <c r="F295" s="1898"/>
      <c r="G295" s="1923"/>
      <c r="H295" s="520">
        <v>26.3</v>
      </c>
      <c r="I295" s="521">
        <v>29</v>
      </c>
      <c r="J295" s="522">
        <v>28.6</v>
      </c>
      <c r="K295" s="523">
        <v>6.7</v>
      </c>
      <c r="L295" s="521">
        <v>15.9</v>
      </c>
      <c r="M295" s="524">
        <v>26.9</v>
      </c>
      <c r="N295" s="1"/>
      <c r="O295" s="82"/>
      <c r="P295" s="1"/>
      <c r="Q295" s="82"/>
      <c r="R295" s="1"/>
      <c r="S295" s="1"/>
      <c r="T295" s="1"/>
      <c r="U295" s="1"/>
      <c r="V295" s="1"/>
      <c r="W295" s="1"/>
      <c r="X295" s="1"/>
      <c r="Y295" s="1"/>
      <c r="Z295" s="1"/>
      <c r="AA295" s="1"/>
    </row>
    <row r="296" spans="1:27" ht="15" customHeight="1" x14ac:dyDescent="0.2">
      <c r="A296" s="2"/>
      <c r="B296" s="1873" t="s">
        <v>499</v>
      </c>
      <c r="C296" s="1874"/>
      <c r="D296" s="1874"/>
      <c r="E296" s="1874"/>
      <c r="F296" s="1874"/>
      <c r="G296" s="1874"/>
      <c r="H296" s="1874"/>
      <c r="I296" s="1874"/>
      <c r="J296" s="1874"/>
      <c r="K296" s="1874"/>
      <c r="L296" s="1874"/>
      <c r="M296" s="1874"/>
      <c r="N296" s="2"/>
      <c r="O296" s="2"/>
      <c r="P296" s="2"/>
      <c r="Q296" s="2"/>
      <c r="R296" s="2"/>
      <c r="S296" s="2"/>
      <c r="T296" s="2"/>
      <c r="U296" s="2"/>
      <c r="V296" s="2"/>
      <c r="W296" s="2"/>
      <c r="X296" s="2"/>
      <c r="Y296" s="2"/>
      <c r="Z296" s="2"/>
      <c r="AA296" s="2"/>
    </row>
    <row r="297" spans="1:27" ht="15" customHeight="1" x14ac:dyDescent="0.2">
      <c r="A297" s="2"/>
      <c r="B297" s="1610"/>
      <c r="C297" s="1610"/>
      <c r="D297" s="1610"/>
      <c r="E297" s="1610"/>
      <c r="F297" s="1610"/>
      <c r="G297" s="1610"/>
      <c r="H297" s="1610"/>
      <c r="I297" s="1610"/>
      <c r="J297" s="1610"/>
      <c r="K297" s="1610"/>
      <c r="L297" s="1610"/>
      <c r="M297" s="1610"/>
      <c r="N297" s="2"/>
      <c r="O297" s="2"/>
      <c r="P297" s="2"/>
      <c r="Q297" s="2"/>
      <c r="R297" s="2"/>
      <c r="S297" s="2"/>
      <c r="T297" s="2"/>
      <c r="U297" s="2"/>
      <c r="V297" s="2"/>
      <c r="W297" s="2"/>
      <c r="X297" s="2"/>
      <c r="Y297" s="2"/>
      <c r="Z297" s="2"/>
      <c r="AA297" s="2"/>
    </row>
    <row r="298" spans="1:27" ht="15" customHeight="1" x14ac:dyDescent="0.2">
      <c r="A298" s="2"/>
      <c r="B298" s="1610"/>
      <c r="C298" s="1610"/>
      <c r="D298" s="1610"/>
      <c r="E298" s="1610"/>
      <c r="F298" s="1610"/>
      <c r="G298" s="1610"/>
      <c r="H298" s="1610"/>
      <c r="I298" s="1610"/>
      <c r="J298" s="1610"/>
      <c r="K298" s="1610"/>
      <c r="L298" s="1610"/>
      <c r="M298" s="1610"/>
      <c r="N298" s="2"/>
      <c r="O298" s="2"/>
      <c r="P298" s="2"/>
      <c r="Q298" s="2"/>
      <c r="R298" s="2"/>
      <c r="S298" s="2"/>
      <c r="T298" s="2"/>
      <c r="U298" s="2"/>
      <c r="V298" s="2"/>
      <c r="W298" s="2"/>
      <c r="X298" s="2"/>
      <c r="Y298" s="2"/>
      <c r="Z298" s="2"/>
      <c r="AA298" s="2"/>
    </row>
    <row r="299" spans="1:27" ht="15" customHeight="1" x14ac:dyDescent="0.2">
      <c r="A299" s="2"/>
      <c r="B299" s="1610"/>
      <c r="C299" s="1610"/>
      <c r="D299" s="1610"/>
      <c r="E299" s="1610"/>
      <c r="F299" s="1610"/>
      <c r="G299" s="1610"/>
      <c r="H299" s="1610"/>
      <c r="I299" s="1610"/>
      <c r="J299" s="1610"/>
      <c r="K299" s="1610"/>
      <c r="L299" s="1610"/>
      <c r="M299" s="1610"/>
      <c r="N299" s="2"/>
      <c r="O299" s="2"/>
      <c r="P299" s="2"/>
      <c r="Q299" s="2"/>
      <c r="R299" s="2"/>
      <c r="S299" s="2"/>
      <c r="T299" s="2"/>
      <c r="U299" s="2"/>
      <c r="V299" s="2"/>
      <c r="W299" s="2"/>
      <c r="X299" s="2"/>
      <c r="Y299" s="2"/>
      <c r="Z299" s="2"/>
      <c r="AA299" s="2"/>
    </row>
    <row r="300" spans="1:27" ht="1.5" customHeight="1" x14ac:dyDescent="0.2">
      <c r="A300" s="2"/>
      <c r="B300" s="1875"/>
      <c r="C300" s="1875"/>
      <c r="D300" s="1875"/>
      <c r="E300" s="1875"/>
      <c r="F300" s="1875"/>
      <c r="G300" s="1875"/>
      <c r="H300" s="1875"/>
      <c r="I300" s="1875"/>
      <c r="J300" s="1875"/>
      <c r="K300" s="1875"/>
      <c r="L300" s="1875"/>
      <c r="M300" s="1875"/>
      <c r="N300" s="2"/>
      <c r="O300" s="2"/>
      <c r="P300" s="2"/>
      <c r="Q300" s="2"/>
      <c r="R300" s="2"/>
      <c r="S300" s="2"/>
      <c r="T300" s="2"/>
      <c r="U300" s="2"/>
      <c r="V300" s="2"/>
      <c r="W300" s="2"/>
      <c r="X300" s="2"/>
      <c r="Y300" s="2"/>
      <c r="Z300" s="2"/>
      <c r="AA300" s="2"/>
    </row>
    <row r="301" spans="1:27"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75" customHeight="1" x14ac:dyDescent="0.2">
      <c r="A303" s="1012"/>
      <c r="B303" s="1012" t="s">
        <v>133</v>
      </c>
      <c r="C303" s="1012"/>
      <c r="D303" s="1012"/>
      <c r="E303" s="1012"/>
      <c r="F303" s="1012"/>
      <c r="G303" s="1012"/>
      <c r="H303" s="1012"/>
      <c r="I303" s="1012"/>
      <c r="J303" s="1012"/>
      <c r="K303" s="1012"/>
      <c r="L303" s="1012"/>
      <c r="M303" s="1012"/>
      <c r="N303" s="1"/>
      <c r="O303" s="1"/>
      <c r="P303" s="1"/>
      <c r="Q303" s="1"/>
      <c r="R303" s="1"/>
      <c r="S303" s="1"/>
      <c r="T303" s="1"/>
      <c r="U303" s="1"/>
      <c r="V303" s="1"/>
      <c r="W303" s="1"/>
      <c r="X303" s="1"/>
      <c r="Y303" s="1"/>
      <c r="Z303" s="1"/>
      <c r="AA303" s="1"/>
    </row>
    <row r="304" spans="1:27"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 customHeight="1" x14ac:dyDescent="0.2">
      <c r="A305" s="1"/>
      <c r="B305" s="1876" t="s">
        <v>500</v>
      </c>
      <c r="C305" s="1615"/>
      <c r="D305" s="1615"/>
      <c r="E305" s="1615"/>
      <c r="F305" s="1615"/>
      <c r="G305" s="1721"/>
      <c r="H305" s="1877" t="s">
        <v>438</v>
      </c>
      <c r="I305" s="1615"/>
      <c r="J305" s="1721"/>
      <c r="K305" s="1877" t="s">
        <v>494</v>
      </c>
      <c r="L305" s="1615"/>
      <c r="M305" s="1615"/>
      <c r="N305" s="1"/>
      <c r="O305" s="1"/>
      <c r="P305" s="1"/>
      <c r="Q305" s="1"/>
      <c r="R305" s="1"/>
      <c r="S305" s="1"/>
      <c r="T305" s="1"/>
      <c r="U305" s="1"/>
      <c r="V305" s="1"/>
      <c r="W305" s="1"/>
      <c r="X305" s="1"/>
      <c r="Y305" s="1"/>
      <c r="Z305" s="1"/>
      <c r="AA305" s="1"/>
    </row>
    <row r="306" spans="1:27" ht="12.75" customHeight="1" x14ac:dyDescent="0.2">
      <c r="A306" s="1"/>
      <c r="B306" s="1884"/>
      <c r="C306" s="1884"/>
      <c r="D306" s="1884"/>
      <c r="E306" s="1884"/>
      <c r="F306" s="1884"/>
      <c r="G306" s="1885"/>
      <c r="H306" s="1288">
        <v>2022</v>
      </c>
      <c r="I306" s="1289">
        <v>2023</v>
      </c>
      <c r="J306" s="1290">
        <v>2024</v>
      </c>
      <c r="K306" s="1288">
        <v>2022</v>
      </c>
      <c r="L306" s="1289">
        <v>2023</v>
      </c>
      <c r="M306" s="1291">
        <v>2024</v>
      </c>
      <c r="N306" s="1"/>
      <c r="O306" s="1"/>
      <c r="P306" s="1"/>
      <c r="Q306" s="1"/>
      <c r="R306" s="1"/>
      <c r="S306" s="1"/>
      <c r="T306" s="1"/>
      <c r="U306" s="1"/>
      <c r="V306" s="1"/>
      <c r="W306" s="1"/>
      <c r="X306" s="1"/>
      <c r="Y306" s="1"/>
      <c r="Z306" s="1"/>
      <c r="AA306" s="1"/>
    </row>
    <row r="307" spans="1:27" ht="12.75" customHeight="1" x14ac:dyDescent="0.2">
      <c r="A307" s="1"/>
      <c r="B307" s="2044" t="s">
        <v>107</v>
      </c>
      <c r="C307" s="1610"/>
      <c r="D307" s="1610"/>
      <c r="E307" s="1610"/>
      <c r="F307" s="1610"/>
      <c r="G307" s="1610"/>
      <c r="H307" s="1610"/>
      <c r="I307" s="1610"/>
      <c r="J307" s="1610"/>
      <c r="K307" s="1610"/>
      <c r="L307" s="1610"/>
      <c r="M307" s="1610"/>
      <c r="N307" s="1"/>
      <c r="O307" s="1"/>
      <c r="P307" s="1"/>
      <c r="Q307" s="1"/>
      <c r="R307" s="1"/>
      <c r="S307" s="1"/>
      <c r="T307" s="1"/>
      <c r="U307" s="1"/>
      <c r="V307" s="1"/>
      <c r="W307" s="1"/>
      <c r="X307" s="1"/>
      <c r="Y307" s="1"/>
      <c r="Z307" s="1"/>
      <c r="AA307" s="1"/>
    </row>
    <row r="308" spans="1:27" ht="12.75" customHeight="1" x14ac:dyDescent="0.2">
      <c r="A308" s="1"/>
      <c r="B308" s="2021" t="s">
        <v>86</v>
      </c>
      <c r="C308" s="2022"/>
      <c r="D308" s="2022"/>
      <c r="E308" s="2022"/>
      <c r="F308" s="2022"/>
      <c r="G308" s="2045"/>
      <c r="H308" s="477">
        <v>0.91200000000000003</v>
      </c>
      <c r="I308" s="525">
        <v>0.99099999999999999</v>
      </c>
      <c r="J308" s="526" t="s">
        <v>136</v>
      </c>
      <c r="K308" s="477">
        <v>0.84899999999999998</v>
      </c>
      <c r="L308" s="525">
        <v>0.97799999999999998</v>
      </c>
      <c r="M308" s="527" t="s">
        <v>136</v>
      </c>
      <c r="N308" s="1"/>
      <c r="O308" s="1"/>
      <c r="P308" s="1"/>
      <c r="Q308" s="1"/>
      <c r="R308" s="1"/>
      <c r="S308" s="1"/>
      <c r="T308" s="1"/>
      <c r="U308" s="1"/>
      <c r="V308" s="1"/>
      <c r="W308" s="1"/>
      <c r="X308" s="1"/>
      <c r="Y308" s="1"/>
      <c r="Z308" s="1"/>
      <c r="AA308" s="1"/>
    </row>
    <row r="309" spans="1:27" ht="12.75" customHeight="1" x14ac:dyDescent="0.2">
      <c r="A309" s="1"/>
      <c r="B309" s="1922" t="s">
        <v>87</v>
      </c>
      <c r="C309" s="1898"/>
      <c r="D309" s="1898"/>
      <c r="E309" s="1898"/>
      <c r="F309" s="1898"/>
      <c r="G309" s="1899"/>
      <c r="H309" s="481">
        <v>0.91</v>
      </c>
      <c r="I309" s="528">
        <v>0.95299999999999996</v>
      </c>
      <c r="J309" s="529" t="s">
        <v>136</v>
      </c>
      <c r="K309" s="481">
        <v>0.95299999999999996</v>
      </c>
      <c r="L309" s="528">
        <v>1</v>
      </c>
      <c r="M309" s="530" t="s">
        <v>136</v>
      </c>
      <c r="N309" s="1"/>
      <c r="O309" s="1"/>
      <c r="P309" s="1"/>
      <c r="Q309" s="1"/>
      <c r="R309" s="1"/>
      <c r="S309" s="1"/>
      <c r="T309" s="1"/>
      <c r="U309" s="1"/>
      <c r="V309" s="1"/>
      <c r="W309" s="1"/>
      <c r="X309" s="1"/>
      <c r="Y309" s="1"/>
      <c r="Z309" s="1"/>
      <c r="AA309" s="1"/>
    </row>
    <row r="310" spans="1:27" ht="12.75" customHeight="1" x14ac:dyDescent="0.2">
      <c r="A310" s="1"/>
      <c r="B310" s="2044" t="s">
        <v>28</v>
      </c>
      <c r="C310" s="1610"/>
      <c r="D310" s="1610"/>
      <c r="E310" s="1610"/>
      <c r="F310" s="1610"/>
      <c r="G310" s="1610"/>
      <c r="H310" s="1610"/>
      <c r="I310" s="1610"/>
      <c r="J310" s="1610"/>
      <c r="K310" s="1610"/>
      <c r="L310" s="1610"/>
      <c r="M310" s="1610"/>
      <c r="N310" s="1"/>
      <c r="O310" s="1"/>
      <c r="P310" s="1"/>
      <c r="Q310" s="1"/>
      <c r="R310" s="1"/>
      <c r="S310" s="1"/>
      <c r="T310" s="1"/>
      <c r="U310" s="1"/>
      <c r="V310" s="1"/>
      <c r="W310" s="1"/>
      <c r="X310" s="1"/>
      <c r="Y310" s="1"/>
      <c r="Z310" s="1"/>
      <c r="AA310" s="1"/>
    </row>
    <row r="311" spans="1:27" ht="12.75" customHeight="1" x14ac:dyDescent="0.2">
      <c r="A311" s="1"/>
      <c r="B311" s="2021" t="s">
        <v>29</v>
      </c>
      <c r="C311" s="2022"/>
      <c r="D311" s="2022"/>
      <c r="E311" s="2022"/>
      <c r="F311" s="2022"/>
      <c r="G311" s="2045"/>
      <c r="H311" s="485">
        <v>1</v>
      </c>
      <c r="I311" s="531">
        <v>1</v>
      </c>
      <c r="J311" s="526" t="s">
        <v>136</v>
      </c>
      <c r="K311" s="532" t="s">
        <v>25</v>
      </c>
      <c r="L311" s="533" t="s">
        <v>25</v>
      </c>
      <c r="M311" s="527" t="s">
        <v>136</v>
      </c>
      <c r="N311" s="1"/>
      <c r="O311" s="1"/>
      <c r="P311" s="1"/>
      <c r="Q311" s="1"/>
      <c r="R311" s="1"/>
      <c r="S311" s="1"/>
      <c r="T311" s="1"/>
      <c r="U311" s="1"/>
      <c r="V311" s="1"/>
      <c r="W311" s="1"/>
      <c r="X311" s="1"/>
      <c r="Y311" s="1"/>
      <c r="Z311" s="1"/>
      <c r="AA311" s="1"/>
    </row>
    <row r="312" spans="1:27" ht="12.75" customHeight="1" x14ac:dyDescent="0.2">
      <c r="A312" s="1"/>
      <c r="B312" s="1623" t="s">
        <v>30</v>
      </c>
      <c r="C312" s="1624"/>
      <c r="D312" s="1624"/>
      <c r="E312" s="1624"/>
      <c r="F312" s="1624"/>
      <c r="G312" s="1625"/>
      <c r="H312" s="464">
        <v>0.98899999999999999</v>
      </c>
      <c r="I312" s="534">
        <v>0.99299999999999999</v>
      </c>
      <c r="J312" s="535" t="s">
        <v>136</v>
      </c>
      <c r="K312" s="464">
        <v>1</v>
      </c>
      <c r="L312" s="534">
        <v>1</v>
      </c>
      <c r="M312" s="1292" t="s">
        <v>136</v>
      </c>
      <c r="N312" s="1"/>
      <c r="O312" s="1"/>
      <c r="P312" s="1"/>
      <c r="Q312" s="1"/>
      <c r="R312" s="1"/>
      <c r="S312" s="1"/>
      <c r="T312" s="1"/>
      <c r="U312" s="1"/>
      <c r="V312" s="1"/>
      <c r="W312" s="1"/>
      <c r="X312" s="1"/>
      <c r="Y312" s="1"/>
      <c r="Z312" s="1"/>
      <c r="AA312" s="1"/>
    </row>
    <row r="313" spans="1:27" ht="12.75" customHeight="1" x14ac:dyDescent="0.2">
      <c r="A313" s="1"/>
      <c r="B313" s="1623" t="s">
        <v>31</v>
      </c>
      <c r="C313" s="1624"/>
      <c r="D313" s="1624"/>
      <c r="E313" s="1624"/>
      <c r="F313" s="1624"/>
      <c r="G313" s="1625"/>
      <c r="H313" s="464">
        <v>0.97499999999999998</v>
      </c>
      <c r="I313" s="534">
        <v>0.97599999999999998</v>
      </c>
      <c r="J313" s="535" t="s">
        <v>136</v>
      </c>
      <c r="K313" s="536" t="s">
        <v>25</v>
      </c>
      <c r="L313" s="537" t="s">
        <v>25</v>
      </c>
      <c r="M313" s="1292" t="s">
        <v>136</v>
      </c>
      <c r="N313" s="1"/>
      <c r="O313" s="1"/>
      <c r="P313" s="1"/>
      <c r="Q313" s="1"/>
      <c r="R313" s="1"/>
      <c r="S313" s="1"/>
      <c r="T313" s="1"/>
      <c r="U313" s="1"/>
      <c r="V313" s="1"/>
      <c r="W313" s="1"/>
      <c r="X313" s="1"/>
      <c r="Y313" s="1"/>
      <c r="Z313" s="1"/>
      <c r="AA313" s="1"/>
    </row>
    <row r="314" spans="1:27" ht="12.75" customHeight="1" x14ac:dyDescent="0.2">
      <c r="A314" s="1"/>
      <c r="B314" s="1623" t="s">
        <v>32</v>
      </c>
      <c r="C314" s="1624"/>
      <c r="D314" s="1624"/>
      <c r="E314" s="1624"/>
      <c r="F314" s="1624"/>
      <c r="G314" s="1625"/>
      <c r="H314" s="464">
        <v>0.95899999999999996</v>
      </c>
      <c r="I314" s="534">
        <v>0.99299999999999999</v>
      </c>
      <c r="J314" s="535" t="s">
        <v>136</v>
      </c>
      <c r="K314" s="464">
        <v>1</v>
      </c>
      <c r="L314" s="534">
        <v>1</v>
      </c>
      <c r="M314" s="1292" t="s">
        <v>136</v>
      </c>
      <c r="N314" s="1"/>
      <c r="O314" s="1"/>
      <c r="P314" s="1"/>
      <c r="Q314" s="1"/>
      <c r="R314" s="1"/>
      <c r="S314" s="1"/>
      <c r="T314" s="1"/>
      <c r="U314" s="1"/>
      <c r="V314" s="1"/>
      <c r="W314" s="1"/>
      <c r="X314" s="1"/>
      <c r="Y314" s="1"/>
      <c r="Z314" s="1"/>
      <c r="AA314" s="1"/>
    </row>
    <row r="315" spans="1:27" ht="12.75" customHeight="1" x14ac:dyDescent="0.2">
      <c r="A315" s="1"/>
      <c r="B315" s="1623" t="s">
        <v>33</v>
      </c>
      <c r="C315" s="1624"/>
      <c r="D315" s="1624"/>
      <c r="E315" s="1624"/>
      <c r="F315" s="1624"/>
      <c r="G315" s="1625"/>
      <c r="H315" s="464">
        <v>0.94199999999999995</v>
      </c>
      <c r="I315" s="534">
        <v>0.97299999999999998</v>
      </c>
      <c r="J315" s="535" t="s">
        <v>136</v>
      </c>
      <c r="K315" s="464">
        <v>1</v>
      </c>
      <c r="L315" s="534">
        <v>0.95</v>
      </c>
      <c r="M315" s="1292" t="s">
        <v>136</v>
      </c>
      <c r="N315" s="1"/>
      <c r="O315" s="1"/>
      <c r="P315" s="1"/>
      <c r="Q315" s="1"/>
      <c r="R315" s="1"/>
      <c r="S315" s="1"/>
      <c r="T315" s="1"/>
      <c r="U315" s="1"/>
      <c r="V315" s="1"/>
      <c r="W315" s="1"/>
      <c r="X315" s="1"/>
      <c r="Y315" s="1"/>
      <c r="Z315" s="1"/>
      <c r="AA315" s="1"/>
    </row>
    <row r="316" spans="1:27" ht="12.75" customHeight="1" x14ac:dyDescent="0.2">
      <c r="A316" s="1"/>
      <c r="B316" s="1623" t="s">
        <v>34</v>
      </c>
      <c r="C316" s="1624"/>
      <c r="D316" s="1624"/>
      <c r="E316" s="1624"/>
      <c r="F316" s="1624"/>
      <c r="G316" s="1625"/>
      <c r="H316" s="464">
        <v>0.94</v>
      </c>
      <c r="I316" s="534">
        <v>0.98799999999999999</v>
      </c>
      <c r="J316" s="535" t="s">
        <v>136</v>
      </c>
      <c r="K316" s="464">
        <v>0.89300000000000002</v>
      </c>
      <c r="L316" s="534">
        <v>1</v>
      </c>
      <c r="M316" s="1292" t="s">
        <v>136</v>
      </c>
      <c r="N316" s="1"/>
      <c r="O316" s="1"/>
      <c r="P316" s="1"/>
      <c r="Q316" s="1"/>
      <c r="R316" s="1"/>
      <c r="S316" s="1"/>
      <c r="T316" s="1"/>
      <c r="U316" s="1"/>
      <c r="V316" s="1"/>
      <c r="W316" s="1"/>
      <c r="X316" s="1"/>
      <c r="Y316" s="1"/>
      <c r="Z316" s="1"/>
      <c r="AA316" s="1"/>
    </row>
    <row r="317" spans="1:27" ht="12.75" customHeight="1" x14ac:dyDescent="0.2">
      <c r="A317" s="1"/>
      <c r="B317" s="1623" t="s">
        <v>35</v>
      </c>
      <c r="C317" s="1624"/>
      <c r="D317" s="1624"/>
      <c r="E317" s="1624"/>
      <c r="F317" s="1624"/>
      <c r="G317" s="1625"/>
      <c r="H317" s="464">
        <v>0.89300000000000002</v>
      </c>
      <c r="I317" s="534">
        <v>0.97499999999999998</v>
      </c>
      <c r="J317" s="535" t="s">
        <v>136</v>
      </c>
      <c r="K317" s="464">
        <v>0.85699999999999998</v>
      </c>
      <c r="L317" s="534">
        <v>1</v>
      </c>
      <c r="M317" s="1292" t="s">
        <v>136</v>
      </c>
      <c r="N317" s="1"/>
      <c r="O317" s="1"/>
      <c r="P317" s="1"/>
      <c r="Q317" s="1"/>
      <c r="R317" s="1"/>
      <c r="S317" s="1"/>
      <c r="T317" s="1"/>
      <c r="U317" s="1"/>
      <c r="V317" s="1"/>
      <c r="W317" s="1"/>
      <c r="X317" s="1"/>
      <c r="Y317" s="1"/>
      <c r="Z317" s="1"/>
      <c r="AA317" s="1"/>
    </row>
    <row r="318" spans="1:27" ht="12.75" customHeight="1" x14ac:dyDescent="0.2">
      <c r="A318" s="1"/>
      <c r="B318" s="1623" t="s">
        <v>36</v>
      </c>
      <c r="C318" s="1624"/>
      <c r="D318" s="1624"/>
      <c r="E318" s="1624"/>
      <c r="F318" s="1624"/>
      <c r="G318" s="1625"/>
      <c r="H318" s="464">
        <v>0.89200000000000002</v>
      </c>
      <c r="I318" s="534">
        <v>0.98199999999999998</v>
      </c>
      <c r="J318" s="535" t="s">
        <v>136</v>
      </c>
      <c r="K318" s="464">
        <v>0.83599999999999997</v>
      </c>
      <c r="L318" s="534">
        <v>0.97899999999999998</v>
      </c>
      <c r="M318" s="1292" t="s">
        <v>136</v>
      </c>
      <c r="N318" s="1"/>
      <c r="O318" s="1"/>
      <c r="P318" s="1"/>
      <c r="Q318" s="1"/>
      <c r="R318" s="1"/>
      <c r="S318" s="1"/>
      <c r="T318" s="1"/>
      <c r="U318" s="1"/>
      <c r="V318" s="1"/>
      <c r="W318" s="1"/>
      <c r="X318" s="1"/>
      <c r="Y318" s="1"/>
      <c r="Z318" s="1"/>
      <c r="AA318" s="1"/>
    </row>
    <row r="319" spans="1:27" ht="12.75" customHeight="1" x14ac:dyDescent="0.2">
      <c r="A319" s="1"/>
      <c r="B319" s="1623" t="s">
        <v>37</v>
      </c>
      <c r="C319" s="1624"/>
      <c r="D319" s="1624"/>
      <c r="E319" s="1624"/>
      <c r="F319" s="1624"/>
      <c r="G319" s="1625"/>
      <c r="H319" s="464">
        <v>0.84599999999999997</v>
      </c>
      <c r="I319" s="534">
        <v>0.88900000000000001</v>
      </c>
      <c r="J319" s="535" t="s">
        <v>136</v>
      </c>
      <c r="K319" s="536" t="s">
        <v>25</v>
      </c>
      <c r="L319" s="537" t="s">
        <v>25</v>
      </c>
      <c r="M319" s="1292" t="s">
        <v>136</v>
      </c>
      <c r="N319" s="1"/>
      <c r="O319" s="1"/>
      <c r="P319" s="1"/>
      <c r="Q319" s="1"/>
      <c r="R319" s="1"/>
      <c r="S319" s="1"/>
      <c r="T319" s="1"/>
      <c r="U319" s="1"/>
      <c r="V319" s="1"/>
      <c r="W319" s="1"/>
      <c r="X319" s="1"/>
      <c r="Y319" s="1"/>
      <c r="Z319" s="1"/>
      <c r="AA319" s="1"/>
    </row>
    <row r="320" spans="1:27" ht="12.75" customHeight="1" x14ac:dyDescent="0.2">
      <c r="A320" s="1"/>
      <c r="B320" s="1897" t="s">
        <v>42</v>
      </c>
      <c r="C320" s="1898"/>
      <c r="D320" s="1898"/>
      <c r="E320" s="1898"/>
      <c r="F320" s="1898"/>
      <c r="G320" s="1899"/>
      <c r="H320" s="538">
        <v>0.91200000000000003</v>
      </c>
      <c r="I320" s="539">
        <v>0.98399999999999999</v>
      </c>
      <c r="J320" s="540" t="s">
        <v>136</v>
      </c>
      <c r="K320" s="538">
        <v>0.86199999999999999</v>
      </c>
      <c r="L320" s="539">
        <v>0.98199999999999998</v>
      </c>
      <c r="M320" s="541" t="s">
        <v>136</v>
      </c>
      <c r="N320" s="1"/>
      <c r="O320" s="1"/>
      <c r="P320" s="1"/>
      <c r="Q320" s="1"/>
      <c r="R320" s="1"/>
      <c r="S320" s="1"/>
      <c r="T320" s="1"/>
      <c r="U320" s="1"/>
      <c r="V320" s="1"/>
      <c r="W320" s="1"/>
      <c r="X320" s="1"/>
      <c r="Y320" s="1"/>
      <c r="Z320" s="1"/>
      <c r="AA320" s="1"/>
    </row>
    <row r="321" spans="1:27" ht="15" customHeight="1" x14ac:dyDescent="0.2">
      <c r="A321" s="2"/>
      <c r="B321" s="1873" t="s">
        <v>501</v>
      </c>
      <c r="C321" s="1874"/>
      <c r="D321" s="1874"/>
      <c r="E321" s="1874"/>
      <c r="F321" s="1874"/>
      <c r="G321" s="1874"/>
      <c r="H321" s="1874"/>
      <c r="I321" s="1874"/>
      <c r="J321" s="1874"/>
      <c r="K321" s="1874"/>
      <c r="L321" s="1874"/>
      <c r="M321" s="1874"/>
      <c r="N321" s="2"/>
      <c r="O321" s="2"/>
      <c r="P321" s="2"/>
      <c r="Q321" s="2"/>
      <c r="R321" s="2"/>
      <c r="S321" s="2"/>
      <c r="T321" s="2"/>
      <c r="U321" s="2"/>
      <c r="V321" s="2"/>
      <c r="W321" s="2"/>
      <c r="X321" s="2"/>
      <c r="Y321" s="2"/>
      <c r="Z321" s="2"/>
      <c r="AA321" s="2"/>
    </row>
    <row r="322" spans="1:27" ht="12.75" customHeight="1" x14ac:dyDescent="0.2">
      <c r="A322" s="2"/>
      <c r="B322" s="1610"/>
      <c r="C322" s="1610"/>
      <c r="D322" s="1610"/>
      <c r="E322" s="1610"/>
      <c r="F322" s="1610"/>
      <c r="G322" s="1610"/>
      <c r="H322" s="1610"/>
      <c r="I322" s="1610"/>
      <c r="J322" s="1610"/>
      <c r="K322" s="1610"/>
      <c r="L322" s="1610"/>
      <c r="M322" s="1610"/>
      <c r="N322" s="2"/>
      <c r="O322" s="2"/>
      <c r="P322" s="2"/>
      <c r="Q322" s="2"/>
      <c r="R322" s="2"/>
      <c r="S322" s="2"/>
      <c r="T322" s="2"/>
      <c r="U322" s="2"/>
      <c r="V322" s="2"/>
      <c r="W322" s="2"/>
      <c r="X322" s="2"/>
      <c r="Y322" s="2"/>
      <c r="Z322" s="2"/>
      <c r="AA322" s="2"/>
    </row>
    <row r="323" spans="1:27" ht="21" customHeight="1" x14ac:dyDescent="0.2">
      <c r="A323" s="2"/>
      <c r="B323" s="1875"/>
      <c r="C323" s="1875"/>
      <c r="D323" s="1875"/>
      <c r="E323" s="1875"/>
      <c r="F323" s="1875"/>
      <c r="G323" s="1875"/>
      <c r="H323" s="1875"/>
      <c r="I323" s="1875"/>
      <c r="J323" s="1875"/>
      <c r="K323" s="1875"/>
      <c r="L323" s="1875"/>
      <c r="M323" s="1875"/>
      <c r="N323" s="2"/>
      <c r="O323" s="2"/>
      <c r="P323" s="2"/>
      <c r="Q323" s="2"/>
      <c r="R323" s="2"/>
      <c r="S323" s="2"/>
      <c r="T323" s="2"/>
      <c r="U323" s="2"/>
      <c r="V323" s="2"/>
      <c r="W323" s="2"/>
      <c r="X323" s="2"/>
      <c r="Y323" s="2"/>
      <c r="Z323" s="2"/>
      <c r="AA323" s="2"/>
    </row>
    <row r="324" spans="1:27" ht="12.75" customHeight="1" x14ac:dyDescent="0.2">
      <c r="A324" s="2"/>
      <c r="B324" s="158"/>
      <c r="C324" s="158"/>
      <c r="D324" s="158"/>
      <c r="E324" s="158"/>
      <c r="F324" s="158"/>
      <c r="G324" s="158"/>
      <c r="H324" s="158"/>
      <c r="I324" s="2"/>
      <c r="J324" s="2"/>
      <c r="K324" s="2"/>
      <c r="L324" s="2"/>
      <c r="M324" s="2"/>
      <c r="N324" s="2"/>
      <c r="O324" s="2"/>
      <c r="P324" s="2"/>
      <c r="Q324" s="2"/>
      <c r="R324" s="2"/>
      <c r="S324" s="2"/>
      <c r="T324" s="2"/>
      <c r="U324" s="2"/>
      <c r="V324" s="2"/>
      <c r="W324" s="2"/>
      <c r="X324" s="2"/>
      <c r="Y324" s="2"/>
      <c r="Z324" s="2"/>
      <c r="AA324" s="2"/>
    </row>
    <row r="325" spans="1:27" ht="12.75" customHeight="1" x14ac:dyDescent="0.2">
      <c r="A325" s="2"/>
      <c r="B325" s="158"/>
      <c r="C325" s="158"/>
      <c r="D325" s="158"/>
      <c r="E325" s="158"/>
      <c r="F325" s="158"/>
      <c r="G325" s="158"/>
      <c r="H325" s="158"/>
      <c r="I325" s="2"/>
      <c r="J325" s="2"/>
      <c r="K325" s="2"/>
      <c r="L325" s="2"/>
      <c r="M325" s="2"/>
      <c r="N325" s="2"/>
      <c r="O325" s="2"/>
      <c r="P325" s="2"/>
      <c r="Q325" s="2"/>
      <c r="R325" s="2"/>
      <c r="S325" s="2"/>
      <c r="T325" s="2"/>
      <c r="U325" s="2"/>
      <c r="V325" s="2"/>
      <c r="W325" s="2"/>
      <c r="X325" s="2"/>
      <c r="Y325" s="2"/>
      <c r="Z325" s="2"/>
      <c r="AA325" s="2"/>
    </row>
    <row r="326" spans="1:27" ht="12.75" customHeight="1" x14ac:dyDescent="0.2">
      <c r="A326" s="1012"/>
      <c r="B326" s="1012" t="s">
        <v>139</v>
      </c>
      <c r="C326" s="1012"/>
      <c r="D326" s="1012"/>
      <c r="E326" s="1012"/>
      <c r="F326" s="1012"/>
      <c r="G326" s="1012"/>
      <c r="H326" s="1012"/>
      <c r="I326" s="1012"/>
      <c r="J326" s="1012"/>
      <c r="K326" s="1012"/>
      <c r="L326" s="1012"/>
      <c r="M326" s="1012"/>
      <c r="N326" s="1"/>
      <c r="O326" s="1"/>
      <c r="P326" s="1"/>
      <c r="Q326" s="1"/>
      <c r="R326" s="1"/>
      <c r="S326" s="1"/>
      <c r="T326" s="1"/>
      <c r="U326" s="1"/>
      <c r="V326" s="1"/>
      <c r="W326" s="1"/>
      <c r="X326" s="1"/>
      <c r="Y326" s="1"/>
      <c r="Z326" s="1"/>
      <c r="AA326" s="1"/>
    </row>
    <row r="327" spans="1:27"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 customHeight="1" x14ac:dyDescent="0.2">
      <c r="A328" s="1"/>
      <c r="B328" s="1876" t="s">
        <v>502</v>
      </c>
      <c r="C328" s="1615"/>
      <c r="D328" s="1615"/>
      <c r="E328" s="1615"/>
      <c r="F328" s="1615"/>
      <c r="G328" s="1721"/>
      <c r="H328" s="1881">
        <v>2022</v>
      </c>
      <c r="I328" s="1721"/>
      <c r="J328" s="1881">
        <v>2023</v>
      </c>
      <c r="K328" s="1721"/>
      <c r="L328" s="1881">
        <v>2024</v>
      </c>
      <c r="M328" s="1615"/>
      <c r="N328" s="1"/>
      <c r="O328" s="1"/>
      <c r="P328" s="1"/>
      <c r="Q328" s="1"/>
      <c r="R328" s="1"/>
      <c r="S328" s="1"/>
      <c r="T328" s="1"/>
      <c r="U328" s="1"/>
      <c r="V328" s="1"/>
      <c r="W328" s="1"/>
      <c r="X328" s="1"/>
      <c r="Y328" s="1"/>
      <c r="Z328" s="1"/>
      <c r="AA328" s="1"/>
    </row>
    <row r="329" spans="1:27" ht="12.75" customHeight="1" x14ac:dyDescent="0.2">
      <c r="A329" s="1"/>
      <c r="B329" s="1884"/>
      <c r="C329" s="1884"/>
      <c r="D329" s="1884"/>
      <c r="E329" s="1884"/>
      <c r="F329" s="1884"/>
      <c r="G329" s="1885"/>
      <c r="H329" s="1293" t="s">
        <v>86</v>
      </c>
      <c r="I329" s="1294" t="s">
        <v>87</v>
      </c>
      <c r="J329" s="1293" t="s">
        <v>86</v>
      </c>
      <c r="K329" s="1294" t="s">
        <v>87</v>
      </c>
      <c r="L329" s="1293" t="s">
        <v>86</v>
      </c>
      <c r="M329" s="1261" t="s">
        <v>87</v>
      </c>
      <c r="N329" s="1"/>
      <c r="O329" s="1"/>
      <c r="P329" s="1"/>
      <c r="Q329" s="1"/>
      <c r="R329" s="1"/>
      <c r="S329" s="1"/>
      <c r="T329" s="1"/>
      <c r="U329" s="1"/>
      <c r="V329" s="1"/>
      <c r="W329" s="1"/>
      <c r="X329" s="1"/>
      <c r="Y329" s="1"/>
      <c r="Z329" s="1"/>
      <c r="AA329" s="1"/>
    </row>
    <row r="330" spans="1:27" ht="12.75" customHeight="1" x14ac:dyDescent="0.2">
      <c r="A330" s="1"/>
      <c r="B330" s="1649" t="s">
        <v>29</v>
      </c>
      <c r="C330" s="1650"/>
      <c r="D330" s="1650"/>
      <c r="E330" s="1650"/>
      <c r="F330" s="1650"/>
      <c r="G330" s="1882"/>
      <c r="H330" s="1068">
        <v>1</v>
      </c>
      <c r="I330" s="542">
        <v>0</v>
      </c>
      <c r="J330" s="1068">
        <v>1</v>
      </c>
      <c r="K330" s="542">
        <v>0</v>
      </c>
      <c r="L330" s="1068">
        <v>1</v>
      </c>
      <c r="M330" s="1070">
        <v>0</v>
      </c>
      <c r="N330" s="1"/>
      <c r="O330" s="82"/>
      <c r="P330" s="82"/>
      <c r="Q330" s="1"/>
      <c r="R330" s="1"/>
      <c r="S330" s="1"/>
      <c r="T330" s="1"/>
      <c r="U330" s="1"/>
      <c r="V330" s="1"/>
      <c r="W330" s="1"/>
      <c r="X330" s="1"/>
      <c r="Y330" s="1"/>
      <c r="Z330" s="1"/>
      <c r="AA330" s="1"/>
    </row>
    <row r="331" spans="1:27" ht="12.75" customHeight="1" x14ac:dyDescent="0.2">
      <c r="A331" s="1"/>
      <c r="B331" s="1623" t="s">
        <v>30</v>
      </c>
      <c r="C331" s="1624"/>
      <c r="D331" s="1624"/>
      <c r="E331" s="1624"/>
      <c r="F331" s="1624"/>
      <c r="G331" s="1712"/>
      <c r="H331" s="1066">
        <v>0.88600000000000001</v>
      </c>
      <c r="I331" s="543">
        <v>0.114</v>
      </c>
      <c r="J331" s="1066">
        <v>0.88500000000000001</v>
      </c>
      <c r="K331" s="543">
        <v>0.115</v>
      </c>
      <c r="L331" s="1066">
        <v>0.879</v>
      </c>
      <c r="M331" s="1067">
        <v>0.121</v>
      </c>
      <c r="N331" s="1"/>
      <c r="O331" s="82"/>
      <c r="P331" s="82"/>
      <c r="Q331" s="1"/>
      <c r="R331" s="1"/>
      <c r="S331" s="1"/>
      <c r="T331" s="1"/>
      <c r="U331" s="1"/>
      <c r="V331" s="1"/>
      <c r="W331" s="1"/>
      <c r="X331" s="1"/>
      <c r="Y331" s="1"/>
      <c r="Z331" s="1"/>
      <c r="AA331" s="1"/>
    </row>
    <row r="332" spans="1:27" ht="12.75" customHeight="1" x14ac:dyDescent="0.2">
      <c r="A332" s="1"/>
      <c r="B332" s="1623" t="s">
        <v>31</v>
      </c>
      <c r="C332" s="1624"/>
      <c r="D332" s="1624"/>
      <c r="E332" s="1624"/>
      <c r="F332" s="1624"/>
      <c r="G332" s="1712"/>
      <c r="H332" s="1066">
        <v>0.60899999999999999</v>
      </c>
      <c r="I332" s="543">
        <v>0.39100000000000001</v>
      </c>
      <c r="J332" s="1066">
        <v>0.63500000000000001</v>
      </c>
      <c r="K332" s="543">
        <v>0.36499999999999999</v>
      </c>
      <c r="L332" s="1066">
        <v>0.58499999999999996</v>
      </c>
      <c r="M332" s="1067">
        <v>0.41499999999999998</v>
      </c>
      <c r="N332" s="1"/>
      <c r="O332" s="82"/>
      <c r="P332" s="82"/>
      <c r="Q332" s="1"/>
      <c r="R332" s="1"/>
      <c r="S332" s="1"/>
      <c r="T332" s="1"/>
      <c r="U332" s="1"/>
      <c r="V332" s="1"/>
      <c r="W332" s="1"/>
      <c r="X332" s="1"/>
      <c r="Y332" s="1"/>
      <c r="Z332" s="1"/>
      <c r="AA332" s="1"/>
    </row>
    <row r="333" spans="1:27" ht="12.75" customHeight="1" x14ac:dyDescent="0.2">
      <c r="A333" s="1"/>
      <c r="B333" s="1623" t="s">
        <v>32</v>
      </c>
      <c r="C333" s="1624"/>
      <c r="D333" s="1624"/>
      <c r="E333" s="1624"/>
      <c r="F333" s="1624"/>
      <c r="G333" s="1712"/>
      <c r="H333" s="1066">
        <v>0.78900000000000003</v>
      </c>
      <c r="I333" s="543">
        <v>0.21099999999999999</v>
      </c>
      <c r="J333" s="1066">
        <v>0.77500000000000002</v>
      </c>
      <c r="K333" s="543">
        <v>0.22500000000000001</v>
      </c>
      <c r="L333" s="1066">
        <v>0.76800000000000002</v>
      </c>
      <c r="M333" s="1067">
        <v>0.23200000000000001</v>
      </c>
      <c r="N333" s="1"/>
      <c r="O333" s="82"/>
      <c r="P333" s="82"/>
      <c r="Q333" s="1"/>
      <c r="R333" s="1"/>
      <c r="S333" s="1"/>
      <c r="T333" s="1"/>
      <c r="U333" s="1"/>
      <c r="V333" s="1"/>
      <c r="W333" s="1"/>
      <c r="X333" s="1"/>
      <c r="Y333" s="1"/>
      <c r="Z333" s="1"/>
      <c r="AA333" s="1"/>
    </row>
    <row r="334" spans="1:27" ht="12.75" customHeight="1" x14ac:dyDescent="0.2">
      <c r="A334" s="1"/>
      <c r="B334" s="1623" t="s">
        <v>33</v>
      </c>
      <c r="C334" s="1624"/>
      <c r="D334" s="1624"/>
      <c r="E334" s="1624"/>
      <c r="F334" s="1624"/>
      <c r="G334" s="1712"/>
      <c r="H334" s="1066">
        <v>0.42899999999999999</v>
      </c>
      <c r="I334" s="543">
        <v>0.57099999999999995</v>
      </c>
      <c r="J334" s="1066">
        <v>0.438</v>
      </c>
      <c r="K334" s="543">
        <v>0.56200000000000006</v>
      </c>
      <c r="L334" s="1066">
        <v>0.45400000000000001</v>
      </c>
      <c r="M334" s="1067">
        <v>0.54600000000000004</v>
      </c>
      <c r="N334" s="1"/>
      <c r="O334" s="82"/>
      <c r="P334" s="82"/>
      <c r="Q334" s="1"/>
      <c r="R334" s="1"/>
      <c r="S334" s="1"/>
      <c r="T334" s="1"/>
      <c r="U334" s="1"/>
      <c r="V334" s="1"/>
      <c r="W334" s="1"/>
      <c r="X334" s="1"/>
      <c r="Y334" s="1"/>
      <c r="Z334" s="1"/>
      <c r="AA334" s="1"/>
    </row>
    <row r="335" spans="1:27" ht="12.75" customHeight="1" x14ac:dyDescent="0.2">
      <c r="A335" s="1"/>
      <c r="B335" s="1623" t="s">
        <v>34</v>
      </c>
      <c r="C335" s="1624"/>
      <c r="D335" s="1624"/>
      <c r="E335" s="1624"/>
      <c r="F335" s="1624"/>
      <c r="G335" s="1712"/>
      <c r="H335" s="1066">
        <v>0.85599999999999998</v>
      </c>
      <c r="I335" s="543">
        <v>0.14399999999999999</v>
      </c>
      <c r="J335" s="1066">
        <v>0.84099999999999997</v>
      </c>
      <c r="K335" s="543">
        <v>0.159</v>
      </c>
      <c r="L335" s="1066">
        <v>0.83199999999999996</v>
      </c>
      <c r="M335" s="1067">
        <v>0.16800000000000001</v>
      </c>
      <c r="N335" s="1"/>
      <c r="O335" s="82"/>
      <c r="P335" s="82"/>
      <c r="Q335" s="1"/>
      <c r="R335" s="1"/>
      <c r="S335" s="1"/>
      <c r="T335" s="1"/>
      <c r="U335" s="1"/>
      <c r="V335" s="1"/>
      <c r="W335" s="1"/>
      <c r="X335" s="1"/>
      <c r="Y335" s="1"/>
      <c r="Z335" s="1"/>
      <c r="AA335" s="1"/>
    </row>
    <row r="336" spans="1:27" ht="12.75" customHeight="1" x14ac:dyDescent="0.2">
      <c r="A336" s="1"/>
      <c r="B336" s="1623" t="s">
        <v>35</v>
      </c>
      <c r="C336" s="1624"/>
      <c r="D336" s="1624"/>
      <c r="E336" s="1624"/>
      <c r="F336" s="1624"/>
      <c r="G336" s="1712"/>
      <c r="H336" s="1066">
        <v>0.53100000000000003</v>
      </c>
      <c r="I336" s="543">
        <v>0.46899999999999997</v>
      </c>
      <c r="J336" s="1066">
        <v>0.46100000000000002</v>
      </c>
      <c r="K336" s="543">
        <v>0.53900000000000003</v>
      </c>
      <c r="L336" s="1066">
        <v>0.46300000000000002</v>
      </c>
      <c r="M336" s="1067">
        <v>0.53700000000000003</v>
      </c>
      <c r="N336" s="1"/>
      <c r="O336" s="82"/>
      <c r="P336" s="82"/>
      <c r="Q336" s="1"/>
      <c r="R336" s="1"/>
      <c r="S336" s="1"/>
      <c r="T336" s="1"/>
      <c r="U336" s="1"/>
      <c r="V336" s="1"/>
      <c r="W336" s="1"/>
      <c r="X336" s="1"/>
      <c r="Y336" s="1"/>
      <c r="Z336" s="1"/>
      <c r="AA336" s="1"/>
    </row>
    <row r="337" spans="1:27" ht="12.75" customHeight="1" x14ac:dyDescent="0.2">
      <c r="A337" s="1"/>
      <c r="B337" s="1623" t="s">
        <v>36</v>
      </c>
      <c r="C337" s="1624"/>
      <c r="D337" s="1624"/>
      <c r="E337" s="1624"/>
      <c r="F337" s="1624"/>
      <c r="G337" s="1712"/>
      <c r="H337" s="1066">
        <v>0.83799999999999997</v>
      </c>
      <c r="I337" s="543">
        <v>0.16200000000000001</v>
      </c>
      <c r="J337" s="1066">
        <v>0.81499999999999995</v>
      </c>
      <c r="K337" s="543">
        <v>0.185</v>
      </c>
      <c r="L337" s="1066">
        <v>0.79400000000000004</v>
      </c>
      <c r="M337" s="1067">
        <v>0.20599999999999999</v>
      </c>
      <c r="N337" s="1"/>
      <c r="O337" s="82"/>
      <c r="P337" s="82"/>
      <c r="Q337" s="1"/>
      <c r="R337" s="1"/>
      <c r="S337" s="1"/>
      <c r="T337" s="1"/>
      <c r="U337" s="1"/>
      <c r="V337" s="1"/>
      <c r="W337" s="1"/>
      <c r="X337" s="1"/>
      <c r="Y337" s="1"/>
      <c r="Z337" s="1"/>
      <c r="AA337" s="1"/>
    </row>
    <row r="338" spans="1:27" ht="12.75" customHeight="1" x14ac:dyDescent="0.2">
      <c r="A338" s="1"/>
      <c r="B338" s="1623" t="s">
        <v>37</v>
      </c>
      <c r="C338" s="1624"/>
      <c r="D338" s="1624"/>
      <c r="E338" s="1624"/>
      <c r="F338" s="1624"/>
      <c r="G338" s="1712"/>
      <c r="H338" s="1066">
        <v>0.107</v>
      </c>
      <c r="I338" s="543">
        <v>0.89300000000000002</v>
      </c>
      <c r="J338" s="1066">
        <v>6.2E-2</v>
      </c>
      <c r="K338" s="543">
        <v>0.93799999999999994</v>
      </c>
      <c r="L338" s="1066">
        <v>3.6999999999999998E-2</v>
      </c>
      <c r="M338" s="1067">
        <v>0.96299999999999997</v>
      </c>
      <c r="N338" s="1"/>
      <c r="O338" s="82"/>
      <c r="P338" s="82"/>
      <c r="Q338" s="1"/>
      <c r="R338" s="1"/>
      <c r="S338" s="1"/>
      <c r="T338" s="1"/>
      <c r="U338" s="1"/>
      <c r="V338" s="1"/>
      <c r="W338" s="1"/>
      <c r="X338" s="1"/>
      <c r="Y338" s="1"/>
      <c r="Z338" s="1"/>
      <c r="AA338" s="1"/>
    </row>
    <row r="339" spans="1:27" ht="12.75" customHeight="1" x14ac:dyDescent="0.2">
      <c r="A339" s="1"/>
      <c r="B339" s="1623" t="s">
        <v>38</v>
      </c>
      <c r="C339" s="1624"/>
      <c r="D339" s="1624"/>
      <c r="E339" s="1624"/>
      <c r="F339" s="1624"/>
      <c r="G339" s="1712"/>
      <c r="H339" s="1066">
        <v>0.38800000000000001</v>
      </c>
      <c r="I339" s="543">
        <v>0.61199999999999999</v>
      </c>
      <c r="J339" s="1066">
        <v>0.41</v>
      </c>
      <c r="K339" s="543">
        <v>0.59</v>
      </c>
      <c r="L339" s="1066">
        <v>0.33700000000000002</v>
      </c>
      <c r="M339" s="1067">
        <v>0.66300000000000003</v>
      </c>
      <c r="N339" s="1"/>
      <c r="O339" s="82"/>
      <c r="P339" s="82"/>
      <c r="Q339" s="1"/>
      <c r="R339" s="1"/>
      <c r="S339" s="1"/>
      <c r="T339" s="1"/>
      <c r="U339" s="1"/>
      <c r="V339" s="1"/>
      <c r="W339" s="1"/>
      <c r="X339" s="1"/>
      <c r="Y339" s="1"/>
      <c r="Z339" s="1"/>
      <c r="AA339" s="1"/>
    </row>
    <row r="340" spans="1:27" ht="12.75" customHeight="1" x14ac:dyDescent="0.2">
      <c r="A340" s="1"/>
      <c r="B340" s="1736" t="s">
        <v>42</v>
      </c>
      <c r="C340" s="1698"/>
      <c r="D340" s="1698"/>
      <c r="E340" s="1698"/>
      <c r="F340" s="1698"/>
      <c r="G340" s="1714"/>
      <c r="H340" s="1295">
        <v>0.78900000000000003</v>
      </c>
      <c r="I340" s="1296">
        <v>0.21099999999999999</v>
      </c>
      <c r="J340" s="1295">
        <v>0.76600000000000001</v>
      </c>
      <c r="K340" s="1296">
        <v>0.23400000000000001</v>
      </c>
      <c r="L340" s="1295">
        <v>0.749</v>
      </c>
      <c r="M340" s="1297">
        <v>0.251</v>
      </c>
      <c r="N340" s="1"/>
      <c r="O340" s="82"/>
      <c r="P340" s="82"/>
      <c r="Q340" s="1"/>
      <c r="R340" s="1"/>
      <c r="S340" s="1"/>
      <c r="T340" s="1"/>
      <c r="U340" s="1"/>
      <c r="V340" s="1"/>
      <c r="W340" s="1"/>
      <c r="X340" s="1"/>
      <c r="Y340" s="1"/>
      <c r="Z340" s="1"/>
      <c r="AA340" s="1"/>
    </row>
    <row r="341" spans="1:27" ht="15" customHeight="1" x14ac:dyDescent="0.2">
      <c r="A341" s="2"/>
      <c r="B341" s="1873" t="s">
        <v>503</v>
      </c>
      <c r="C341" s="1874"/>
      <c r="D341" s="1874"/>
      <c r="E341" s="1874"/>
      <c r="F341" s="1874"/>
      <c r="G341" s="1874"/>
      <c r="H341" s="1874"/>
      <c r="I341" s="1874"/>
      <c r="J341" s="1874"/>
      <c r="K341" s="1874"/>
      <c r="L341" s="1874"/>
      <c r="M341" s="1874"/>
      <c r="N341" s="2"/>
      <c r="O341" s="2"/>
      <c r="P341" s="2"/>
      <c r="Q341" s="2"/>
      <c r="R341" s="2"/>
      <c r="S341" s="2"/>
      <c r="T341" s="2"/>
      <c r="U341" s="2"/>
      <c r="V341" s="2"/>
      <c r="W341" s="2"/>
      <c r="X341" s="2"/>
      <c r="Y341" s="2"/>
      <c r="Z341" s="2"/>
      <c r="AA341" s="2"/>
    </row>
    <row r="342" spans="1:27" ht="15" customHeight="1" x14ac:dyDescent="0.2">
      <c r="A342" s="2"/>
      <c r="B342" s="1875"/>
      <c r="C342" s="1875"/>
      <c r="D342" s="1875"/>
      <c r="E342" s="1875"/>
      <c r="F342" s="1875"/>
      <c r="G342" s="1875"/>
      <c r="H342" s="1875"/>
      <c r="I342" s="1875"/>
      <c r="J342" s="1875"/>
      <c r="K342" s="1875"/>
      <c r="L342" s="1875"/>
      <c r="M342" s="1875"/>
      <c r="N342" s="2"/>
      <c r="O342" s="2"/>
      <c r="P342" s="2"/>
      <c r="Q342" s="2"/>
      <c r="R342" s="2"/>
      <c r="S342" s="2"/>
      <c r="T342" s="2"/>
      <c r="U342" s="2"/>
      <c r="V342" s="2"/>
      <c r="W342" s="2"/>
      <c r="X342" s="2"/>
      <c r="Y342" s="2"/>
      <c r="Z342" s="2"/>
      <c r="AA342" s="2"/>
    </row>
    <row r="343" spans="1:27"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 customHeight="1" x14ac:dyDescent="0.2">
      <c r="A344" s="1"/>
      <c r="B344" s="1876" t="s">
        <v>504</v>
      </c>
      <c r="C344" s="1615"/>
      <c r="D344" s="1721"/>
      <c r="E344" s="1881">
        <v>2022</v>
      </c>
      <c r="F344" s="1615"/>
      <c r="G344" s="1721"/>
      <c r="H344" s="1881">
        <v>2023</v>
      </c>
      <c r="I344" s="1615"/>
      <c r="J344" s="1721"/>
      <c r="K344" s="1881">
        <v>2024</v>
      </c>
      <c r="L344" s="1615"/>
      <c r="M344" s="1615"/>
      <c r="N344" s="1"/>
      <c r="O344" s="1"/>
      <c r="P344" s="1"/>
      <c r="Q344" s="1"/>
      <c r="R344" s="1"/>
      <c r="S344" s="1"/>
      <c r="T344" s="1"/>
      <c r="U344" s="1"/>
      <c r="V344" s="1"/>
      <c r="W344" s="1"/>
      <c r="X344" s="1"/>
      <c r="Y344" s="1"/>
      <c r="Z344" s="1"/>
      <c r="AA344" s="1"/>
    </row>
    <row r="345" spans="1:27" ht="15" customHeight="1" x14ac:dyDescent="0.2">
      <c r="A345" s="1"/>
      <c r="B345" s="1615"/>
      <c r="C345" s="1610"/>
      <c r="D345" s="1721"/>
      <c r="E345" s="2037" t="s">
        <v>109</v>
      </c>
      <c r="F345" s="2039" t="s">
        <v>110</v>
      </c>
      <c r="G345" s="2034" t="s">
        <v>111</v>
      </c>
      <c r="H345" s="2037" t="s">
        <v>109</v>
      </c>
      <c r="I345" s="2039" t="s">
        <v>110</v>
      </c>
      <c r="J345" s="2034" t="s">
        <v>111</v>
      </c>
      <c r="K345" s="2037" t="s">
        <v>109</v>
      </c>
      <c r="L345" s="2039" t="s">
        <v>110</v>
      </c>
      <c r="M345" s="2041" t="s">
        <v>111</v>
      </c>
      <c r="N345" s="1"/>
      <c r="O345" s="1"/>
      <c r="P345" s="1"/>
      <c r="Q345" s="1"/>
      <c r="R345" s="1"/>
      <c r="S345" s="1"/>
      <c r="T345" s="1"/>
      <c r="U345" s="1"/>
      <c r="V345" s="1"/>
      <c r="W345" s="1"/>
      <c r="X345" s="1"/>
      <c r="Y345" s="1"/>
      <c r="Z345" s="1"/>
      <c r="AA345" s="1"/>
    </row>
    <row r="346" spans="1:27" ht="12.75" customHeight="1" x14ac:dyDescent="0.2">
      <c r="A346" s="1"/>
      <c r="B346" s="1615"/>
      <c r="C346" s="1610"/>
      <c r="D346" s="1721"/>
      <c r="E346" s="1976"/>
      <c r="F346" s="1743"/>
      <c r="G346" s="2035"/>
      <c r="H346" s="1976"/>
      <c r="I346" s="1743"/>
      <c r="J346" s="2035"/>
      <c r="K346" s="1976"/>
      <c r="L346" s="1743"/>
      <c r="M346" s="1745"/>
      <c r="N346" s="1"/>
      <c r="O346" s="1"/>
      <c r="P346" s="1"/>
      <c r="Q346" s="1"/>
      <c r="R346" s="1"/>
      <c r="S346" s="1"/>
      <c r="T346" s="1"/>
      <c r="U346" s="1"/>
      <c r="V346" s="1"/>
      <c r="W346" s="1"/>
      <c r="X346" s="1"/>
      <c r="Y346" s="1"/>
      <c r="Z346" s="1"/>
      <c r="AA346" s="1"/>
    </row>
    <row r="347" spans="1:27" ht="12.75" customHeight="1" x14ac:dyDescent="0.2">
      <c r="A347" s="1"/>
      <c r="B347" s="1884"/>
      <c r="C347" s="1884"/>
      <c r="D347" s="1885"/>
      <c r="E347" s="2038"/>
      <c r="F347" s="2040"/>
      <c r="G347" s="2036"/>
      <c r="H347" s="2038"/>
      <c r="I347" s="2040"/>
      <c r="J347" s="2036"/>
      <c r="K347" s="2038"/>
      <c r="L347" s="2040"/>
      <c r="M347" s="2042"/>
      <c r="N347" s="1"/>
      <c r="O347" s="1"/>
      <c r="P347" s="1"/>
      <c r="Q347" s="1"/>
      <c r="R347" s="1"/>
      <c r="S347" s="1"/>
      <c r="T347" s="1"/>
      <c r="U347" s="1"/>
      <c r="V347" s="1"/>
      <c r="W347" s="1"/>
      <c r="X347" s="1"/>
      <c r="Y347" s="1"/>
      <c r="Z347" s="1"/>
      <c r="AA347" s="1"/>
    </row>
    <row r="348" spans="1:27" ht="12.75" customHeight="1" x14ac:dyDescent="0.2">
      <c r="A348" s="1"/>
      <c r="B348" s="1649" t="s">
        <v>29</v>
      </c>
      <c r="C348" s="1650"/>
      <c r="D348" s="1882"/>
      <c r="E348" s="1068">
        <v>0</v>
      </c>
      <c r="F348" s="1190">
        <v>1</v>
      </c>
      <c r="G348" s="542">
        <v>0</v>
      </c>
      <c r="H348" s="1068">
        <v>0</v>
      </c>
      <c r="I348" s="1190">
        <v>1</v>
      </c>
      <c r="J348" s="542">
        <v>0</v>
      </c>
      <c r="K348" s="1068">
        <v>0</v>
      </c>
      <c r="L348" s="1190">
        <v>0.33300000000000002</v>
      </c>
      <c r="M348" s="1070">
        <v>0.66700000000000004</v>
      </c>
      <c r="N348" s="1"/>
      <c r="O348" s="82"/>
      <c r="P348" s="82"/>
      <c r="Q348" s="82"/>
      <c r="R348" s="1"/>
      <c r="S348" s="1"/>
      <c r="T348" s="1"/>
      <c r="U348" s="1"/>
      <c r="V348" s="1"/>
      <c r="W348" s="1"/>
      <c r="X348" s="1"/>
      <c r="Y348" s="1"/>
      <c r="Z348" s="1"/>
      <c r="AA348" s="1"/>
    </row>
    <row r="349" spans="1:27" ht="12.75" customHeight="1" x14ac:dyDescent="0.2">
      <c r="A349" s="1"/>
      <c r="B349" s="1623" t="s">
        <v>30</v>
      </c>
      <c r="C349" s="1624"/>
      <c r="D349" s="1712"/>
      <c r="E349" s="1066">
        <v>3.4000000000000002E-2</v>
      </c>
      <c r="F349" s="221">
        <v>0.77500000000000002</v>
      </c>
      <c r="G349" s="543">
        <v>0.191</v>
      </c>
      <c r="H349" s="1066">
        <v>0.04</v>
      </c>
      <c r="I349" s="221">
        <v>0.77100000000000002</v>
      </c>
      <c r="J349" s="543">
        <v>0.189</v>
      </c>
      <c r="K349" s="1066">
        <v>3.5000000000000003E-2</v>
      </c>
      <c r="L349" s="221">
        <v>0.77200000000000002</v>
      </c>
      <c r="M349" s="1067">
        <v>0.193</v>
      </c>
      <c r="N349" s="1"/>
      <c r="O349" s="82"/>
      <c r="P349" s="82"/>
      <c r="Q349" s="82"/>
      <c r="R349" s="1"/>
      <c r="S349" s="1"/>
      <c r="T349" s="1"/>
      <c r="U349" s="1"/>
      <c r="V349" s="1"/>
      <c r="W349" s="1"/>
      <c r="X349" s="1"/>
      <c r="Y349" s="1"/>
      <c r="Z349" s="1"/>
      <c r="AA349" s="1"/>
    </row>
    <row r="350" spans="1:27" ht="12.75" customHeight="1" x14ac:dyDescent="0.2">
      <c r="A350" s="1"/>
      <c r="B350" s="1623" t="s">
        <v>31</v>
      </c>
      <c r="C350" s="1624"/>
      <c r="D350" s="1712"/>
      <c r="E350" s="1066">
        <v>4.2999999999999997E-2</v>
      </c>
      <c r="F350" s="221">
        <v>0.76100000000000001</v>
      </c>
      <c r="G350" s="543">
        <v>0.19600000000000001</v>
      </c>
      <c r="H350" s="1066">
        <v>1.9E-2</v>
      </c>
      <c r="I350" s="221">
        <v>0.69199999999999995</v>
      </c>
      <c r="J350" s="543">
        <v>0.28799999999999998</v>
      </c>
      <c r="K350" s="1066">
        <v>3.7999999999999999E-2</v>
      </c>
      <c r="L350" s="221">
        <v>0.66</v>
      </c>
      <c r="M350" s="1067">
        <v>0.30199999999999999</v>
      </c>
      <c r="N350" s="1"/>
      <c r="O350" s="82"/>
      <c r="P350" s="82"/>
      <c r="Q350" s="82"/>
      <c r="R350" s="1"/>
      <c r="S350" s="1"/>
      <c r="T350" s="1"/>
      <c r="U350" s="1"/>
      <c r="V350" s="1"/>
      <c r="W350" s="1"/>
      <c r="X350" s="1"/>
      <c r="Y350" s="1"/>
      <c r="Z350" s="1"/>
      <c r="AA350" s="1"/>
    </row>
    <row r="351" spans="1:27" ht="12.75" customHeight="1" x14ac:dyDescent="0.2">
      <c r="A351" s="1"/>
      <c r="B351" s="1623" t="s">
        <v>32</v>
      </c>
      <c r="C351" s="1624"/>
      <c r="D351" s="1712"/>
      <c r="E351" s="1066">
        <v>0.109</v>
      </c>
      <c r="F351" s="221">
        <v>0.82399999999999995</v>
      </c>
      <c r="G351" s="543">
        <v>6.7000000000000004E-2</v>
      </c>
      <c r="H351" s="1066">
        <v>0.11799999999999999</v>
      </c>
      <c r="I351" s="221">
        <v>0.80100000000000005</v>
      </c>
      <c r="J351" s="543">
        <v>8.1000000000000003E-2</v>
      </c>
      <c r="K351" s="1066">
        <v>0.114</v>
      </c>
      <c r="L351" s="221">
        <v>0.77900000000000003</v>
      </c>
      <c r="M351" s="1067">
        <v>0.106</v>
      </c>
      <c r="N351" s="1"/>
      <c r="O351" s="82"/>
      <c r="P351" s="82"/>
      <c r="Q351" s="82"/>
      <c r="R351" s="1"/>
      <c r="S351" s="1"/>
      <c r="T351" s="1"/>
      <c r="U351" s="1"/>
      <c r="V351" s="1"/>
      <c r="W351" s="1"/>
      <c r="X351" s="1"/>
      <c r="Y351" s="1"/>
      <c r="Z351" s="1"/>
      <c r="AA351" s="1"/>
    </row>
    <row r="352" spans="1:27" ht="12.75" customHeight="1" x14ac:dyDescent="0.2">
      <c r="A352" s="1"/>
      <c r="B352" s="1623" t="s">
        <v>33</v>
      </c>
      <c r="C352" s="1624"/>
      <c r="D352" s="1712"/>
      <c r="E352" s="1066">
        <v>0.14599999999999999</v>
      </c>
      <c r="F352" s="221">
        <v>0.77600000000000002</v>
      </c>
      <c r="G352" s="543">
        <v>7.8E-2</v>
      </c>
      <c r="H352" s="1066">
        <v>0.151</v>
      </c>
      <c r="I352" s="221">
        <v>0.76300000000000001</v>
      </c>
      <c r="J352" s="543">
        <v>8.6999999999999994E-2</v>
      </c>
      <c r="K352" s="1066">
        <v>0.115</v>
      </c>
      <c r="L352" s="221">
        <v>0.78</v>
      </c>
      <c r="M352" s="1067">
        <v>0.106</v>
      </c>
      <c r="N352" s="1"/>
      <c r="O352" s="82"/>
      <c r="P352" s="82"/>
      <c r="Q352" s="82"/>
      <c r="R352" s="1"/>
      <c r="S352" s="1"/>
      <c r="T352" s="1"/>
      <c r="U352" s="1"/>
      <c r="V352" s="1"/>
      <c r="W352" s="1"/>
      <c r="X352" s="1"/>
      <c r="Y352" s="1"/>
      <c r="Z352" s="1"/>
      <c r="AA352" s="1"/>
    </row>
    <row r="353" spans="1:27" ht="12.75" customHeight="1" x14ac:dyDescent="0.2">
      <c r="A353" s="1"/>
      <c r="B353" s="1623" t="s">
        <v>34</v>
      </c>
      <c r="C353" s="1624"/>
      <c r="D353" s="1712"/>
      <c r="E353" s="1066">
        <v>0.223</v>
      </c>
      <c r="F353" s="221">
        <v>0.70599999999999996</v>
      </c>
      <c r="G353" s="543">
        <v>7.0999999999999994E-2</v>
      </c>
      <c r="H353" s="1066">
        <v>0.21199999999999999</v>
      </c>
      <c r="I353" s="221">
        <v>0.70299999999999996</v>
      </c>
      <c r="J353" s="543">
        <v>8.5000000000000006E-2</v>
      </c>
      <c r="K353" s="1066">
        <v>0.18099999999999999</v>
      </c>
      <c r="L353" s="221">
        <v>0.72</v>
      </c>
      <c r="M353" s="1067">
        <v>0.1</v>
      </c>
      <c r="N353" s="1"/>
      <c r="O353" s="82"/>
      <c r="P353" s="82"/>
      <c r="Q353" s="82"/>
      <c r="R353" s="1"/>
      <c r="S353" s="1"/>
      <c r="T353" s="1"/>
      <c r="U353" s="1"/>
      <c r="V353" s="1"/>
      <c r="W353" s="1"/>
      <c r="X353" s="1"/>
      <c r="Y353" s="1"/>
      <c r="Z353" s="1"/>
      <c r="AA353" s="1"/>
    </row>
    <row r="354" spans="1:27" ht="12.75" customHeight="1" x14ac:dyDescent="0.2">
      <c r="A354" s="1"/>
      <c r="B354" s="1623" t="s">
        <v>35</v>
      </c>
      <c r="C354" s="1624"/>
      <c r="D354" s="1712"/>
      <c r="E354" s="1066">
        <v>0.34699999999999998</v>
      </c>
      <c r="F354" s="221">
        <v>0.56100000000000005</v>
      </c>
      <c r="G354" s="543">
        <v>9.1999999999999998E-2</v>
      </c>
      <c r="H354" s="1066">
        <v>0.35299999999999998</v>
      </c>
      <c r="I354" s="221">
        <v>0.56899999999999995</v>
      </c>
      <c r="J354" s="543">
        <v>7.8E-2</v>
      </c>
      <c r="K354" s="1066">
        <v>0.40400000000000003</v>
      </c>
      <c r="L354" s="221">
        <v>0.52900000000000003</v>
      </c>
      <c r="M354" s="1067">
        <v>6.6000000000000003E-2</v>
      </c>
      <c r="N354" s="1"/>
      <c r="O354" s="82"/>
      <c r="P354" s="82"/>
      <c r="Q354" s="82"/>
      <c r="R354" s="1"/>
      <c r="S354" s="1"/>
      <c r="T354" s="1"/>
      <c r="U354" s="1"/>
      <c r="V354" s="1"/>
      <c r="W354" s="1"/>
      <c r="X354" s="1"/>
      <c r="Y354" s="1"/>
      <c r="Z354" s="1"/>
      <c r="AA354" s="1"/>
    </row>
    <row r="355" spans="1:27" ht="12.75" customHeight="1" x14ac:dyDescent="0.2">
      <c r="A355" s="1"/>
      <c r="B355" s="1623" t="s">
        <v>36</v>
      </c>
      <c r="C355" s="1624"/>
      <c r="D355" s="1712"/>
      <c r="E355" s="1066">
        <v>0.34</v>
      </c>
      <c r="F355" s="221">
        <v>0.53600000000000003</v>
      </c>
      <c r="G355" s="543">
        <v>0.124</v>
      </c>
      <c r="H355" s="1066">
        <v>0.32500000000000001</v>
      </c>
      <c r="I355" s="221">
        <v>0.54300000000000004</v>
      </c>
      <c r="J355" s="543">
        <v>0.13200000000000001</v>
      </c>
      <c r="K355" s="1066">
        <v>0.30599999999999999</v>
      </c>
      <c r="L355" s="221">
        <v>0.54900000000000004</v>
      </c>
      <c r="M355" s="1067">
        <v>0.14599999999999999</v>
      </c>
      <c r="N355" s="1"/>
      <c r="O355" s="82"/>
      <c r="P355" s="82"/>
      <c r="Q355" s="82"/>
      <c r="R355" s="1"/>
      <c r="S355" s="1"/>
      <c r="T355" s="1"/>
      <c r="U355" s="1"/>
      <c r="V355" s="1"/>
      <c r="W355" s="1"/>
      <c r="X355" s="1"/>
      <c r="Y355" s="1"/>
      <c r="Z355" s="1"/>
      <c r="AA355" s="1"/>
    </row>
    <row r="356" spans="1:27" ht="12.75" customHeight="1" x14ac:dyDescent="0.2">
      <c r="A356" s="1"/>
      <c r="B356" s="1623" t="s">
        <v>37</v>
      </c>
      <c r="C356" s="1624"/>
      <c r="D356" s="1712"/>
      <c r="E356" s="1066">
        <v>0.77400000000000002</v>
      </c>
      <c r="F356" s="221">
        <v>0.22600000000000001</v>
      </c>
      <c r="G356" s="543">
        <v>0</v>
      </c>
      <c r="H356" s="1066">
        <v>0.66100000000000003</v>
      </c>
      <c r="I356" s="221">
        <v>0.33900000000000002</v>
      </c>
      <c r="J356" s="543">
        <v>0</v>
      </c>
      <c r="K356" s="1066">
        <v>0.66500000000000004</v>
      </c>
      <c r="L356" s="221">
        <v>0.33100000000000002</v>
      </c>
      <c r="M356" s="1067">
        <v>4.0000000000000001E-3</v>
      </c>
      <c r="N356" s="1"/>
      <c r="O356" s="82"/>
      <c r="P356" s="82"/>
      <c r="Q356" s="82"/>
      <c r="R356" s="1"/>
      <c r="S356" s="1"/>
      <c r="T356" s="1"/>
      <c r="U356" s="1"/>
      <c r="V356" s="1"/>
      <c r="W356" s="1"/>
      <c r="X356" s="1"/>
      <c r="Y356" s="1"/>
      <c r="Z356" s="1"/>
      <c r="AA356" s="1"/>
    </row>
    <row r="357" spans="1:27" ht="12.75" customHeight="1" x14ac:dyDescent="0.2">
      <c r="A357" s="1"/>
      <c r="B357" s="1623" t="s">
        <v>38</v>
      </c>
      <c r="C357" s="1624"/>
      <c r="D357" s="1712"/>
      <c r="E357" s="1066">
        <v>1</v>
      </c>
      <c r="F357" s="221">
        <v>0</v>
      </c>
      <c r="G357" s="543">
        <v>0</v>
      </c>
      <c r="H357" s="1066">
        <v>0.995</v>
      </c>
      <c r="I357" s="221">
        <v>5.0000000000000001E-3</v>
      </c>
      <c r="J357" s="543">
        <v>0</v>
      </c>
      <c r="K357" s="1066">
        <v>1</v>
      </c>
      <c r="L357" s="221">
        <v>0</v>
      </c>
      <c r="M357" s="1067">
        <v>0</v>
      </c>
      <c r="N357" s="1"/>
      <c r="O357" s="82"/>
      <c r="P357" s="82"/>
      <c r="Q357" s="82"/>
      <c r="R357" s="1"/>
      <c r="S357" s="1"/>
      <c r="T357" s="1"/>
      <c r="U357" s="1"/>
      <c r="V357" s="1"/>
      <c r="W357" s="1"/>
      <c r="X357" s="1"/>
      <c r="Y357" s="1"/>
      <c r="Z357" s="1"/>
      <c r="AA357" s="1"/>
    </row>
    <row r="358" spans="1:27" ht="12.75" customHeight="1" x14ac:dyDescent="0.2">
      <c r="A358" s="1"/>
      <c r="B358" s="1736" t="s">
        <v>42</v>
      </c>
      <c r="C358" s="1698"/>
      <c r="D358" s="1714"/>
      <c r="E358" s="1295">
        <v>0.32</v>
      </c>
      <c r="F358" s="1298">
        <v>0.57399999999999995</v>
      </c>
      <c r="G358" s="1296">
        <v>0.106</v>
      </c>
      <c r="H358" s="1295">
        <v>0.30599999999999999</v>
      </c>
      <c r="I358" s="1298">
        <v>0.57999999999999996</v>
      </c>
      <c r="J358" s="1296">
        <v>0.114</v>
      </c>
      <c r="K358" s="1295">
        <v>0.28799999999999998</v>
      </c>
      <c r="L358" s="1298">
        <v>0.58499999999999996</v>
      </c>
      <c r="M358" s="1297">
        <v>0.127</v>
      </c>
      <c r="N358" s="1"/>
      <c r="O358" s="82"/>
      <c r="P358" s="82"/>
      <c r="Q358" s="82"/>
      <c r="R358" s="1"/>
      <c r="S358" s="1"/>
      <c r="T358" s="1"/>
      <c r="U358" s="1"/>
      <c r="V358" s="1"/>
      <c r="W358" s="1"/>
      <c r="X358" s="1"/>
      <c r="Y358" s="1"/>
      <c r="Z358" s="1"/>
      <c r="AA358" s="1"/>
    </row>
    <row r="359" spans="1:27" ht="19.5" customHeight="1" x14ac:dyDescent="0.2">
      <c r="A359" s="2"/>
      <c r="B359" s="2043" t="s">
        <v>505</v>
      </c>
      <c r="C359" s="1716"/>
      <c r="D359" s="1716"/>
      <c r="E359" s="1716"/>
      <c r="F359" s="1716"/>
      <c r="G359" s="1716"/>
      <c r="H359" s="1716"/>
      <c r="I359" s="1716"/>
      <c r="J359" s="1716"/>
      <c r="K359" s="1716"/>
      <c r="L359" s="1716"/>
      <c r="M359" s="1716"/>
      <c r="N359" s="2"/>
      <c r="O359" s="2"/>
      <c r="P359" s="2"/>
      <c r="Q359" s="2"/>
      <c r="R359" s="2"/>
      <c r="S359" s="2"/>
      <c r="T359" s="2"/>
      <c r="U359" s="2"/>
      <c r="V359" s="2"/>
      <c r="W359" s="2"/>
      <c r="X359" s="2"/>
      <c r="Y359" s="2"/>
      <c r="Z359" s="2"/>
      <c r="AA359" s="2"/>
    </row>
    <row r="360" spans="1:27"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 customHeight="1" x14ac:dyDescent="0.2">
      <c r="A361" s="1"/>
      <c r="B361" s="1876" t="s">
        <v>506</v>
      </c>
      <c r="C361" s="1615"/>
      <c r="D361" s="1615"/>
      <c r="E361" s="1615"/>
      <c r="F361" s="1615"/>
      <c r="G361" s="1721"/>
      <c r="H361" s="1881">
        <v>2022</v>
      </c>
      <c r="I361" s="1721"/>
      <c r="J361" s="1881">
        <v>2023</v>
      </c>
      <c r="K361" s="1721"/>
      <c r="L361" s="1881">
        <v>2024</v>
      </c>
      <c r="M361" s="1615"/>
      <c r="N361" s="1"/>
      <c r="O361" s="1"/>
      <c r="P361" s="1"/>
      <c r="Q361" s="1"/>
      <c r="R361" s="1"/>
      <c r="S361" s="1"/>
      <c r="T361" s="1"/>
      <c r="U361" s="1"/>
      <c r="V361" s="1"/>
      <c r="W361" s="1"/>
      <c r="X361" s="1"/>
      <c r="Y361" s="1"/>
      <c r="Z361" s="1"/>
      <c r="AA361" s="1"/>
    </row>
    <row r="362" spans="1:27" ht="12.75" customHeight="1" x14ac:dyDescent="0.2">
      <c r="A362" s="1"/>
      <c r="B362" s="1884"/>
      <c r="C362" s="1884"/>
      <c r="D362" s="1884"/>
      <c r="E362" s="1884"/>
      <c r="F362" s="1884"/>
      <c r="G362" s="1885"/>
      <c r="H362" s="1293" t="s">
        <v>86</v>
      </c>
      <c r="I362" s="1294" t="s">
        <v>87</v>
      </c>
      <c r="J362" s="1293" t="s">
        <v>86</v>
      </c>
      <c r="K362" s="1294" t="s">
        <v>87</v>
      </c>
      <c r="L362" s="1293" t="s">
        <v>86</v>
      </c>
      <c r="M362" s="1261" t="s">
        <v>87</v>
      </c>
      <c r="N362" s="1"/>
      <c r="O362" s="1"/>
      <c r="P362" s="1"/>
      <c r="Q362" s="1"/>
      <c r="R362" s="1"/>
      <c r="S362" s="1"/>
      <c r="T362" s="1"/>
      <c r="U362" s="1"/>
      <c r="V362" s="1"/>
      <c r="W362" s="1"/>
      <c r="X362" s="1"/>
      <c r="Y362" s="1"/>
      <c r="Z362" s="1"/>
      <c r="AA362" s="1"/>
    </row>
    <row r="363" spans="1:27" ht="12.75" customHeight="1" x14ac:dyDescent="0.2">
      <c r="A363" s="1"/>
      <c r="B363" s="1649" t="s">
        <v>30</v>
      </c>
      <c r="C363" s="1650"/>
      <c r="D363" s="1650"/>
      <c r="E363" s="1650"/>
      <c r="F363" s="1650"/>
      <c r="G363" s="1882"/>
      <c r="H363" s="1068">
        <v>0.90600000000000003</v>
      </c>
      <c r="I363" s="542">
        <v>9.4E-2</v>
      </c>
      <c r="J363" s="1068">
        <v>0.90900000000000003</v>
      </c>
      <c r="K363" s="542">
        <v>9.0999999999999998E-2</v>
      </c>
      <c r="L363" s="1068">
        <v>0.89300000000000002</v>
      </c>
      <c r="M363" s="1070">
        <v>0.107</v>
      </c>
      <c r="N363" s="1"/>
      <c r="O363" s="82"/>
      <c r="P363" s="82"/>
      <c r="Q363" s="1"/>
      <c r="R363" s="1"/>
      <c r="S363" s="1"/>
      <c r="T363" s="1"/>
      <c r="U363" s="1"/>
      <c r="V363" s="1"/>
      <c r="W363" s="1"/>
      <c r="X363" s="1"/>
      <c r="Y363" s="1"/>
      <c r="Z363" s="1"/>
      <c r="AA363" s="1"/>
    </row>
    <row r="364" spans="1:27" ht="12.75" customHeight="1" x14ac:dyDescent="0.2">
      <c r="A364" s="1"/>
      <c r="B364" s="1623" t="s">
        <v>32</v>
      </c>
      <c r="C364" s="1624"/>
      <c r="D364" s="1624"/>
      <c r="E364" s="1624"/>
      <c r="F364" s="1624"/>
      <c r="G364" s="1712"/>
      <c r="H364" s="1066">
        <v>0.8</v>
      </c>
      <c r="I364" s="543">
        <v>0.2</v>
      </c>
      <c r="J364" s="1066">
        <v>0.76200000000000001</v>
      </c>
      <c r="K364" s="543">
        <v>0.23799999999999999</v>
      </c>
      <c r="L364" s="1066">
        <v>0.77800000000000002</v>
      </c>
      <c r="M364" s="1067">
        <v>0.222</v>
      </c>
      <c r="N364" s="1"/>
      <c r="O364" s="82"/>
      <c r="P364" s="82"/>
      <c r="Q364" s="1"/>
      <c r="R364" s="1"/>
      <c r="S364" s="1"/>
      <c r="T364" s="1"/>
      <c r="U364" s="1"/>
      <c r="V364" s="1"/>
      <c r="W364" s="1"/>
      <c r="X364" s="1"/>
      <c r="Y364" s="1"/>
      <c r="Z364" s="1"/>
      <c r="AA364" s="1"/>
    </row>
    <row r="365" spans="1:27" ht="12.75" customHeight="1" x14ac:dyDescent="0.2">
      <c r="A365" s="1"/>
      <c r="B365" s="1623" t="s">
        <v>33</v>
      </c>
      <c r="C365" s="1624"/>
      <c r="D365" s="1624"/>
      <c r="E365" s="1624"/>
      <c r="F365" s="1624"/>
      <c r="G365" s="1712"/>
      <c r="H365" s="1066">
        <v>0.26100000000000001</v>
      </c>
      <c r="I365" s="543">
        <v>0.73899999999999999</v>
      </c>
      <c r="J365" s="1066">
        <v>0.46200000000000002</v>
      </c>
      <c r="K365" s="543">
        <v>0.53800000000000003</v>
      </c>
      <c r="L365" s="1066">
        <v>0.375</v>
      </c>
      <c r="M365" s="1067">
        <v>0.625</v>
      </c>
      <c r="N365" s="1"/>
      <c r="O365" s="82"/>
      <c r="P365" s="82"/>
      <c r="Q365" s="1"/>
      <c r="R365" s="1"/>
      <c r="S365" s="1"/>
      <c r="T365" s="1"/>
      <c r="U365" s="1"/>
      <c r="V365" s="1"/>
      <c r="W365" s="1"/>
      <c r="X365" s="1"/>
      <c r="Y365" s="1"/>
      <c r="Z365" s="1"/>
      <c r="AA365" s="1"/>
    </row>
    <row r="366" spans="1:27" ht="12.75" customHeight="1" x14ac:dyDescent="0.2">
      <c r="A366" s="1"/>
      <c r="B366" s="1623" t="s">
        <v>34</v>
      </c>
      <c r="C366" s="1624"/>
      <c r="D366" s="1624"/>
      <c r="E366" s="1624"/>
      <c r="F366" s="1624"/>
      <c r="G366" s="1712"/>
      <c r="H366" s="1066">
        <v>0.94699999999999995</v>
      </c>
      <c r="I366" s="543">
        <v>5.2999999999999999E-2</v>
      </c>
      <c r="J366" s="1066">
        <v>0.878</v>
      </c>
      <c r="K366" s="543">
        <v>0.122</v>
      </c>
      <c r="L366" s="1066">
        <v>0.75800000000000001</v>
      </c>
      <c r="M366" s="1067">
        <v>0.24199999999999999</v>
      </c>
      <c r="N366" s="1"/>
      <c r="O366" s="82"/>
      <c r="P366" s="82"/>
      <c r="Q366" s="1"/>
      <c r="R366" s="1"/>
      <c r="S366" s="1"/>
      <c r="T366" s="1"/>
      <c r="U366" s="1"/>
      <c r="V366" s="1"/>
      <c r="W366" s="1"/>
      <c r="X366" s="1"/>
      <c r="Y366" s="1"/>
      <c r="Z366" s="1"/>
      <c r="AA366" s="1"/>
    </row>
    <row r="367" spans="1:27" ht="12.75" customHeight="1" x14ac:dyDescent="0.2">
      <c r="A367" s="1"/>
      <c r="B367" s="1623" t="s">
        <v>35</v>
      </c>
      <c r="C367" s="1624"/>
      <c r="D367" s="1624"/>
      <c r="E367" s="1624"/>
      <c r="F367" s="1624"/>
      <c r="G367" s="1712"/>
      <c r="H367" s="1066">
        <v>0.308</v>
      </c>
      <c r="I367" s="543">
        <v>0.69199999999999995</v>
      </c>
      <c r="J367" s="1066">
        <v>0.318</v>
      </c>
      <c r="K367" s="543">
        <v>0.68200000000000005</v>
      </c>
      <c r="L367" s="1066">
        <v>0.27800000000000002</v>
      </c>
      <c r="M367" s="1067">
        <v>0.72199999999999998</v>
      </c>
      <c r="N367" s="1"/>
      <c r="O367" s="82"/>
      <c r="P367" s="82"/>
      <c r="Q367" s="1"/>
      <c r="R367" s="1"/>
      <c r="S367" s="1"/>
      <c r="T367" s="1"/>
      <c r="U367" s="1"/>
      <c r="V367" s="1"/>
      <c r="W367" s="1"/>
      <c r="X367" s="1"/>
      <c r="Y367" s="1"/>
      <c r="Z367" s="1"/>
      <c r="AA367" s="1"/>
    </row>
    <row r="368" spans="1:27" ht="12.75" customHeight="1" x14ac:dyDescent="0.2">
      <c r="A368" s="1"/>
      <c r="B368" s="1623" t="s">
        <v>36</v>
      </c>
      <c r="C368" s="1624"/>
      <c r="D368" s="1624"/>
      <c r="E368" s="1624"/>
      <c r="F368" s="1624"/>
      <c r="G368" s="1712"/>
      <c r="H368" s="1066">
        <v>0.86699999999999999</v>
      </c>
      <c r="I368" s="543">
        <v>0.13300000000000001</v>
      </c>
      <c r="J368" s="1066">
        <v>0.83599999999999997</v>
      </c>
      <c r="K368" s="543">
        <v>0.16400000000000001</v>
      </c>
      <c r="L368" s="1066">
        <v>0.83699999999999997</v>
      </c>
      <c r="M368" s="1067">
        <v>0.16300000000000001</v>
      </c>
      <c r="N368" s="1"/>
      <c r="O368" s="82"/>
      <c r="P368" s="82"/>
      <c r="Q368" s="1"/>
      <c r="R368" s="1"/>
      <c r="S368" s="1"/>
      <c r="T368" s="1"/>
      <c r="U368" s="1"/>
      <c r="V368" s="1"/>
      <c r="W368" s="1"/>
      <c r="X368" s="1"/>
      <c r="Y368" s="1"/>
      <c r="Z368" s="1"/>
      <c r="AA368" s="1"/>
    </row>
    <row r="369" spans="1:27" ht="12.75" customHeight="1" x14ac:dyDescent="0.2">
      <c r="A369" s="1"/>
      <c r="B369" s="1623" t="s">
        <v>37</v>
      </c>
      <c r="C369" s="1624"/>
      <c r="D369" s="1624"/>
      <c r="E369" s="1624"/>
      <c r="F369" s="1624"/>
      <c r="G369" s="1712"/>
      <c r="H369" s="1299">
        <v>0.66700000000000004</v>
      </c>
      <c r="I369" s="544">
        <v>0.33300000000000002</v>
      </c>
      <c r="J369" s="1066">
        <v>0</v>
      </c>
      <c r="K369" s="543">
        <v>1</v>
      </c>
      <c r="L369" s="1300" t="s">
        <v>507</v>
      </c>
      <c r="M369" s="1292" t="s">
        <v>507</v>
      </c>
      <c r="N369" s="1"/>
      <c r="O369" s="82"/>
      <c r="P369" s="82"/>
      <c r="Q369" s="1"/>
      <c r="R369" s="1"/>
      <c r="S369" s="1"/>
      <c r="T369" s="1"/>
      <c r="U369" s="1"/>
      <c r="V369" s="1"/>
      <c r="W369" s="1"/>
      <c r="X369" s="1"/>
      <c r="Y369" s="1"/>
      <c r="Z369" s="1"/>
      <c r="AA369" s="1"/>
    </row>
    <row r="370" spans="1:27" ht="12.75" customHeight="1" x14ac:dyDescent="0.2">
      <c r="A370" s="1"/>
      <c r="B370" s="1623" t="s">
        <v>38</v>
      </c>
      <c r="C370" s="1624"/>
      <c r="D370" s="1624"/>
      <c r="E370" s="1624"/>
      <c r="F370" s="1624"/>
      <c r="G370" s="1712"/>
      <c r="H370" s="1299">
        <v>0.33300000000000002</v>
      </c>
      <c r="I370" s="544">
        <v>0.66700000000000004</v>
      </c>
      <c r="J370" s="1066">
        <v>0.57099999999999995</v>
      </c>
      <c r="K370" s="543">
        <v>0.42899999999999999</v>
      </c>
      <c r="L370" s="1066">
        <v>8.3000000000000004E-2</v>
      </c>
      <c r="M370" s="1067">
        <v>0.91700000000000004</v>
      </c>
      <c r="N370" s="1"/>
      <c r="O370" s="82"/>
      <c r="P370" s="82"/>
      <c r="Q370" s="1"/>
      <c r="R370" s="1"/>
      <c r="S370" s="1"/>
      <c r="T370" s="1"/>
      <c r="U370" s="1"/>
      <c r="V370" s="1"/>
      <c r="W370" s="1"/>
      <c r="X370" s="1"/>
      <c r="Y370" s="1"/>
      <c r="Z370" s="1"/>
      <c r="AA370" s="1"/>
    </row>
    <row r="371" spans="1:27" ht="12.75" customHeight="1" x14ac:dyDescent="0.2">
      <c r="A371" s="1"/>
      <c r="B371" s="1736" t="s">
        <v>42</v>
      </c>
      <c r="C371" s="1698"/>
      <c r="D371" s="1698"/>
      <c r="E371" s="1698"/>
      <c r="F371" s="1698"/>
      <c r="G371" s="1714"/>
      <c r="H371" s="1295">
        <v>0.81599999999999995</v>
      </c>
      <c r="I371" s="1296">
        <v>0.184</v>
      </c>
      <c r="J371" s="545">
        <v>0.80100000000000005</v>
      </c>
      <c r="K371" s="546">
        <v>0.19900000000000001</v>
      </c>
      <c r="L371" s="1295">
        <v>0.77800000000000002</v>
      </c>
      <c r="M371" s="1297">
        <v>0.222</v>
      </c>
      <c r="N371" s="1"/>
      <c r="O371" s="82"/>
      <c r="P371" s="82"/>
      <c r="Q371" s="1"/>
      <c r="R371" s="1"/>
      <c r="S371" s="1"/>
      <c r="T371" s="1"/>
      <c r="U371" s="1"/>
      <c r="V371" s="1"/>
      <c r="W371" s="1"/>
      <c r="X371" s="1"/>
      <c r="Y371" s="1"/>
      <c r="Z371" s="1"/>
      <c r="AA371" s="1"/>
    </row>
    <row r="372" spans="1:27" ht="15" customHeight="1" x14ac:dyDescent="0.2">
      <c r="A372" s="2"/>
      <c r="B372" s="1873" t="s">
        <v>508</v>
      </c>
      <c r="C372" s="1874"/>
      <c r="D372" s="1874"/>
      <c r="E372" s="1874"/>
      <c r="F372" s="1874"/>
      <c r="G372" s="1874"/>
      <c r="H372" s="1874"/>
      <c r="I372" s="1874"/>
      <c r="J372" s="1874"/>
      <c r="K372" s="1874"/>
      <c r="L372" s="1874"/>
      <c r="M372" s="1874"/>
      <c r="N372" s="2"/>
      <c r="O372" s="2"/>
      <c r="P372" s="2"/>
      <c r="Q372" s="2"/>
      <c r="R372" s="2"/>
      <c r="S372" s="2"/>
      <c r="T372" s="2"/>
      <c r="U372" s="2"/>
      <c r="V372" s="2"/>
      <c r="W372" s="2"/>
      <c r="X372" s="2"/>
      <c r="Y372" s="2"/>
      <c r="Z372" s="2"/>
      <c r="AA372" s="2"/>
    </row>
    <row r="373" spans="1:27" ht="15" customHeight="1" x14ac:dyDescent="0.2">
      <c r="A373" s="2"/>
      <c r="B373" s="1610"/>
      <c r="C373" s="1610"/>
      <c r="D373" s="1610"/>
      <c r="E373" s="1610"/>
      <c r="F373" s="1610"/>
      <c r="G373" s="1610"/>
      <c r="H373" s="1610"/>
      <c r="I373" s="1610"/>
      <c r="J373" s="1610"/>
      <c r="K373" s="1610"/>
      <c r="L373" s="1610"/>
      <c r="M373" s="1610"/>
      <c r="N373" s="2"/>
      <c r="O373" s="2"/>
      <c r="P373" s="2"/>
      <c r="Q373" s="2"/>
      <c r="R373" s="2"/>
      <c r="S373" s="2"/>
      <c r="T373" s="2"/>
      <c r="U373" s="2"/>
      <c r="V373" s="2"/>
      <c r="W373" s="2"/>
      <c r="X373" s="2"/>
      <c r="Y373" s="2"/>
      <c r="Z373" s="2"/>
      <c r="AA373" s="2"/>
    </row>
    <row r="374" spans="1:27" ht="8.25" customHeight="1" x14ac:dyDescent="0.2">
      <c r="A374" s="2"/>
      <c r="B374" s="1875"/>
      <c r="C374" s="1875"/>
      <c r="D374" s="1875"/>
      <c r="E374" s="1875"/>
      <c r="F374" s="1875"/>
      <c r="G374" s="1875"/>
      <c r="H374" s="1875"/>
      <c r="I374" s="1875"/>
      <c r="J374" s="1875"/>
      <c r="K374" s="1875"/>
      <c r="L374" s="1875"/>
      <c r="M374" s="1875"/>
      <c r="N374" s="2"/>
      <c r="O374" s="2"/>
      <c r="P374" s="2"/>
      <c r="Q374" s="2"/>
      <c r="R374" s="2"/>
      <c r="S374" s="2"/>
      <c r="T374" s="2"/>
      <c r="U374" s="2"/>
      <c r="V374" s="2"/>
      <c r="W374" s="2"/>
      <c r="X374" s="2"/>
      <c r="Y374" s="2"/>
      <c r="Z374" s="2"/>
      <c r="AA374" s="2"/>
    </row>
    <row r="375" spans="1:27"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 customHeight="1" x14ac:dyDescent="0.2">
      <c r="A376" s="1"/>
      <c r="B376" s="1876" t="s">
        <v>509</v>
      </c>
      <c r="C376" s="1615"/>
      <c r="D376" s="1721"/>
      <c r="E376" s="1881">
        <v>2022</v>
      </c>
      <c r="F376" s="1615"/>
      <c r="G376" s="1721"/>
      <c r="H376" s="1881">
        <v>2023</v>
      </c>
      <c r="I376" s="1615"/>
      <c r="J376" s="1721"/>
      <c r="K376" s="1881">
        <v>2024</v>
      </c>
      <c r="L376" s="1615"/>
      <c r="M376" s="1615"/>
      <c r="N376" s="1"/>
      <c r="O376" s="1"/>
      <c r="P376" s="1"/>
      <c r="Q376" s="1"/>
      <c r="R376" s="1"/>
      <c r="S376" s="1"/>
      <c r="T376" s="1"/>
      <c r="U376" s="1"/>
      <c r="V376" s="1"/>
      <c r="W376" s="1"/>
      <c r="X376" s="1"/>
      <c r="Y376" s="1"/>
      <c r="Z376" s="1"/>
      <c r="AA376" s="1"/>
    </row>
    <row r="377" spans="1:27" ht="15" customHeight="1" x14ac:dyDescent="0.2">
      <c r="A377" s="1"/>
      <c r="B377" s="1615"/>
      <c r="C377" s="1610"/>
      <c r="D377" s="1721"/>
      <c r="E377" s="2037" t="s">
        <v>109</v>
      </c>
      <c r="F377" s="2039" t="s">
        <v>110</v>
      </c>
      <c r="G377" s="2034" t="s">
        <v>111</v>
      </c>
      <c r="H377" s="2037" t="s">
        <v>109</v>
      </c>
      <c r="I377" s="2039" t="s">
        <v>110</v>
      </c>
      <c r="J377" s="2034" t="s">
        <v>111</v>
      </c>
      <c r="K377" s="2037" t="s">
        <v>109</v>
      </c>
      <c r="L377" s="2039" t="s">
        <v>110</v>
      </c>
      <c r="M377" s="2041" t="s">
        <v>111</v>
      </c>
      <c r="N377" s="1"/>
      <c r="O377" s="1"/>
      <c r="P377" s="1"/>
      <c r="Q377" s="1"/>
      <c r="R377" s="1"/>
      <c r="S377" s="1"/>
      <c r="T377" s="1"/>
      <c r="U377" s="1"/>
      <c r="V377" s="1"/>
      <c r="W377" s="1"/>
      <c r="X377" s="1"/>
      <c r="Y377" s="1"/>
      <c r="Z377" s="1"/>
      <c r="AA377" s="1"/>
    </row>
    <row r="378" spans="1:27" ht="12.75" customHeight="1" x14ac:dyDescent="0.2">
      <c r="A378" s="1"/>
      <c r="B378" s="1615"/>
      <c r="C378" s="1610"/>
      <c r="D378" s="1721"/>
      <c r="E378" s="1976"/>
      <c r="F378" s="1743"/>
      <c r="G378" s="2035"/>
      <c r="H378" s="1976"/>
      <c r="I378" s="1743"/>
      <c r="J378" s="2035"/>
      <c r="K378" s="1976"/>
      <c r="L378" s="1743"/>
      <c r="M378" s="1745"/>
      <c r="N378" s="1"/>
      <c r="O378" s="1"/>
      <c r="P378" s="1"/>
      <c r="Q378" s="1"/>
      <c r="R378" s="1"/>
      <c r="S378" s="1"/>
      <c r="T378" s="1"/>
      <c r="U378" s="1"/>
      <c r="V378" s="1"/>
      <c r="W378" s="1"/>
      <c r="X378" s="1"/>
      <c r="Y378" s="1"/>
      <c r="Z378" s="1"/>
      <c r="AA378" s="1"/>
    </row>
    <row r="379" spans="1:27" ht="12.75" customHeight="1" x14ac:dyDescent="0.2">
      <c r="A379" s="1"/>
      <c r="B379" s="1884"/>
      <c r="C379" s="1884"/>
      <c r="D379" s="1885"/>
      <c r="E379" s="2038"/>
      <c r="F379" s="2040"/>
      <c r="G379" s="2036"/>
      <c r="H379" s="2038"/>
      <c r="I379" s="2040"/>
      <c r="J379" s="2036"/>
      <c r="K379" s="2038"/>
      <c r="L379" s="2040"/>
      <c r="M379" s="2042"/>
      <c r="N379" s="1"/>
      <c r="O379" s="1"/>
      <c r="P379" s="1"/>
      <c r="Q379" s="1"/>
      <c r="R379" s="1"/>
      <c r="S379" s="1"/>
      <c r="T379" s="1"/>
      <c r="U379" s="1"/>
      <c r="V379" s="1"/>
      <c r="W379" s="1"/>
      <c r="X379" s="1"/>
      <c r="Y379" s="1"/>
      <c r="Z379" s="1"/>
      <c r="AA379" s="1"/>
    </row>
    <row r="380" spans="1:27" ht="12.75" customHeight="1" x14ac:dyDescent="0.2">
      <c r="A380" s="1"/>
      <c r="B380" s="1649" t="s">
        <v>30</v>
      </c>
      <c r="C380" s="1650"/>
      <c r="D380" s="1882"/>
      <c r="E380" s="1068">
        <v>9.4E-2</v>
      </c>
      <c r="F380" s="1190">
        <v>0.71899999999999997</v>
      </c>
      <c r="G380" s="542">
        <v>0.188</v>
      </c>
      <c r="H380" s="1068">
        <v>0</v>
      </c>
      <c r="I380" s="1190">
        <v>0.84799999999999998</v>
      </c>
      <c r="J380" s="542">
        <v>0.152</v>
      </c>
      <c r="K380" s="1068">
        <v>0</v>
      </c>
      <c r="L380" s="1190">
        <v>0.82099999999999995</v>
      </c>
      <c r="M380" s="1070">
        <v>0.17899999999999999</v>
      </c>
      <c r="N380" s="1"/>
      <c r="O380" s="82"/>
      <c r="P380" s="82"/>
      <c r="Q380" s="82"/>
      <c r="R380" s="1"/>
      <c r="S380" s="1"/>
      <c r="T380" s="1"/>
      <c r="U380" s="1"/>
      <c r="V380" s="1"/>
      <c r="W380" s="1"/>
      <c r="X380" s="1"/>
      <c r="Y380" s="1"/>
      <c r="Z380" s="1"/>
      <c r="AA380" s="1"/>
    </row>
    <row r="381" spans="1:27" ht="12.75" customHeight="1" x14ac:dyDescent="0.2">
      <c r="A381" s="1"/>
      <c r="B381" s="1623" t="s">
        <v>32</v>
      </c>
      <c r="C381" s="1624"/>
      <c r="D381" s="1712"/>
      <c r="E381" s="1066">
        <v>0.4</v>
      </c>
      <c r="F381" s="221">
        <v>0.6</v>
      </c>
      <c r="G381" s="543">
        <v>0</v>
      </c>
      <c r="H381" s="1066">
        <v>0.28599999999999998</v>
      </c>
      <c r="I381" s="221">
        <v>0.66700000000000004</v>
      </c>
      <c r="J381" s="543">
        <v>4.8000000000000001E-2</v>
      </c>
      <c r="K381" s="1066">
        <v>0.16700000000000001</v>
      </c>
      <c r="L381" s="221">
        <v>0.77800000000000002</v>
      </c>
      <c r="M381" s="1067">
        <v>5.6000000000000001E-2</v>
      </c>
      <c r="N381" s="1"/>
      <c r="O381" s="82"/>
      <c r="P381" s="82"/>
      <c r="Q381" s="82"/>
      <c r="R381" s="1"/>
      <c r="S381" s="1"/>
      <c r="T381" s="1"/>
      <c r="U381" s="1"/>
      <c r="V381" s="1"/>
      <c r="W381" s="1"/>
      <c r="X381" s="1"/>
      <c r="Y381" s="1"/>
      <c r="Z381" s="1"/>
      <c r="AA381" s="1"/>
    </row>
    <row r="382" spans="1:27" ht="12.75" customHeight="1" x14ac:dyDescent="0.2">
      <c r="A382" s="1"/>
      <c r="B382" s="1623" t="s">
        <v>33</v>
      </c>
      <c r="C382" s="1624"/>
      <c r="D382" s="1712"/>
      <c r="E382" s="1066">
        <v>0.13</v>
      </c>
      <c r="F382" s="221">
        <v>0.82599999999999996</v>
      </c>
      <c r="G382" s="543">
        <v>4.2999999999999997E-2</v>
      </c>
      <c r="H382" s="1066">
        <v>0.23100000000000001</v>
      </c>
      <c r="I382" s="221">
        <v>0.69199999999999995</v>
      </c>
      <c r="J382" s="543">
        <v>7.6999999999999999E-2</v>
      </c>
      <c r="K382" s="1066">
        <v>0.25</v>
      </c>
      <c r="L382" s="221">
        <v>0.625</v>
      </c>
      <c r="M382" s="1067">
        <v>0.125</v>
      </c>
      <c r="N382" s="1"/>
      <c r="O382" s="82"/>
      <c r="P382" s="82"/>
      <c r="Q382" s="82"/>
      <c r="R382" s="1"/>
      <c r="S382" s="1"/>
      <c r="T382" s="1"/>
      <c r="U382" s="1"/>
      <c r="V382" s="1"/>
      <c r="W382" s="1"/>
      <c r="X382" s="1"/>
      <c r="Y382" s="1"/>
      <c r="Z382" s="1"/>
      <c r="AA382" s="1"/>
    </row>
    <row r="383" spans="1:27" ht="12.75" customHeight="1" x14ac:dyDescent="0.2">
      <c r="A383" s="1"/>
      <c r="B383" s="1623" t="s">
        <v>34</v>
      </c>
      <c r="C383" s="1624"/>
      <c r="D383" s="1712"/>
      <c r="E383" s="1066">
        <v>0.13200000000000001</v>
      </c>
      <c r="F383" s="221">
        <v>0.71099999999999997</v>
      </c>
      <c r="G383" s="543">
        <v>0.158</v>
      </c>
      <c r="H383" s="1066">
        <v>0.19500000000000001</v>
      </c>
      <c r="I383" s="221">
        <v>0.58499999999999996</v>
      </c>
      <c r="J383" s="543">
        <v>0.22</v>
      </c>
      <c r="K383" s="1066">
        <v>0.21199999999999999</v>
      </c>
      <c r="L383" s="221">
        <v>0.57599999999999996</v>
      </c>
      <c r="M383" s="1067">
        <v>0.21199999999999999</v>
      </c>
      <c r="N383" s="1"/>
      <c r="O383" s="82"/>
      <c r="P383" s="82"/>
      <c r="Q383" s="82"/>
      <c r="R383" s="1"/>
      <c r="S383" s="1"/>
      <c r="T383" s="1"/>
      <c r="U383" s="1"/>
      <c r="V383" s="1"/>
      <c r="W383" s="1"/>
      <c r="X383" s="1"/>
      <c r="Y383" s="1"/>
      <c r="Z383" s="1"/>
      <c r="AA383" s="1"/>
    </row>
    <row r="384" spans="1:27" ht="12.75" customHeight="1" x14ac:dyDescent="0.2">
      <c r="A384" s="1"/>
      <c r="B384" s="1623" t="s">
        <v>35</v>
      </c>
      <c r="C384" s="1624"/>
      <c r="D384" s="1712"/>
      <c r="E384" s="1066">
        <v>0.53800000000000003</v>
      </c>
      <c r="F384" s="221">
        <v>0.38500000000000001</v>
      </c>
      <c r="G384" s="543">
        <v>7.6999999999999999E-2</v>
      </c>
      <c r="H384" s="1066">
        <v>0.5</v>
      </c>
      <c r="I384" s="221">
        <v>0.45500000000000002</v>
      </c>
      <c r="J384" s="543">
        <v>4.4999999999999998E-2</v>
      </c>
      <c r="K384" s="1066">
        <v>0.33300000000000002</v>
      </c>
      <c r="L384" s="221">
        <v>0.61099999999999999</v>
      </c>
      <c r="M384" s="1067">
        <v>5.6000000000000001E-2</v>
      </c>
      <c r="N384" s="1"/>
      <c r="O384" s="82"/>
      <c r="P384" s="82"/>
      <c r="Q384" s="82"/>
      <c r="R384" s="1"/>
      <c r="S384" s="1"/>
      <c r="T384" s="1"/>
      <c r="U384" s="1"/>
      <c r="V384" s="1"/>
      <c r="W384" s="1"/>
      <c r="X384" s="1"/>
      <c r="Y384" s="1"/>
      <c r="Z384" s="1"/>
      <c r="AA384" s="1"/>
    </row>
    <row r="385" spans="1:27" ht="12.75" customHeight="1" x14ac:dyDescent="0.2">
      <c r="A385" s="1"/>
      <c r="B385" s="1623" t="s">
        <v>36</v>
      </c>
      <c r="C385" s="1624"/>
      <c r="D385" s="1712"/>
      <c r="E385" s="1066">
        <v>0.308</v>
      </c>
      <c r="F385" s="221">
        <v>0.54200000000000004</v>
      </c>
      <c r="G385" s="543">
        <v>0.15</v>
      </c>
      <c r="H385" s="1066">
        <v>0.313</v>
      </c>
      <c r="I385" s="221">
        <v>0.51400000000000001</v>
      </c>
      <c r="J385" s="543">
        <v>0.17299999999999999</v>
      </c>
      <c r="K385" s="1066">
        <v>0.27700000000000002</v>
      </c>
      <c r="L385" s="221">
        <v>0.54400000000000004</v>
      </c>
      <c r="M385" s="1067">
        <v>0.18</v>
      </c>
      <c r="N385" s="1"/>
      <c r="O385" s="82"/>
      <c r="P385" s="82"/>
      <c r="Q385" s="82"/>
      <c r="R385" s="1"/>
      <c r="S385" s="1"/>
      <c r="T385" s="1"/>
      <c r="U385" s="1"/>
      <c r="V385" s="1"/>
      <c r="W385" s="1"/>
      <c r="X385" s="1"/>
      <c r="Y385" s="1"/>
      <c r="Z385" s="1"/>
      <c r="AA385" s="1"/>
    </row>
    <row r="386" spans="1:27" ht="12.75" customHeight="1" x14ac:dyDescent="0.2">
      <c r="A386" s="1"/>
      <c r="B386" s="1623" t="s">
        <v>37</v>
      </c>
      <c r="C386" s="1624"/>
      <c r="D386" s="1712"/>
      <c r="E386" s="1299">
        <v>1</v>
      </c>
      <c r="F386" s="534">
        <v>0</v>
      </c>
      <c r="G386" s="544">
        <v>0</v>
      </c>
      <c r="H386" s="1066">
        <v>1</v>
      </c>
      <c r="I386" s="221">
        <v>0</v>
      </c>
      <c r="J386" s="543">
        <v>0</v>
      </c>
      <c r="K386" s="1300" t="s">
        <v>393</v>
      </c>
      <c r="L386" s="537" t="s">
        <v>393</v>
      </c>
      <c r="M386" s="1292" t="s">
        <v>393</v>
      </c>
      <c r="N386" s="1"/>
      <c r="O386" s="82"/>
      <c r="P386" s="82"/>
      <c r="Q386" s="82"/>
      <c r="R386" s="1"/>
      <c r="S386" s="1"/>
      <c r="T386" s="1"/>
      <c r="U386" s="1"/>
      <c r="V386" s="1"/>
      <c r="W386" s="1"/>
      <c r="X386" s="1"/>
      <c r="Y386" s="1"/>
      <c r="Z386" s="1"/>
      <c r="AA386" s="1"/>
    </row>
    <row r="387" spans="1:27" ht="12.75" customHeight="1" x14ac:dyDescent="0.2">
      <c r="A387" s="1"/>
      <c r="B387" s="1623" t="s">
        <v>38</v>
      </c>
      <c r="C387" s="1624"/>
      <c r="D387" s="1712"/>
      <c r="E387" s="1299">
        <v>1</v>
      </c>
      <c r="F387" s="534">
        <v>0</v>
      </c>
      <c r="G387" s="544">
        <v>0</v>
      </c>
      <c r="H387" s="1066">
        <v>1</v>
      </c>
      <c r="I387" s="221">
        <v>0</v>
      </c>
      <c r="J387" s="543">
        <v>0</v>
      </c>
      <c r="K387" s="1066">
        <v>1</v>
      </c>
      <c r="L387" s="221">
        <v>0</v>
      </c>
      <c r="M387" s="1067">
        <v>0</v>
      </c>
      <c r="N387" s="1"/>
      <c r="O387" s="82"/>
      <c r="P387" s="82"/>
      <c r="Q387" s="82"/>
      <c r="R387" s="1"/>
      <c r="S387" s="1"/>
      <c r="T387" s="1"/>
      <c r="U387" s="1"/>
      <c r="V387" s="1"/>
      <c r="W387" s="1"/>
      <c r="X387" s="1"/>
      <c r="Y387" s="1"/>
      <c r="Z387" s="1"/>
      <c r="AA387" s="1"/>
    </row>
    <row r="388" spans="1:27" ht="12.75" customHeight="1" x14ac:dyDescent="0.2">
      <c r="A388" s="1"/>
      <c r="B388" s="1736" t="s">
        <v>42</v>
      </c>
      <c r="C388" s="1698"/>
      <c r="D388" s="1714"/>
      <c r="E388" s="1295">
        <v>0.30099999999999999</v>
      </c>
      <c r="F388" s="1298">
        <v>0.56000000000000005</v>
      </c>
      <c r="G388" s="1296">
        <v>0.13800000000000001</v>
      </c>
      <c r="H388" s="1295">
        <v>0.29899999999999999</v>
      </c>
      <c r="I388" s="1298">
        <v>0.54100000000000004</v>
      </c>
      <c r="J388" s="1296">
        <v>0.16</v>
      </c>
      <c r="K388" s="1295">
        <v>0.27200000000000002</v>
      </c>
      <c r="L388" s="1298">
        <v>0.56100000000000005</v>
      </c>
      <c r="M388" s="1297">
        <v>0.16700000000000001</v>
      </c>
      <c r="N388" s="1"/>
      <c r="O388" s="82"/>
      <c r="P388" s="82"/>
      <c r="Q388" s="82"/>
      <c r="R388" s="1"/>
      <c r="S388" s="1"/>
      <c r="T388" s="1"/>
      <c r="U388" s="1"/>
      <c r="V388" s="1"/>
      <c r="W388" s="1"/>
      <c r="X388" s="1"/>
      <c r="Y388" s="1"/>
      <c r="Z388" s="1"/>
      <c r="AA388" s="1"/>
    </row>
    <row r="389" spans="1:27" ht="15" customHeight="1" x14ac:dyDescent="0.2">
      <c r="A389" s="2"/>
      <c r="B389" s="1999" t="s">
        <v>510</v>
      </c>
      <c r="C389" s="1874"/>
      <c r="D389" s="1874"/>
      <c r="E389" s="1874"/>
      <c r="F389" s="1874"/>
      <c r="G389" s="1874"/>
      <c r="H389" s="1874"/>
      <c r="I389" s="1874"/>
      <c r="J389" s="1874"/>
      <c r="K389" s="1874"/>
      <c r="L389" s="1874"/>
      <c r="M389" s="1874"/>
      <c r="N389" s="2"/>
      <c r="O389" s="182"/>
      <c r="P389" s="182"/>
      <c r="Q389" s="182"/>
      <c r="R389" s="2"/>
      <c r="S389" s="2"/>
      <c r="T389" s="2"/>
      <c r="U389" s="2"/>
      <c r="V389" s="2"/>
      <c r="W389" s="2"/>
      <c r="X389" s="2"/>
      <c r="Y389" s="2"/>
      <c r="Z389" s="2"/>
      <c r="AA389" s="2"/>
    </row>
    <row r="390" spans="1:27" ht="15" customHeight="1" x14ac:dyDescent="0.2">
      <c r="A390" s="2"/>
      <c r="B390" s="1615"/>
      <c r="C390" s="1610"/>
      <c r="D390" s="1610"/>
      <c r="E390" s="1610"/>
      <c r="F390" s="1610"/>
      <c r="G390" s="1610"/>
      <c r="H390" s="1610"/>
      <c r="I390" s="1610"/>
      <c r="J390" s="1610"/>
      <c r="K390" s="1610"/>
      <c r="L390" s="1610"/>
      <c r="M390" s="1615"/>
      <c r="N390" s="2"/>
      <c r="O390" s="182"/>
      <c r="P390" s="182"/>
      <c r="Q390" s="182"/>
      <c r="R390" s="2"/>
      <c r="S390" s="2"/>
      <c r="T390" s="2"/>
      <c r="U390" s="2"/>
      <c r="V390" s="2"/>
      <c r="W390" s="2"/>
      <c r="X390" s="2"/>
      <c r="Y390" s="2"/>
      <c r="Z390" s="2"/>
      <c r="AA390" s="2"/>
    </row>
    <row r="391" spans="1:27" ht="1.5" customHeight="1" x14ac:dyDescent="0.2">
      <c r="A391" s="2"/>
      <c r="B391" s="1875"/>
      <c r="C391" s="1875"/>
      <c r="D391" s="1875"/>
      <c r="E391" s="1875"/>
      <c r="F391" s="1875"/>
      <c r="G391" s="1875"/>
      <c r="H391" s="1875"/>
      <c r="I391" s="1875"/>
      <c r="J391" s="1875"/>
      <c r="K391" s="1875"/>
      <c r="L391" s="1875"/>
      <c r="M391" s="1875"/>
      <c r="N391" s="2"/>
      <c r="O391" s="182"/>
      <c r="P391" s="182"/>
      <c r="Q391" s="182"/>
      <c r="R391" s="2"/>
      <c r="S391" s="2"/>
      <c r="T391" s="2"/>
      <c r="U391" s="2"/>
      <c r="V391" s="2"/>
      <c r="W391" s="2"/>
      <c r="X391" s="2"/>
      <c r="Y391" s="2"/>
      <c r="Z391" s="2"/>
      <c r="AA391" s="2"/>
    </row>
    <row r="392" spans="1:27"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75" customHeight="1" x14ac:dyDescent="0.2">
      <c r="A393" s="1"/>
      <c r="B393" s="1901" t="s">
        <v>511</v>
      </c>
      <c r="C393" s="1615"/>
      <c r="D393" s="1615"/>
      <c r="E393" s="1615"/>
      <c r="F393" s="1615"/>
      <c r="G393" s="1637"/>
      <c r="H393" s="2029" t="s">
        <v>155</v>
      </c>
      <c r="I393" s="2029" t="s">
        <v>398</v>
      </c>
      <c r="J393" s="2029" t="s">
        <v>147</v>
      </c>
      <c r="K393" s="2029" t="s">
        <v>148</v>
      </c>
      <c r="L393" s="2029" t="s">
        <v>399</v>
      </c>
      <c r="M393" s="2033" t="s">
        <v>400</v>
      </c>
      <c r="N393" s="1"/>
      <c r="O393" s="1"/>
      <c r="P393" s="1"/>
      <c r="Q393" s="1"/>
      <c r="R393" s="1"/>
      <c r="S393" s="1"/>
      <c r="T393" s="1"/>
      <c r="U393" s="1"/>
      <c r="V393" s="1"/>
      <c r="W393" s="1"/>
      <c r="X393" s="1"/>
      <c r="Y393" s="1"/>
      <c r="Z393" s="1"/>
      <c r="AA393" s="1"/>
    </row>
    <row r="394" spans="1:27" ht="12.75" customHeight="1" x14ac:dyDescent="0.2">
      <c r="A394" s="1"/>
      <c r="B394" s="1638"/>
      <c r="C394" s="1638"/>
      <c r="D394" s="1638"/>
      <c r="E394" s="1638"/>
      <c r="F394" s="1638"/>
      <c r="G394" s="1639"/>
      <c r="H394" s="1641"/>
      <c r="I394" s="1641"/>
      <c r="J394" s="1641"/>
      <c r="K394" s="1641"/>
      <c r="L394" s="1641"/>
      <c r="M394" s="1643"/>
      <c r="N394" s="1"/>
      <c r="O394" s="1"/>
      <c r="P394" s="1"/>
      <c r="Q394" s="1"/>
      <c r="R394" s="1"/>
      <c r="S394" s="1"/>
      <c r="T394" s="1"/>
      <c r="U394" s="1"/>
      <c r="V394" s="1"/>
      <c r="W394" s="1"/>
      <c r="X394" s="1"/>
      <c r="Y394" s="1"/>
      <c r="Z394" s="1"/>
      <c r="AA394" s="1"/>
    </row>
    <row r="395" spans="1:27" ht="12.75" customHeight="1" x14ac:dyDescent="0.2">
      <c r="A395" s="1"/>
      <c r="B395" s="1829" t="s">
        <v>29</v>
      </c>
      <c r="C395" s="1671"/>
      <c r="D395" s="1671"/>
      <c r="E395" s="1671"/>
      <c r="F395" s="1671"/>
      <c r="G395" s="1672"/>
      <c r="H395" s="183">
        <v>0</v>
      </c>
      <c r="I395" s="183">
        <v>1</v>
      </c>
      <c r="J395" s="183">
        <v>0</v>
      </c>
      <c r="K395" s="183">
        <v>0</v>
      </c>
      <c r="L395" s="183">
        <v>0</v>
      </c>
      <c r="M395" s="184">
        <v>0</v>
      </c>
      <c r="N395" s="1"/>
      <c r="O395" s="1"/>
      <c r="P395" s="1"/>
      <c r="Q395" s="1"/>
      <c r="R395" s="1"/>
      <c r="S395" s="1"/>
      <c r="T395" s="1"/>
      <c r="U395" s="1"/>
      <c r="V395" s="1"/>
      <c r="W395" s="1"/>
      <c r="X395" s="1"/>
      <c r="Y395" s="1"/>
      <c r="Z395" s="1"/>
      <c r="AA395" s="1"/>
    </row>
    <row r="396" spans="1:27" ht="12.75" customHeight="1" x14ac:dyDescent="0.2">
      <c r="A396" s="1"/>
      <c r="B396" s="1830" t="s">
        <v>401</v>
      </c>
      <c r="C396" s="1624"/>
      <c r="D396" s="1624"/>
      <c r="E396" s="1624"/>
      <c r="F396" s="1624"/>
      <c r="G396" s="1625"/>
      <c r="H396" s="187">
        <v>1.7000000000000001E-2</v>
      </c>
      <c r="I396" s="187">
        <v>0.64</v>
      </c>
      <c r="J396" s="187">
        <v>0</v>
      </c>
      <c r="K396" s="187">
        <v>4.2999999999999997E-2</v>
      </c>
      <c r="L396" s="187">
        <v>0.29699999999999999</v>
      </c>
      <c r="M396" s="547">
        <v>3.0000000000000001E-3</v>
      </c>
      <c r="N396" s="1"/>
      <c r="O396" s="1"/>
      <c r="P396" s="1"/>
      <c r="Q396" s="1"/>
      <c r="R396" s="1"/>
      <c r="S396" s="1"/>
      <c r="T396" s="1"/>
      <c r="U396" s="1"/>
      <c r="V396" s="1"/>
      <c r="W396" s="1"/>
      <c r="X396" s="1"/>
      <c r="Y396" s="1"/>
      <c r="Z396" s="1"/>
      <c r="AA396" s="1"/>
    </row>
    <row r="397" spans="1:27" ht="12.75" customHeight="1" x14ac:dyDescent="0.2">
      <c r="A397" s="1"/>
      <c r="B397" s="1830" t="s">
        <v>31</v>
      </c>
      <c r="C397" s="1624"/>
      <c r="D397" s="1624"/>
      <c r="E397" s="1624"/>
      <c r="F397" s="1624"/>
      <c r="G397" s="1625"/>
      <c r="H397" s="187">
        <v>3.7999999999999999E-2</v>
      </c>
      <c r="I397" s="187">
        <v>0.66</v>
      </c>
      <c r="J397" s="187">
        <v>0</v>
      </c>
      <c r="K397" s="187">
        <v>5.7000000000000002E-2</v>
      </c>
      <c r="L397" s="187">
        <v>0.22600000000000001</v>
      </c>
      <c r="M397" s="547">
        <v>1.9E-2</v>
      </c>
      <c r="N397" s="1"/>
      <c r="O397" s="1"/>
      <c r="P397" s="1"/>
      <c r="Q397" s="1"/>
      <c r="R397" s="1"/>
      <c r="S397" s="1"/>
      <c r="T397" s="1"/>
      <c r="U397" s="1"/>
      <c r="V397" s="1"/>
      <c r="W397" s="1"/>
      <c r="X397" s="1"/>
      <c r="Y397" s="1"/>
      <c r="Z397" s="1"/>
      <c r="AA397" s="1"/>
    </row>
    <row r="398" spans="1:27" ht="12.75" customHeight="1" x14ac:dyDescent="0.2">
      <c r="A398" s="1"/>
      <c r="B398" s="1830" t="s">
        <v>32</v>
      </c>
      <c r="C398" s="1624"/>
      <c r="D398" s="1624"/>
      <c r="E398" s="1624"/>
      <c r="F398" s="1624"/>
      <c r="G398" s="1625"/>
      <c r="H398" s="187">
        <v>1.0999999999999999E-2</v>
      </c>
      <c r="I398" s="187">
        <v>0.61599999999999999</v>
      </c>
      <c r="J398" s="187">
        <v>0</v>
      </c>
      <c r="K398" s="187">
        <v>5.7000000000000002E-2</v>
      </c>
      <c r="L398" s="187">
        <v>0.30199999999999999</v>
      </c>
      <c r="M398" s="547">
        <v>1.4E-2</v>
      </c>
      <c r="N398" s="1"/>
      <c r="O398" s="1"/>
      <c r="P398" s="1"/>
      <c r="Q398" s="1"/>
      <c r="R398" s="1"/>
      <c r="S398" s="1"/>
      <c r="T398" s="1"/>
      <c r="U398" s="1"/>
      <c r="V398" s="1"/>
      <c r="W398" s="1"/>
      <c r="X398" s="1"/>
      <c r="Y398" s="1"/>
      <c r="Z398" s="1"/>
      <c r="AA398" s="1"/>
    </row>
    <row r="399" spans="1:27" ht="12.75" customHeight="1" x14ac:dyDescent="0.2">
      <c r="A399" s="1"/>
      <c r="B399" s="1830" t="s">
        <v>402</v>
      </c>
      <c r="C399" s="1624"/>
      <c r="D399" s="1624"/>
      <c r="E399" s="1624"/>
      <c r="F399" s="1624"/>
      <c r="G399" s="1625"/>
      <c r="H399" s="187">
        <v>3.1E-2</v>
      </c>
      <c r="I399" s="187">
        <v>0.67</v>
      </c>
      <c r="J399" s="187">
        <v>4.0000000000000001E-3</v>
      </c>
      <c r="K399" s="187">
        <v>4.3999999999999997E-2</v>
      </c>
      <c r="L399" s="187">
        <v>0.23799999999999999</v>
      </c>
      <c r="M399" s="547">
        <v>1.2999999999999999E-2</v>
      </c>
      <c r="N399" s="1"/>
      <c r="O399" s="1"/>
      <c r="P399" s="1"/>
      <c r="Q399" s="1"/>
      <c r="R399" s="1"/>
      <c r="S399" s="1"/>
      <c r="T399" s="1"/>
      <c r="U399" s="1"/>
      <c r="V399" s="1"/>
      <c r="W399" s="1"/>
      <c r="X399" s="1"/>
      <c r="Y399" s="1"/>
      <c r="Z399" s="1"/>
      <c r="AA399" s="1"/>
    </row>
    <row r="400" spans="1:27" ht="12.75" customHeight="1" x14ac:dyDescent="0.2">
      <c r="A400" s="1"/>
      <c r="B400" s="1830" t="s">
        <v>403</v>
      </c>
      <c r="C400" s="1624"/>
      <c r="D400" s="1624"/>
      <c r="E400" s="1624"/>
      <c r="F400" s="1624"/>
      <c r="G400" s="1625"/>
      <c r="H400" s="187">
        <v>2.8000000000000001E-2</v>
      </c>
      <c r="I400" s="187">
        <v>0.48099999999999998</v>
      </c>
      <c r="J400" s="187">
        <v>3.0000000000000001E-3</v>
      </c>
      <c r="K400" s="187">
        <v>0.10199999999999999</v>
      </c>
      <c r="L400" s="187">
        <v>0.378</v>
      </c>
      <c r="M400" s="547">
        <v>8.0000000000000002E-3</v>
      </c>
      <c r="N400" s="1"/>
      <c r="O400" s="1"/>
      <c r="P400" s="1"/>
      <c r="Q400" s="1"/>
      <c r="R400" s="1"/>
      <c r="S400" s="1"/>
      <c r="T400" s="1"/>
      <c r="U400" s="1"/>
      <c r="V400" s="1"/>
      <c r="W400" s="1"/>
      <c r="X400" s="1"/>
      <c r="Y400" s="1"/>
      <c r="Z400" s="1"/>
      <c r="AA400" s="1"/>
    </row>
    <row r="401" spans="1:27" ht="12.75" customHeight="1" x14ac:dyDescent="0.2">
      <c r="A401" s="1"/>
      <c r="B401" s="1830" t="s">
        <v>35</v>
      </c>
      <c r="C401" s="1624"/>
      <c r="D401" s="1624"/>
      <c r="E401" s="1624"/>
      <c r="F401" s="1624"/>
      <c r="G401" s="1625"/>
      <c r="H401" s="187">
        <v>2.9000000000000001E-2</v>
      </c>
      <c r="I401" s="187">
        <v>0.44900000000000001</v>
      </c>
      <c r="J401" s="187">
        <v>7.0000000000000001E-3</v>
      </c>
      <c r="K401" s="187">
        <v>0.11799999999999999</v>
      </c>
      <c r="L401" s="187">
        <v>0.375</v>
      </c>
      <c r="M401" s="547">
        <v>2.1999999999999999E-2</v>
      </c>
      <c r="N401" s="1"/>
      <c r="O401" s="1"/>
      <c r="P401" s="1"/>
      <c r="Q401" s="1"/>
      <c r="R401" s="1"/>
      <c r="S401" s="1"/>
      <c r="T401" s="1"/>
      <c r="U401" s="1"/>
      <c r="V401" s="1"/>
      <c r="W401" s="1"/>
      <c r="X401" s="1"/>
      <c r="Y401" s="1"/>
      <c r="Z401" s="1"/>
      <c r="AA401" s="1"/>
    </row>
    <row r="402" spans="1:27" ht="12.75" customHeight="1" x14ac:dyDescent="0.2">
      <c r="A402" s="1"/>
      <c r="B402" s="1830" t="s">
        <v>36</v>
      </c>
      <c r="C402" s="1624"/>
      <c r="D402" s="1624"/>
      <c r="E402" s="1624"/>
      <c r="F402" s="1624"/>
      <c r="G402" s="1625"/>
      <c r="H402" s="187">
        <v>2.1999999999999999E-2</v>
      </c>
      <c r="I402" s="187">
        <v>0.33500000000000002</v>
      </c>
      <c r="J402" s="187">
        <v>3.0000000000000001E-3</v>
      </c>
      <c r="K402" s="187">
        <v>13.7</v>
      </c>
      <c r="L402" s="187">
        <v>0.48499999999999999</v>
      </c>
      <c r="M402" s="547">
        <v>1.7999999999999999E-2</v>
      </c>
      <c r="N402" s="1"/>
      <c r="O402" s="1"/>
      <c r="P402" s="1"/>
      <c r="Q402" s="1"/>
      <c r="R402" s="1"/>
      <c r="S402" s="1"/>
      <c r="T402" s="1"/>
      <c r="U402" s="1"/>
      <c r="V402" s="1"/>
      <c r="W402" s="1"/>
      <c r="X402" s="1"/>
      <c r="Y402" s="1"/>
      <c r="Z402" s="1"/>
      <c r="AA402" s="1"/>
    </row>
    <row r="403" spans="1:27" ht="12.75" customHeight="1" x14ac:dyDescent="0.2">
      <c r="A403" s="1"/>
      <c r="B403" s="1830" t="s">
        <v>450</v>
      </c>
      <c r="C403" s="1624"/>
      <c r="D403" s="1624"/>
      <c r="E403" s="1624"/>
      <c r="F403" s="1624"/>
      <c r="G403" s="1625"/>
      <c r="H403" s="187">
        <v>2.1000000000000001E-2</v>
      </c>
      <c r="I403" s="187">
        <v>0.25600000000000001</v>
      </c>
      <c r="J403" s="187">
        <v>0</v>
      </c>
      <c r="K403" s="187">
        <v>0.26400000000000001</v>
      </c>
      <c r="L403" s="187">
        <v>0.45900000000000002</v>
      </c>
      <c r="M403" s="547">
        <v>0</v>
      </c>
      <c r="N403" s="1"/>
      <c r="O403" s="1"/>
      <c r="P403" s="1"/>
      <c r="Q403" s="1"/>
      <c r="R403" s="1"/>
      <c r="S403" s="1"/>
      <c r="T403" s="1"/>
      <c r="U403" s="1"/>
      <c r="V403" s="1"/>
      <c r="W403" s="1"/>
      <c r="X403" s="1"/>
      <c r="Y403" s="1"/>
      <c r="Z403" s="1"/>
      <c r="AA403" s="1"/>
    </row>
    <row r="404" spans="1:27" ht="12.75" customHeight="1" x14ac:dyDescent="0.2">
      <c r="A404" s="1"/>
      <c r="B404" s="1830" t="s">
        <v>38</v>
      </c>
      <c r="C404" s="1624"/>
      <c r="D404" s="1624"/>
      <c r="E404" s="1624"/>
      <c r="F404" s="1624"/>
      <c r="G404" s="1625"/>
      <c r="H404" s="187">
        <v>8.0000000000000002E-3</v>
      </c>
      <c r="I404" s="187">
        <v>0.33700000000000002</v>
      </c>
      <c r="J404" s="187">
        <v>0</v>
      </c>
      <c r="K404" s="187">
        <v>0.20200000000000001</v>
      </c>
      <c r="L404" s="187">
        <v>0.45300000000000001</v>
      </c>
      <c r="M404" s="547">
        <v>0</v>
      </c>
      <c r="N404" s="1"/>
      <c r="O404" s="1"/>
      <c r="P404" s="1"/>
      <c r="Q404" s="1"/>
      <c r="R404" s="1"/>
      <c r="S404" s="1"/>
      <c r="T404" s="1"/>
      <c r="U404" s="1"/>
      <c r="V404" s="1"/>
      <c r="W404" s="1"/>
      <c r="X404" s="1"/>
      <c r="Y404" s="1"/>
      <c r="Z404" s="1"/>
      <c r="AA404" s="1"/>
    </row>
    <row r="405" spans="1:27" ht="12.75" customHeight="1" x14ac:dyDescent="0.2">
      <c r="A405" s="1"/>
      <c r="B405" s="1830" t="s">
        <v>39</v>
      </c>
      <c r="C405" s="1624"/>
      <c r="D405" s="1624"/>
      <c r="E405" s="1624"/>
      <c r="F405" s="1624"/>
      <c r="G405" s="1625"/>
      <c r="H405" s="187" t="s">
        <v>136</v>
      </c>
      <c r="I405" s="187" t="s">
        <v>136</v>
      </c>
      <c r="J405" s="187" t="s">
        <v>136</v>
      </c>
      <c r="K405" s="187" t="s">
        <v>136</v>
      </c>
      <c r="L405" s="187" t="s">
        <v>136</v>
      </c>
      <c r="M405" s="547" t="s">
        <v>136</v>
      </c>
      <c r="N405" s="1"/>
      <c r="O405" s="1"/>
      <c r="P405" s="1"/>
      <c r="Q405" s="1"/>
      <c r="R405" s="1"/>
      <c r="S405" s="1"/>
      <c r="T405" s="1"/>
      <c r="U405" s="1"/>
      <c r="V405" s="1"/>
      <c r="W405" s="1"/>
      <c r="X405" s="1"/>
      <c r="Y405" s="1"/>
      <c r="Z405" s="1"/>
      <c r="AA405" s="1"/>
    </row>
    <row r="406" spans="1:27" ht="12.75" customHeight="1" x14ac:dyDescent="0.2">
      <c r="A406" s="1"/>
      <c r="B406" s="1831" t="s">
        <v>42</v>
      </c>
      <c r="C406" s="1632"/>
      <c r="D406" s="1632"/>
      <c r="E406" s="1632"/>
      <c r="F406" s="1632"/>
      <c r="G406" s="1633"/>
      <c r="H406" s="186">
        <v>2.1999999999999999E-2</v>
      </c>
      <c r="I406" s="186">
        <v>0.40100000000000002</v>
      </c>
      <c r="J406" s="186">
        <v>3.0000000000000001E-3</v>
      </c>
      <c r="K406" s="186">
        <v>0.125</v>
      </c>
      <c r="L406" s="186">
        <v>0.435</v>
      </c>
      <c r="M406" s="1099">
        <v>1.4E-2</v>
      </c>
      <c r="N406" s="1"/>
      <c r="O406" s="1"/>
      <c r="P406" s="1"/>
      <c r="Q406" s="1"/>
      <c r="R406" s="1"/>
      <c r="S406" s="1"/>
      <c r="T406" s="1"/>
      <c r="U406" s="1"/>
      <c r="V406" s="1"/>
      <c r="W406" s="1"/>
      <c r="X406" s="1"/>
      <c r="Y406" s="1"/>
      <c r="Z406" s="1"/>
      <c r="AA406" s="1"/>
    </row>
    <row r="407" spans="1:27" ht="12.75" customHeight="1" x14ac:dyDescent="0.2">
      <c r="A407" s="2"/>
      <c r="B407" s="1786" t="s">
        <v>512</v>
      </c>
      <c r="C407" s="1645"/>
      <c r="D407" s="1645"/>
      <c r="E407" s="1645"/>
      <c r="F407" s="1645"/>
      <c r="G407" s="1645"/>
      <c r="H407" s="1645"/>
      <c r="I407" s="1645"/>
      <c r="J407" s="1645"/>
      <c r="K407" s="1645"/>
      <c r="L407" s="1645"/>
      <c r="M407" s="1645"/>
      <c r="N407" s="2"/>
      <c r="O407" s="2"/>
      <c r="P407" s="2"/>
      <c r="Q407" s="2"/>
      <c r="R407" s="2"/>
      <c r="S407" s="2"/>
      <c r="T407" s="2"/>
      <c r="U407" s="2"/>
      <c r="V407" s="2"/>
      <c r="W407" s="2"/>
      <c r="X407" s="2"/>
      <c r="Y407" s="2"/>
      <c r="Z407" s="2"/>
      <c r="AA407" s="2"/>
    </row>
    <row r="408" spans="1:27" ht="12.75" customHeight="1" x14ac:dyDescent="0.2">
      <c r="A408" s="2"/>
      <c r="B408" s="1635"/>
      <c r="C408" s="1635"/>
      <c r="D408" s="1635"/>
      <c r="E408" s="1635"/>
      <c r="F408" s="1635"/>
      <c r="G408" s="1635"/>
      <c r="H408" s="1635"/>
      <c r="I408" s="1635"/>
      <c r="J408" s="1635"/>
      <c r="K408" s="1635"/>
      <c r="L408" s="1635"/>
      <c r="M408" s="1635"/>
      <c r="N408" s="2"/>
      <c r="O408" s="2"/>
      <c r="P408" s="2"/>
      <c r="Q408" s="2"/>
      <c r="R408" s="2"/>
      <c r="S408" s="2"/>
      <c r="T408" s="2"/>
      <c r="U408" s="2"/>
      <c r="V408" s="2"/>
      <c r="W408" s="2"/>
      <c r="X408" s="2"/>
      <c r="Y408" s="2"/>
      <c r="Z408" s="2"/>
      <c r="AA408" s="2"/>
    </row>
    <row r="409" spans="1:27"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75" customHeight="1" x14ac:dyDescent="0.2">
      <c r="A410" s="1"/>
      <c r="B410" s="1901" t="s">
        <v>513</v>
      </c>
      <c r="C410" s="1615"/>
      <c r="D410" s="1615"/>
      <c r="E410" s="1615"/>
      <c r="F410" s="1615"/>
      <c r="G410" s="1637"/>
      <c r="H410" s="2029" t="s">
        <v>155</v>
      </c>
      <c r="I410" s="2029" t="s">
        <v>398</v>
      </c>
      <c r="J410" s="2029" t="s">
        <v>147</v>
      </c>
      <c r="K410" s="2029" t="s">
        <v>148</v>
      </c>
      <c r="L410" s="2029" t="s">
        <v>399</v>
      </c>
      <c r="M410" s="2030" t="s">
        <v>400</v>
      </c>
      <c r="N410" s="1"/>
      <c r="O410" s="1"/>
      <c r="P410" s="1"/>
      <c r="Q410" s="1"/>
      <c r="R410" s="1"/>
      <c r="S410" s="1"/>
      <c r="T410" s="1"/>
      <c r="U410" s="1"/>
      <c r="V410" s="1"/>
      <c r="W410" s="1"/>
      <c r="X410" s="1"/>
      <c r="Y410" s="1"/>
      <c r="Z410" s="1"/>
      <c r="AA410" s="1"/>
    </row>
    <row r="411" spans="1:27" ht="12.75" customHeight="1" x14ac:dyDescent="0.2">
      <c r="A411" s="1"/>
      <c r="B411" s="1638"/>
      <c r="C411" s="1638"/>
      <c r="D411" s="1638"/>
      <c r="E411" s="1638"/>
      <c r="F411" s="1638"/>
      <c r="G411" s="1639"/>
      <c r="H411" s="1641"/>
      <c r="I411" s="1641"/>
      <c r="J411" s="1641"/>
      <c r="K411" s="1641"/>
      <c r="L411" s="1641"/>
      <c r="M411" s="2031"/>
      <c r="N411" s="1"/>
      <c r="O411" s="1"/>
      <c r="P411" s="1"/>
      <c r="Q411" s="1"/>
      <c r="R411" s="1"/>
      <c r="S411" s="1"/>
      <c r="T411" s="1"/>
      <c r="U411" s="1"/>
      <c r="V411" s="1"/>
      <c r="W411" s="1"/>
      <c r="X411" s="1"/>
      <c r="Y411" s="1"/>
      <c r="Z411" s="1"/>
      <c r="AA411" s="1"/>
    </row>
    <row r="412" spans="1:27" ht="12.75" customHeight="1" x14ac:dyDescent="0.2">
      <c r="A412" s="1"/>
      <c r="B412" s="1829" t="s">
        <v>29</v>
      </c>
      <c r="C412" s="1671"/>
      <c r="D412" s="1671"/>
      <c r="E412" s="1671"/>
      <c r="F412" s="1671"/>
      <c r="G412" s="1672"/>
      <c r="H412" s="548" t="s">
        <v>25</v>
      </c>
      <c r="I412" s="549" t="s">
        <v>25</v>
      </c>
      <c r="J412" s="549" t="s">
        <v>25</v>
      </c>
      <c r="K412" s="549" t="s">
        <v>25</v>
      </c>
      <c r="L412" s="549" t="s">
        <v>25</v>
      </c>
      <c r="M412" s="550" t="s">
        <v>25</v>
      </c>
      <c r="N412" s="1"/>
      <c r="O412" s="1"/>
      <c r="P412" s="1"/>
      <c r="Q412" s="1"/>
      <c r="R412" s="1"/>
      <c r="S412" s="1"/>
      <c r="T412" s="1"/>
      <c r="U412" s="1"/>
      <c r="V412" s="1"/>
      <c r="W412" s="1"/>
      <c r="X412" s="1"/>
      <c r="Y412" s="1"/>
      <c r="Z412" s="1"/>
      <c r="AA412" s="1"/>
    </row>
    <row r="413" spans="1:27" ht="12.75" customHeight="1" x14ac:dyDescent="0.2">
      <c r="A413" s="1"/>
      <c r="B413" s="1830" t="s">
        <v>401</v>
      </c>
      <c r="C413" s="1624"/>
      <c r="D413" s="1624"/>
      <c r="E413" s="1624"/>
      <c r="F413" s="1624"/>
      <c r="G413" s="1625"/>
      <c r="H413" s="551">
        <v>0</v>
      </c>
      <c r="I413" s="552">
        <v>0.214</v>
      </c>
      <c r="J413" s="552">
        <v>0.107</v>
      </c>
      <c r="K413" s="552">
        <v>0.14299999999999999</v>
      </c>
      <c r="L413" s="552">
        <v>0.53600000000000003</v>
      </c>
      <c r="M413" s="553">
        <v>0</v>
      </c>
      <c r="N413" s="1"/>
      <c r="O413" s="1"/>
      <c r="P413" s="1"/>
      <c r="Q413" s="1"/>
      <c r="R413" s="1"/>
      <c r="S413" s="1"/>
      <c r="T413" s="1"/>
      <c r="U413" s="1"/>
      <c r="V413" s="1"/>
      <c r="W413" s="1"/>
      <c r="X413" s="1"/>
      <c r="Y413" s="1"/>
      <c r="Z413" s="1"/>
      <c r="AA413" s="1"/>
    </row>
    <row r="414" spans="1:27" ht="12.75" customHeight="1" x14ac:dyDescent="0.2">
      <c r="A414" s="1"/>
      <c r="B414" s="1830" t="s">
        <v>31</v>
      </c>
      <c r="C414" s="1624"/>
      <c r="D414" s="1624"/>
      <c r="E414" s="1624"/>
      <c r="F414" s="1624"/>
      <c r="G414" s="1625"/>
      <c r="H414" s="554" t="s">
        <v>25</v>
      </c>
      <c r="I414" s="555" t="s">
        <v>25</v>
      </c>
      <c r="J414" s="555" t="s">
        <v>25</v>
      </c>
      <c r="K414" s="555" t="s">
        <v>25</v>
      </c>
      <c r="L414" s="555" t="s">
        <v>25</v>
      </c>
      <c r="M414" s="556" t="s">
        <v>25</v>
      </c>
      <c r="N414" s="1"/>
      <c r="O414" s="1"/>
      <c r="P414" s="1"/>
      <c r="Q414" s="1"/>
      <c r="R414" s="1"/>
      <c r="S414" s="1"/>
      <c r="T414" s="1"/>
      <c r="U414" s="1"/>
      <c r="V414" s="1"/>
      <c r="W414" s="1"/>
      <c r="X414" s="1"/>
      <c r="Y414" s="1"/>
      <c r="Z414" s="1"/>
      <c r="AA414" s="1"/>
    </row>
    <row r="415" spans="1:27" ht="12.75" customHeight="1" x14ac:dyDescent="0.2">
      <c r="A415" s="1"/>
      <c r="B415" s="1830" t="s">
        <v>32</v>
      </c>
      <c r="C415" s="1624"/>
      <c r="D415" s="1624"/>
      <c r="E415" s="1624"/>
      <c r="F415" s="1624"/>
      <c r="G415" s="1625"/>
      <c r="H415" s="554">
        <v>5.6000000000000001E-2</v>
      </c>
      <c r="I415" s="555">
        <v>0.33300000000000002</v>
      </c>
      <c r="J415" s="555">
        <v>0</v>
      </c>
      <c r="K415" s="555">
        <v>5.6000000000000001E-2</v>
      </c>
      <c r="L415" s="555">
        <v>0.55600000000000005</v>
      </c>
      <c r="M415" s="556">
        <v>0</v>
      </c>
      <c r="N415" s="1"/>
      <c r="O415" s="1"/>
      <c r="P415" s="1"/>
      <c r="Q415" s="1"/>
      <c r="R415" s="1"/>
      <c r="S415" s="1"/>
      <c r="T415" s="1"/>
      <c r="U415" s="1"/>
      <c r="V415" s="1"/>
      <c r="W415" s="1"/>
      <c r="X415" s="1"/>
      <c r="Y415" s="1"/>
      <c r="Z415" s="1"/>
      <c r="AA415" s="1"/>
    </row>
    <row r="416" spans="1:27" ht="12.75" customHeight="1" x14ac:dyDescent="0.2">
      <c r="A416" s="1"/>
      <c r="B416" s="1830" t="s">
        <v>402</v>
      </c>
      <c r="C416" s="1624"/>
      <c r="D416" s="1624"/>
      <c r="E416" s="1624"/>
      <c r="F416" s="1624"/>
      <c r="G416" s="1625"/>
      <c r="H416" s="554">
        <v>0</v>
      </c>
      <c r="I416" s="555">
        <v>0.375</v>
      </c>
      <c r="J416" s="555">
        <v>0</v>
      </c>
      <c r="K416" s="555">
        <v>8.3000000000000004E-2</v>
      </c>
      <c r="L416" s="555">
        <v>0.54200000000000004</v>
      </c>
      <c r="M416" s="556">
        <v>0</v>
      </c>
      <c r="N416" s="1"/>
      <c r="O416" s="1"/>
      <c r="P416" s="1"/>
      <c r="Q416" s="1"/>
      <c r="R416" s="1"/>
      <c r="S416" s="1"/>
      <c r="T416" s="1"/>
      <c r="U416" s="1"/>
      <c r="V416" s="1"/>
      <c r="W416" s="1"/>
      <c r="X416" s="1"/>
      <c r="Y416" s="1"/>
      <c r="Z416" s="1"/>
      <c r="AA416" s="1"/>
    </row>
    <row r="417" spans="1:27" ht="12.75" customHeight="1" x14ac:dyDescent="0.2">
      <c r="A417" s="1"/>
      <c r="B417" s="1830" t="s">
        <v>403</v>
      </c>
      <c r="C417" s="1624"/>
      <c r="D417" s="1624"/>
      <c r="E417" s="1624"/>
      <c r="F417" s="1624"/>
      <c r="G417" s="1625"/>
      <c r="H417" s="554">
        <v>0.03</v>
      </c>
      <c r="I417" s="555">
        <v>0.21199999999999999</v>
      </c>
      <c r="J417" s="555">
        <v>0</v>
      </c>
      <c r="K417" s="555">
        <v>0.182</v>
      </c>
      <c r="L417" s="555">
        <v>0.54500000000000004</v>
      </c>
      <c r="M417" s="556">
        <v>0.03</v>
      </c>
      <c r="N417" s="1"/>
      <c r="O417" s="1"/>
      <c r="P417" s="1"/>
      <c r="Q417" s="1"/>
      <c r="R417" s="1"/>
      <c r="S417" s="1"/>
      <c r="T417" s="1"/>
      <c r="U417" s="1"/>
      <c r="V417" s="1"/>
      <c r="W417" s="1"/>
      <c r="X417" s="1"/>
      <c r="Y417" s="1"/>
      <c r="Z417" s="1"/>
      <c r="AA417" s="1"/>
    </row>
    <row r="418" spans="1:27" ht="12.75" customHeight="1" x14ac:dyDescent="0.2">
      <c r="A418" s="1"/>
      <c r="B418" s="1830" t="s">
        <v>35</v>
      </c>
      <c r="C418" s="1624"/>
      <c r="D418" s="1624"/>
      <c r="E418" s="1624"/>
      <c r="F418" s="1624"/>
      <c r="G418" s="1625"/>
      <c r="H418" s="554">
        <v>0</v>
      </c>
      <c r="I418" s="555">
        <v>0.27800000000000002</v>
      </c>
      <c r="J418" s="555">
        <v>0</v>
      </c>
      <c r="K418" s="555">
        <v>0.16700000000000001</v>
      </c>
      <c r="L418" s="555">
        <v>0.55600000000000005</v>
      </c>
      <c r="M418" s="556">
        <v>0</v>
      </c>
      <c r="N418" s="1"/>
      <c r="O418" s="1"/>
      <c r="P418" s="1"/>
      <c r="Q418" s="1"/>
      <c r="R418" s="1"/>
      <c r="S418" s="1"/>
      <c r="T418" s="1"/>
      <c r="U418" s="1"/>
      <c r="V418" s="1"/>
      <c r="W418" s="1"/>
      <c r="X418" s="1"/>
      <c r="Y418" s="1"/>
      <c r="Z418" s="1"/>
      <c r="AA418" s="1"/>
    </row>
    <row r="419" spans="1:27" ht="12.75" customHeight="1" x14ac:dyDescent="0.2">
      <c r="A419" s="1"/>
      <c r="B419" s="1830" t="s">
        <v>36</v>
      </c>
      <c r="C419" s="1624"/>
      <c r="D419" s="1624"/>
      <c r="E419" s="1624"/>
      <c r="F419" s="1624"/>
      <c r="G419" s="1625"/>
      <c r="H419" s="554">
        <v>7.0000000000000001E-3</v>
      </c>
      <c r="I419" s="555">
        <v>0.13300000000000001</v>
      </c>
      <c r="J419" s="555">
        <v>2.9000000000000001E-2</v>
      </c>
      <c r="K419" s="555">
        <v>0.17699999999999999</v>
      </c>
      <c r="L419" s="555">
        <v>0.64600000000000002</v>
      </c>
      <c r="M419" s="557">
        <v>7.0000000000000001E-3</v>
      </c>
      <c r="N419" s="1"/>
      <c r="O419" s="1"/>
      <c r="P419" s="1"/>
      <c r="Q419" s="1"/>
      <c r="R419" s="1"/>
      <c r="S419" s="1"/>
      <c r="T419" s="1"/>
      <c r="U419" s="1"/>
      <c r="V419" s="1"/>
      <c r="W419" s="1"/>
      <c r="X419" s="1"/>
      <c r="Y419" s="1"/>
      <c r="Z419" s="1"/>
      <c r="AA419" s="1"/>
    </row>
    <row r="420" spans="1:27" ht="12.75" customHeight="1" x14ac:dyDescent="0.2">
      <c r="A420" s="1"/>
      <c r="B420" s="1830" t="s">
        <v>450</v>
      </c>
      <c r="C420" s="1624"/>
      <c r="D420" s="1624"/>
      <c r="E420" s="1624"/>
      <c r="F420" s="1624"/>
      <c r="G420" s="1625"/>
      <c r="H420" s="554" t="s">
        <v>25</v>
      </c>
      <c r="I420" s="555" t="s">
        <v>25</v>
      </c>
      <c r="J420" s="555" t="s">
        <v>25</v>
      </c>
      <c r="K420" s="555" t="s">
        <v>25</v>
      </c>
      <c r="L420" s="555" t="s">
        <v>25</v>
      </c>
      <c r="M420" s="557" t="s">
        <v>25</v>
      </c>
      <c r="N420" s="1"/>
      <c r="O420" s="1"/>
      <c r="P420" s="1"/>
      <c r="Q420" s="1"/>
      <c r="R420" s="1"/>
      <c r="S420" s="1"/>
      <c r="T420" s="1"/>
      <c r="U420" s="1"/>
      <c r="V420" s="1"/>
      <c r="W420" s="1"/>
      <c r="X420" s="1"/>
      <c r="Y420" s="1"/>
      <c r="Z420" s="1"/>
      <c r="AA420" s="1"/>
    </row>
    <row r="421" spans="1:27" ht="12.75" customHeight="1" x14ac:dyDescent="0.2">
      <c r="A421" s="1"/>
      <c r="B421" s="1830" t="s">
        <v>38</v>
      </c>
      <c r="C421" s="1624"/>
      <c r="D421" s="1624"/>
      <c r="E421" s="1624"/>
      <c r="F421" s="1624"/>
      <c r="G421" s="1625"/>
      <c r="H421" s="554">
        <v>0</v>
      </c>
      <c r="I421" s="555">
        <v>0.41699999999999998</v>
      </c>
      <c r="J421" s="555">
        <v>0</v>
      </c>
      <c r="K421" s="555">
        <v>0.16700000000000001</v>
      </c>
      <c r="L421" s="555">
        <v>0.41699999999999998</v>
      </c>
      <c r="M421" s="557">
        <v>0</v>
      </c>
      <c r="N421" s="1"/>
      <c r="O421" s="1"/>
      <c r="P421" s="1"/>
      <c r="Q421" s="1"/>
      <c r="R421" s="1"/>
      <c r="S421" s="1"/>
      <c r="T421" s="1"/>
      <c r="U421" s="1"/>
      <c r="V421" s="1"/>
      <c r="W421" s="1"/>
      <c r="X421" s="1"/>
      <c r="Y421" s="1"/>
      <c r="Z421" s="1"/>
      <c r="AA421" s="1"/>
    </row>
    <row r="422" spans="1:27" ht="12.75" customHeight="1" x14ac:dyDescent="0.2">
      <c r="A422" s="1"/>
      <c r="B422" s="1830" t="s">
        <v>39</v>
      </c>
      <c r="C422" s="1624"/>
      <c r="D422" s="1624"/>
      <c r="E422" s="1624"/>
      <c r="F422" s="1624"/>
      <c r="G422" s="1625"/>
      <c r="H422" s="558" t="s">
        <v>25</v>
      </c>
      <c r="I422" s="555" t="s">
        <v>25</v>
      </c>
      <c r="J422" s="555" t="s">
        <v>25</v>
      </c>
      <c r="K422" s="555" t="s">
        <v>25</v>
      </c>
      <c r="L422" s="555" t="s">
        <v>25</v>
      </c>
      <c r="M422" s="557" t="s">
        <v>25</v>
      </c>
      <c r="N422" s="1"/>
      <c r="O422" s="1"/>
      <c r="P422" s="1"/>
      <c r="Q422" s="1"/>
      <c r="R422" s="1"/>
      <c r="S422" s="1"/>
      <c r="T422" s="1"/>
      <c r="U422" s="1"/>
      <c r="V422" s="1"/>
      <c r="W422" s="1"/>
      <c r="X422" s="1"/>
      <c r="Y422" s="1"/>
      <c r="Z422" s="1"/>
      <c r="AA422" s="1"/>
    </row>
    <row r="423" spans="1:27" ht="12.75" customHeight="1" x14ac:dyDescent="0.2">
      <c r="A423" s="1"/>
      <c r="B423" s="1831" t="s">
        <v>42</v>
      </c>
      <c r="C423" s="1632"/>
      <c r="D423" s="1632"/>
      <c r="E423" s="1632"/>
      <c r="F423" s="1632"/>
      <c r="G423" s="1633"/>
      <c r="H423" s="559">
        <v>8.9999999999999993E-3</v>
      </c>
      <c r="I423" s="560">
        <v>0.17100000000000001</v>
      </c>
      <c r="J423" s="560">
        <v>2.8000000000000001E-2</v>
      </c>
      <c r="K423" s="560">
        <v>0.16700000000000001</v>
      </c>
      <c r="L423" s="560">
        <v>0.61799999999999999</v>
      </c>
      <c r="M423" s="561">
        <v>7.0000000000000001E-3</v>
      </c>
      <c r="N423" s="1"/>
      <c r="O423" s="1"/>
      <c r="P423" s="1"/>
      <c r="Q423" s="1"/>
      <c r="R423" s="1"/>
      <c r="S423" s="1"/>
      <c r="T423" s="1"/>
      <c r="U423" s="1"/>
      <c r="V423" s="1"/>
      <c r="W423" s="1"/>
      <c r="X423" s="1"/>
      <c r="Y423" s="1"/>
      <c r="Z423" s="1"/>
      <c r="AA423" s="1"/>
    </row>
    <row r="424" spans="1:27" ht="12.75" customHeight="1" x14ac:dyDescent="0.2">
      <c r="A424" s="2"/>
      <c r="B424" s="1786" t="s">
        <v>514</v>
      </c>
      <c r="C424" s="1645"/>
      <c r="D424" s="1645"/>
      <c r="E424" s="1645"/>
      <c r="F424" s="1645"/>
      <c r="G424" s="1645"/>
      <c r="H424" s="1645"/>
      <c r="I424" s="1645"/>
      <c r="J424" s="1645"/>
      <c r="K424" s="1645"/>
      <c r="L424" s="1645"/>
      <c r="M424" s="1645"/>
      <c r="N424" s="2"/>
      <c r="O424" s="2"/>
      <c r="P424" s="2"/>
      <c r="Q424" s="2"/>
      <c r="R424" s="2"/>
      <c r="S424" s="2"/>
      <c r="T424" s="2"/>
      <c r="U424" s="2"/>
      <c r="V424" s="2"/>
      <c r="W424" s="2"/>
      <c r="X424" s="2"/>
      <c r="Y424" s="2"/>
      <c r="Z424" s="2"/>
      <c r="AA424" s="2"/>
    </row>
    <row r="425" spans="1:27" ht="12.75" customHeight="1" x14ac:dyDescent="0.2">
      <c r="A425" s="2"/>
      <c r="B425" s="1635"/>
      <c r="C425" s="1635"/>
      <c r="D425" s="1635"/>
      <c r="E425" s="1635"/>
      <c r="F425" s="1635"/>
      <c r="G425" s="1635"/>
      <c r="H425" s="1635"/>
      <c r="I425" s="1635"/>
      <c r="J425" s="1635"/>
      <c r="K425" s="1635"/>
      <c r="L425" s="1635"/>
      <c r="M425" s="1635"/>
      <c r="N425" s="2"/>
      <c r="O425" s="2"/>
      <c r="P425" s="2"/>
      <c r="Q425" s="2"/>
      <c r="R425" s="2"/>
      <c r="S425" s="2"/>
      <c r="T425" s="2"/>
      <c r="U425" s="2"/>
      <c r="V425" s="2"/>
      <c r="W425" s="2"/>
      <c r="X425" s="2"/>
      <c r="Y425" s="2"/>
      <c r="Z425" s="2"/>
      <c r="AA425" s="2"/>
    </row>
    <row r="426" spans="1:27"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75" customHeight="1" x14ac:dyDescent="0.2">
      <c r="A428" s="2"/>
      <c r="B428" s="2032" t="s">
        <v>515</v>
      </c>
      <c r="C428" s="1615"/>
      <c r="D428" s="1615"/>
      <c r="E428" s="1615"/>
      <c r="F428" s="1615"/>
      <c r="G428" s="1615"/>
      <c r="H428" s="1615"/>
      <c r="I428" s="1615"/>
      <c r="J428" s="1615"/>
      <c r="K428" s="1615"/>
      <c r="L428" s="1615"/>
      <c r="M428" s="1615"/>
      <c r="N428" s="2"/>
      <c r="O428" s="2"/>
      <c r="P428" s="2"/>
      <c r="Q428" s="2"/>
      <c r="R428" s="2"/>
      <c r="S428" s="2"/>
      <c r="T428" s="2"/>
      <c r="U428" s="2"/>
      <c r="V428" s="2"/>
      <c r="W428" s="2"/>
      <c r="X428" s="2"/>
      <c r="Y428" s="2"/>
      <c r="Z428" s="2"/>
      <c r="AA428" s="2"/>
    </row>
    <row r="429" spans="1:27" ht="12.75" customHeight="1" x14ac:dyDescent="0.2">
      <c r="A429" s="2"/>
      <c r="B429" s="1615"/>
      <c r="C429" s="1610"/>
      <c r="D429" s="1610"/>
      <c r="E429" s="1610"/>
      <c r="F429" s="1610"/>
      <c r="G429" s="1610"/>
      <c r="H429" s="1610"/>
      <c r="I429" s="1610"/>
      <c r="J429" s="1610"/>
      <c r="K429" s="1610"/>
      <c r="L429" s="1610"/>
      <c r="M429" s="1615"/>
      <c r="N429" s="2"/>
      <c r="O429" s="2"/>
      <c r="P429" s="2"/>
      <c r="Q429" s="2"/>
      <c r="R429" s="2"/>
      <c r="S429" s="2"/>
      <c r="T429" s="2"/>
      <c r="U429" s="2"/>
      <c r="V429" s="2"/>
      <c r="W429" s="2"/>
      <c r="X429" s="2"/>
      <c r="Y429" s="2"/>
      <c r="Z429" s="2"/>
      <c r="AA429" s="2"/>
    </row>
    <row r="430" spans="1:27" ht="12.75" customHeight="1" x14ac:dyDescent="0.2">
      <c r="A430" s="2"/>
      <c r="B430" s="1615"/>
      <c r="C430" s="1610"/>
      <c r="D430" s="1610"/>
      <c r="E430" s="1610"/>
      <c r="F430" s="1610"/>
      <c r="G430" s="1610"/>
      <c r="H430" s="1610"/>
      <c r="I430" s="1610"/>
      <c r="J430" s="1610"/>
      <c r="K430" s="1610"/>
      <c r="L430" s="1610"/>
      <c r="M430" s="1615"/>
      <c r="N430" s="2"/>
      <c r="O430" s="2"/>
      <c r="P430" s="2"/>
      <c r="Q430" s="2"/>
      <c r="R430" s="2"/>
      <c r="S430" s="2"/>
      <c r="T430" s="2"/>
      <c r="U430" s="2"/>
      <c r="V430" s="2"/>
      <c r="W430" s="2"/>
      <c r="X430" s="2"/>
      <c r="Y430" s="2"/>
      <c r="Z430" s="2"/>
      <c r="AA430" s="2"/>
    </row>
    <row r="431" spans="1:27" ht="12.75" customHeight="1" x14ac:dyDescent="0.2">
      <c r="A431" s="2"/>
      <c r="B431" s="1615"/>
      <c r="C431" s="1610"/>
      <c r="D431" s="1610"/>
      <c r="E431" s="1610"/>
      <c r="F431" s="1610"/>
      <c r="G431" s="1610"/>
      <c r="H431" s="1610"/>
      <c r="I431" s="1610"/>
      <c r="J431" s="1610"/>
      <c r="K431" s="1610"/>
      <c r="L431" s="1610"/>
      <c r="M431" s="1615"/>
      <c r="N431" s="2"/>
      <c r="O431" s="2"/>
      <c r="P431" s="2"/>
      <c r="Q431" s="2"/>
      <c r="R431" s="2"/>
      <c r="S431" s="2"/>
      <c r="T431" s="2"/>
      <c r="U431" s="2"/>
      <c r="V431" s="2"/>
      <c r="W431" s="2"/>
      <c r="X431" s="2"/>
      <c r="Y431" s="2"/>
      <c r="Z431" s="2"/>
      <c r="AA431" s="2"/>
    </row>
    <row r="432" spans="1:27" ht="12.75" customHeight="1" x14ac:dyDescent="0.2">
      <c r="A432" s="2"/>
      <c r="B432" s="1615"/>
      <c r="C432" s="1610"/>
      <c r="D432" s="1610"/>
      <c r="E432" s="1610"/>
      <c r="F432" s="1610"/>
      <c r="G432" s="1610"/>
      <c r="H432" s="1610"/>
      <c r="I432" s="1610"/>
      <c r="J432" s="1610"/>
      <c r="K432" s="1610"/>
      <c r="L432" s="1610"/>
      <c r="M432" s="1615"/>
      <c r="N432" s="2"/>
      <c r="O432" s="2"/>
      <c r="P432" s="2"/>
      <c r="Q432" s="2"/>
      <c r="R432" s="2"/>
      <c r="S432" s="2"/>
      <c r="T432" s="2"/>
      <c r="U432" s="2"/>
      <c r="V432" s="2"/>
      <c r="W432" s="2"/>
      <c r="X432" s="2"/>
      <c r="Y432" s="2"/>
      <c r="Z432" s="2"/>
      <c r="AA432" s="2"/>
    </row>
    <row r="433" spans="1:27" ht="12.75" customHeight="1" x14ac:dyDescent="0.2">
      <c r="A433" s="2"/>
      <c r="B433" s="1615"/>
      <c r="C433" s="1610"/>
      <c r="D433" s="1610"/>
      <c r="E433" s="1610"/>
      <c r="F433" s="1610"/>
      <c r="G433" s="1610"/>
      <c r="H433" s="1610"/>
      <c r="I433" s="1610"/>
      <c r="J433" s="1610"/>
      <c r="K433" s="1610"/>
      <c r="L433" s="1610"/>
      <c r="M433" s="1615"/>
      <c r="N433" s="2"/>
      <c r="O433" s="2"/>
      <c r="P433" s="2"/>
      <c r="Q433" s="2"/>
      <c r="R433" s="2"/>
      <c r="S433" s="2"/>
      <c r="T433" s="2"/>
      <c r="U433" s="2"/>
      <c r="V433" s="2"/>
      <c r="W433" s="2"/>
      <c r="X433" s="2"/>
      <c r="Y433" s="2"/>
      <c r="Z433" s="2"/>
      <c r="AA433" s="2"/>
    </row>
    <row r="434" spans="1:27" ht="12.75" customHeight="1" x14ac:dyDescent="0.2">
      <c r="A434" s="2"/>
      <c r="B434" s="1615"/>
      <c r="C434" s="1615"/>
      <c r="D434" s="1615"/>
      <c r="E434" s="1615"/>
      <c r="F434" s="1615"/>
      <c r="G434" s="1615"/>
      <c r="H434" s="1615"/>
      <c r="I434" s="1615"/>
      <c r="J434" s="1615"/>
      <c r="K434" s="1615"/>
      <c r="L434" s="1615"/>
      <c r="M434" s="1615"/>
      <c r="N434" s="2"/>
      <c r="O434" s="2"/>
      <c r="P434" s="2"/>
      <c r="Q434" s="2"/>
      <c r="R434" s="2"/>
      <c r="S434" s="2"/>
      <c r="T434" s="2"/>
      <c r="U434" s="2"/>
      <c r="V434" s="2"/>
      <c r="W434" s="2"/>
      <c r="X434" s="2"/>
      <c r="Y434" s="2"/>
      <c r="Z434" s="2"/>
      <c r="AA434" s="2"/>
    </row>
    <row r="435" spans="1:27"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75" customHeight="1" x14ac:dyDescent="0.2">
      <c r="A436" s="1012"/>
      <c r="B436" s="1012" t="s">
        <v>157</v>
      </c>
      <c r="C436" s="1012"/>
      <c r="D436" s="1012"/>
      <c r="E436" s="1012"/>
      <c r="F436" s="1012"/>
      <c r="G436" s="1012"/>
      <c r="H436" s="1012"/>
      <c r="I436" s="1012"/>
      <c r="J436" s="1012"/>
      <c r="K436" s="1012"/>
      <c r="L436" s="1012"/>
      <c r="M436" s="1012"/>
      <c r="N436" s="1"/>
      <c r="O436" s="1"/>
      <c r="P436" s="1"/>
      <c r="Q436" s="1"/>
      <c r="R436" s="1"/>
      <c r="S436" s="1"/>
      <c r="T436" s="1"/>
      <c r="U436" s="1"/>
      <c r="V436" s="1"/>
      <c r="W436" s="1"/>
      <c r="X436" s="1"/>
      <c r="Y436" s="1"/>
      <c r="Z436" s="1"/>
      <c r="AA436" s="1"/>
    </row>
    <row r="437" spans="1:27"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 customHeight="1" x14ac:dyDescent="0.2">
      <c r="A438" s="1"/>
      <c r="B438" s="1876" t="s">
        <v>516</v>
      </c>
      <c r="C438" s="1615"/>
      <c r="D438" s="1615"/>
      <c r="E438" s="1615"/>
      <c r="F438" s="1615"/>
      <c r="G438" s="1637"/>
      <c r="H438" s="1902" t="s">
        <v>438</v>
      </c>
      <c r="I438" s="1615"/>
      <c r="J438" s="1637"/>
      <c r="K438" s="1902" t="s">
        <v>494</v>
      </c>
      <c r="L438" s="1615"/>
      <c r="M438" s="1615"/>
      <c r="N438" s="1"/>
      <c r="O438" s="1"/>
      <c r="P438" s="1"/>
      <c r="Q438" s="1"/>
      <c r="R438" s="1"/>
      <c r="S438" s="1"/>
      <c r="T438" s="1"/>
      <c r="U438" s="1"/>
      <c r="V438" s="1"/>
      <c r="W438" s="1"/>
      <c r="X438" s="1"/>
      <c r="Y438" s="1"/>
      <c r="Z438" s="1"/>
      <c r="AA438" s="1"/>
    </row>
    <row r="439" spans="1:27" ht="12.75" customHeight="1" x14ac:dyDescent="0.2">
      <c r="A439" s="1"/>
      <c r="B439" s="1638"/>
      <c r="C439" s="1638"/>
      <c r="D439" s="1638"/>
      <c r="E439" s="1638"/>
      <c r="F439" s="1638"/>
      <c r="G439" s="1639"/>
      <c r="H439" s="1301">
        <v>2022</v>
      </c>
      <c r="I439" s="562">
        <v>2023</v>
      </c>
      <c r="J439" s="563">
        <v>2024</v>
      </c>
      <c r="K439" s="1301">
        <v>2022</v>
      </c>
      <c r="L439" s="562">
        <v>2023</v>
      </c>
      <c r="M439" s="563">
        <v>2024</v>
      </c>
      <c r="N439" s="1"/>
      <c r="O439" s="1"/>
      <c r="P439" s="1"/>
      <c r="Q439" s="1"/>
      <c r="R439" s="1"/>
      <c r="S439" s="1"/>
      <c r="T439" s="1"/>
      <c r="U439" s="1"/>
      <c r="V439" s="1"/>
      <c r="W439" s="1"/>
      <c r="X439" s="1"/>
      <c r="Y439" s="1"/>
      <c r="Z439" s="1"/>
      <c r="AA439" s="1"/>
    </row>
    <row r="440" spans="1:27" ht="12.75" customHeight="1" x14ac:dyDescent="0.2">
      <c r="A440" s="1"/>
      <c r="B440" s="1649" t="s">
        <v>29</v>
      </c>
      <c r="C440" s="1650"/>
      <c r="D440" s="1650"/>
      <c r="E440" s="1650"/>
      <c r="F440" s="1650"/>
      <c r="G440" s="1651"/>
      <c r="H440" s="1302" t="s">
        <v>25</v>
      </c>
      <c r="I440" s="1303" t="s">
        <v>25</v>
      </c>
      <c r="J440" s="564" t="s">
        <v>25</v>
      </c>
      <c r="K440" s="1302" t="s">
        <v>25</v>
      </c>
      <c r="L440" s="1303" t="s">
        <v>25</v>
      </c>
      <c r="M440" s="1304" t="s">
        <v>25</v>
      </c>
      <c r="N440" s="1"/>
      <c r="O440" s="1"/>
      <c r="P440" s="1"/>
      <c r="Q440" s="1"/>
      <c r="R440" s="1"/>
      <c r="S440" s="1"/>
      <c r="T440" s="1"/>
      <c r="U440" s="1"/>
      <c r="V440" s="1"/>
      <c r="W440" s="1"/>
      <c r="X440" s="1"/>
      <c r="Y440" s="1"/>
      <c r="Z440" s="1"/>
      <c r="AA440" s="1"/>
    </row>
    <row r="441" spans="1:27" ht="12.75" customHeight="1" x14ac:dyDescent="0.2">
      <c r="A441" s="1"/>
      <c r="B441" s="1623" t="s">
        <v>30</v>
      </c>
      <c r="C441" s="1624"/>
      <c r="D441" s="1624"/>
      <c r="E441" s="1624"/>
      <c r="F441" s="1624"/>
      <c r="G441" s="1625"/>
      <c r="H441" s="127">
        <v>1.165</v>
      </c>
      <c r="I441" s="534">
        <v>1.248</v>
      </c>
      <c r="J441" s="565">
        <v>1.24</v>
      </c>
      <c r="K441" s="464">
        <v>0.94899999999999995</v>
      </c>
      <c r="L441" s="534">
        <v>0.80600000000000005</v>
      </c>
      <c r="M441" s="1305">
        <v>0.59099999999999997</v>
      </c>
      <c r="N441" s="1"/>
      <c r="O441" s="82"/>
      <c r="P441" s="82"/>
      <c r="Q441" s="1"/>
      <c r="R441" s="1"/>
      <c r="S441" s="1"/>
      <c r="T441" s="1"/>
      <c r="U441" s="1"/>
      <c r="V441" s="1"/>
      <c r="W441" s="1"/>
      <c r="X441" s="1"/>
      <c r="Y441" s="1"/>
      <c r="Z441" s="1"/>
      <c r="AA441" s="1"/>
    </row>
    <row r="442" spans="1:27" ht="12.75" customHeight="1" x14ac:dyDescent="0.2">
      <c r="A442" s="1"/>
      <c r="B442" s="1623" t="s">
        <v>31</v>
      </c>
      <c r="C442" s="1624"/>
      <c r="D442" s="1624"/>
      <c r="E442" s="1624"/>
      <c r="F442" s="1624"/>
      <c r="G442" s="1625"/>
      <c r="H442" s="127">
        <v>0.874</v>
      </c>
      <c r="I442" s="534">
        <v>0.90900000000000003</v>
      </c>
      <c r="J442" s="535">
        <v>95</v>
      </c>
      <c r="K442" s="536" t="s">
        <v>25</v>
      </c>
      <c r="L442" s="537" t="s">
        <v>25</v>
      </c>
      <c r="M442" s="1292" t="s">
        <v>25</v>
      </c>
      <c r="N442" s="1"/>
      <c r="O442" s="82"/>
      <c r="P442" s="82"/>
      <c r="Q442" s="1"/>
      <c r="R442" s="1"/>
      <c r="S442" s="1"/>
      <c r="T442" s="1"/>
      <c r="U442" s="1"/>
      <c r="V442" s="1"/>
      <c r="W442" s="1"/>
      <c r="X442" s="1"/>
      <c r="Y442" s="1"/>
      <c r="Z442" s="1"/>
      <c r="AA442" s="1"/>
    </row>
    <row r="443" spans="1:27" ht="12.75" customHeight="1" x14ac:dyDescent="0.2">
      <c r="A443" s="1"/>
      <c r="B443" s="1623" t="s">
        <v>32</v>
      </c>
      <c r="C443" s="1624"/>
      <c r="D443" s="1624"/>
      <c r="E443" s="1624"/>
      <c r="F443" s="1624"/>
      <c r="G443" s="1625"/>
      <c r="H443" s="127">
        <v>0.80100000000000005</v>
      </c>
      <c r="I443" s="534">
        <v>0.85599999999999998</v>
      </c>
      <c r="J443" s="222">
        <v>0.88500000000000001</v>
      </c>
      <c r="K443" s="464">
        <v>0.94299999999999995</v>
      </c>
      <c r="L443" s="534">
        <v>0.97599999999999998</v>
      </c>
      <c r="M443" s="1305">
        <v>1.036</v>
      </c>
      <c r="N443" s="1"/>
      <c r="O443" s="82"/>
      <c r="P443" s="82"/>
      <c r="Q443" s="1"/>
      <c r="R443" s="1"/>
      <c r="S443" s="1"/>
      <c r="T443" s="1"/>
      <c r="U443" s="1"/>
      <c r="V443" s="1"/>
      <c r="W443" s="1"/>
      <c r="X443" s="1"/>
      <c r="Y443" s="1"/>
      <c r="Z443" s="1"/>
      <c r="AA443" s="1"/>
    </row>
    <row r="444" spans="1:27" ht="12.75" customHeight="1" x14ac:dyDescent="0.2">
      <c r="A444" s="1"/>
      <c r="B444" s="1623" t="s">
        <v>33</v>
      </c>
      <c r="C444" s="1624"/>
      <c r="D444" s="1624"/>
      <c r="E444" s="1624"/>
      <c r="F444" s="1624"/>
      <c r="G444" s="1625"/>
      <c r="H444" s="127">
        <v>0.86</v>
      </c>
      <c r="I444" s="534">
        <v>0.86599999999999999</v>
      </c>
      <c r="J444" s="222">
        <v>0.82799999999999996</v>
      </c>
      <c r="K444" s="464">
        <v>0.69099999999999995</v>
      </c>
      <c r="L444" s="534">
        <v>0.76400000000000001</v>
      </c>
      <c r="M444" s="1305">
        <v>0.68300000000000005</v>
      </c>
      <c r="N444" s="1"/>
      <c r="O444" s="82"/>
      <c r="P444" s="82"/>
      <c r="Q444" s="1"/>
      <c r="R444" s="1"/>
      <c r="S444" s="1"/>
      <c r="T444" s="1"/>
      <c r="U444" s="1"/>
      <c r="V444" s="1"/>
      <c r="W444" s="1"/>
      <c r="X444" s="1"/>
      <c r="Y444" s="1"/>
      <c r="Z444" s="1"/>
      <c r="AA444" s="1"/>
    </row>
    <row r="445" spans="1:27" ht="12.75" customHeight="1" x14ac:dyDescent="0.2">
      <c r="A445" s="1"/>
      <c r="B445" s="1623" t="s">
        <v>34</v>
      </c>
      <c r="C445" s="1624"/>
      <c r="D445" s="1624"/>
      <c r="E445" s="1624"/>
      <c r="F445" s="1624"/>
      <c r="G445" s="1625"/>
      <c r="H445" s="127">
        <v>0.90500000000000003</v>
      </c>
      <c r="I445" s="534">
        <v>0.92100000000000004</v>
      </c>
      <c r="J445" s="222">
        <v>0.91100000000000003</v>
      </c>
      <c r="K445" s="464">
        <v>1.111</v>
      </c>
      <c r="L445" s="534">
        <v>0.82499999999999996</v>
      </c>
      <c r="M445" s="1305">
        <v>0.74299999999999999</v>
      </c>
      <c r="N445" s="1"/>
      <c r="O445" s="82"/>
      <c r="P445" s="82"/>
      <c r="Q445" s="1"/>
      <c r="R445" s="1"/>
      <c r="S445" s="1"/>
      <c r="T445" s="1"/>
      <c r="U445" s="1"/>
      <c r="V445" s="1"/>
      <c r="W445" s="1"/>
      <c r="X445" s="1"/>
      <c r="Y445" s="1"/>
      <c r="Z445" s="1"/>
      <c r="AA445" s="1"/>
    </row>
    <row r="446" spans="1:27" ht="12.75" customHeight="1" x14ac:dyDescent="0.2">
      <c r="A446" s="1"/>
      <c r="B446" s="1623" t="s">
        <v>35</v>
      </c>
      <c r="C446" s="1624"/>
      <c r="D446" s="1624"/>
      <c r="E446" s="1624"/>
      <c r="F446" s="1624"/>
      <c r="G446" s="1625"/>
      <c r="H446" s="127">
        <v>0.87</v>
      </c>
      <c r="I446" s="534">
        <v>0.86199999999999999</v>
      </c>
      <c r="J446" s="222">
        <v>0.88300000000000001</v>
      </c>
      <c r="K446" s="464">
        <v>0.78700000000000003</v>
      </c>
      <c r="L446" s="534">
        <v>0.95399999999999996</v>
      </c>
      <c r="M446" s="1305">
        <v>0.78500000000000003</v>
      </c>
      <c r="N446" s="1"/>
      <c r="O446" s="82"/>
      <c r="P446" s="82"/>
      <c r="Q446" s="1"/>
      <c r="R446" s="1"/>
      <c r="S446" s="1"/>
      <c r="T446" s="1"/>
      <c r="U446" s="1"/>
      <c r="V446" s="1"/>
      <c r="W446" s="1"/>
      <c r="X446" s="1"/>
      <c r="Y446" s="1"/>
      <c r="Z446" s="1"/>
      <c r="AA446" s="1"/>
    </row>
    <row r="447" spans="1:27" ht="12.75" customHeight="1" x14ac:dyDescent="0.2">
      <c r="A447" s="1"/>
      <c r="B447" s="1623" t="s">
        <v>36</v>
      </c>
      <c r="C447" s="1624"/>
      <c r="D447" s="1624"/>
      <c r="E447" s="1624"/>
      <c r="F447" s="1624"/>
      <c r="G447" s="1625"/>
      <c r="H447" s="127">
        <v>0.89300000000000002</v>
      </c>
      <c r="I447" s="534">
        <v>0.9</v>
      </c>
      <c r="J447" s="222">
        <v>0.88100000000000001</v>
      </c>
      <c r="K447" s="464">
        <v>0.88900000000000001</v>
      </c>
      <c r="L447" s="534">
        <v>0.88600000000000001</v>
      </c>
      <c r="M447" s="1305">
        <v>0.878</v>
      </c>
      <c r="N447" s="1"/>
      <c r="O447" s="82"/>
      <c r="P447" s="82"/>
      <c r="Q447" s="1"/>
      <c r="R447" s="1"/>
      <c r="S447" s="1"/>
      <c r="T447" s="1"/>
      <c r="U447" s="1"/>
      <c r="V447" s="1"/>
      <c r="W447" s="1"/>
      <c r="X447" s="1"/>
      <c r="Y447" s="1"/>
      <c r="Z447" s="1"/>
      <c r="AA447" s="1"/>
    </row>
    <row r="448" spans="1:27" ht="12.75" customHeight="1" x14ac:dyDescent="0.2">
      <c r="A448" s="1"/>
      <c r="B448" s="1623" t="s">
        <v>37</v>
      </c>
      <c r="C448" s="1624"/>
      <c r="D448" s="1624"/>
      <c r="E448" s="1624"/>
      <c r="F448" s="1624"/>
      <c r="G448" s="1625"/>
      <c r="H448" s="127">
        <v>1.0229999999999999</v>
      </c>
      <c r="I448" s="534">
        <v>1.008</v>
      </c>
      <c r="J448" s="222">
        <v>0.98899999999999999</v>
      </c>
      <c r="K448" s="464">
        <v>1</v>
      </c>
      <c r="L448" s="534">
        <v>0</v>
      </c>
      <c r="M448" s="1292" t="s">
        <v>25</v>
      </c>
      <c r="N448" s="1"/>
      <c r="O448" s="82"/>
      <c r="P448" s="82"/>
      <c r="Q448" s="1"/>
      <c r="R448" s="1"/>
      <c r="S448" s="1"/>
      <c r="T448" s="1"/>
      <c r="U448" s="1"/>
      <c r="V448" s="1"/>
      <c r="W448" s="1"/>
      <c r="X448" s="1"/>
      <c r="Y448" s="1"/>
      <c r="Z448" s="1"/>
      <c r="AA448" s="1"/>
    </row>
    <row r="449" spans="1:27" ht="12.75" customHeight="1" x14ac:dyDescent="0.2">
      <c r="A449" s="1"/>
      <c r="B449" s="1623" t="s">
        <v>38</v>
      </c>
      <c r="C449" s="1624"/>
      <c r="D449" s="1624"/>
      <c r="E449" s="1624"/>
      <c r="F449" s="1624"/>
      <c r="G449" s="1625"/>
      <c r="H449" s="127">
        <v>1</v>
      </c>
      <c r="I449" s="534">
        <v>1.03</v>
      </c>
      <c r="J449" s="222">
        <v>1.0369999999999999</v>
      </c>
      <c r="K449" s="464">
        <v>1.5</v>
      </c>
      <c r="L449" s="534">
        <v>1.333</v>
      </c>
      <c r="M449" s="1305">
        <v>1</v>
      </c>
      <c r="N449" s="1"/>
      <c r="O449" s="82"/>
      <c r="P449" s="82"/>
      <c r="Q449" s="1"/>
      <c r="R449" s="1"/>
      <c r="S449" s="1"/>
      <c r="T449" s="1"/>
      <c r="U449" s="1"/>
      <c r="V449" s="1"/>
      <c r="W449" s="1"/>
      <c r="X449" s="1"/>
      <c r="Y449" s="1"/>
      <c r="Z449" s="1"/>
      <c r="AA449" s="1"/>
    </row>
    <row r="450" spans="1:27" ht="12.75" customHeight="1" x14ac:dyDescent="0.2">
      <c r="A450" s="1"/>
      <c r="B450" s="1631" t="s">
        <v>159</v>
      </c>
      <c r="C450" s="1632"/>
      <c r="D450" s="1632"/>
      <c r="E450" s="1632"/>
      <c r="F450" s="1632"/>
      <c r="G450" s="1633"/>
      <c r="H450" s="130">
        <v>0.84499999999999997</v>
      </c>
      <c r="I450" s="566">
        <v>0.83299999999999996</v>
      </c>
      <c r="J450" s="567">
        <v>0.81100000000000005</v>
      </c>
      <c r="K450" s="568">
        <v>0.98499999999999999</v>
      </c>
      <c r="L450" s="566">
        <v>0.90500000000000003</v>
      </c>
      <c r="M450" s="1306">
        <v>0.85</v>
      </c>
      <c r="N450" s="1"/>
      <c r="O450" s="82"/>
      <c r="P450" s="82"/>
      <c r="Q450" s="1"/>
      <c r="R450" s="1"/>
      <c r="S450" s="1"/>
      <c r="T450" s="1"/>
      <c r="U450" s="1"/>
      <c r="V450" s="1"/>
      <c r="W450" s="1"/>
      <c r="X450" s="1"/>
      <c r="Y450" s="1"/>
      <c r="Z450" s="1"/>
      <c r="AA450" s="1"/>
    </row>
    <row r="451" spans="1:27" ht="15" customHeight="1" x14ac:dyDescent="0.2">
      <c r="A451" s="2"/>
      <c r="B451" s="2028" t="s">
        <v>517</v>
      </c>
      <c r="C451" s="1645"/>
      <c r="D451" s="1645"/>
      <c r="E451" s="1645"/>
      <c r="F451" s="1645"/>
      <c r="G451" s="1645"/>
      <c r="H451" s="1645"/>
      <c r="I451" s="1645"/>
      <c r="J451" s="1645"/>
      <c r="K451" s="1645"/>
      <c r="L451" s="1645"/>
      <c r="M451" s="1645"/>
      <c r="N451" s="2"/>
      <c r="O451" s="2"/>
      <c r="P451" s="2"/>
      <c r="Q451" s="2"/>
      <c r="R451" s="2"/>
      <c r="S451" s="2"/>
      <c r="T451" s="2"/>
      <c r="U451" s="2"/>
      <c r="V451" s="2"/>
      <c r="W451" s="2"/>
      <c r="X451" s="2"/>
      <c r="Y451" s="2"/>
      <c r="Z451" s="2"/>
      <c r="AA451" s="2"/>
    </row>
    <row r="452" spans="1:27" ht="15" customHeight="1" x14ac:dyDescent="0.2">
      <c r="A452" s="2"/>
      <c r="B452" s="1610"/>
      <c r="C452" s="1610"/>
      <c r="D452" s="1610"/>
      <c r="E452" s="1610"/>
      <c r="F452" s="1610"/>
      <c r="G452" s="1610"/>
      <c r="H452" s="1610"/>
      <c r="I452" s="1610"/>
      <c r="J452" s="1610"/>
      <c r="K452" s="1610"/>
      <c r="L452" s="1610"/>
      <c r="M452" s="1610"/>
      <c r="N452" s="2"/>
      <c r="O452" s="2"/>
      <c r="P452" s="2"/>
      <c r="Q452" s="2"/>
      <c r="R452" s="2"/>
      <c r="S452" s="2"/>
      <c r="T452" s="2"/>
      <c r="U452" s="2"/>
      <c r="V452" s="2"/>
      <c r="W452" s="2"/>
      <c r="X452" s="2"/>
      <c r="Y452" s="2"/>
      <c r="Z452" s="2"/>
      <c r="AA452" s="2"/>
    </row>
    <row r="453" spans="1:27" ht="15" customHeight="1" x14ac:dyDescent="0.2">
      <c r="A453" s="2"/>
      <c r="B453" s="1610"/>
      <c r="C453" s="1610"/>
      <c r="D453" s="1610"/>
      <c r="E453" s="1610"/>
      <c r="F453" s="1610"/>
      <c r="G453" s="1610"/>
      <c r="H453" s="1610"/>
      <c r="I453" s="1610"/>
      <c r="J453" s="1610"/>
      <c r="K453" s="1610"/>
      <c r="L453" s="1610"/>
      <c r="M453" s="1610"/>
      <c r="N453" s="2"/>
      <c r="O453" s="2"/>
      <c r="P453" s="2"/>
      <c r="Q453" s="2"/>
      <c r="R453" s="2"/>
      <c r="S453" s="2"/>
      <c r="T453" s="2"/>
      <c r="U453" s="2"/>
      <c r="V453" s="2"/>
      <c r="W453" s="2"/>
      <c r="X453" s="2"/>
      <c r="Y453" s="2"/>
      <c r="Z453" s="2"/>
      <c r="AA453" s="2"/>
    </row>
    <row r="454" spans="1:27" ht="12.75" customHeight="1" x14ac:dyDescent="0.2">
      <c r="A454" s="2"/>
      <c r="B454" s="1635"/>
      <c r="C454" s="1635"/>
      <c r="D454" s="1635"/>
      <c r="E454" s="1635"/>
      <c r="F454" s="1635"/>
      <c r="G454" s="1635"/>
      <c r="H454" s="1635"/>
      <c r="I454" s="1635"/>
      <c r="J454" s="1635"/>
      <c r="K454" s="1635"/>
      <c r="L454" s="1635"/>
      <c r="M454" s="1635"/>
      <c r="N454" s="2"/>
      <c r="O454" s="2"/>
      <c r="P454" s="2"/>
      <c r="Q454" s="2"/>
      <c r="R454" s="2"/>
      <c r="S454" s="2"/>
      <c r="T454" s="2"/>
      <c r="U454" s="2"/>
      <c r="V454" s="2"/>
      <c r="W454" s="2"/>
      <c r="X454" s="2"/>
      <c r="Y454" s="2"/>
      <c r="Z454" s="2"/>
      <c r="AA454" s="2"/>
    </row>
    <row r="455" spans="1:27"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75" customHeight="1" x14ac:dyDescent="0.2">
      <c r="A457" s="1012"/>
      <c r="B457" s="1012" t="s">
        <v>518</v>
      </c>
      <c r="C457" s="1012"/>
      <c r="D457" s="1012"/>
      <c r="E457" s="1012"/>
      <c r="F457" s="1012"/>
      <c r="G457" s="1012"/>
      <c r="H457" s="1012"/>
      <c r="I457" s="1012"/>
      <c r="J457" s="1012"/>
      <c r="K457" s="1012"/>
      <c r="L457" s="1012"/>
      <c r="M457" s="1012"/>
      <c r="N457" s="1"/>
      <c r="O457" s="1"/>
      <c r="P457" s="1"/>
      <c r="Q457" s="1"/>
      <c r="R457" s="1"/>
      <c r="S457" s="1"/>
      <c r="T457" s="1"/>
      <c r="U457" s="1"/>
      <c r="V457" s="1"/>
      <c r="W457" s="1"/>
      <c r="X457" s="1"/>
      <c r="Y457" s="1"/>
      <c r="Z457" s="1"/>
      <c r="AA457" s="1"/>
    </row>
    <row r="458" spans="1:27"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 customHeight="1" x14ac:dyDescent="0.2">
      <c r="A459" s="1"/>
      <c r="B459" s="1876" t="s">
        <v>519</v>
      </c>
      <c r="C459" s="1615"/>
      <c r="D459" s="1615"/>
      <c r="E459" s="1615"/>
      <c r="F459" s="1615"/>
      <c r="G459" s="1637"/>
      <c r="H459" s="1902" t="s">
        <v>438</v>
      </c>
      <c r="I459" s="1615"/>
      <c r="J459" s="1637"/>
      <c r="K459" s="1902" t="s">
        <v>520</v>
      </c>
      <c r="L459" s="1615"/>
      <c r="M459" s="1615"/>
      <c r="N459" s="1"/>
      <c r="O459" s="1"/>
      <c r="P459" s="1"/>
      <c r="Q459" s="1"/>
      <c r="R459" s="1"/>
      <c r="S459" s="1"/>
      <c r="T459" s="1"/>
      <c r="U459" s="1"/>
      <c r="V459" s="1"/>
      <c r="W459" s="1"/>
      <c r="X459" s="1"/>
      <c r="Y459" s="1"/>
      <c r="Z459" s="1"/>
      <c r="AA459" s="1"/>
    </row>
    <row r="460" spans="1:27" ht="12.75" customHeight="1" x14ac:dyDescent="0.2">
      <c r="A460" s="1"/>
      <c r="B460" s="1638"/>
      <c r="C460" s="1638"/>
      <c r="D460" s="1638"/>
      <c r="E460" s="1638"/>
      <c r="F460" s="1638"/>
      <c r="G460" s="1639"/>
      <c r="H460" s="1301">
        <v>2022</v>
      </c>
      <c r="I460" s="562">
        <v>2023</v>
      </c>
      <c r="J460" s="1307">
        <v>2024</v>
      </c>
      <c r="K460" s="1301">
        <v>2022</v>
      </c>
      <c r="L460" s="562">
        <v>2023</v>
      </c>
      <c r="M460" s="563">
        <v>2024</v>
      </c>
      <c r="N460" s="1"/>
      <c r="O460" s="1"/>
      <c r="P460" s="1"/>
      <c r="Q460" s="1"/>
      <c r="R460" s="1"/>
      <c r="S460" s="1"/>
      <c r="T460" s="1"/>
      <c r="U460" s="1"/>
      <c r="V460" s="1"/>
      <c r="W460" s="1"/>
      <c r="X460" s="1"/>
      <c r="Y460" s="1"/>
      <c r="Z460" s="1"/>
      <c r="AA460" s="1"/>
    </row>
    <row r="461" spans="1:27" ht="12.75" customHeight="1" x14ac:dyDescent="0.2">
      <c r="A461" s="1"/>
      <c r="B461" s="1649" t="s">
        <v>521</v>
      </c>
      <c r="C461" s="1650"/>
      <c r="D461" s="1650"/>
      <c r="E461" s="1650"/>
      <c r="F461" s="1650"/>
      <c r="G461" s="1651"/>
      <c r="H461" s="342">
        <v>7572</v>
      </c>
      <c r="I461" s="343">
        <v>7875</v>
      </c>
      <c r="J461" s="569">
        <v>7796</v>
      </c>
      <c r="K461" s="342">
        <v>571</v>
      </c>
      <c r="L461" s="343">
        <v>608</v>
      </c>
      <c r="M461" s="570">
        <v>545</v>
      </c>
      <c r="N461" s="1"/>
      <c r="O461" s="82"/>
      <c r="P461" s="82"/>
      <c r="Q461" s="1"/>
      <c r="R461" s="1"/>
      <c r="S461" s="1"/>
      <c r="T461" s="1"/>
      <c r="U461" s="1"/>
      <c r="V461" s="1"/>
      <c r="W461" s="1"/>
      <c r="X461" s="1"/>
      <c r="Y461" s="1"/>
      <c r="Z461" s="1"/>
      <c r="AA461" s="1"/>
    </row>
    <row r="462" spans="1:27" ht="12.75" customHeight="1" x14ac:dyDescent="0.2">
      <c r="A462" s="1"/>
      <c r="B462" s="1623" t="s">
        <v>168</v>
      </c>
      <c r="C462" s="1624"/>
      <c r="D462" s="1624"/>
      <c r="E462" s="1624"/>
      <c r="F462" s="1624"/>
      <c r="G462" s="1625"/>
      <c r="H462" s="113">
        <v>2266</v>
      </c>
      <c r="I462" s="307">
        <v>3927</v>
      </c>
      <c r="J462" s="112">
        <v>4342</v>
      </c>
      <c r="K462" s="113">
        <v>67</v>
      </c>
      <c r="L462" s="307">
        <v>300</v>
      </c>
      <c r="M462" s="1059">
        <v>367</v>
      </c>
      <c r="N462" s="1"/>
      <c r="O462" s="82"/>
      <c r="P462" s="82"/>
      <c r="Q462" s="1"/>
      <c r="R462" s="1"/>
      <c r="S462" s="1"/>
      <c r="T462" s="1"/>
      <c r="U462" s="1"/>
      <c r="V462" s="1"/>
      <c r="W462" s="1"/>
      <c r="X462" s="1"/>
      <c r="Y462" s="1"/>
      <c r="Z462" s="1"/>
      <c r="AA462" s="1"/>
    </row>
    <row r="463" spans="1:27" ht="12.75" customHeight="1" x14ac:dyDescent="0.2">
      <c r="A463" s="1"/>
      <c r="B463" s="1623" t="s">
        <v>522</v>
      </c>
      <c r="C463" s="1624"/>
      <c r="D463" s="1624"/>
      <c r="E463" s="1624"/>
      <c r="F463" s="1624"/>
      <c r="G463" s="1625"/>
      <c r="H463" s="571">
        <v>0.29899999999999999</v>
      </c>
      <c r="I463" s="572">
        <v>0.499</v>
      </c>
      <c r="J463" s="573">
        <v>0.55700000000000005</v>
      </c>
      <c r="K463" s="571">
        <v>0.11700000000000001</v>
      </c>
      <c r="L463" s="572">
        <v>0.49299999999999999</v>
      </c>
      <c r="M463" s="1308">
        <v>0.67300000000000004</v>
      </c>
      <c r="N463" s="1"/>
      <c r="O463" s="82"/>
      <c r="P463" s="82"/>
      <c r="Q463" s="1"/>
      <c r="R463" s="1"/>
      <c r="S463" s="1"/>
      <c r="T463" s="1"/>
      <c r="U463" s="1"/>
      <c r="V463" s="1"/>
      <c r="W463" s="1"/>
      <c r="X463" s="1"/>
      <c r="Y463" s="1"/>
      <c r="Z463" s="1"/>
      <c r="AA463" s="1"/>
    </row>
    <row r="464" spans="1:27" ht="15" customHeight="1" x14ac:dyDescent="0.2">
      <c r="A464" s="2"/>
      <c r="B464" s="2028" t="s">
        <v>523</v>
      </c>
      <c r="C464" s="1645"/>
      <c r="D464" s="1645"/>
      <c r="E464" s="1645"/>
      <c r="F464" s="1645"/>
      <c r="G464" s="1645"/>
      <c r="H464" s="1645"/>
      <c r="I464" s="1645"/>
      <c r="J464" s="1645"/>
      <c r="K464" s="1645"/>
      <c r="L464" s="1645"/>
      <c r="M464" s="1645"/>
      <c r="N464" s="2"/>
      <c r="O464" s="2"/>
      <c r="P464" s="2"/>
      <c r="Q464" s="2"/>
      <c r="R464" s="2"/>
      <c r="S464" s="2"/>
      <c r="T464" s="2"/>
      <c r="U464" s="2"/>
      <c r="V464" s="2"/>
      <c r="W464" s="2"/>
      <c r="X464" s="2"/>
      <c r="Y464" s="2"/>
      <c r="Z464" s="2"/>
      <c r="AA464" s="2"/>
    </row>
    <row r="465" spans="1:27" ht="9" customHeight="1" x14ac:dyDescent="0.2">
      <c r="A465" s="2"/>
      <c r="B465" s="1635"/>
      <c r="C465" s="1635"/>
      <c r="D465" s="1635"/>
      <c r="E465" s="1635"/>
      <c r="F465" s="1635"/>
      <c r="G465" s="1635"/>
      <c r="H465" s="1635"/>
      <c r="I465" s="1635"/>
      <c r="J465" s="1635"/>
      <c r="K465" s="1635"/>
      <c r="L465" s="1635"/>
      <c r="M465" s="1635"/>
      <c r="N465" s="2"/>
      <c r="O465" s="2"/>
      <c r="P465" s="2"/>
      <c r="Q465" s="2"/>
      <c r="R465" s="2"/>
      <c r="S465" s="2"/>
      <c r="T465" s="2"/>
      <c r="U465" s="2"/>
      <c r="V465" s="2"/>
      <c r="W465" s="2"/>
      <c r="X465" s="2"/>
      <c r="Y465" s="2"/>
      <c r="Z465" s="2"/>
      <c r="AA465" s="2"/>
    </row>
    <row r="466" spans="1:27"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75" customHeight="1" x14ac:dyDescent="0.2">
      <c r="A468" s="1012"/>
      <c r="B468" s="1012" t="s">
        <v>524</v>
      </c>
      <c r="C468" s="1012"/>
      <c r="D468" s="1012"/>
      <c r="E468" s="1012"/>
      <c r="F468" s="1012"/>
      <c r="G468" s="1012"/>
      <c r="H468" s="1012"/>
      <c r="I468" s="1012"/>
      <c r="J468" s="1012"/>
      <c r="K468" s="1012"/>
      <c r="L468" s="1012"/>
      <c r="M468" s="1012"/>
      <c r="N468" s="1"/>
      <c r="O468" s="1"/>
      <c r="P468" s="1"/>
      <c r="Q468" s="1"/>
      <c r="R468" s="1"/>
      <c r="S468" s="1"/>
      <c r="T468" s="1"/>
      <c r="U468" s="1"/>
      <c r="V468" s="1"/>
      <c r="W468" s="1"/>
      <c r="X468" s="1"/>
      <c r="Y468" s="1"/>
      <c r="Z468" s="1"/>
      <c r="AA468" s="1"/>
    </row>
    <row r="469" spans="1:27" ht="12.75" customHeight="1" x14ac:dyDescent="0.2">
      <c r="A469" s="1002"/>
      <c r="B469" s="1002" t="s">
        <v>525</v>
      </c>
      <c r="C469" s="1002"/>
      <c r="D469" s="1002"/>
      <c r="E469" s="1002"/>
      <c r="F469" s="1002"/>
      <c r="G469" s="1002"/>
      <c r="H469" s="1002"/>
      <c r="I469" s="1002"/>
      <c r="J469" s="1002"/>
      <c r="K469" s="1002"/>
      <c r="L469" s="1002"/>
      <c r="M469" s="1002"/>
      <c r="N469" s="1003"/>
      <c r="O469" s="1003"/>
      <c r="P469" s="1003"/>
      <c r="Q469" s="1003"/>
      <c r="R469" s="1003"/>
      <c r="S469" s="1003"/>
      <c r="T469" s="1003"/>
      <c r="U469" s="1003"/>
      <c r="V469" s="1003"/>
      <c r="W469" s="1003"/>
      <c r="X469" s="1003"/>
      <c r="Y469" s="1003"/>
      <c r="Z469" s="1003"/>
      <c r="AA469" s="1003"/>
    </row>
    <row r="470" spans="1:27" ht="15" customHeight="1" x14ac:dyDescent="0.2">
      <c r="A470" s="1"/>
      <c r="B470" s="1857" t="s">
        <v>526</v>
      </c>
      <c r="C470" s="1610"/>
      <c r="D470" s="1610"/>
      <c r="E470" s="1610"/>
      <c r="F470" s="1610"/>
      <c r="G470" s="1610"/>
      <c r="H470" s="1610"/>
      <c r="I470" s="1610"/>
      <c r="J470" s="1610"/>
      <c r="K470" s="1610"/>
      <c r="L470" s="1610"/>
      <c r="M470" s="1610"/>
      <c r="N470" s="1"/>
      <c r="O470" s="1"/>
      <c r="P470" s="1"/>
      <c r="Q470" s="1"/>
      <c r="R470" s="1"/>
      <c r="S470" s="1"/>
      <c r="T470" s="1"/>
      <c r="U470" s="1"/>
      <c r="V470" s="1"/>
      <c r="W470" s="1"/>
      <c r="X470" s="1"/>
      <c r="Y470" s="1"/>
      <c r="Z470" s="1"/>
      <c r="AA470" s="1"/>
    </row>
    <row r="471" spans="1:27" ht="12.75" customHeight="1" x14ac:dyDescent="0.2">
      <c r="A471" s="1"/>
      <c r="B471" s="1610"/>
      <c r="C471" s="1610"/>
      <c r="D471" s="1610"/>
      <c r="E471" s="1610"/>
      <c r="F471" s="1610"/>
      <c r="G471" s="1610"/>
      <c r="H471" s="1610"/>
      <c r="I471" s="1610"/>
      <c r="J471" s="1610"/>
      <c r="K471" s="1610"/>
      <c r="L471" s="1610"/>
      <c r="M471" s="1610"/>
      <c r="N471" s="1"/>
      <c r="O471" s="1"/>
      <c r="P471" s="1"/>
      <c r="Q471" s="1"/>
      <c r="R471" s="1"/>
      <c r="S471" s="1"/>
      <c r="T471" s="1"/>
      <c r="U471" s="1"/>
      <c r="V471" s="1"/>
      <c r="W471" s="1"/>
      <c r="X471" s="1"/>
      <c r="Y471" s="1"/>
      <c r="Z471" s="1"/>
      <c r="AA471" s="1"/>
    </row>
    <row r="472" spans="1:27"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28.5" customHeight="1" x14ac:dyDescent="0.2">
      <c r="A474" s="6"/>
      <c r="B474" s="370" t="s">
        <v>161</v>
      </c>
      <c r="C474" s="6"/>
      <c r="D474" s="6"/>
      <c r="E474" s="6"/>
      <c r="F474" s="6"/>
      <c r="G474" s="6"/>
      <c r="H474" s="6"/>
      <c r="I474" s="6"/>
      <c r="J474" s="6"/>
      <c r="K474" s="6"/>
      <c r="L474" s="6"/>
      <c r="M474" s="6"/>
      <c r="N474" s="6"/>
      <c r="O474" s="6"/>
      <c r="P474" s="6"/>
      <c r="Q474" s="6"/>
      <c r="R474" s="6"/>
      <c r="S474" s="6"/>
      <c r="T474" s="6"/>
      <c r="U474" s="6"/>
      <c r="V474" s="6"/>
      <c r="W474" s="6"/>
      <c r="X474" s="6"/>
      <c r="Y474" s="6"/>
      <c r="Z474" s="6"/>
      <c r="AA474" s="6"/>
    </row>
    <row r="475" spans="1:27"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75" customHeight="1" x14ac:dyDescent="0.2">
      <c r="A477" s="1012"/>
      <c r="B477" s="1012" t="s">
        <v>527</v>
      </c>
      <c r="C477" s="1012"/>
      <c r="D477" s="1012"/>
      <c r="E477" s="1012"/>
      <c r="F477" s="1012"/>
      <c r="G477" s="1012"/>
      <c r="H477" s="1012"/>
      <c r="I477" s="1012"/>
      <c r="J477" s="1012"/>
      <c r="K477" s="1012"/>
      <c r="L477" s="1012"/>
      <c r="M477" s="1012"/>
      <c r="N477" s="1"/>
      <c r="O477" s="1"/>
      <c r="P477" s="1"/>
      <c r="Q477" s="1"/>
      <c r="R477" s="1"/>
      <c r="S477" s="1"/>
      <c r="T477" s="1"/>
      <c r="U477" s="1"/>
      <c r="V477" s="1"/>
      <c r="W477" s="1"/>
      <c r="X477" s="1"/>
      <c r="Y477" s="1"/>
      <c r="Z477" s="1"/>
      <c r="AA477" s="1"/>
    </row>
    <row r="478" spans="1:27"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 customHeight="1" x14ac:dyDescent="0.2">
      <c r="A479" s="1"/>
      <c r="B479" s="1857" t="s">
        <v>528</v>
      </c>
      <c r="C479" s="1610"/>
      <c r="D479" s="1610"/>
      <c r="E479" s="1610"/>
      <c r="F479" s="1610"/>
      <c r="G479" s="1610"/>
      <c r="H479" s="1610"/>
      <c r="I479" s="1610"/>
      <c r="J479" s="1610"/>
      <c r="K479" s="1610"/>
      <c r="L479" s="1610"/>
      <c r="M479" s="1610"/>
      <c r="N479" s="1"/>
      <c r="O479" s="1"/>
      <c r="P479" s="1"/>
      <c r="Q479" s="1"/>
      <c r="R479" s="1"/>
      <c r="S479" s="1"/>
      <c r="T479" s="1"/>
      <c r="U479" s="1"/>
      <c r="V479" s="1"/>
      <c r="W479" s="1"/>
      <c r="X479" s="1"/>
      <c r="Y479" s="1"/>
      <c r="Z479" s="1"/>
      <c r="AA479" s="1"/>
    </row>
    <row r="480" spans="1:27" ht="12.75" customHeight="1" x14ac:dyDescent="0.2">
      <c r="A480" s="1"/>
      <c r="B480" s="1610"/>
      <c r="C480" s="1610"/>
      <c r="D480" s="1610"/>
      <c r="E480" s="1610"/>
      <c r="F480" s="1610"/>
      <c r="G480" s="1610"/>
      <c r="H480" s="1610"/>
      <c r="I480" s="1610"/>
      <c r="J480" s="1610"/>
      <c r="K480" s="1610"/>
      <c r="L480" s="1610"/>
      <c r="M480" s="1610"/>
      <c r="N480" s="1"/>
      <c r="O480" s="1"/>
      <c r="P480" s="1"/>
      <c r="Q480" s="1"/>
      <c r="R480" s="1"/>
      <c r="S480" s="1"/>
      <c r="T480" s="1"/>
      <c r="U480" s="1"/>
      <c r="V480" s="1"/>
      <c r="W480" s="1"/>
      <c r="X480" s="1"/>
      <c r="Y480" s="1"/>
      <c r="Z480" s="1"/>
      <c r="AA480" s="1"/>
    </row>
    <row r="481" spans="1:27" ht="12.75" customHeight="1" x14ac:dyDescent="0.2">
      <c r="A481" s="1"/>
      <c r="B481" s="1610"/>
      <c r="C481" s="1610"/>
      <c r="D481" s="1610"/>
      <c r="E481" s="1610"/>
      <c r="F481" s="1610"/>
      <c r="G481" s="1610"/>
      <c r="H481" s="1610"/>
      <c r="I481" s="1610"/>
      <c r="J481" s="1610"/>
      <c r="K481" s="1610"/>
      <c r="L481" s="1610"/>
      <c r="M481" s="1610"/>
      <c r="N481" s="1"/>
      <c r="O481" s="1"/>
      <c r="P481" s="1"/>
      <c r="Q481" s="1"/>
      <c r="R481" s="1"/>
      <c r="S481" s="1"/>
      <c r="T481" s="1"/>
      <c r="U481" s="1"/>
      <c r="V481" s="1"/>
      <c r="W481" s="1"/>
      <c r="X481" s="1"/>
      <c r="Y481" s="1"/>
      <c r="Z481" s="1"/>
      <c r="AA481" s="1"/>
    </row>
    <row r="482" spans="1:27"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x14ac:dyDescent="0.2">
      <c r="A483" s="1012"/>
      <c r="B483" s="1012" t="s">
        <v>529</v>
      </c>
      <c r="C483" s="1012"/>
      <c r="D483" s="1012"/>
      <c r="E483" s="1012"/>
      <c r="F483" s="1012"/>
      <c r="G483" s="1012"/>
      <c r="H483" s="1012"/>
      <c r="I483" s="1012"/>
      <c r="J483" s="1012"/>
      <c r="K483" s="1012"/>
      <c r="L483" s="1012"/>
      <c r="M483" s="1012"/>
      <c r="N483" s="1"/>
      <c r="O483" s="1"/>
      <c r="P483" s="1"/>
      <c r="Q483" s="1"/>
      <c r="R483" s="1"/>
      <c r="S483" s="1"/>
      <c r="T483" s="1"/>
      <c r="U483" s="1"/>
      <c r="V483" s="1"/>
      <c r="W483" s="1"/>
      <c r="X483" s="1"/>
      <c r="Y483" s="1"/>
      <c r="Z483" s="1"/>
      <c r="AA483" s="1"/>
    </row>
    <row r="484" spans="1:27"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x14ac:dyDescent="0.2">
      <c r="A485" s="1"/>
      <c r="B485" s="1703" t="s">
        <v>530</v>
      </c>
      <c r="C485" s="1610"/>
      <c r="D485" s="1610"/>
      <c r="E485" s="1610"/>
      <c r="F485" s="1610"/>
      <c r="G485" s="1610"/>
      <c r="H485" s="1610"/>
      <c r="I485" s="1610"/>
      <c r="J485" s="1610"/>
      <c r="K485" s="1610"/>
      <c r="L485" s="1610"/>
      <c r="M485" s="1610"/>
      <c r="N485" s="1"/>
      <c r="O485" s="1"/>
      <c r="P485" s="1"/>
      <c r="Q485" s="1"/>
      <c r="R485" s="1"/>
      <c r="S485" s="1"/>
      <c r="T485" s="1"/>
      <c r="U485" s="1"/>
      <c r="V485" s="1"/>
      <c r="W485" s="1"/>
      <c r="X485" s="1"/>
      <c r="Y485" s="1"/>
      <c r="Z485" s="1"/>
      <c r="AA485" s="1"/>
    </row>
    <row r="486" spans="1:27" ht="12.75" customHeight="1" x14ac:dyDescent="0.2">
      <c r="A486" s="1"/>
      <c r="B486" s="1610"/>
      <c r="C486" s="1610"/>
      <c r="D486" s="1610"/>
      <c r="E486" s="1610"/>
      <c r="F486" s="1610"/>
      <c r="G486" s="1610"/>
      <c r="H486" s="1610"/>
      <c r="I486" s="1610"/>
      <c r="J486" s="1610"/>
      <c r="K486" s="1610"/>
      <c r="L486" s="1610"/>
      <c r="M486" s="1610"/>
      <c r="N486" s="1"/>
      <c r="O486" s="1"/>
      <c r="P486" s="1"/>
      <c r="Q486" s="1"/>
      <c r="R486" s="1"/>
      <c r="S486" s="1"/>
      <c r="T486" s="1"/>
      <c r="U486" s="1"/>
      <c r="V486" s="1"/>
      <c r="W486" s="1"/>
      <c r="X486" s="1"/>
      <c r="Y486" s="1"/>
      <c r="Z486" s="1"/>
      <c r="AA486" s="1"/>
    </row>
    <row r="487" spans="1:27" ht="12.75" customHeight="1" x14ac:dyDescent="0.2">
      <c r="A487" s="1"/>
      <c r="B487" s="1610"/>
      <c r="C487" s="1610"/>
      <c r="D487" s="1610"/>
      <c r="E487" s="1610"/>
      <c r="F487" s="1610"/>
      <c r="G487" s="1610"/>
      <c r="H487" s="1610"/>
      <c r="I487" s="1610"/>
      <c r="J487" s="1610"/>
      <c r="K487" s="1610"/>
      <c r="L487" s="1610"/>
      <c r="M487" s="1610"/>
      <c r="N487" s="1"/>
      <c r="O487" s="1"/>
      <c r="P487" s="1"/>
      <c r="Q487" s="1"/>
      <c r="R487" s="1"/>
      <c r="S487" s="1"/>
      <c r="T487" s="1"/>
      <c r="U487" s="1"/>
      <c r="V487" s="1"/>
      <c r="W487" s="1"/>
      <c r="X487" s="1"/>
      <c r="Y487" s="1"/>
      <c r="Z487" s="1"/>
      <c r="AA487" s="1"/>
    </row>
    <row r="488" spans="1:27"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 customHeight="1" x14ac:dyDescent="0.2">
      <c r="A489" s="1012"/>
      <c r="B489" s="1702" t="s">
        <v>531</v>
      </c>
      <c r="C489" s="1615"/>
      <c r="D489" s="1615"/>
      <c r="E489" s="1615"/>
      <c r="F489" s="1615"/>
      <c r="G489" s="1615"/>
      <c r="H489" s="1615"/>
      <c r="I489" s="1615"/>
      <c r="J489" s="1615"/>
      <c r="K489" s="1615"/>
      <c r="L489" s="1615"/>
      <c r="M489" s="1615"/>
      <c r="N489" s="1"/>
      <c r="O489" s="1"/>
      <c r="P489" s="1"/>
      <c r="Q489" s="1"/>
      <c r="R489" s="1"/>
      <c r="S489" s="1"/>
      <c r="T489" s="1"/>
      <c r="U489" s="1"/>
      <c r="V489" s="1"/>
      <c r="W489" s="1"/>
      <c r="X489" s="1"/>
      <c r="Y489" s="1"/>
      <c r="Z489" s="1"/>
      <c r="AA489" s="1"/>
    </row>
    <row r="490" spans="1:27" ht="12.75" hidden="1" customHeight="1" x14ac:dyDescent="0.2">
      <c r="A490" s="1012"/>
      <c r="B490" s="1615"/>
      <c r="C490" s="1615"/>
      <c r="D490" s="1615"/>
      <c r="E490" s="1615"/>
      <c r="F490" s="1615"/>
      <c r="G490" s="1615"/>
      <c r="H490" s="1615"/>
      <c r="I490" s="1615"/>
      <c r="J490" s="1615"/>
      <c r="K490" s="1615"/>
      <c r="L490" s="1615"/>
      <c r="M490" s="1615"/>
      <c r="N490" s="1"/>
      <c r="O490" s="1"/>
      <c r="P490" s="1"/>
      <c r="Q490" s="1"/>
      <c r="R490" s="1"/>
      <c r="S490" s="1"/>
      <c r="T490" s="1"/>
      <c r="U490" s="1"/>
      <c r="V490" s="1"/>
      <c r="W490" s="1"/>
      <c r="X490" s="1"/>
      <c r="Y490" s="1"/>
      <c r="Z490" s="1"/>
      <c r="AA490" s="1"/>
    </row>
    <row r="491" spans="1:27"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x14ac:dyDescent="0.2">
      <c r="A492" s="1"/>
      <c r="B492" s="1703" t="s">
        <v>532</v>
      </c>
      <c r="C492" s="1610"/>
      <c r="D492" s="1610"/>
      <c r="E492" s="1610"/>
      <c r="F492" s="1610"/>
      <c r="G492" s="1610"/>
      <c r="H492" s="1610"/>
      <c r="I492" s="1610"/>
      <c r="J492" s="1610"/>
      <c r="K492" s="1610"/>
      <c r="L492" s="1610"/>
      <c r="M492" s="1610"/>
      <c r="N492" s="1"/>
      <c r="O492" s="1"/>
      <c r="P492" s="1"/>
      <c r="Q492" s="1"/>
      <c r="R492" s="1"/>
      <c r="S492" s="1"/>
      <c r="T492" s="1"/>
      <c r="U492" s="1"/>
      <c r="V492" s="1"/>
      <c r="W492" s="1"/>
      <c r="X492" s="1"/>
      <c r="Y492" s="1"/>
      <c r="Z492" s="1"/>
      <c r="AA492" s="1"/>
    </row>
    <row r="493" spans="1:27" ht="12.75" customHeight="1" x14ac:dyDescent="0.2">
      <c r="A493" s="1"/>
      <c r="B493" s="1610"/>
      <c r="C493" s="1610"/>
      <c r="D493" s="1610"/>
      <c r="E493" s="1610"/>
      <c r="F493" s="1610"/>
      <c r="G493" s="1610"/>
      <c r="H493" s="1610"/>
      <c r="I493" s="1610"/>
      <c r="J493" s="1610"/>
      <c r="K493" s="1610"/>
      <c r="L493" s="1610"/>
      <c r="M493" s="1610"/>
      <c r="N493" s="1"/>
      <c r="O493" s="1"/>
      <c r="P493" s="1"/>
      <c r="Q493" s="1"/>
      <c r="R493" s="1"/>
      <c r="S493" s="1"/>
      <c r="T493" s="1"/>
      <c r="U493" s="1"/>
      <c r="V493" s="1"/>
      <c r="W493" s="1"/>
      <c r="X493" s="1"/>
      <c r="Y493" s="1"/>
      <c r="Z493" s="1"/>
      <c r="AA493" s="1"/>
    </row>
    <row r="494" spans="1:27" ht="12.75" customHeight="1" x14ac:dyDescent="0.2">
      <c r="A494" s="1"/>
      <c r="B494" s="1610"/>
      <c r="C494" s="1610"/>
      <c r="D494" s="1610"/>
      <c r="E494" s="1610"/>
      <c r="F494" s="1610"/>
      <c r="G494" s="1610"/>
      <c r="H494" s="1610"/>
      <c r="I494" s="1610"/>
      <c r="J494" s="1610"/>
      <c r="K494" s="1610"/>
      <c r="L494" s="1610"/>
      <c r="M494" s="1610"/>
      <c r="N494" s="1"/>
      <c r="O494" s="1"/>
      <c r="P494" s="1"/>
      <c r="Q494" s="1"/>
      <c r="R494" s="1"/>
      <c r="S494" s="1"/>
      <c r="T494" s="1"/>
      <c r="U494" s="1"/>
      <c r="V494" s="1"/>
      <c r="W494" s="1"/>
      <c r="X494" s="1"/>
      <c r="Y494" s="1"/>
      <c r="Z494" s="1"/>
      <c r="AA494" s="1"/>
    </row>
    <row r="495" spans="1:27" ht="12.75" customHeight="1" x14ac:dyDescent="0.2">
      <c r="A495" s="1"/>
      <c r="B495" s="1610"/>
      <c r="C495" s="1610"/>
      <c r="D495" s="1610"/>
      <c r="E495" s="1610"/>
      <c r="F495" s="1610"/>
      <c r="G495" s="1610"/>
      <c r="H495" s="1610"/>
      <c r="I495" s="1610"/>
      <c r="J495" s="1610"/>
      <c r="K495" s="1610"/>
      <c r="L495" s="1610"/>
      <c r="M495" s="1610"/>
      <c r="N495" s="1"/>
      <c r="O495" s="1"/>
      <c r="P495" s="1"/>
      <c r="Q495" s="1"/>
      <c r="R495" s="1"/>
      <c r="S495" s="1"/>
      <c r="T495" s="1"/>
      <c r="U495" s="1"/>
      <c r="V495" s="1"/>
      <c r="W495" s="1"/>
      <c r="X495" s="1"/>
      <c r="Y495" s="1"/>
      <c r="Z495" s="1"/>
      <c r="AA495" s="1"/>
    </row>
    <row r="496" spans="1:27"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75" customHeight="1" x14ac:dyDescent="0.2">
      <c r="A497" s="1073"/>
      <c r="B497" s="1137" t="s">
        <v>533</v>
      </c>
      <c r="C497" s="1073"/>
      <c r="D497" s="1073"/>
      <c r="E497" s="1073"/>
      <c r="F497" s="1073"/>
      <c r="G497" s="1073"/>
      <c r="H497" s="1073"/>
      <c r="I497" s="1073"/>
      <c r="J497" s="1073"/>
      <c r="K497" s="1073"/>
      <c r="L497" s="1073"/>
      <c r="M497" s="1073"/>
      <c r="N497" s="70"/>
      <c r="O497" s="70"/>
      <c r="P497" s="70"/>
      <c r="Q497" s="70"/>
      <c r="R497" s="70"/>
      <c r="S497" s="70"/>
      <c r="T497" s="70"/>
      <c r="U497" s="70"/>
      <c r="V497" s="70"/>
      <c r="W497" s="70"/>
      <c r="X497" s="70"/>
      <c r="Y497" s="70"/>
      <c r="Z497" s="70"/>
      <c r="AA497" s="70"/>
    </row>
    <row r="498" spans="1:27" ht="12.75" customHeight="1" x14ac:dyDescent="0.2">
      <c r="A498" s="1073"/>
      <c r="B498" s="1137" t="s">
        <v>534</v>
      </c>
      <c r="C498" s="1073"/>
      <c r="D498" s="1073"/>
      <c r="E498" s="1073"/>
      <c r="F498" s="1073"/>
      <c r="G498" s="1073"/>
      <c r="H498" s="1073"/>
      <c r="I498" s="1073"/>
      <c r="J498" s="1073"/>
      <c r="K498" s="1073"/>
      <c r="L498" s="1073"/>
      <c r="M498" s="1073"/>
      <c r="N498" s="70"/>
      <c r="O498" s="70"/>
      <c r="P498" s="70"/>
      <c r="Q498" s="70"/>
      <c r="R498" s="70"/>
      <c r="S498" s="70"/>
      <c r="T498" s="70"/>
      <c r="U498" s="70"/>
      <c r="V498" s="70"/>
      <c r="W498" s="70"/>
      <c r="X498" s="70"/>
      <c r="Y498" s="70"/>
      <c r="Z498" s="70"/>
      <c r="AA498" s="70"/>
    </row>
    <row r="499" spans="1:27" ht="12.75" customHeight="1" x14ac:dyDescent="0.2">
      <c r="A499" s="70"/>
      <c r="B499" s="70"/>
      <c r="C499" s="70"/>
      <c r="D499" s="70"/>
      <c r="E499" s="70"/>
      <c r="F499" s="70"/>
      <c r="G499" s="70"/>
      <c r="H499" s="70"/>
      <c r="I499" s="70"/>
      <c r="J499" s="70"/>
      <c r="K499" s="70"/>
      <c r="L499" s="70"/>
      <c r="M499" s="70"/>
      <c r="N499" s="1"/>
      <c r="O499" s="1"/>
      <c r="P499" s="1"/>
      <c r="Q499" s="1"/>
      <c r="R499" s="1"/>
      <c r="S499" s="1"/>
      <c r="T499" s="1"/>
      <c r="U499" s="1"/>
      <c r="V499" s="1"/>
      <c r="W499" s="1"/>
      <c r="X499" s="1"/>
      <c r="Y499" s="1"/>
      <c r="Z499" s="1"/>
      <c r="AA499" s="1"/>
    </row>
    <row r="500" spans="1:27" ht="80.25" customHeight="1" x14ac:dyDescent="0.2">
      <c r="A500" s="70"/>
      <c r="B500" s="1927" t="s">
        <v>535</v>
      </c>
      <c r="C500" s="1610"/>
      <c r="D500" s="1610"/>
      <c r="E500" s="1610"/>
      <c r="F500" s="1610"/>
      <c r="G500" s="1610"/>
      <c r="H500" s="1610"/>
      <c r="I500" s="1610"/>
      <c r="J500" s="1610"/>
      <c r="K500" s="1610"/>
      <c r="L500" s="1610"/>
      <c r="M500" s="1610"/>
      <c r="N500" s="1"/>
      <c r="O500" s="1"/>
      <c r="P500" s="1"/>
      <c r="Q500" s="1"/>
      <c r="R500" s="1"/>
      <c r="S500" s="1"/>
      <c r="T500" s="1"/>
      <c r="U500" s="1"/>
      <c r="V500" s="1"/>
      <c r="W500" s="1"/>
      <c r="X500" s="1"/>
      <c r="Y500" s="1"/>
      <c r="Z500" s="1"/>
      <c r="AA500" s="1"/>
    </row>
    <row r="501" spans="1:27"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x14ac:dyDescent="0.2">
      <c r="A502" s="1073"/>
      <c r="B502" s="1137" t="s">
        <v>536</v>
      </c>
      <c r="C502" s="1073"/>
      <c r="D502" s="1073"/>
      <c r="E502" s="1073"/>
      <c r="F502" s="1073"/>
      <c r="G502" s="1073"/>
      <c r="H502" s="1073"/>
      <c r="I502" s="1073"/>
      <c r="J502" s="1073"/>
      <c r="K502" s="1073"/>
      <c r="L502" s="1073"/>
      <c r="M502" s="1073"/>
      <c r="N502" s="1"/>
      <c r="O502" s="1"/>
      <c r="P502" s="1"/>
      <c r="Q502" s="1"/>
      <c r="R502" s="1"/>
      <c r="S502" s="1"/>
      <c r="T502" s="1"/>
      <c r="U502" s="1"/>
      <c r="V502" s="1"/>
      <c r="W502" s="1"/>
      <c r="X502" s="1"/>
      <c r="Y502" s="1"/>
      <c r="Z502" s="1"/>
      <c r="AA502" s="1"/>
    </row>
    <row r="503" spans="1:27" ht="12.75" customHeight="1" x14ac:dyDescent="0.2">
      <c r="A503" s="70"/>
      <c r="B503" s="70"/>
      <c r="C503" s="70"/>
      <c r="D503" s="70"/>
      <c r="E503" s="70"/>
      <c r="F503" s="70"/>
      <c r="G503" s="70"/>
      <c r="H503" s="70"/>
      <c r="I503" s="70"/>
      <c r="J503" s="70"/>
      <c r="K503" s="70"/>
      <c r="L503" s="70"/>
      <c r="M503" s="70"/>
      <c r="N503" s="1"/>
      <c r="O503" s="1"/>
      <c r="P503" s="1"/>
      <c r="Q503" s="1"/>
      <c r="R503" s="1"/>
      <c r="S503" s="1"/>
      <c r="T503" s="1"/>
      <c r="U503" s="1"/>
      <c r="V503" s="1"/>
      <c r="W503" s="1"/>
      <c r="X503" s="1"/>
      <c r="Y503" s="1"/>
      <c r="Z503" s="1"/>
      <c r="AA503" s="1"/>
    </row>
    <row r="504" spans="1:27" ht="51" customHeight="1" x14ac:dyDescent="0.2">
      <c r="A504" s="70"/>
      <c r="B504" s="1857" t="s">
        <v>537</v>
      </c>
      <c r="C504" s="1610"/>
      <c r="D504" s="1610"/>
      <c r="E504" s="1610"/>
      <c r="F504" s="1610"/>
      <c r="G504" s="1610"/>
      <c r="H504" s="1610"/>
      <c r="I504" s="1610"/>
      <c r="J504" s="1610"/>
      <c r="K504" s="1610"/>
      <c r="L504" s="1610"/>
      <c r="M504" s="1610"/>
      <c r="N504" s="1"/>
      <c r="O504" s="1"/>
      <c r="P504" s="1"/>
      <c r="Q504" s="1"/>
      <c r="R504" s="1"/>
      <c r="S504" s="1"/>
      <c r="T504" s="1"/>
      <c r="U504" s="1"/>
      <c r="V504" s="1"/>
      <c r="W504" s="1"/>
      <c r="X504" s="1"/>
      <c r="Y504" s="1"/>
      <c r="Z504" s="1"/>
      <c r="AA504" s="1"/>
    </row>
    <row r="505" spans="1:27" ht="12.75" customHeight="1" x14ac:dyDescent="0.2">
      <c r="A505" s="70"/>
      <c r="B505" s="1857" t="s">
        <v>538</v>
      </c>
      <c r="C505" s="1610"/>
      <c r="D505" s="1610"/>
      <c r="E505" s="1610"/>
      <c r="F505" s="1610"/>
      <c r="G505" s="1610"/>
      <c r="H505" s="1610"/>
      <c r="I505" s="1610"/>
      <c r="J505" s="1610"/>
      <c r="K505" s="1610"/>
      <c r="L505" s="1610"/>
      <c r="M505" s="1610"/>
      <c r="N505" s="1"/>
      <c r="O505" s="1"/>
      <c r="P505" s="1"/>
      <c r="Q505" s="1"/>
      <c r="R505" s="1"/>
      <c r="S505" s="1"/>
      <c r="T505" s="1"/>
      <c r="U505" s="1"/>
      <c r="V505" s="1"/>
      <c r="W505" s="1"/>
      <c r="X505" s="1"/>
      <c r="Y505" s="1"/>
      <c r="Z505" s="1"/>
      <c r="AA505" s="1"/>
    </row>
    <row r="506" spans="1:27"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27" customHeight="1" x14ac:dyDescent="0.2">
      <c r="A508" s="6"/>
      <c r="B508" s="370" t="s">
        <v>164</v>
      </c>
      <c r="C508" s="6"/>
      <c r="D508" s="6"/>
      <c r="E508" s="6"/>
      <c r="F508" s="6"/>
      <c r="G508" s="6"/>
      <c r="H508" s="6"/>
      <c r="I508" s="6"/>
      <c r="J508" s="6"/>
      <c r="K508" s="6"/>
      <c r="L508" s="6"/>
      <c r="M508" s="6"/>
      <c r="N508" s="6"/>
      <c r="O508" s="6"/>
      <c r="P508" s="6"/>
      <c r="Q508" s="6"/>
      <c r="R508" s="6"/>
      <c r="S508" s="6"/>
      <c r="T508" s="6"/>
      <c r="U508" s="6"/>
      <c r="V508" s="6"/>
      <c r="W508" s="6"/>
      <c r="X508" s="6"/>
      <c r="Y508" s="6"/>
      <c r="Z508" s="6"/>
      <c r="AA508" s="6"/>
    </row>
    <row r="509" spans="1:27"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75" customHeight="1" x14ac:dyDescent="0.2">
      <c r="A511" s="1012"/>
      <c r="B511" s="1012" t="s">
        <v>165</v>
      </c>
      <c r="C511" s="1012"/>
      <c r="D511" s="1012"/>
      <c r="E511" s="1012"/>
      <c r="F511" s="1012"/>
      <c r="G511" s="1012"/>
      <c r="H511" s="1012"/>
      <c r="I511" s="1012"/>
      <c r="J511" s="1012"/>
      <c r="K511" s="1012"/>
      <c r="L511" s="1012"/>
      <c r="M511" s="1012"/>
      <c r="N511" s="1"/>
      <c r="O511" s="1"/>
      <c r="P511" s="1"/>
      <c r="Q511" s="1"/>
      <c r="R511" s="1"/>
      <c r="S511" s="1"/>
      <c r="T511" s="1"/>
      <c r="U511" s="1"/>
      <c r="V511" s="1"/>
      <c r="W511" s="1"/>
      <c r="X511" s="1"/>
      <c r="Y511" s="1"/>
      <c r="Z511" s="1"/>
      <c r="AA511" s="1"/>
    </row>
    <row r="512" spans="1:27"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 customHeight="1" x14ac:dyDescent="0.2">
      <c r="A513" s="1"/>
      <c r="B513" s="1876" t="s">
        <v>539</v>
      </c>
      <c r="C513" s="1615"/>
      <c r="D513" s="1637"/>
      <c r="E513" s="1894">
        <v>2022</v>
      </c>
      <c r="F513" s="1615"/>
      <c r="G513" s="1637"/>
      <c r="H513" s="1894">
        <v>2023</v>
      </c>
      <c r="I513" s="1615"/>
      <c r="J513" s="1637"/>
      <c r="K513" s="1894">
        <v>2024</v>
      </c>
      <c r="L513" s="1615"/>
      <c r="M513" s="1615"/>
      <c r="N513" s="1"/>
      <c r="O513" s="1"/>
      <c r="P513" s="1"/>
      <c r="Q513" s="1"/>
      <c r="R513" s="1"/>
      <c r="S513" s="1"/>
      <c r="T513" s="1"/>
      <c r="U513" s="1"/>
      <c r="V513" s="1"/>
      <c r="W513" s="1"/>
      <c r="X513" s="1"/>
      <c r="Y513" s="1"/>
      <c r="Z513" s="1"/>
      <c r="AA513" s="1"/>
    </row>
    <row r="514" spans="1:27" ht="12.75" customHeight="1" x14ac:dyDescent="0.2">
      <c r="A514" s="1"/>
      <c r="B514" s="1638"/>
      <c r="C514" s="1638"/>
      <c r="D514" s="1639"/>
      <c r="E514" s="1309" t="s">
        <v>167</v>
      </c>
      <c r="F514" s="432" t="s">
        <v>168</v>
      </c>
      <c r="G514" s="1310" t="s">
        <v>159</v>
      </c>
      <c r="H514" s="1309" t="s">
        <v>167</v>
      </c>
      <c r="I514" s="432" t="s">
        <v>168</v>
      </c>
      <c r="J514" s="1310" t="s">
        <v>159</v>
      </c>
      <c r="K514" s="1309" t="s">
        <v>167</v>
      </c>
      <c r="L514" s="432" t="s">
        <v>168</v>
      </c>
      <c r="M514" s="434" t="s">
        <v>159</v>
      </c>
      <c r="N514" s="1"/>
      <c r="O514" s="1"/>
      <c r="P514" s="1"/>
      <c r="Q514" s="1"/>
      <c r="R514" s="1"/>
      <c r="S514" s="1"/>
      <c r="T514" s="1"/>
      <c r="U514" s="1"/>
      <c r="V514" s="1"/>
      <c r="W514" s="1"/>
      <c r="X514" s="1"/>
      <c r="Y514" s="1"/>
      <c r="Z514" s="1"/>
      <c r="AA514" s="1"/>
    </row>
    <row r="515" spans="1:27" ht="15.75" customHeight="1" x14ac:dyDescent="0.2">
      <c r="A515" s="1"/>
      <c r="B515" s="1919" t="s">
        <v>169</v>
      </c>
      <c r="C515" s="1650"/>
      <c r="D515" s="1882"/>
      <c r="E515" s="1311">
        <v>12435839</v>
      </c>
      <c r="F515" s="1312">
        <v>9121021</v>
      </c>
      <c r="G515" s="574">
        <v>21556860</v>
      </c>
      <c r="H515" s="1311">
        <v>13094324</v>
      </c>
      <c r="I515" s="1312">
        <v>8955336</v>
      </c>
      <c r="J515" s="574">
        <v>22049661</v>
      </c>
      <c r="K515" s="1063">
        <v>13879971.300000001</v>
      </c>
      <c r="L515" s="1514">
        <v>10250094.6</v>
      </c>
      <c r="M515" s="1515">
        <f>SUM(K515:L515)</f>
        <v>24130065.899999999</v>
      </c>
      <c r="N515" s="1"/>
      <c r="O515" s="82"/>
      <c r="P515" s="82"/>
      <c r="Q515" s="82"/>
      <c r="R515" s="1"/>
      <c r="S515" s="1"/>
      <c r="T515" s="1"/>
      <c r="U515" s="1"/>
      <c r="V515" s="1"/>
      <c r="W515" s="1"/>
      <c r="X515" s="1"/>
      <c r="Y515" s="1"/>
      <c r="Z515" s="1"/>
      <c r="AA515" s="1"/>
    </row>
    <row r="516" spans="1:27" ht="15" customHeight="1" x14ac:dyDescent="0.2">
      <c r="A516" s="1"/>
      <c r="B516" s="1925" t="s">
        <v>540</v>
      </c>
      <c r="C516" s="1698"/>
      <c r="D516" s="1714"/>
      <c r="E516" s="1313">
        <v>18</v>
      </c>
      <c r="F516" s="1314">
        <v>10</v>
      </c>
      <c r="G516" s="575">
        <v>28</v>
      </c>
      <c r="H516" s="1313">
        <v>13</v>
      </c>
      <c r="I516" s="1314">
        <v>11</v>
      </c>
      <c r="J516" s="575">
        <v>24</v>
      </c>
      <c r="K516" s="1868">
        <v>14</v>
      </c>
      <c r="L516" s="1869">
        <v>10</v>
      </c>
      <c r="M516" s="1870">
        <v>24</v>
      </c>
      <c r="N516" s="1"/>
      <c r="O516" s="82"/>
      <c r="P516" s="82"/>
      <c r="Q516" s="82"/>
      <c r="R516" s="1"/>
      <c r="S516" s="1"/>
      <c r="T516" s="1"/>
      <c r="U516" s="1"/>
      <c r="V516" s="1"/>
      <c r="W516" s="1"/>
      <c r="X516" s="1"/>
      <c r="Y516" s="1"/>
      <c r="Z516" s="1"/>
      <c r="AA516" s="1"/>
    </row>
    <row r="517" spans="1:27" ht="12.75" hidden="1" customHeight="1" x14ac:dyDescent="0.2">
      <c r="A517" s="1"/>
      <c r="B517" s="1650"/>
      <c r="C517" s="1650"/>
      <c r="D517" s="1882"/>
      <c r="E517" s="1311"/>
      <c r="F517" s="1312"/>
      <c r="G517" s="574"/>
      <c r="H517" s="1311"/>
      <c r="I517" s="1312"/>
      <c r="J517" s="574"/>
      <c r="K517" s="1863"/>
      <c r="L517" s="1865"/>
      <c r="M517" s="1867"/>
      <c r="N517" s="1"/>
      <c r="O517" s="1"/>
      <c r="P517" s="1"/>
      <c r="Q517" s="1"/>
      <c r="R517" s="1"/>
      <c r="S517" s="1"/>
      <c r="T517" s="1"/>
      <c r="U517" s="1"/>
      <c r="V517" s="1"/>
      <c r="W517" s="1"/>
      <c r="X517" s="1"/>
      <c r="Y517" s="1"/>
      <c r="Z517" s="1"/>
      <c r="AA517" s="1"/>
    </row>
    <row r="518" spans="1:27" ht="29.25" customHeight="1" x14ac:dyDescent="0.2">
      <c r="A518" s="1"/>
      <c r="B518" s="1925" t="s">
        <v>541</v>
      </c>
      <c r="C518" s="1698"/>
      <c r="D518" s="1714"/>
      <c r="E518" s="1933">
        <v>1</v>
      </c>
      <c r="F518" s="1934">
        <v>0</v>
      </c>
      <c r="G518" s="1928">
        <v>1</v>
      </c>
      <c r="H518" s="1933">
        <v>1</v>
      </c>
      <c r="I518" s="1934">
        <v>1</v>
      </c>
      <c r="J518" s="1928">
        <v>2</v>
      </c>
      <c r="K518" s="1930">
        <v>2</v>
      </c>
      <c r="L518" s="1931">
        <v>0</v>
      </c>
      <c r="M518" s="1932">
        <v>2</v>
      </c>
      <c r="N518" s="1"/>
      <c r="O518" s="82"/>
      <c r="P518" s="82"/>
      <c r="Q518" s="82"/>
      <c r="R518" s="1"/>
      <c r="S518" s="1"/>
      <c r="T518" s="1"/>
      <c r="U518" s="1"/>
      <c r="V518" s="1"/>
      <c r="W518" s="1"/>
      <c r="X518" s="1"/>
      <c r="Y518" s="1"/>
      <c r="Z518" s="1"/>
      <c r="AA518" s="1"/>
    </row>
    <row r="519" spans="1:27" ht="12.75" customHeight="1" x14ac:dyDescent="0.2">
      <c r="A519" s="1"/>
      <c r="B519" s="1650"/>
      <c r="C519" s="1650"/>
      <c r="D519" s="1882"/>
      <c r="E519" s="1863"/>
      <c r="F519" s="1865"/>
      <c r="G519" s="1929"/>
      <c r="H519" s="1863"/>
      <c r="I519" s="1865"/>
      <c r="J519" s="1929"/>
      <c r="K519" s="1863"/>
      <c r="L519" s="1865"/>
      <c r="M519" s="1867"/>
      <c r="N519" s="1"/>
      <c r="O519" s="1"/>
      <c r="P519" s="1"/>
      <c r="Q519" s="1"/>
      <c r="R519" s="1"/>
      <c r="S519" s="1"/>
      <c r="T519" s="1"/>
      <c r="U519" s="1"/>
      <c r="V519" s="1"/>
      <c r="W519" s="1"/>
      <c r="X519" s="1"/>
      <c r="Y519" s="1"/>
      <c r="Z519" s="1"/>
      <c r="AA519" s="1"/>
    </row>
    <row r="520" spans="1:27" ht="15" customHeight="1" x14ac:dyDescent="0.2">
      <c r="A520" s="1"/>
      <c r="B520" s="1845" t="s">
        <v>542</v>
      </c>
      <c r="C520" s="1624"/>
      <c r="D520" s="1712"/>
      <c r="E520" s="576">
        <v>0</v>
      </c>
      <c r="F520" s="577">
        <v>0</v>
      </c>
      <c r="G520" s="578">
        <v>0</v>
      </c>
      <c r="H520" s="576">
        <v>0</v>
      </c>
      <c r="I520" s="577">
        <v>0</v>
      </c>
      <c r="J520" s="578">
        <v>0</v>
      </c>
      <c r="K520" s="1594">
        <v>0</v>
      </c>
      <c r="L520" s="1595">
        <v>0</v>
      </c>
      <c r="M520" s="1596">
        <v>0</v>
      </c>
      <c r="N520" s="1"/>
      <c r="O520" s="82"/>
      <c r="P520" s="82"/>
      <c r="Q520" s="82"/>
      <c r="R520" s="1"/>
      <c r="S520" s="1"/>
      <c r="T520" s="1"/>
      <c r="U520" s="1"/>
      <c r="V520" s="1"/>
      <c r="W520" s="1"/>
      <c r="X520" s="1"/>
      <c r="Y520" s="1"/>
      <c r="Z520" s="1"/>
      <c r="AA520" s="1"/>
    </row>
    <row r="521" spans="1:27" ht="15" customHeight="1" x14ac:dyDescent="0.2">
      <c r="A521" s="1"/>
      <c r="B521" s="1925" t="s">
        <v>543</v>
      </c>
      <c r="C521" s="1698"/>
      <c r="D521" s="1714"/>
      <c r="E521" s="1313">
        <v>845</v>
      </c>
      <c r="F521" s="1314">
        <v>543</v>
      </c>
      <c r="G521" s="575">
        <v>1388</v>
      </c>
      <c r="H521" s="1313">
        <v>436</v>
      </c>
      <c r="I521" s="1314">
        <v>360</v>
      </c>
      <c r="J521" s="575">
        <v>796</v>
      </c>
      <c r="K521" s="1868">
        <f>(SUM(916+175))</f>
        <v>1091</v>
      </c>
      <c r="L521" s="1869">
        <v>306</v>
      </c>
      <c r="M521" s="1871">
        <f>(SUM(K521+L521))</f>
        <v>1397</v>
      </c>
      <c r="N521" s="1"/>
      <c r="O521" s="82"/>
      <c r="P521" s="82"/>
      <c r="Q521" s="82"/>
      <c r="R521" s="1"/>
      <c r="S521" s="1"/>
      <c r="T521" s="1"/>
      <c r="U521" s="1"/>
      <c r="V521" s="1"/>
      <c r="W521" s="1"/>
      <c r="X521" s="1"/>
      <c r="Y521" s="1"/>
      <c r="Z521" s="1"/>
      <c r="AA521" s="1"/>
    </row>
    <row r="522" spans="1:27" ht="12.75" hidden="1" customHeight="1" x14ac:dyDescent="0.2">
      <c r="A522" s="1"/>
      <c r="B522" s="1650"/>
      <c r="C522" s="1650"/>
      <c r="D522" s="1882"/>
      <c r="E522" s="1311"/>
      <c r="F522" s="1312"/>
      <c r="G522" s="574"/>
      <c r="H522" s="1311"/>
      <c r="I522" s="1312"/>
      <c r="J522" s="574"/>
      <c r="K522" s="1863"/>
      <c r="L522" s="1865"/>
      <c r="M522" s="1867"/>
      <c r="N522" s="1"/>
      <c r="O522" s="1"/>
      <c r="P522" s="1"/>
      <c r="Q522" s="1"/>
      <c r="R522" s="1"/>
      <c r="S522" s="1"/>
      <c r="T522" s="1"/>
      <c r="U522" s="1"/>
      <c r="V522" s="1"/>
      <c r="W522" s="1"/>
      <c r="X522" s="1"/>
      <c r="Y522" s="1"/>
      <c r="Z522" s="1"/>
      <c r="AA522" s="1"/>
    </row>
    <row r="523" spans="1:27" ht="30.75" customHeight="1" x14ac:dyDescent="0.2">
      <c r="A523" s="1"/>
      <c r="B523" s="1925" t="s">
        <v>544</v>
      </c>
      <c r="C523" s="1698"/>
      <c r="D523" s="1714"/>
      <c r="E523" s="1315">
        <v>0.28999999999999998</v>
      </c>
      <c r="F523" s="1316">
        <v>0.22</v>
      </c>
      <c r="G523" s="579">
        <v>0.26</v>
      </c>
      <c r="H523" s="1315">
        <v>0.2</v>
      </c>
      <c r="I523" s="1316">
        <v>0.25</v>
      </c>
      <c r="J523" s="579">
        <v>0.22</v>
      </c>
      <c r="K523" s="1862">
        <v>0.24</v>
      </c>
      <c r="L523" s="1864">
        <v>0.19</v>
      </c>
      <c r="M523" s="1866">
        <v>0.21</v>
      </c>
      <c r="N523" s="1"/>
      <c r="O523" s="82"/>
      <c r="P523" s="82"/>
      <c r="Q523" s="82"/>
      <c r="R523" s="1"/>
      <c r="S523" s="1"/>
      <c r="T523" s="1"/>
      <c r="U523" s="1"/>
      <c r="V523" s="1"/>
      <c r="W523" s="1"/>
      <c r="X523" s="1"/>
      <c r="Y523" s="1"/>
      <c r="Z523" s="1"/>
      <c r="AA523" s="1"/>
    </row>
    <row r="524" spans="1:27" ht="12.75" hidden="1" customHeight="1" x14ac:dyDescent="0.2">
      <c r="A524" s="1"/>
      <c r="B524" s="1650"/>
      <c r="C524" s="1650"/>
      <c r="D524" s="1882"/>
      <c r="E524" s="1317"/>
      <c r="F524" s="1318"/>
      <c r="G524" s="580"/>
      <c r="H524" s="1317"/>
      <c r="I524" s="1318"/>
      <c r="J524" s="580"/>
      <c r="K524" s="1863"/>
      <c r="L524" s="1865"/>
      <c r="M524" s="1867"/>
      <c r="N524" s="1"/>
      <c r="O524" s="1"/>
      <c r="P524" s="1"/>
      <c r="Q524" s="1"/>
      <c r="R524" s="1"/>
      <c r="S524" s="1"/>
      <c r="T524" s="1"/>
      <c r="U524" s="1"/>
      <c r="V524" s="1"/>
      <c r="W524" s="1"/>
      <c r="X524" s="1"/>
      <c r="Y524" s="1"/>
      <c r="Z524" s="1"/>
      <c r="AA524" s="1"/>
    </row>
    <row r="525" spans="1:27" ht="32.25" customHeight="1" x14ac:dyDescent="0.2">
      <c r="A525" s="1"/>
      <c r="B525" s="1925" t="s">
        <v>545</v>
      </c>
      <c r="C525" s="1698"/>
      <c r="D525" s="1714"/>
      <c r="E525" s="1315">
        <v>0.02</v>
      </c>
      <c r="F525" s="1316">
        <v>0</v>
      </c>
      <c r="G525" s="579">
        <v>0.01</v>
      </c>
      <c r="H525" s="1315">
        <v>0.02</v>
      </c>
      <c r="I525" s="1316">
        <v>0.02</v>
      </c>
      <c r="J525" s="579">
        <v>0.02</v>
      </c>
      <c r="K525" s="1862">
        <v>0.02</v>
      </c>
      <c r="L525" s="1864">
        <v>0</v>
      </c>
      <c r="M525" s="1866">
        <v>0.02</v>
      </c>
      <c r="N525" s="1"/>
      <c r="O525" s="82"/>
      <c r="P525" s="82"/>
      <c r="Q525" s="82"/>
      <c r="R525" s="1"/>
      <c r="S525" s="1"/>
      <c r="T525" s="1"/>
      <c r="U525" s="1"/>
      <c r="V525" s="1"/>
      <c r="W525" s="1"/>
      <c r="X525" s="1"/>
      <c r="Y525" s="1"/>
      <c r="Z525" s="1"/>
      <c r="AA525" s="1"/>
    </row>
    <row r="526" spans="1:27" ht="12.75" customHeight="1" x14ac:dyDescent="0.2">
      <c r="A526" s="1"/>
      <c r="B526" s="1650"/>
      <c r="C526" s="1650"/>
      <c r="D526" s="1882"/>
      <c r="E526" s="1317"/>
      <c r="F526" s="1318"/>
      <c r="G526" s="580"/>
      <c r="H526" s="1317"/>
      <c r="I526" s="1318"/>
      <c r="J526" s="580"/>
      <c r="K526" s="1863"/>
      <c r="L526" s="1865"/>
      <c r="M526" s="1867"/>
      <c r="N526" s="1"/>
      <c r="O526" s="1"/>
      <c r="P526" s="1"/>
      <c r="Q526" s="1"/>
      <c r="R526" s="1"/>
      <c r="S526" s="1"/>
      <c r="T526" s="1"/>
      <c r="U526" s="1"/>
      <c r="V526" s="1"/>
      <c r="W526" s="1"/>
      <c r="X526" s="1"/>
      <c r="Y526" s="1"/>
      <c r="Z526" s="1"/>
      <c r="AA526" s="1"/>
    </row>
    <row r="527" spans="1:27" ht="15" customHeight="1" x14ac:dyDescent="0.2">
      <c r="A527" s="1"/>
      <c r="B527" s="1926" t="s">
        <v>546</v>
      </c>
      <c r="C527" s="1624"/>
      <c r="D527" s="1712"/>
      <c r="E527" s="581">
        <v>0</v>
      </c>
      <c r="F527" s="582">
        <v>0</v>
      </c>
      <c r="G527" s="583">
        <v>0</v>
      </c>
      <c r="H527" s="581">
        <v>0</v>
      </c>
      <c r="I527" s="582">
        <v>0</v>
      </c>
      <c r="J527" s="583">
        <v>0</v>
      </c>
      <c r="K527" s="1598">
        <v>0</v>
      </c>
      <c r="L527" s="1599">
        <v>0</v>
      </c>
      <c r="M527" s="1600">
        <v>0</v>
      </c>
      <c r="N527" s="1"/>
      <c r="O527" s="82"/>
      <c r="P527" s="82"/>
      <c r="Q527" s="82"/>
      <c r="R527" s="1"/>
      <c r="S527" s="1"/>
      <c r="T527" s="1"/>
      <c r="U527" s="1"/>
      <c r="V527" s="1"/>
      <c r="W527" s="1"/>
      <c r="X527" s="1"/>
      <c r="Y527" s="1"/>
      <c r="Z527" s="1"/>
      <c r="AA527" s="1"/>
    </row>
    <row r="528" spans="1:27" ht="15" customHeight="1" x14ac:dyDescent="0.2">
      <c r="A528" s="1"/>
      <c r="B528" s="1847" t="s">
        <v>547</v>
      </c>
      <c r="C528" s="1698"/>
      <c r="D528" s="1714"/>
      <c r="E528" s="584">
        <v>14</v>
      </c>
      <c r="F528" s="585">
        <v>12</v>
      </c>
      <c r="G528" s="586">
        <v>13</v>
      </c>
      <c r="H528" s="584">
        <v>7</v>
      </c>
      <c r="I528" s="585">
        <v>8</v>
      </c>
      <c r="J528" s="586">
        <v>7</v>
      </c>
      <c r="K528" s="1592">
        <v>16</v>
      </c>
      <c r="L528" s="1593">
        <v>6</v>
      </c>
      <c r="M528" s="1597">
        <v>12</v>
      </c>
      <c r="N528" s="1"/>
      <c r="O528" s="82"/>
      <c r="P528" s="82"/>
      <c r="Q528" s="82"/>
      <c r="R528" s="1"/>
      <c r="S528" s="1"/>
      <c r="T528" s="1"/>
      <c r="U528" s="1"/>
      <c r="V528" s="1"/>
      <c r="W528" s="1"/>
      <c r="X528" s="1"/>
      <c r="Y528" s="1"/>
      <c r="Z528" s="1"/>
      <c r="AA528" s="1"/>
    </row>
    <row r="529" spans="1:27" ht="15" customHeight="1" x14ac:dyDescent="0.2">
      <c r="A529" s="2"/>
      <c r="B529" s="1644" t="s">
        <v>548</v>
      </c>
      <c r="C529" s="1645"/>
      <c r="D529" s="1645"/>
      <c r="E529" s="1645"/>
      <c r="F529" s="1645"/>
      <c r="G529" s="1645"/>
      <c r="H529" s="1645"/>
      <c r="I529" s="1645"/>
      <c r="J529" s="1645"/>
      <c r="K529" s="1645"/>
      <c r="L529" s="1645"/>
      <c r="M529" s="1645"/>
      <c r="N529" s="2"/>
      <c r="O529" s="2"/>
      <c r="P529" s="2"/>
      <c r="Q529" s="2"/>
      <c r="R529" s="2"/>
      <c r="S529" s="2"/>
      <c r="T529" s="2"/>
      <c r="U529" s="2"/>
      <c r="V529" s="2"/>
      <c r="W529" s="2"/>
      <c r="X529" s="2"/>
      <c r="Y529" s="2"/>
      <c r="Z529" s="2"/>
      <c r="AA529" s="2"/>
    </row>
    <row r="530" spans="1:27" ht="15" customHeight="1" x14ac:dyDescent="0.2">
      <c r="A530" s="2"/>
      <c r="B530" s="1610"/>
      <c r="C530" s="1610"/>
      <c r="D530" s="1610"/>
      <c r="E530" s="1610"/>
      <c r="F530" s="1610"/>
      <c r="G530" s="1610"/>
      <c r="H530" s="1610"/>
      <c r="I530" s="1610"/>
      <c r="J530" s="1610"/>
      <c r="K530" s="1610"/>
      <c r="L530" s="1610"/>
      <c r="M530" s="1610"/>
      <c r="N530" s="2"/>
      <c r="O530" s="2"/>
      <c r="P530" s="2"/>
      <c r="Q530" s="2"/>
      <c r="R530" s="2"/>
      <c r="S530" s="2"/>
      <c r="T530" s="2"/>
      <c r="U530" s="2"/>
      <c r="V530" s="2"/>
      <c r="W530" s="2"/>
      <c r="X530" s="2"/>
      <c r="Y530" s="2"/>
      <c r="Z530" s="2"/>
      <c r="AA530" s="2"/>
    </row>
    <row r="531" spans="1:27" ht="12.75" customHeight="1" x14ac:dyDescent="0.2">
      <c r="A531" s="2"/>
      <c r="B531" s="1635"/>
      <c r="C531" s="1635"/>
      <c r="D531" s="1635"/>
      <c r="E531" s="1635"/>
      <c r="F531" s="1635"/>
      <c r="G531" s="1635"/>
      <c r="H531" s="1635"/>
      <c r="I531" s="1635"/>
      <c r="J531" s="1635"/>
      <c r="K531" s="1635"/>
      <c r="L531" s="1635"/>
      <c r="M531" s="1635"/>
      <c r="N531" s="2"/>
      <c r="O531" s="2"/>
      <c r="P531" s="2"/>
      <c r="Q531" s="2"/>
      <c r="R531" s="2"/>
      <c r="S531" s="2"/>
      <c r="T531" s="2"/>
      <c r="U531" s="2"/>
      <c r="V531" s="2"/>
      <c r="W531" s="2"/>
      <c r="X531" s="2"/>
      <c r="Y531" s="2"/>
      <c r="Z531" s="2"/>
      <c r="AA531" s="2"/>
    </row>
    <row r="532" spans="1:27" ht="12.75" customHeight="1" x14ac:dyDescent="0.2">
      <c r="A532" s="1"/>
      <c r="B532" s="1"/>
      <c r="C532" s="1"/>
      <c r="D532" s="1"/>
      <c r="E532" s="1"/>
      <c r="F532" s="1"/>
      <c r="G532" s="1"/>
      <c r="H532" s="1"/>
      <c r="I532" s="1"/>
      <c r="J532" s="1"/>
      <c r="K532" s="1"/>
      <c r="L532" s="1"/>
      <c r="M532" s="1"/>
      <c r="N532" s="2"/>
      <c r="O532" s="2"/>
      <c r="P532" s="2"/>
      <c r="Q532" s="2"/>
      <c r="R532" s="2"/>
      <c r="S532" s="2"/>
      <c r="T532" s="2"/>
      <c r="U532" s="2"/>
      <c r="V532" s="2"/>
      <c r="W532" s="2"/>
      <c r="X532" s="2"/>
      <c r="Y532" s="2"/>
      <c r="Z532" s="2"/>
      <c r="AA532" s="2"/>
    </row>
    <row r="533" spans="1:27" ht="15" customHeight="1" x14ac:dyDescent="0.2">
      <c r="A533" s="1"/>
      <c r="B533" s="1901" t="s">
        <v>549</v>
      </c>
      <c r="C533" s="1615"/>
      <c r="D533" s="1637"/>
      <c r="E533" s="1894">
        <v>2022</v>
      </c>
      <c r="F533" s="1615"/>
      <c r="G533" s="1637"/>
      <c r="H533" s="1894">
        <v>2023</v>
      </c>
      <c r="I533" s="1615"/>
      <c r="J533" s="1637"/>
      <c r="K533" s="1894">
        <v>2024</v>
      </c>
      <c r="L533" s="1615"/>
      <c r="M533" s="1615"/>
      <c r="N533" s="1"/>
      <c r="O533" s="1"/>
      <c r="P533" s="1"/>
      <c r="Q533" s="1"/>
      <c r="R533" s="1"/>
      <c r="S533" s="1"/>
      <c r="T533" s="1"/>
      <c r="U533" s="1"/>
      <c r="V533" s="1"/>
      <c r="W533" s="1"/>
      <c r="X533" s="1"/>
      <c r="Y533" s="1"/>
      <c r="Z533" s="1"/>
      <c r="AA533" s="1"/>
    </row>
    <row r="534" spans="1:27" ht="12.75" customHeight="1" x14ac:dyDescent="0.2">
      <c r="A534" s="1"/>
      <c r="B534" s="1638"/>
      <c r="C534" s="1638"/>
      <c r="D534" s="1639"/>
      <c r="E534" s="1309" t="s">
        <v>167</v>
      </c>
      <c r="F534" s="432" t="s">
        <v>168</v>
      </c>
      <c r="G534" s="1310" t="s">
        <v>159</v>
      </c>
      <c r="H534" s="1309" t="s">
        <v>167</v>
      </c>
      <c r="I534" s="432" t="s">
        <v>168</v>
      </c>
      <c r="J534" s="1310" t="s">
        <v>159</v>
      </c>
      <c r="K534" s="1309" t="s">
        <v>167</v>
      </c>
      <c r="L534" s="432" t="s">
        <v>168</v>
      </c>
      <c r="M534" s="434" t="s">
        <v>159</v>
      </c>
      <c r="N534" s="1"/>
      <c r="O534" s="1"/>
      <c r="P534" s="1"/>
      <c r="Q534" s="1"/>
      <c r="R534" s="1"/>
      <c r="S534" s="1"/>
      <c r="T534" s="1"/>
      <c r="U534" s="1"/>
      <c r="V534" s="1"/>
      <c r="W534" s="1"/>
      <c r="X534" s="1"/>
      <c r="Y534" s="1"/>
      <c r="Z534" s="1"/>
      <c r="AA534" s="1"/>
    </row>
    <row r="535" spans="1:27" ht="15.75" customHeight="1" x14ac:dyDescent="0.2">
      <c r="A535" s="1"/>
      <c r="B535" s="1919" t="s">
        <v>169</v>
      </c>
      <c r="C535" s="1650"/>
      <c r="D535" s="1882"/>
      <c r="E535" s="587">
        <v>1216174</v>
      </c>
      <c r="F535" s="588">
        <v>635954</v>
      </c>
      <c r="G535" s="589">
        <v>1852128</v>
      </c>
      <c r="H535" s="587">
        <v>1486854</v>
      </c>
      <c r="I535" s="588">
        <v>529813</v>
      </c>
      <c r="J535" s="589">
        <v>2016667</v>
      </c>
      <c r="K535" s="587">
        <v>1461134</v>
      </c>
      <c r="L535" s="588">
        <v>589974</v>
      </c>
      <c r="M535" s="590">
        <v>2051108</v>
      </c>
      <c r="N535" s="1"/>
      <c r="O535" s="82"/>
      <c r="P535" s="82"/>
      <c r="Q535" s="82"/>
      <c r="R535" s="1"/>
      <c r="S535" s="1"/>
      <c r="T535" s="1"/>
      <c r="U535" s="1"/>
      <c r="V535" s="1"/>
      <c r="W535" s="1"/>
      <c r="X535" s="1"/>
      <c r="Y535" s="1"/>
      <c r="Z535" s="1"/>
      <c r="AA535" s="1"/>
    </row>
    <row r="536" spans="1:27" ht="15" customHeight="1" x14ac:dyDescent="0.2">
      <c r="A536" s="1"/>
      <c r="B536" s="1925" t="s">
        <v>540</v>
      </c>
      <c r="C536" s="1698"/>
      <c r="D536" s="1714"/>
      <c r="E536" s="1313">
        <v>1</v>
      </c>
      <c r="F536" s="1314">
        <v>0</v>
      </c>
      <c r="G536" s="591">
        <v>1</v>
      </c>
      <c r="H536" s="1313">
        <v>7</v>
      </c>
      <c r="I536" s="1314">
        <v>1</v>
      </c>
      <c r="J536" s="591">
        <v>8</v>
      </c>
      <c r="K536" s="1313">
        <v>6</v>
      </c>
      <c r="L536" s="1314">
        <v>1</v>
      </c>
      <c r="M536" s="1319">
        <v>7</v>
      </c>
      <c r="N536" s="1"/>
      <c r="O536" s="82"/>
      <c r="P536" s="82"/>
      <c r="Q536" s="82"/>
      <c r="R536" s="1"/>
      <c r="S536" s="1"/>
      <c r="T536" s="1"/>
      <c r="U536" s="1"/>
      <c r="V536" s="1"/>
      <c r="W536" s="1"/>
      <c r="X536" s="1"/>
      <c r="Y536" s="1"/>
      <c r="Z536" s="1"/>
      <c r="AA536" s="1"/>
    </row>
    <row r="537" spans="1:27" ht="12.75" hidden="1" customHeight="1" x14ac:dyDescent="0.2">
      <c r="A537" s="1"/>
      <c r="B537" s="1650"/>
      <c r="C537" s="1650"/>
      <c r="D537" s="1882"/>
      <c r="E537" s="1311"/>
      <c r="F537" s="1312"/>
      <c r="G537" s="592"/>
      <c r="H537" s="1311"/>
      <c r="I537" s="1312"/>
      <c r="J537" s="592"/>
      <c r="K537" s="1311"/>
      <c r="L537" s="1312"/>
      <c r="M537" s="1320"/>
      <c r="N537" s="1"/>
      <c r="O537" s="1"/>
      <c r="P537" s="1"/>
      <c r="Q537" s="1"/>
      <c r="R537" s="1"/>
      <c r="S537" s="1"/>
      <c r="T537" s="1"/>
      <c r="U537" s="1"/>
      <c r="V537" s="1"/>
      <c r="W537" s="1"/>
      <c r="X537" s="1"/>
      <c r="Y537" s="1"/>
      <c r="Z537" s="1"/>
      <c r="AA537" s="1"/>
    </row>
    <row r="538" spans="1:27" ht="15" customHeight="1" x14ac:dyDescent="0.2">
      <c r="A538" s="1"/>
      <c r="B538" s="1925" t="s">
        <v>541</v>
      </c>
      <c r="C538" s="1698"/>
      <c r="D538" s="1714"/>
      <c r="E538" s="1313">
        <v>0</v>
      </c>
      <c r="F538" s="1314">
        <v>0</v>
      </c>
      <c r="G538" s="591">
        <v>0</v>
      </c>
      <c r="H538" s="1313">
        <v>0</v>
      </c>
      <c r="I538" s="1314">
        <v>0</v>
      </c>
      <c r="J538" s="591">
        <v>0</v>
      </c>
      <c r="K538" s="1313">
        <v>1</v>
      </c>
      <c r="L538" s="1314">
        <v>0</v>
      </c>
      <c r="M538" s="1319">
        <v>1</v>
      </c>
      <c r="N538" s="1"/>
      <c r="O538" s="82"/>
      <c r="P538" s="82"/>
      <c r="Q538" s="82"/>
      <c r="R538" s="1"/>
      <c r="S538" s="1"/>
      <c r="T538" s="1"/>
      <c r="U538" s="1"/>
      <c r="V538" s="1"/>
      <c r="W538" s="1"/>
      <c r="X538" s="1"/>
      <c r="Y538" s="1"/>
      <c r="Z538" s="1"/>
      <c r="AA538" s="1"/>
    </row>
    <row r="539" spans="1:27" ht="25.5" customHeight="1" x14ac:dyDescent="0.2">
      <c r="A539" s="1"/>
      <c r="B539" s="1650"/>
      <c r="C539" s="1650"/>
      <c r="D539" s="1882"/>
      <c r="E539" s="1311"/>
      <c r="F539" s="1312"/>
      <c r="G539" s="592"/>
      <c r="H539" s="1311"/>
      <c r="I539" s="1312"/>
      <c r="J539" s="592"/>
      <c r="K539" s="1311"/>
      <c r="L539" s="1312"/>
      <c r="M539" s="1320"/>
      <c r="N539" s="1"/>
      <c r="O539" s="1"/>
      <c r="P539" s="1"/>
      <c r="Q539" s="1"/>
      <c r="R539" s="1"/>
      <c r="S539" s="1"/>
      <c r="T539" s="1"/>
      <c r="U539" s="1"/>
      <c r="V539" s="1"/>
      <c r="W539" s="1"/>
      <c r="X539" s="1"/>
      <c r="Y539" s="1"/>
      <c r="Z539" s="1"/>
      <c r="AA539" s="1"/>
    </row>
    <row r="540" spans="1:27" ht="15" customHeight="1" x14ac:dyDescent="0.2">
      <c r="A540" s="1"/>
      <c r="B540" s="1845" t="s">
        <v>542</v>
      </c>
      <c r="C540" s="1624"/>
      <c r="D540" s="1712"/>
      <c r="E540" s="576">
        <v>0</v>
      </c>
      <c r="F540" s="577">
        <v>0</v>
      </c>
      <c r="G540" s="593">
        <v>0</v>
      </c>
      <c r="H540" s="576">
        <v>0</v>
      </c>
      <c r="I540" s="577">
        <v>0</v>
      </c>
      <c r="J540" s="593">
        <v>0</v>
      </c>
      <c r="K540" s="576">
        <v>0</v>
      </c>
      <c r="L540" s="577">
        <v>0</v>
      </c>
      <c r="M540" s="1321">
        <v>0</v>
      </c>
      <c r="N540" s="1"/>
      <c r="O540" s="82"/>
      <c r="P540" s="82"/>
      <c r="Q540" s="82"/>
      <c r="R540" s="1"/>
      <c r="S540" s="1"/>
      <c r="T540" s="1"/>
      <c r="U540" s="1"/>
      <c r="V540" s="1"/>
      <c r="W540" s="1"/>
      <c r="X540" s="1"/>
      <c r="Y540" s="1"/>
      <c r="Z540" s="1"/>
      <c r="AA540" s="1"/>
    </row>
    <row r="541" spans="1:27" ht="15" customHeight="1" x14ac:dyDescent="0.2">
      <c r="A541" s="1"/>
      <c r="B541" s="1925" t="s">
        <v>543</v>
      </c>
      <c r="C541" s="1698"/>
      <c r="D541" s="1714"/>
      <c r="E541" s="1313">
        <v>15</v>
      </c>
      <c r="F541" s="1314">
        <v>0</v>
      </c>
      <c r="G541" s="591">
        <v>15</v>
      </c>
      <c r="H541" s="1313">
        <v>361</v>
      </c>
      <c r="I541" s="1314">
        <v>15</v>
      </c>
      <c r="J541" s="591">
        <v>376</v>
      </c>
      <c r="K541" s="1313">
        <v>1461</v>
      </c>
      <c r="L541" s="1314">
        <v>321</v>
      </c>
      <c r="M541" s="1319">
        <v>1782</v>
      </c>
      <c r="N541" s="1"/>
      <c r="O541" s="82"/>
      <c r="P541" s="82"/>
      <c r="Q541" s="82"/>
      <c r="R541" s="1"/>
      <c r="S541" s="1"/>
      <c r="T541" s="1"/>
      <c r="U541" s="1"/>
      <c r="V541" s="1"/>
      <c r="W541" s="1"/>
      <c r="X541" s="1"/>
      <c r="Y541" s="1"/>
      <c r="Z541" s="1"/>
      <c r="AA541" s="1"/>
    </row>
    <row r="542" spans="1:27" ht="12.75" hidden="1" customHeight="1" x14ac:dyDescent="0.2">
      <c r="A542" s="1"/>
      <c r="B542" s="1650"/>
      <c r="C542" s="1650"/>
      <c r="D542" s="1882"/>
      <c r="E542" s="1311"/>
      <c r="F542" s="1312"/>
      <c r="G542" s="592"/>
      <c r="H542" s="1311"/>
      <c r="I542" s="1312"/>
      <c r="J542" s="592"/>
      <c r="K542" s="1311"/>
      <c r="L542" s="1312"/>
      <c r="M542" s="1320"/>
      <c r="N542" s="1"/>
      <c r="O542" s="1"/>
      <c r="P542" s="1"/>
      <c r="Q542" s="1"/>
      <c r="R542" s="1"/>
      <c r="S542" s="1"/>
      <c r="T542" s="1"/>
      <c r="U542" s="1"/>
      <c r="V542" s="1"/>
      <c r="W542" s="1"/>
      <c r="X542" s="1"/>
      <c r="Y542" s="1"/>
      <c r="Z542" s="1"/>
      <c r="AA542" s="1"/>
    </row>
    <row r="543" spans="1:27" ht="15" customHeight="1" x14ac:dyDescent="0.2">
      <c r="A543" s="1"/>
      <c r="B543" s="1925" t="s">
        <v>544</v>
      </c>
      <c r="C543" s="1698"/>
      <c r="D543" s="1714"/>
      <c r="E543" s="1315">
        <v>0.16</v>
      </c>
      <c r="F543" s="1316">
        <v>0</v>
      </c>
      <c r="G543" s="594">
        <v>0.11</v>
      </c>
      <c r="H543" s="1315">
        <v>0.94</v>
      </c>
      <c r="I543" s="1316">
        <v>0.38</v>
      </c>
      <c r="J543" s="594">
        <v>0.79</v>
      </c>
      <c r="K543" s="1315">
        <v>0.26</v>
      </c>
      <c r="L543" s="1316">
        <v>0.2</v>
      </c>
      <c r="M543" s="1322">
        <v>0.24</v>
      </c>
      <c r="N543" s="1"/>
      <c r="O543" s="82"/>
      <c r="P543" s="82"/>
      <c r="Q543" s="82"/>
      <c r="R543" s="1"/>
      <c r="S543" s="1"/>
      <c r="T543" s="1"/>
      <c r="U543" s="1"/>
      <c r="V543" s="1"/>
      <c r="W543" s="1"/>
      <c r="X543" s="1"/>
      <c r="Y543" s="1"/>
      <c r="Z543" s="1"/>
      <c r="AA543" s="1"/>
    </row>
    <row r="544" spans="1:27" ht="12.75" hidden="1" customHeight="1" x14ac:dyDescent="0.2">
      <c r="A544" s="1"/>
      <c r="B544" s="1650"/>
      <c r="C544" s="1650"/>
      <c r="D544" s="1882"/>
      <c r="E544" s="1317"/>
      <c r="F544" s="1318"/>
      <c r="G544" s="595"/>
      <c r="H544" s="1317"/>
      <c r="I544" s="1318"/>
      <c r="J544" s="595"/>
      <c r="K544" s="1317"/>
      <c r="L544" s="1318"/>
      <c r="M544" s="1323"/>
      <c r="N544" s="1"/>
      <c r="O544" s="1"/>
      <c r="P544" s="1"/>
      <c r="Q544" s="1"/>
      <c r="R544" s="1"/>
      <c r="S544" s="1"/>
      <c r="T544" s="1"/>
      <c r="U544" s="1"/>
      <c r="V544" s="1"/>
      <c r="W544" s="1"/>
      <c r="X544" s="1"/>
      <c r="Y544" s="1"/>
      <c r="Z544" s="1"/>
      <c r="AA544" s="1"/>
    </row>
    <row r="545" spans="1:27" ht="15" customHeight="1" x14ac:dyDescent="0.2">
      <c r="A545" s="1"/>
      <c r="B545" s="1925" t="s">
        <v>545</v>
      </c>
      <c r="C545" s="1698"/>
      <c r="D545" s="1714"/>
      <c r="E545" s="1315">
        <v>0</v>
      </c>
      <c r="F545" s="1316">
        <v>0</v>
      </c>
      <c r="G545" s="594">
        <v>0</v>
      </c>
      <c r="H545" s="1315">
        <v>0</v>
      </c>
      <c r="I545" s="1316">
        <v>0</v>
      </c>
      <c r="J545" s="594">
        <v>0</v>
      </c>
      <c r="K545" s="1315">
        <v>0.68</v>
      </c>
      <c r="L545" s="1316">
        <v>0</v>
      </c>
      <c r="M545" s="1322">
        <v>0.68</v>
      </c>
      <c r="N545" s="1"/>
      <c r="O545" s="82"/>
      <c r="P545" s="82"/>
      <c r="Q545" s="82"/>
      <c r="R545" s="1"/>
      <c r="S545" s="1"/>
      <c r="T545" s="1"/>
      <c r="U545" s="1"/>
      <c r="V545" s="1"/>
      <c r="W545" s="1"/>
      <c r="X545" s="1"/>
      <c r="Y545" s="1"/>
      <c r="Z545" s="1"/>
      <c r="AA545" s="1"/>
    </row>
    <row r="546" spans="1:27" ht="12.75" customHeight="1" x14ac:dyDescent="0.2">
      <c r="A546" s="1"/>
      <c r="B546" s="1650"/>
      <c r="C546" s="1650"/>
      <c r="D546" s="1882"/>
      <c r="E546" s="1317"/>
      <c r="F546" s="1318"/>
      <c r="G546" s="595"/>
      <c r="H546" s="1317"/>
      <c r="I546" s="1318"/>
      <c r="J546" s="595"/>
      <c r="K546" s="1317"/>
      <c r="L546" s="1318"/>
      <c r="M546" s="1323"/>
      <c r="N546" s="1"/>
      <c r="O546" s="1"/>
      <c r="P546" s="1"/>
      <c r="Q546" s="1"/>
      <c r="R546" s="1"/>
      <c r="S546" s="1"/>
      <c r="T546" s="1"/>
      <c r="U546" s="1"/>
      <c r="V546" s="1"/>
      <c r="W546" s="1"/>
      <c r="X546" s="1"/>
      <c r="Y546" s="1"/>
      <c r="Z546" s="1"/>
      <c r="AA546" s="1"/>
    </row>
    <row r="547" spans="1:27" ht="15" customHeight="1" x14ac:dyDescent="0.2">
      <c r="A547" s="1"/>
      <c r="B547" s="1926" t="s">
        <v>550</v>
      </c>
      <c r="C547" s="1624"/>
      <c r="D547" s="1712"/>
      <c r="E547" s="581">
        <v>0</v>
      </c>
      <c r="F547" s="582">
        <v>0</v>
      </c>
      <c r="G547" s="596">
        <v>0</v>
      </c>
      <c r="H547" s="581">
        <v>0</v>
      </c>
      <c r="I547" s="582">
        <v>0</v>
      </c>
      <c r="J547" s="596">
        <v>0</v>
      </c>
      <c r="K547" s="581">
        <v>0</v>
      </c>
      <c r="L547" s="582">
        <v>0</v>
      </c>
      <c r="M547" s="1324">
        <v>0</v>
      </c>
      <c r="N547" s="1"/>
      <c r="O547" s="82"/>
      <c r="P547" s="82"/>
      <c r="Q547" s="82"/>
      <c r="R547" s="1"/>
      <c r="S547" s="1"/>
      <c r="T547" s="1"/>
      <c r="U547" s="1"/>
      <c r="V547" s="1"/>
      <c r="W547" s="1"/>
      <c r="X547" s="1"/>
      <c r="Y547" s="1"/>
      <c r="Z547" s="1"/>
      <c r="AA547" s="1"/>
    </row>
    <row r="548" spans="1:27" ht="15" customHeight="1" x14ac:dyDescent="0.2">
      <c r="A548" s="1"/>
      <c r="B548" s="1847" t="s">
        <v>547</v>
      </c>
      <c r="C548" s="1698"/>
      <c r="D548" s="1714"/>
      <c r="E548" s="584">
        <v>2</v>
      </c>
      <c r="F548" s="585">
        <v>0</v>
      </c>
      <c r="G548" s="597">
        <v>2</v>
      </c>
      <c r="H548" s="584">
        <v>49</v>
      </c>
      <c r="I548" s="585">
        <v>6</v>
      </c>
      <c r="J548" s="597">
        <v>37</v>
      </c>
      <c r="K548" s="584">
        <v>19</v>
      </c>
      <c r="L548" s="585">
        <v>6</v>
      </c>
      <c r="M548" s="1325">
        <v>14</v>
      </c>
      <c r="N548" s="1"/>
      <c r="O548" s="82"/>
      <c r="P548" s="82"/>
      <c r="Q548" s="82"/>
      <c r="R548" s="1"/>
      <c r="S548" s="1"/>
      <c r="T548" s="1"/>
      <c r="U548" s="1"/>
      <c r="V548" s="1"/>
      <c r="W548" s="1"/>
      <c r="X548" s="1"/>
      <c r="Y548" s="1"/>
      <c r="Z548" s="1"/>
      <c r="AA548" s="1"/>
    </row>
    <row r="549" spans="1:27" ht="15" customHeight="1" x14ac:dyDescent="0.2">
      <c r="A549" s="2"/>
      <c r="B549" s="1644" t="s">
        <v>551</v>
      </c>
      <c r="C549" s="1645"/>
      <c r="D549" s="1645"/>
      <c r="E549" s="1645"/>
      <c r="F549" s="1645"/>
      <c r="G549" s="1645"/>
      <c r="H549" s="1645"/>
      <c r="I549" s="1645"/>
      <c r="J549" s="1645"/>
      <c r="K549" s="1645"/>
      <c r="L549" s="1645"/>
      <c r="M549" s="1645"/>
      <c r="N549" s="2"/>
      <c r="O549" s="2"/>
      <c r="P549" s="2"/>
      <c r="Q549" s="2"/>
      <c r="R549" s="2"/>
      <c r="S549" s="2"/>
      <c r="T549" s="2"/>
      <c r="U549" s="2"/>
      <c r="V549" s="2"/>
      <c r="W549" s="2"/>
      <c r="X549" s="2"/>
      <c r="Y549" s="2"/>
      <c r="Z549" s="2"/>
      <c r="AA549" s="2"/>
    </row>
    <row r="550" spans="1:27" ht="15" customHeight="1" x14ac:dyDescent="0.2">
      <c r="A550" s="2"/>
      <c r="B550" s="1610"/>
      <c r="C550" s="1610"/>
      <c r="D550" s="1610"/>
      <c r="E550" s="1610"/>
      <c r="F550" s="1610"/>
      <c r="G550" s="1610"/>
      <c r="H550" s="1610"/>
      <c r="I550" s="1610"/>
      <c r="J550" s="1610"/>
      <c r="K550" s="1610"/>
      <c r="L550" s="1610"/>
      <c r="M550" s="1610"/>
      <c r="N550" s="2"/>
      <c r="O550" s="2"/>
      <c r="P550" s="2"/>
      <c r="Q550" s="2"/>
      <c r="R550" s="2"/>
      <c r="S550" s="2"/>
      <c r="T550" s="2"/>
      <c r="U550" s="2"/>
      <c r="V550" s="2"/>
      <c r="W550" s="2"/>
      <c r="X550" s="2"/>
      <c r="Y550" s="2"/>
      <c r="Z550" s="2"/>
      <c r="AA550" s="2"/>
    </row>
    <row r="551" spans="1:27" ht="12.75" customHeight="1" x14ac:dyDescent="0.2">
      <c r="A551" s="2"/>
      <c r="B551" s="1635"/>
      <c r="C551" s="1635"/>
      <c r="D551" s="1635"/>
      <c r="E551" s="1635"/>
      <c r="F551" s="1635"/>
      <c r="G551" s="1635"/>
      <c r="H551" s="1635"/>
      <c r="I551" s="1635"/>
      <c r="J551" s="1635"/>
      <c r="K551" s="1635"/>
      <c r="L551" s="1635"/>
      <c r="M551" s="1635"/>
      <c r="N551" s="2"/>
      <c r="O551" s="2"/>
      <c r="P551" s="2"/>
      <c r="Q551" s="2"/>
      <c r="R551" s="2"/>
      <c r="S551" s="2"/>
      <c r="T551" s="2"/>
      <c r="U551" s="2"/>
      <c r="V551" s="2"/>
      <c r="W551" s="2"/>
      <c r="X551" s="2"/>
      <c r="Y551" s="2"/>
      <c r="Z551" s="2"/>
      <c r="AA551" s="2"/>
    </row>
    <row r="552" spans="1:27"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75" customHeight="1" x14ac:dyDescent="0.2">
      <c r="A553" s="1073"/>
      <c r="B553" s="1137" t="s">
        <v>179</v>
      </c>
      <c r="C553" s="1073"/>
      <c r="D553" s="1073"/>
      <c r="E553" s="1073"/>
      <c r="F553" s="1073"/>
      <c r="G553" s="1073"/>
      <c r="H553" s="1073"/>
      <c r="I553" s="1073"/>
      <c r="J553" s="1073"/>
      <c r="K553" s="1073"/>
      <c r="L553" s="1073"/>
      <c r="M553" s="1073"/>
      <c r="N553" s="1"/>
      <c r="O553" s="1"/>
      <c r="P553" s="1"/>
      <c r="Q553" s="1"/>
      <c r="R553" s="1"/>
      <c r="S553" s="1"/>
      <c r="T553" s="1"/>
      <c r="U553" s="1"/>
      <c r="V553" s="1"/>
      <c r="W553" s="1"/>
      <c r="X553" s="1"/>
      <c r="Y553" s="1"/>
      <c r="Z553" s="1"/>
      <c r="AA553" s="1"/>
    </row>
    <row r="554" spans="1:27" ht="12.75" customHeight="1" x14ac:dyDescent="0.2">
      <c r="A554" s="70"/>
      <c r="B554" s="70"/>
      <c r="C554" s="70"/>
      <c r="D554" s="70"/>
      <c r="E554" s="70"/>
      <c r="F554" s="70"/>
      <c r="G554" s="70"/>
      <c r="H554" s="70"/>
      <c r="I554" s="70"/>
      <c r="J554" s="70"/>
      <c r="K554" s="70"/>
      <c r="L554" s="70"/>
      <c r="M554" s="70"/>
      <c r="N554" s="1"/>
      <c r="O554" s="1"/>
      <c r="P554" s="1"/>
      <c r="Q554" s="1"/>
      <c r="R554" s="1"/>
      <c r="S554" s="1"/>
      <c r="T554" s="1"/>
      <c r="U554" s="1"/>
      <c r="V554" s="1"/>
      <c r="W554" s="1"/>
      <c r="X554" s="1"/>
      <c r="Y554" s="1"/>
      <c r="Z554" s="1"/>
      <c r="AA554" s="1"/>
    </row>
    <row r="555" spans="1:27" ht="12.75" customHeight="1" x14ac:dyDescent="0.2">
      <c r="A555" s="70"/>
      <c r="B555" s="1927" t="s">
        <v>552</v>
      </c>
      <c r="C555" s="1610"/>
      <c r="D555" s="1610"/>
      <c r="E555" s="1610"/>
      <c r="F555" s="1610"/>
      <c r="G555" s="1610"/>
      <c r="H555" s="1610"/>
      <c r="I555" s="1610"/>
      <c r="J555" s="1610"/>
      <c r="K555" s="1610"/>
      <c r="L555" s="1610"/>
      <c r="M555" s="1610"/>
      <c r="N555" s="1"/>
      <c r="O555" s="1"/>
      <c r="P555" s="1"/>
      <c r="Q555" s="1"/>
      <c r="R555" s="1"/>
      <c r="S555" s="1"/>
      <c r="T555" s="1"/>
      <c r="U555" s="1"/>
      <c r="V555" s="1"/>
      <c r="W555" s="1"/>
      <c r="X555" s="1"/>
      <c r="Y555" s="1"/>
      <c r="Z555" s="1"/>
      <c r="AA555" s="1"/>
    </row>
    <row r="556" spans="1:27" ht="12.75" customHeight="1" x14ac:dyDescent="0.2">
      <c r="A556" s="70"/>
      <c r="B556" s="1610"/>
      <c r="C556" s="1610"/>
      <c r="D556" s="1610"/>
      <c r="E556" s="1610"/>
      <c r="F556" s="1610"/>
      <c r="G556" s="1610"/>
      <c r="H556" s="1610"/>
      <c r="I556" s="1610"/>
      <c r="J556" s="1610"/>
      <c r="K556" s="1610"/>
      <c r="L556" s="1610"/>
      <c r="M556" s="1610"/>
      <c r="N556" s="1"/>
      <c r="O556" s="1"/>
      <c r="P556" s="1"/>
      <c r="Q556" s="1"/>
      <c r="R556" s="1"/>
      <c r="S556" s="1"/>
      <c r="T556" s="1"/>
      <c r="U556" s="1"/>
      <c r="V556" s="1"/>
      <c r="W556" s="1"/>
      <c r="X556" s="1"/>
      <c r="Y556" s="1"/>
      <c r="Z556" s="1"/>
      <c r="AA556" s="1"/>
    </row>
    <row r="557" spans="1:27" ht="12.75" customHeight="1" x14ac:dyDescent="0.2">
      <c r="A557" s="70"/>
      <c r="B557" s="1610"/>
      <c r="C557" s="1610"/>
      <c r="D557" s="1610"/>
      <c r="E557" s="1610"/>
      <c r="F557" s="1610"/>
      <c r="G557" s="1610"/>
      <c r="H557" s="1610"/>
      <c r="I557" s="1610"/>
      <c r="J557" s="1610"/>
      <c r="K557" s="1610"/>
      <c r="L557" s="1610"/>
      <c r="M557" s="1610"/>
      <c r="N557" s="1"/>
      <c r="O557" s="1"/>
      <c r="P557" s="1"/>
      <c r="Q557" s="1"/>
      <c r="R557" s="1"/>
      <c r="S557" s="1"/>
      <c r="T557" s="1"/>
      <c r="U557" s="1"/>
      <c r="V557" s="1"/>
      <c r="W557" s="1"/>
      <c r="X557" s="1"/>
      <c r="Y557" s="1"/>
      <c r="Z557" s="1"/>
      <c r="AA557" s="1"/>
    </row>
    <row r="558" spans="1:27" ht="12.75" customHeight="1" x14ac:dyDescent="0.2">
      <c r="A558" s="70"/>
      <c r="B558" s="1610"/>
      <c r="C558" s="1610"/>
      <c r="D558" s="1610"/>
      <c r="E558" s="1610"/>
      <c r="F558" s="1610"/>
      <c r="G558" s="1610"/>
      <c r="H558" s="1610"/>
      <c r="I558" s="1610"/>
      <c r="J558" s="1610"/>
      <c r="K558" s="1610"/>
      <c r="L558" s="1610"/>
      <c r="M558" s="1610"/>
      <c r="N558" s="1"/>
      <c r="O558" s="1"/>
      <c r="P558" s="1"/>
      <c r="Q558" s="1"/>
      <c r="R558" s="1"/>
      <c r="S558" s="1"/>
      <c r="T558" s="1"/>
      <c r="U558" s="1"/>
      <c r="V558" s="1"/>
      <c r="W558" s="1"/>
      <c r="X558" s="1"/>
      <c r="Y558" s="1"/>
      <c r="Z558" s="1"/>
      <c r="AA558" s="1"/>
    </row>
    <row r="559" spans="1:27" ht="12.75" customHeight="1" x14ac:dyDescent="0.2">
      <c r="A559" s="70"/>
      <c r="B559" s="1610"/>
      <c r="C559" s="1610"/>
      <c r="D559" s="1610"/>
      <c r="E559" s="1610"/>
      <c r="F559" s="1610"/>
      <c r="G559" s="1610"/>
      <c r="H559" s="1610"/>
      <c r="I559" s="1610"/>
      <c r="J559" s="1610"/>
      <c r="K559" s="1610"/>
      <c r="L559" s="1610"/>
      <c r="M559" s="1610"/>
      <c r="N559" s="1"/>
      <c r="O559" s="1"/>
      <c r="P559" s="1"/>
      <c r="Q559" s="1"/>
      <c r="R559" s="1"/>
      <c r="S559" s="1"/>
      <c r="T559" s="1"/>
      <c r="U559" s="1"/>
      <c r="V559" s="1"/>
      <c r="W559" s="1"/>
      <c r="X559" s="1"/>
      <c r="Y559" s="1"/>
      <c r="Z559" s="1"/>
      <c r="AA559" s="1"/>
    </row>
    <row r="560" spans="1:27" ht="1.5" customHeight="1" x14ac:dyDescent="0.2">
      <c r="A560" s="70"/>
      <c r="B560" s="1610"/>
      <c r="C560" s="1610"/>
      <c r="D560" s="1610"/>
      <c r="E560" s="1610"/>
      <c r="F560" s="1610"/>
      <c r="G560" s="1610"/>
      <c r="H560" s="1610"/>
      <c r="I560" s="1610"/>
      <c r="J560" s="1610"/>
      <c r="K560" s="1610"/>
      <c r="L560" s="1610"/>
      <c r="M560" s="1610"/>
      <c r="N560" s="1"/>
      <c r="O560" s="1"/>
      <c r="P560" s="1"/>
      <c r="Q560" s="1"/>
      <c r="R560" s="1"/>
      <c r="S560" s="1"/>
      <c r="T560" s="1"/>
      <c r="U560" s="1"/>
      <c r="V560" s="1"/>
      <c r="W560" s="1"/>
      <c r="X560" s="1"/>
      <c r="Y560" s="1"/>
      <c r="Z560" s="1"/>
      <c r="AA560" s="1"/>
    </row>
    <row r="561" spans="1:27" ht="12.75" customHeight="1" x14ac:dyDescent="0.2">
      <c r="A561" s="70"/>
      <c r="B561" s="1610"/>
      <c r="C561" s="1610"/>
      <c r="D561" s="1610"/>
      <c r="E561" s="1610"/>
      <c r="F561" s="1610"/>
      <c r="G561" s="1610"/>
      <c r="H561" s="1610"/>
      <c r="I561" s="1610"/>
      <c r="J561" s="1610"/>
      <c r="K561" s="1610"/>
      <c r="L561" s="1610"/>
      <c r="M561" s="1610"/>
      <c r="N561" s="1"/>
      <c r="O561" s="1"/>
      <c r="P561" s="1"/>
      <c r="Q561" s="1"/>
      <c r="R561" s="1"/>
      <c r="S561" s="1"/>
      <c r="T561" s="1"/>
      <c r="U561" s="1"/>
      <c r="V561" s="1"/>
      <c r="W561" s="1"/>
      <c r="X561" s="1"/>
      <c r="Y561" s="1"/>
      <c r="Z561" s="1"/>
      <c r="AA561" s="1"/>
    </row>
    <row r="562" spans="1:27"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 customHeight="1" x14ac:dyDescent="0.2">
      <c r="A563" s="1012"/>
      <c r="B563" s="1702" t="s">
        <v>553</v>
      </c>
      <c r="C563" s="1615"/>
      <c r="D563" s="1615"/>
      <c r="E563" s="1615"/>
      <c r="F563" s="1615"/>
      <c r="G563" s="1615"/>
      <c r="H563" s="1615"/>
      <c r="I563" s="1615"/>
      <c r="J563" s="1615"/>
      <c r="K563" s="1615"/>
      <c r="L563" s="1615"/>
      <c r="M563" s="1615"/>
      <c r="N563" s="1"/>
      <c r="O563" s="1"/>
      <c r="P563" s="1"/>
      <c r="Q563" s="1"/>
      <c r="R563" s="1"/>
      <c r="S563" s="1"/>
      <c r="T563" s="1"/>
      <c r="U563" s="1"/>
      <c r="V563" s="1"/>
      <c r="W563" s="1"/>
      <c r="X563" s="1"/>
      <c r="Y563" s="1"/>
      <c r="Z563" s="1"/>
      <c r="AA563" s="1"/>
    </row>
    <row r="564" spans="1:27" ht="12.75" customHeight="1" x14ac:dyDescent="0.2">
      <c r="A564" s="1012"/>
      <c r="B564" s="1615"/>
      <c r="C564" s="1615"/>
      <c r="D564" s="1615"/>
      <c r="E564" s="1615"/>
      <c r="F564" s="1615"/>
      <c r="G564" s="1615"/>
      <c r="H564" s="1615"/>
      <c r="I564" s="1615"/>
      <c r="J564" s="1615"/>
      <c r="K564" s="1615"/>
      <c r="L564" s="1615"/>
      <c r="M564" s="1615"/>
      <c r="N564" s="1"/>
      <c r="O564" s="1"/>
      <c r="P564" s="1"/>
      <c r="Q564" s="1"/>
      <c r="R564" s="1"/>
      <c r="S564" s="1"/>
      <c r="T564" s="1"/>
      <c r="U564" s="1"/>
      <c r="V564" s="1"/>
      <c r="W564" s="1"/>
      <c r="X564" s="1"/>
      <c r="Y564" s="1"/>
      <c r="Z564" s="1"/>
      <c r="AA564" s="1"/>
    </row>
    <row r="565" spans="1:27"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 customHeight="1" x14ac:dyDescent="0.2">
      <c r="A566" s="1"/>
      <c r="B566" s="1876" t="s">
        <v>554</v>
      </c>
      <c r="C566" s="1615"/>
      <c r="D566" s="1615"/>
      <c r="E566" s="1615"/>
      <c r="F566" s="1615"/>
      <c r="G566" s="1721"/>
      <c r="H566" s="1881">
        <v>2022</v>
      </c>
      <c r="I566" s="1637"/>
      <c r="J566" s="1894">
        <v>2023</v>
      </c>
      <c r="K566" s="1721"/>
      <c r="L566" s="1881">
        <v>2024</v>
      </c>
      <c r="M566" s="1615"/>
      <c r="N566" s="1"/>
      <c r="O566" s="1"/>
      <c r="P566" s="1"/>
      <c r="Q566" s="1"/>
      <c r="R566" s="1"/>
      <c r="S566" s="1"/>
      <c r="T566" s="1"/>
      <c r="U566" s="1"/>
      <c r="V566" s="1"/>
      <c r="W566" s="1"/>
      <c r="X566" s="1"/>
      <c r="Y566" s="1"/>
      <c r="Z566" s="1"/>
      <c r="AA566" s="1"/>
    </row>
    <row r="567" spans="1:27" ht="12.75" customHeight="1" x14ac:dyDescent="0.2">
      <c r="A567" s="1"/>
      <c r="B567" s="1884"/>
      <c r="C567" s="1884"/>
      <c r="D567" s="1884"/>
      <c r="E567" s="1884"/>
      <c r="F567" s="1884"/>
      <c r="G567" s="1885"/>
      <c r="H567" s="1293" t="s">
        <v>167</v>
      </c>
      <c r="I567" s="459" t="s">
        <v>168</v>
      </c>
      <c r="J567" s="458" t="s">
        <v>167</v>
      </c>
      <c r="K567" s="1294" t="s">
        <v>168</v>
      </c>
      <c r="L567" s="1293" t="s">
        <v>167</v>
      </c>
      <c r="M567" s="1261" t="s">
        <v>168</v>
      </c>
      <c r="N567" s="1"/>
      <c r="O567" s="1"/>
      <c r="P567" s="1"/>
      <c r="Q567" s="1"/>
      <c r="R567" s="1"/>
      <c r="S567" s="1"/>
      <c r="T567" s="1"/>
      <c r="U567" s="1"/>
      <c r="V567" s="1"/>
      <c r="W567" s="1"/>
      <c r="X567" s="1"/>
      <c r="Y567" s="1"/>
      <c r="Z567" s="1"/>
      <c r="AA567" s="1"/>
    </row>
    <row r="568" spans="1:27" ht="12.75" customHeight="1" x14ac:dyDescent="0.2">
      <c r="A568" s="1"/>
      <c r="B568" s="1919" t="s">
        <v>555</v>
      </c>
      <c r="C568" s="1650"/>
      <c r="D568" s="1650"/>
      <c r="E568" s="1650"/>
      <c r="F568" s="1650"/>
      <c r="G568" s="1882"/>
      <c r="H568" s="1326">
        <v>145.64356535100595</v>
      </c>
      <c r="I568" s="598">
        <v>35.917031792180836</v>
      </c>
      <c r="J568" s="1326">
        <v>184.81289680173776</v>
      </c>
      <c r="K568" s="598">
        <v>34.124906089509089</v>
      </c>
      <c r="L568" s="1327">
        <v>146.15</v>
      </c>
      <c r="M568" s="1328">
        <v>0.25</v>
      </c>
      <c r="N568" s="1"/>
      <c r="O568" s="82"/>
      <c r="P568" s="82"/>
      <c r="Q568" s="1"/>
      <c r="R568" s="1"/>
      <c r="S568" s="1"/>
      <c r="T568" s="1"/>
      <c r="U568" s="1"/>
      <c r="V568" s="1"/>
      <c r="W568" s="1"/>
      <c r="X568" s="1"/>
      <c r="Y568" s="1"/>
      <c r="Z568" s="1"/>
      <c r="AA568" s="1"/>
    </row>
    <row r="569" spans="1:27" ht="12.75" customHeight="1" x14ac:dyDescent="0.2">
      <c r="A569" s="1"/>
      <c r="B569" s="1845" t="s">
        <v>556</v>
      </c>
      <c r="C569" s="1624"/>
      <c r="D569" s="1624"/>
      <c r="E569" s="1624"/>
      <c r="F569" s="1624"/>
      <c r="G569" s="1712"/>
      <c r="H569" s="1329">
        <v>0.28948588519413726</v>
      </c>
      <c r="I569" s="599">
        <v>0.21927369836496236</v>
      </c>
      <c r="J569" s="1329">
        <v>0.19855931061343726</v>
      </c>
      <c r="K569" s="599">
        <v>0.2452281811776032</v>
      </c>
      <c r="L569" s="1330">
        <v>0.2</v>
      </c>
      <c r="M569" s="1331">
        <v>0.2</v>
      </c>
      <c r="N569" s="1"/>
      <c r="O569" s="82"/>
      <c r="P569" s="82"/>
      <c r="Q569" s="1"/>
      <c r="R569" s="1"/>
      <c r="S569" s="1"/>
      <c r="T569" s="1"/>
      <c r="U569" s="1"/>
      <c r="V569" s="1"/>
      <c r="W569" s="1"/>
      <c r="X569" s="1"/>
      <c r="Y569" s="1"/>
      <c r="Z569" s="1"/>
      <c r="AA569" s="1"/>
    </row>
    <row r="570" spans="1:27" ht="12.75" customHeight="1" x14ac:dyDescent="0.2">
      <c r="A570" s="1"/>
      <c r="B570" s="1845" t="s">
        <v>557</v>
      </c>
      <c r="C570" s="1624"/>
      <c r="D570" s="1624"/>
      <c r="E570" s="1624"/>
      <c r="F570" s="1624"/>
      <c r="G570" s="1712"/>
      <c r="H570" s="1332">
        <v>0</v>
      </c>
      <c r="I570" s="1333">
        <v>0</v>
      </c>
      <c r="J570" s="1332">
        <v>0</v>
      </c>
      <c r="K570" s="1333">
        <v>0</v>
      </c>
      <c r="L570" s="1334">
        <v>0</v>
      </c>
      <c r="M570" s="1335">
        <v>0</v>
      </c>
      <c r="N570" s="1"/>
      <c r="O570" s="82"/>
      <c r="P570" s="82"/>
      <c r="Q570" s="1"/>
      <c r="R570" s="1"/>
      <c r="S570" s="1"/>
      <c r="T570" s="1"/>
      <c r="U570" s="1"/>
      <c r="V570" s="1"/>
      <c r="W570" s="1"/>
      <c r="X570" s="1"/>
      <c r="Y570" s="1"/>
      <c r="Z570" s="1"/>
      <c r="AA570" s="1"/>
    </row>
    <row r="571" spans="1:27" ht="12.75" customHeight="1" x14ac:dyDescent="0.2">
      <c r="A571" s="1"/>
      <c r="B571" s="1847" t="s">
        <v>558</v>
      </c>
      <c r="C571" s="1698"/>
      <c r="D571" s="1698"/>
      <c r="E571" s="1698"/>
      <c r="F571" s="1698"/>
      <c r="G571" s="1714"/>
      <c r="H571" s="1336">
        <v>118840</v>
      </c>
      <c r="I571" s="1337" t="s">
        <v>136</v>
      </c>
      <c r="J571" s="1336">
        <v>85130</v>
      </c>
      <c r="K571" s="1337" t="s">
        <v>136</v>
      </c>
      <c r="L571" s="1338">
        <v>89898.58</v>
      </c>
      <c r="M571" s="1339" t="s">
        <v>136</v>
      </c>
      <c r="N571" s="1"/>
      <c r="O571" s="82"/>
      <c r="P571" s="82"/>
      <c r="Q571" s="1"/>
      <c r="R571" s="1"/>
      <c r="S571" s="1"/>
      <c r="T571" s="1"/>
      <c r="U571" s="1"/>
      <c r="V571" s="1"/>
      <c r="W571" s="1"/>
      <c r="X571" s="1"/>
      <c r="Y571" s="1"/>
      <c r="Z571" s="1"/>
      <c r="AA571" s="1"/>
    </row>
    <row r="572" spans="1:27" ht="12.75" customHeight="1" x14ac:dyDescent="0.2">
      <c r="A572" s="2"/>
      <c r="B572" s="1918" t="s">
        <v>559</v>
      </c>
      <c r="C572" s="1874"/>
      <c r="D572" s="1874"/>
      <c r="E572" s="1874"/>
      <c r="F572" s="1874"/>
      <c r="G572" s="1874"/>
      <c r="H572" s="1874"/>
      <c r="I572" s="1874"/>
      <c r="J572" s="1874"/>
      <c r="K572" s="1874"/>
      <c r="L572" s="1874"/>
      <c r="M572" s="1874"/>
      <c r="N572" s="2"/>
      <c r="O572" s="182"/>
      <c r="P572" s="182"/>
      <c r="Q572" s="2"/>
      <c r="R572" s="2"/>
      <c r="S572" s="2"/>
      <c r="T572" s="2"/>
      <c r="U572" s="2"/>
      <c r="V572" s="2"/>
      <c r="W572" s="2"/>
      <c r="X572" s="2"/>
      <c r="Y572" s="2"/>
      <c r="Z572" s="2"/>
      <c r="AA572" s="2"/>
    </row>
    <row r="573" spans="1:27" ht="12.75" customHeight="1" x14ac:dyDescent="0.2">
      <c r="A573" s="2"/>
      <c r="B573" s="1610"/>
      <c r="C573" s="1610"/>
      <c r="D573" s="1610"/>
      <c r="E573" s="1610"/>
      <c r="F573" s="1610"/>
      <c r="G573" s="1610"/>
      <c r="H573" s="1610"/>
      <c r="I573" s="1610"/>
      <c r="J573" s="1610"/>
      <c r="K573" s="1610"/>
      <c r="L573" s="1610"/>
      <c r="M573" s="1610"/>
      <c r="N573" s="2"/>
      <c r="O573" s="182"/>
      <c r="P573" s="182"/>
      <c r="Q573" s="2"/>
      <c r="R573" s="2"/>
      <c r="S573" s="2"/>
      <c r="T573" s="2"/>
      <c r="U573" s="2"/>
      <c r="V573" s="2"/>
      <c r="W573" s="2"/>
      <c r="X573" s="2"/>
      <c r="Y573" s="2"/>
      <c r="Z573" s="2"/>
      <c r="AA573" s="2"/>
    </row>
    <row r="574" spans="1:27" ht="1.5" customHeight="1" x14ac:dyDescent="0.2">
      <c r="A574" s="2"/>
      <c r="B574" s="1875"/>
      <c r="C574" s="1875"/>
      <c r="D574" s="1875"/>
      <c r="E574" s="1875"/>
      <c r="F574" s="1875"/>
      <c r="G574" s="1875"/>
      <c r="H574" s="1875"/>
      <c r="I574" s="1875"/>
      <c r="J574" s="1875"/>
      <c r="K574" s="1875"/>
      <c r="L574" s="1875"/>
      <c r="M574" s="1875"/>
      <c r="N574" s="2"/>
      <c r="O574" s="182"/>
      <c r="P574" s="182"/>
      <c r="Q574" s="2"/>
      <c r="R574" s="2"/>
      <c r="S574" s="2"/>
      <c r="T574" s="2"/>
      <c r="U574" s="2"/>
      <c r="V574" s="2"/>
      <c r="W574" s="2"/>
      <c r="X574" s="2"/>
      <c r="Y574" s="2"/>
      <c r="Z574" s="2"/>
      <c r="AA574" s="2"/>
    </row>
    <row r="575" spans="1:27" ht="12.75" customHeight="1" x14ac:dyDescent="0.2">
      <c r="A575" s="2"/>
      <c r="B575" s="1"/>
      <c r="C575" s="1"/>
      <c r="D575" s="1"/>
      <c r="E575" s="1"/>
      <c r="F575" s="1"/>
      <c r="G575" s="1"/>
      <c r="H575" s="1"/>
      <c r="I575" s="1"/>
      <c r="J575" s="1"/>
      <c r="K575" s="1"/>
      <c r="L575" s="1"/>
      <c r="M575" s="1"/>
      <c r="N575" s="2"/>
      <c r="O575" s="2"/>
      <c r="P575" s="2"/>
      <c r="Q575" s="2"/>
      <c r="R575" s="2"/>
      <c r="S575" s="2"/>
      <c r="T575" s="2"/>
      <c r="U575" s="2"/>
      <c r="V575" s="2"/>
      <c r="W575" s="2"/>
      <c r="X575" s="2"/>
      <c r="Y575" s="2"/>
      <c r="Z575" s="2"/>
      <c r="AA575" s="2"/>
    </row>
    <row r="576" spans="1:27" ht="15" customHeight="1" x14ac:dyDescent="0.2">
      <c r="A576" s="1"/>
      <c r="B576" s="1876" t="s">
        <v>560</v>
      </c>
      <c r="C576" s="1615"/>
      <c r="D576" s="1615"/>
      <c r="E576" s="1615"/>
      <c r="F576" s="1615"/>
      <c r="G576" s="1637"/>
      <c r="H576" s="1894">
        <v>2022</v>
      </c>
      <c r="I576" s="1637"/>
      <c r="J576" s="1894">
        <v>2023</v>
      </c>
      <c r="K576" s="1637"/>
      <c r="L576" s="1894">
        <v>2024</v>
      </c>
      <c r="M576" s="1615"/>
      <c r="N576" s="1"/>
      <c r="O576" s="1"/>
      <c r="P576" s="1"/>
      <c r="Q576" s="1"/>
      <c r="R576" s="1"/>
      <c r="S576" s="1"/>
      <c r="T576" s="1"/>
      <c r="U576" s="1"/>
      <c r="V576" s="1"/>
      <c r="W576" s="1"/>
      <c r="X576" s="1"/>
      <c r="Y576" s="1"/>
      <c r="Z576" s="1"/>
      <c r="AA576" s="1"/>
    </row>
    <row r="577" spans="1:27" ht="12.75" customHeight="1" x14ac:dyDescent="0.2">
      <c r="A577" s="1"/>
      <c r="B577" s="1638"/>
      <c r="C577" s="1638"/>
      <c r="D577" s="1638"/>
      <c r="E577" s="1638"/>
      <c r="F577" s="1638"/>
      <c r="G577" s="1639"/>
      <c r="H577" s="1309" t="s">
        <v>167</v>
      </c>
      <c r="I577" s="1310" t="s">
        <v>168</v>
      </c>
      <c r="J577" s="1309" t="s">
        <v>167</v>
      </c>
      <c r="K577" s="1310" t="s">
        <v>168</v>
      </c>
      <c r="L577" s="1309" t="s">
        <v>167</v>
      </c>
      <c r="M577" s="434" t="s">
        <v>168</v>
      </c>
      <c r="N577" s="1"/>
      <c r="O577" s="1"/>
      <c r="P577" s="1"/>
      <c r="Q577" s="1"/>
      <c r="R577" s="1"/>
      <c r="S577" s="1"/>
      <c r="T577" s="1"/>
      <c r="U577" s="1"/>
      <c r="V577" s="1"/>
      <c r="W577" s="1"/>
      <c r="X577" s="1"/>
      <c r="Y577" s="1"/>
      <c r="Z577" s="1"/>
      <c r="AA577" s="1"/>
    </row>
    <row r="578" spans="1:27" ht="12.75" customHeight="1" x14ac:dyDescent="0.2">
      <c r="A578" s="1"/>
      <c r="B578" s="1919" t="s">
        <v>561</v>
      </c>
      <c r="C578" s="1650"/>
      <c r="D578" s="1650"/>
      <c r="E578" s="1650"/>
      <c r="F578" s="1650"/>
      <c r="G578" s="1882"/>
      <c r="H578" s="1326">
        <v>0.98670111086757861</v>
      </c>
      <c r="I578" s="598">
        <v>6.619391810910833</v>
      </c>
      <c r="J578" s="1326">
        <v>2.2867071375505699</v>
      </c>
      <c r="K578" s="598">
        <v>0.37588926708152187</v>
      </c>
      <c r="L578" s="600">
        <v>1.37</v>
      </c>
      <c r="M578" s="601">
        <v>0.68</v>
      </c>
      <c r="N578" s="1"/>
      <c r="O578" s="82"/>
      <c r="P578" s="82"/>
      <c r="Q578" s="1"/>
      <c r="R578" s="1"/>
      <c r="S578" s="1"/>
      <c r="T578" s="1"/>
      <c r="U578" s="1"/>
      <c r="V578" s="1"/>
      <c r="W578" s="1"/>
      <c r="X578" s="1"/>
      <c r="Y578" s="1"/>
      <c r="Z578" s="1"/>
      <c r="AA578" s="1"/>
    </row>
    <row r="579" spans="1:27" ht="12.75" customHeight="1" x14ac:dyDescent="0.2">
      <c r="A579" s="1"/>
      <c r="B579" s="1845" t="s">
        <v>562</v>
      </c>
      <c r="C579" s="1624"/>
      <c r="D579" s="1624"/>
      <c r="E579" s="1624"/>
      <c r="F579" s="1624"/>
      <c r="G579" s="1712"/>
      <c r="H579" s="1329">
        <v>0.16445018514459644</v>
      </c>
      <c r="I579" s="599">
        <v>0</v>
      </c>
      <c r="J579" s="1329">
        <v>0.94158529193258755</v>
      </c>
      <c r="K579" s="599">
        <v>0.37588926708152187</v>
      </c>
      <c r="L579" s="602">
        <v>0.82</v>
      </c>
      <c r="M579" s="603">
        <v>0.34</v>
      </c>
      <c r="N579" s="1"/>
      <c r="O579" s="82"/>
      <c r="P579" s="82"/>
      <c r="Q579" s="1"/>
      <c r="R579" s="1"/>
      <c r="S579" s="1"/>
      <c r="T579" s="1"/>
      <c r="U579" s="1"/>
      <c r="V579" s="1"/>
      <c r="W579" s="1"/>
      <c r="X579" s="1"/>
      <c r="Y579" s="1"/>
      <c r="Z579" s="1"/>
      <c r="AA579" s="1"/>
    </row>
    <row r="580" spans="1:27" ht="12.75" customHeight="1" x14ac:dyDescent="0.2">
      <c r="A580" s="1"/>
      <c r="B580" s="1845" t="s">
        <v>563</v>
      </c>
      <c r="C580" s="1624"/>
      <c r="D580" s="1624"/>
      <c r="E580" s="1624"/>
      <c r="F580" s="1624"/>
      <c r="G580" s="1712"/>
      <c r="H580" s="1332">
        <v>0</v>
      </c>
      <c r="I580" s="1333">
        <v>0</v>
      </c>
      <c r="J580" s="1332">
        <v>0</v>
      </c>
      <c r="K580" s="1333">
        <v>0</v>
      </c>
      <c r="L580" s="1334">
        <v>0</v>
      </c>
      <c r="M580" s="1335">
        <v>0</v>
      </c>
      <c r="N580" s="1"/>
      <c r="O580" s="82"/>
      <c r="P580" s="82"/>
      <c r="Q580" s="1"/>
      <c r="R580" s="1"/>
      <c r="S580" s="1"/>
      <c r="T580" s="1"/>
      <c r="U580" s="1"/>
      <c r="V580" s="1"/>
      <c r="W580" s="1"/>
      <c r="X580" s="1"/>
      <c r="Y580" s="1"/>
      <c r="Z580" s="1"/>
      <c r="AA580" s="1"/>
    </row>
    <row r="581" spans="1:27" ht="12.75" customHeight="1" x14ac:dyDescent="0.2">
      <c r="A581" s="1"/>
      <c r="B581" s="1847" t="s">
        <v>558</v>
      </c>
      <c r="C581" s="1698"/>
      <c r="D581" s="1698"/>
      <c r="E581" s="1698"/>
      <c r="F581" s="1698"/>
      <c r="G581" s="1714"/>
      <c r="H581" s="1336">
        <v>2681</v>
      </c>
      <c r="I581" s="1337" t="s">
        <v>136</v>
      </c>
      <c r="J581" s="1336">
        <v>4868</v>
      </c>
      <c r="K581" s="1337" t="s">
        <v>136</v>
      </c>
      <c r="L581" s="1338">
        <v>9109.83</v>
      </c>
      <c r="M581" s="1339" t="s">
        <v>136</v>
      </c>
      <c r="N581" s="1"/>
      <c r="O581" s="82"/>
      <c r="P581" s="82"/>
      <c r="Q581" s="1"/>
      <c r="R581" s="1"/>
      <c r="S581" s="1"/>
      <c r="T581" s="1"/>
      <c r="U581" s="1"/>
      <c r="V581" s="1"/>
      <c r="W581" s="1"/>
      <c r="X581" s="1"/>
      <c r="Y581" s="1"/>
      <c r="Z581" s="1"/>
      <c r="AA581" s="1"/>
    </row>
    <row r="582" spans="1:27" ht="12.75" customHeight="1" x14ac:dyDescent="0.2">
      <c r="A582" s="2"/>
      <c r="B582" s="1918" t="s">
        <v>564</v>
      </c>
      <c r="C582" s="1874"/>
      <c r="D582" s="1874"/>
      <c r="E582" s="1874"/>
      <c r="F582" s="1874"/>
      <c r="G582" s="1874"/>
      <c r="H582" s="1874"/>
      <c r="I582" s="1874"/>
      <c r="J582" s="1874"/>
      <c r="K582" s="1874"/>
      <c r="L582" s="1874"/>
      <c r="M582" s="1874"/>
      <c r="N582" s="2"/>
      <c r="O582" s="182"/>
      <c r="P582" s="182"/>
      <c r="Q582" s="2"/>
      <c r="R582" s="2"/>
      <c r="S582" s="2"/>
      <c r="T582" s="2"/>
      <c r="U582" s="2"/>
      <c r="V582" s="2"/>
      <c r="W582" s="2"/>
      <c r="X582" s="2"/>
      <c r="Y582" s="2"/>
      <c r="Z582" s="2"/>
      <c r="AA582" s="2"/>
    </row>
    <row r="583" spans="1:27" ht="12.75" customHeight="1" x14ac:dyDescent="0.2">
      <c r="A583" s="2"/>
      <c r="B583" s="1610"/>
      <c r="C583" s="1610"/>
      <c r="D583" s="1610"/>
      <c r="E583" s="1610"/>
      <c r="F583" s="1610"/>
      <c r="G583" s="1610"/>
      <c r="H583" s="1610"/>
      <c r="I583" s="1610"/>
      <c r="J583" s="1610"/>
      <c r="K583" s="1610"/>
      <c r="L583" s="1610"/>
      <c r="M583" s="1610"/>
      <c r="N583" s="2"/>
      <c r="O583" s="182"/>
      <c r="P583" s="182"/>
      <c r="Q583" s="2"/>
      <c r="R583" s="2"/>
      <c r="S583" s="2"/>
      <c r="T583" s="2"/>
      <c r="U583" s="2"/>
      <c r="V583" s="2"/>
      <c r="W583" s="2"/>
      <c r="X583" s="2"/>
      <c r="Y583" s="2"/>
      <c r="Z583" s="2"/>
      <c r="AA583" s="2"/>
    </row>
    <row r="584" spans="1:27" ht="12.75" customHeight="1" x14ac:dyDescent="0.2">
      <c r="A584" s="2"/>
      <c r="B584" s="1875"/>
      <c r="C584" s="1875"/>
      <c r="D584" s="1875"/>
      <c r="E584" s="1875"/>
      <c r="F584" s="1875"/>
      <c r="G584" s="1875"/>
      <c r="H584" s="1875"/>
      <c r="I584" s="1875"/>
      <c r="J584" s="1875"/>
      <c r="K584" s="1875"/>
      <c r="L584" s="1875"/>
      <c r="M584" s="1875"/>
      <c r="N584" s="2"/>
      <c r="O584" s="182"/>
      <c r="P584" s="182"/>
      <c r="Q584" s="2"/>
      <c r="R584" s="2"/>
      <c r="S584" s="2"/>
      <c r="T584" s="2"/>
      <c r="U584" s="2"/>
      <c r="V584" s="2"/>
      <c r="W584" s="2"/>
      <c r="X584" s="2"/>
      <c r="Y584" s="2"/>
      <c r="Z584" s="2"/>
      <c r="AA584" s="2"/>
    </row>
    <row r="585" spans="1:27"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24.75" customHeight="1" x14ac:dyDescent="0.2">
      <c r="A589" s="6"/>
      <c r="B589" s="370" t="s">
        <v>181</v>
      </c>
      <c r="C589" s="604"/>
      <c r="D589" s="6"/>
      <c r="E589" s="6"/>
      <c r="F589" s="6"/>
      <c r="G589" s="6"/>
      <c r="H589" s="6"/>
      <c r="I589" s="6"/>
      <c r="J589" s="6"/>
      <c r="K589" s="6"/>
      <c r="L589" s="6"/>
      <c r="M589" s="6"/>
      <c r="N589" s="6"/>
      <c r="O589" s="6"/>
      <c r="P589" s="6"/>
      <c r="Q589" s="6"/>
      <c r="R589" s="6"/>
      <c r="S589" s="6"/>
      <c r="T589" s="6"/>
      <c r="U589" s="6"/>
      <c r="V589" s="6"/>
      <c r="W589" s="6"/>
      <c r="X589" s="6"/>
      <c r="Y589" s="6"/>
      <c r="Z589" s="6"/>
      <c r="AA589" s="6"/>
    </row>
    <row r="590" spans="1:27"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75" customHeight="1" x14ac:dyDescent="0.2">
      <c r="A592" s="1012"/>
      <c r="B592" s="1012" t="s">
        <v>182</v>
      </c>
      <c r="C592" s="1012"/>
      <c r="D592" s="1012"/>
      <c r="E592" s="1012"/>
      <c r="F592" s="1012"/>
      <c r="G592" s="1012"/>
      <c r="H592" s="1012"/>
      <c r="I592" s="1012"/>
      <c r="J592" s="1012"/>
      <c r="K592" s="1012"/>
      <c r="L592" s="1012"/>
      <c r="M592" s="1012"/>
      <c r="N592" s="1"/>
      <c r="O592" s="1"/>
      <c r="P592" s="1"/>
      <c r="Q592" s="1"/>
      <c r="R592" s="1"/>
      <c r="S592" s="1"/>
      <c r="T592" s="1"/>
      <c r="U592" s="1"/>
      <c r="V592" s="1"/>
      <c r="W592" s="1"/>
      <c r="X592" s="1"/>
      <c r="Y592" s="1"/>
      <c r="Z592" s="1"/>
      <c r="AA592" s="1"/>
    </row>
    <row r="593" spans="1:27"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 customHeight="1" x14ac:dyDescent="0.2">
      <c r="A594" s="1"/>
      <c r="B594" s="1876" t="s">
        <v>565</v>
      </c>
      <c r="C594" s="1615"/>
      <c r="D594" s="1615"/>
      <c r="E594" s="1615"/>
      <c r="F594" s="1615"/>
      <c r="G594" s="1637"/>
      <c r="H594" s="1902" t="s">
        <v>438</v>
      </c>
      <c r="I594" s="1615"/>
      <c r="J594" s="1637"/>
      <c r="K594" s="1902" t="s">
        <v>494</v>
      </c>
      <c r="L594" s="1615"/>
      <c r="M594" s="1615"/>
      <c r="N594" s="1"/>
      <c r="O594" s="1"/>
      <c r="P594" s="1"/>
      <c r="Q594" s="1"/>
      <c r="R594" s="1"/>
      <c r="S594" s="1"/>
      <c r="T594" s="1"/>
      <c r="U594" s="1"/>
      <c r="V594" s="1"/>
      <c r="W594" s="1"/>
      <c r="X594" s="1"/>
      <c r="Y594" s="1"/>
      <c r="Z594" s="1"/>
      <c r="AA594" s="1"/>
    </row>
    <row r="595" spans="1:27" ht="12.75" customHeight="1" x14ac:dyDescent="0.2">
      <c r="A595" s="1"/>
      <c r="B595" s="1884"/>
      <c r="C595" s="1884"/>
      <c r="D595" s="1884"/>
      <c r="E595" s="1884"/>
      <c r="F595" s="1884"/>
      <c r="G595" s="1896"/>
      <c r="H595" s="605">
        <v>2022</v>
      </c>
      <c r="I595" s="1289">
        <v>2023</v>
      </c>
      <c r="J595" s="606">
        <v>2024</v>
      </c>
      <c r="K595" s="605">
        <v>2022</v>
      </c>
      <c r="L595" s="1289">
        <v>2023</v>
      </c>
      <c r="M595" s="1291">
        <v>2024</v>
      </c>
      <c r="N595" s="1"/>
      <c r="O595" s="1"/>
      <c r="P595" s="1"/>
      <c r="Q595" s="1"/>
      <c r="R595" s="1"/>
      <c r="S595" s="1"/>
      <c r="T595" s="1"/>
      <c r="U595" s="1"/>
      <c r="V595" s="1"/>
      <c r="W595" s="1"/>
      <c r="X595" s="1"/>
      <c r="Y595" s="1"/>
      <c r="Z595" s="1"/>
      <c r="AA595" s="1"/>
    </row>
    <row r="596" spans="1:27" ht="12.75" customHeight="1" x14ac:dyDescent="0.2">
      <c r="A596" s="1"/>
      <c r="B596" s="1649" t="s">
        <v>184</v>
      </c>
      <c r="C596" s="1650"/>
      <c r="D596" s="1650"/>
      <c r="E596" s="1650"/>
      <c r="F596" s="1650"/>
      <c r="G596" s="1651"/>
      <c r="H596" s="1061">
        <v>1353</v>
      </c>
      <c r="I596" s="1157">
        <v>1393</v>
      </c>
      <c r="J596" s="114">
        <v>1412</v>
      </c>
      <c r="K596" s="1061">
        <v>325</v>
      </c>
      <c r="L596" s="1157">
        <v>362</v>
      </c>
      <c r="M596" s="1062">
        <v>373</v>
      </c>
      <c r="N596" s="1"/>
      <c r="O596" s="1"/>
      <c r="P596" s="1"/>
      <c r="Q596" s="1"/>
      <c r="R596" s="1"/>
      <c r="S596" s="1"/>
      <c r="T596" s="1"/>
      <c r="U596" s="1"/>
      <c r="V596" s="1"/>
      <c r="W596" s="1"/>
      <c r="X596" s="1"/>
      <c r="Y596" s="1"/>
      <c r="Z596" s="1"/>
      <c r="AA596" s="1"/>
    </row>
    <row r="597" spans="1:27" ht="12.75" customHeight="1" x14ac:dyDescent="0.2">
      <c r="A597" s="1"/>
      <c r="B597" s="1675" t="s">
        <v>566</v>
      </c>
      <c r="C597" s="1632"/>
      <c r="D597" s="1632"/>
      <c r="E597" s="1632"/>
      <c r="F597" s="1632"/>
      <c r="G597" s="1633"/>
      <c r="H597" s="607">
        <v>8243.7000000000007</v>
      </c>
      <c r="I597" s="608">
        <v>11970.1</v>
      </c>
      <c r="J597" s="609">
        <v>8284</v>
      </c>
      <c r="K597" s="607">
        <v>213.9</v>
      </c>
      <c r="L597" s="608">
        <v>171.3</v>
      </c>
      <c r="M597" s="1340">
        <v>172.3</v>
      </c>
      <c r="N597" s="1"/>
      <c r="O597" s="1"/>
      <c r="P597" s="1"/>
      <c r="Q597" s="1"/>
      <c r="R597" s="1"/>
      <c r="S597" s="1"/>
      <c r="T597" s="1"/>
      <c r="U597" s="1"/>
      <c r="V597" s="1"/>
      <c r="W597" s="1"/>
      <c r="X597" s="1"/>
      <c r="Y597" s="1"/>
      <c r="Z597" s="1"/>
      <c r="AA597" s="1"/>
    </row>
    <row r="598" spans="1:27" ht="22.5" customHeight="1" x14ac:dyDescent="0.2">
      <c r="A598" s="2"/>
      <c r="B598" s="1836" t="s">
        <v>567</v>
      </c>
      <c r="C598" s="1645"/>
      <c r="D598" s="1645"/>
      <c r="E598" s="1645"/>
      <c r="F598" s="1645"/>
      <c r="G598" s="1645"/>
      <c r="H598" s="1645"/>
      <c r="I598" s="1645"/>
      <c r="J598" s="1645"/>
      <c r="K598" s="1645"/>
      <c r="L598" s="1645"/>
      <c r="M598" s="1645"/>
      <c r="N598" s="2"/>
      <c r="O598" s="2"/>
      <c r="P598" s="2"/>
      <c r="Q598" s="2"/>
      <c r="R598" s="2"/>
      <c r="S598" s="2"/>
      <c r="T598" s="2"/>
      <c r="U598" s="2"/>
      <c r="V598" s="2"/>
      <c r="W598" s="2"/>
      <c r="X598" s="2"/>
      <c r="Y598" s="2"/>
      <c r="Z598" s="2"/>
      <c r="AA598" s="2"/>
    </row>
    <row r="599" spans="1:27" ht="2.25" customHeight="1" x14ac:dyDescent="0.2">
      <c r="A599" s="2"/>
      <c r="B599" s="1610"/>
      <c r="C599" s="1610"/>
      <c r="D599" s="1610"/>
      <c r="E599" s="1610"/>
      <c r="F599" s="1610"/>
      <c r="G599" s="1610"/>
      <c r="H599" s="1610"/>
      <c r="I599" s="1610"/>
      <c r="J599" s="1610"/>
      <c r="K599" s="1610"/>
      <c r="L599" s="1610"/>
      <c r="M599" s="1610"/>
      <c r="N599" s="2"/>
      <c r="O599" s="2"/>
      <c r="P599" s="2"/>
      <c r="Q599" s="2"/>
      <c r="R599" s="2"/>
      <c r="S599" s="2"/>
      <c r="T599" s="2"/>
      <c r="U599" s="2"/>
      <c r="V599" s="2"/>
      <c r="W599" s="2"/>
      <c r="X599" s="2"/>
      <c r="Y599" s="2"/>
      <c r="Z599" s="2"/>
      <c r="AA599" s="2"/>
    </row>
    <row r="600" spans="1:27" ht="12.75" customHeight="1" x14ac:dyDescent="0.2">
      <c r="A600" s="2"/>
      <c r="B600" s="1635"/>
      <c r="C600" s="1635"/>
      <c r="D600" s="1635"/>
      <c r="E600" s="1635"/>
      <c r="F600" s="1635"/>
      <c r="G600" s="1635"/>
      <c r="H600" s="1635"/>
      <c r="I600" s="1635"/>
      <c r="J600" s="1635"/>
      <c r="K600" s="1635"/>
      <c r="L600" s="1635"/>
      <c r="M600" s="1635"/>
      <c r="N600" s="2"/>
      <c r="O600" s="2"/>
      <c r="P600" s="2"/>
      <c r="Q600" s="2"/>
      <c r="R600" s="2"/>
      <c r="S600" s="2"/>
      <c r="T600" s="2"/>
      <c r="U600" s="2"/>
      <c r="V600" s="2"/>
      <c r="W600" s="2"/>
      <c r="X600" s="2"/>
      <c r="Y600" s="2"/>
      <c r="Z600" s="2"/>
      <c r="AA600" s="2"/>
    </row>
    <row r="601" spans="1:27"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75" customHeight="1" x14ac:dyDescent="0.2">
      <c r="A603" s="1012"/>
      <c r="B603" s="1012" t="s">
        <v>187</v>
      </c>
      <c r="C603" s="1012"/>
      <c r="D603" s="1012"/>
      <c r="E603" s="1012"/>
      <c r="F603" s="1012"/>
      <c r="G603" s="1012"/>
      <c r="H603" s="1012"/>
      <c r="I603" s="1012"/>
      <c r="J603" s="1012"/>
      <c r="K603" s="1012"/>
      <c r="L603" s="1012"/>
      <c r="M603" s="1012"/>
      <c r="N603" s="1"/>
      <c r="O603" s="1"/>
      <c r="P603" s="1"/>
      <c r="Q603" s="1"/>
      <c r="R603" s="1"/>
      <c r="S603" s="1"/>
      <c r="T603" s="1"/>
      <c r="U603" s="1"/>
      <c r="V603" s="1"/>
      <c r="W603" s="1"/>
      <c r="X603" s="1"/>
      <c r="Y603" s="1"/>
      <c r="Z603" s="1"/>
      <c r="AA603" s="1"/>
    </row>
    <row r="604" spans="1:27"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 customHeight="1" x14ac:dyDescent="0.2">
      <c r="A605" s="1"/>
      <c r="B605" s="1876" t="s">
        <v>568</v>
      </c>
      <c r="C605" s="1615"/>
      <c r="D605" s="1615"/>
      <c r="E605" s="1615"/>
      <c r="F605" s="1615"/>
      <c r="G605" s="1721"/>
      <c r="H605" s="1877" t="s">
        <v>438</v>
      </c>
      <c r="I605" s="1615"/>
      <c r="J605" s="1721"/>
      <c r="K605" s="1877" t="s">
        <v>494</v>
      </c>
      <c r="L605" s="1615"/>
      <c r="M605" s="1615"/>
      <c r="N605" s="1"/>
      <c r="O605" s="1"/>
      <c r="P605" s="1"/>
      <c r="Q605" s="1"/>
      <c r="R605" s="1"/>
      <c r="S605" s="1"/>
      <c r="T605" s="1"/>
      <c r="U605" s="1"/>
      <c r="V605" s="1"/>
      <c r="W605" s="1"/>
      <c r="X605" s="1"/>
      <c r="Y605" s="1"/>
      <c r="Z605" s="1"/>
      <c r="AA605" s="1"/>
    </row>
    <row r="606" spans="1:27" ht="12.75" customHeight="1" x14ac:dyDescent="0.2">
      <c r="A606" s="1"/>
      <c r="B606" s="1884"/>
      <c r="C606" s="1884"/>
      <c r="D606" s="1884"/>
      <c r="E606" s="1884"/>
      <c r="F606" s="1884"/>
      <c r="G606" s="1885"/>
      <c r="H606" s="1288">
        <v>2022</v>
      </c>
      <c r="I606" s="1289">
        <v>2023</v>
      </c>
      <c r="J606" s="1290">
        <v>2024</v>
      </c>
      <c r="K606" s="1288">
        <v>2022</v>
      </c>
      <c r="L606" s="1289">
        <v>2023</v>
      </c>
      <c r="M606" s="1291">
        <v>2024</v>
      </c>
      <c r="N606" s="1"/>
      <c r="O606" s="1"/>
      <c r="P606" s="1"/>
      <c r="Q606" s="1"/>
      <c r="R606" s="1"/>
      <c r="S606" s="1"/>
      <c r="T606" s="1"/>
      <c r="U606" s="1"/>
      <c r="V606" s="1"/>
      <c r="W606" s="1"/>
      <c r="X606" s="1"/>
      <c r="Y606" s="1"/>
      <c r="Z606" s="1"/>
      <c r="AA606" s="1"/>
    </row>
    <row r="607" spans="1:27" ht="12.75" customHeight="1" x14ac:dyDescent="0.2">
      <c r="A607" s="1"/>
      <c r="B607" s="1649" t="s">
        <v>190</v>
      </c>
      <c r="C607" s="1650"/>
      <c r="D607" s="1650"/>
      <c r="E607" s="1650"/>
      <c r="F607" s="1650"/>
      <c r="G607" s="1882"/>
      <c r="H607" s="1341">
        <v>0.379</v>
      </c>
      <c r="I607" s="610">
        <v>0.629</v>
      </c>
      <c r="J607" s="1342">
        <v>0.629</v>
      </c>
      <c r="K607" s="1341">
        <v>0.82599999999999996</v>
      </c>
      <c r="L607" s="610">
        <v>0.78100000000000003</v>
      </c>
      <c r="M607" s="1341">
        <v>0.752</v>
      </c>
      <c r="N607" s="1"/>
      <c r="O607" s="1"/>
      <c r="P607" s="1"/>
      <c r="Q607" s="1"/>
      <c r="R607" s="1"/>
      <c r="S607" s="1"/>
      <c r="T607" s="1"/>
      <c r="U607" s="1"/>
      <c r="V607" s="1"/>
      <c r="W607" s="1"/>
      <c r="X607" s="1"/>
      <c r="Y607" s="1"/>
      <c r="Z607" s="1"/>
      <c r="AA607" s="1"/>
    </row>
    <row r="608" spans="1:27" ht="12.75" customHeight="1" x14ac:dyDescent="0.2">
      <c r="A608" s="1"/>
      <c r="B608" s="1623" t="s">
        <v>191</v>
      </c>
      <c r="C608" s="1624"/>
      <c r="D608" s="1624"/>
      <c r="E608" s="1624"/>
      <c r="F608" s="1624"/>
      <c r="G608" s="1712"/>
      <c r="H608" s="1343">
        <v>0.28699999999999998</v>
      </c>
      <c r="I608" s="611">
        <v>0.30299999999999999</v>
      </c>
      <c r="J608" s="612">
        <v>0.30299999999999999</v>
      </c>
      <c r="K608" s="1343">
        <v>0.86599999999999999</v>
      </c>
      <c r="L608" s="611">
        <v>0.83399999999999996</v>
      </c>
      <c r="M608" s="1343">
        <v>0.86899999999999999</v>
      </c>
      <c r="N608" s="1"/>
      <c r="O608" s="1"/>
      <c r="P608" s="1"/>
      <c r="Q608" s="1"/>
      <c r="R608" s="1"/>
      <c r="S608" s="1"/>
      <c r="T608" s="1"/>
      <c r="U608" s="1"/>
      <c r="V608" s="1"/>
      <c r="W608" s="1"/>
      <c r="X608" s="1"/>
      <c r="Y608" s="1"/>
      <c r="Z608" s="1"/>
      <c r="AA608" s="1"/>
    </row>
    <row r="609" spans="1:27" ht="12.75" customHeight="1" x14ac:dyDescent="0.2">
      <c r="A609" s="1"/>
      <c r="B609" s="1736" t="s">
        <v>159</v>
      </c>
      <c r="C609" s="1698"/>
      <c r="D609" s="1698"/>
      <c r="E609" s="1698"/>
      <c r="F609" s="1698"/>
      <c r="G609" s="1714"/>
      <c r="H609" s="171">
        <v>0.34699999999999998</v>
      </c>
      <c r="I609" s="613">
        <v>0.39500000000000002</v>
      </c>
      <c r="J609" s="614">
        <v>0.39500000000000002</v>
      </c>
      <c r="K609" s="171">
        <v>0.85499999999999998</v>
      </c>
      <c r="L609" s="613">
        <v>0.81699999999999995</v>
      </c>
      <c r="M609" s="171">
        <v>0.82499999999999996</v>
      </c>
      <c r="N609" s="1"/>
      <c r="O609" s="1"/>
      <c r="P609" s="1"/>
      <c r="Q609" s="1"/>
      <c r="R609" s="1"/>
      <c r="S609" s="1"/>
      <c r="T609" s="1"/>
      <c r="U609" s="1"/>
      <c r="V609" s="1"/>
      <c r="W609" s="1"/>
      <c r="X609" s="1"/>
      <c r="Y609" s="1"/>
      <c r="Z609" s="1"/>
      <c r="AA609" s="1"/>
    </row>
    <row r="610" spans="1:27" ht="15" customHeight="1" x14ac:dyDescent="0.2">
      <c r="A610" s="2"/>
      <c r="B610" s="1920" t="s">
        <v>569</v>
      </c>
      <c r="C610" s="1874"/>
      <c r="D610" s="1874"/>
      <c r="E610" s="1874"/>
      <c r="F610" s="1874"/>
      <c r="G610" s="1874"/>
      <c r="H610" s="1874"/>
      <c r="I610" s="1874"/>
      <c r="J610" s="1874"/>
      <c r="K610" s="1874"/>
      <c r="L610" s="1874"/>
      <c r="M610" s="1874"/>
      <c r="N610" s="2"/>
      <c r="O610" s="2"/>
      <c r="P610" s="2"/>
      <c r="Q610" s="2"/>
      <c r="R610" s="2"/>
      <c r="S610" s="2"/>
      <c r="T610" s="2"/>
      <c r="U610" s="2"/>
      <c r="V610" s="2"/>
      <c r="W610" s="2"/>
      <c r="X610" s="2"/>
      <c r="Y610" s="2"/>
      <c r="Z610" s="2"/>
      <c r="AA610" s="2"/>
    </row>
    <row r="611" spans="1:27" ht="12.75" customHeight="1" x14ac:dyDescent="0.2">
      <c r="A611" s="2"/>
      <c r="B611" s="1875"/>
      <c r="C611" s="1875"/>
      <c r="D611" s="1875"/>
      <c r="E611" s="1875"/>
      <c r="F611" s="1875"/>
      <c r="G611" s="1875"/>
      <c r="H611" s="1875"/>
      <c r="I611" s="1875"/>
      <c r="J611" s="1875"/>
      <c r="K611" s="1875"/>
      <c r="L611" s="1875"/>
      <c r="M611" s="1875"/>
      <c r="N611" s="2"/>
      <c r="O611" s="2"/>
      <c r="P611" s="2"/>
      <c r="Q611" s="2"/>
      <c r="R611" s="2"/>
      <c r="S611" s="2"/>
      <c r="T611" s="2"/>
      <c r="U611" s="2"/>
      <c r="V611" s="2"/>
      <c r="W611" s="2"/>
      <c r="X611" s="2"/>
      <c r="Y611" s="2"/>
      <c r="Z611" s="2"/>
      <c r="AA611" s="2"/>
    </row>
    <row r="612" spans="1:27"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75" customHeight="1" x14ac:dyDescent="0.2">
      <c r="A614" s="1012"/>
      <c r="B614" s="1012" t="s">
        <v>194</v>
      </c>
      <c r="C614" s="1012"/>
      <c r="D614" s="1012"/>
      <c r="E614" s="1012"/>
      <c r="F614" s="1012"/>
      <c r="G614" s="1012"/>
      <c r="H614" s="1012"/>
      <c r="I614" s="1012"/>
      <c r="J614" s="1012"/>
      <c r="K614" s="1012"/>
      <c r="L614" s="1012"/>
      <c r="M614" s="1012"/>
      <c r="N614" s="1"/>
      <c r="O614" s="1"/>
      <c r="P614" s="1"/>
      <c r="Q614" s="1"/>
      <c r="R614" s="1"/>
      <c r="S614" s="1"/>
      <c r="T614" s="1"/>
      <c r="U614" s="1"/>
      <c r="V614" s="1"/>
      <c r="W614" s="1"/>
      <c r="X614" s="1"/>
      <c r="Y614" s="1"/>
      <c r="Z614" s="1"/>
      <c r="AA614" s="1"/>
    </row>
    <row r="615" spans="1:27"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 customHeight="1" x14ac:dyDescent="0.2">
      <c r="A616" s="1"/>
      <c r="B616" s="1876" t="s">
        <v>570</v>
      </c>
      <c r="C616" s="1615"/>
      <c r="D616" s="1615"/>
      <c r="E616" s="1615"/>
      <c r="F616" s="1615"/>
      <c r="G616" s="1721"/>
      <c r="H616" s="1877" t="s">
        <v>438</v>
      </c>
      <c r="I616" s="1615"/>
      <c r="J616" s="1793"/>
      <c r="K616" s="1921"/>
      <c r="L616" s="1615"/>
      <c r="M616" s="1615"/>
      <c r="N616" s="1"/>
      <c r="O616" s="1"/>
      <c r="P616" s="1"/>
      <c r="Q616" s="1"/>
      <c r="R616" s="1"/>
      <c r="S616" s="1"/>
      <c r="T616" s="1"/>
      <c r="U616" s="1"/>
      <c r="V616" s="1"/>
      <c r="W616" s="1"/>
      <c r="X616" s="1"/>
      <c r="Y616" s="1"/>
      <c r="Z616" s="1"/>
      <c r="AA616" s="1"/>
    </row>
    <row r="617" spans="1:27" ht="12.75" customHeight="1" x14ac:dyDescent="0.2">
      <c r="A617" s="1"/>
      <c r="B617" s="1884"/>
      <c r="C617" s="1884"/>
      <c r="D617" s="1884"/>
      <c r="E617" s="1884"/>
      <c r="F617" s="1884"/>
      <c r="G617" s="1885"/>
      <c r="H617" s="1288">
        <v>2022</v>
      </c>
      <c r="I617" s="1289">
        <v>2023</v>
      </c>
      <c r="J617" s="1291">
        <v>2024</v>
      </c>
      <c r="K617" s="1246"/>
      <c r="L617" s="1246"/>
      <c r="M617" s="1246"/>
      <c r="N617" s="1"/>
      <c r="O617" s="1"/>
      <c r="P617" s="1"/>
      <c r="Q617" s="1"/>
      <c r="R617" s="1"/>
      <c r="S617" s="1"/>
      <c r="T617" s="1"/>
      <c r="U617" s="1"/>
      <c r="V617" s="1"/>
      <c r="W617" s="1"/>
      <c r="X617" s="1"/>
      <c r="Y617" s="1"/>
      <c r="Z617" s="1"/>
      <c r="AA617" s="1"/>
    </row>
    <row r="618" spans="1:27" ht="12.75" customHeight="1" x14ac:dyDescent="0.2">
      <c r="A618" s="1"/>
      <c r="B618" s="1649" t="s">
        <v>196</v>
      </c>
      <c r="C618" s="1650"/>
      <c r="D618" s="1650"/>
      <c r="E618" s="1650"/>
      <c r="F618" s="1650"/>
      <c r="G618" s="1882"/>
      <c r="H618" s="1060">
        <v>1171</v>
      </c>
      <c r="I618" s="1157">
        <v>1251</v>
      </c>
      <c r="J618" s="1062">
        <v>6299</v>
      </c>
      <c r="K618" s="1344"/>
      <c r="L618" s="1344"/>
      <c r="M618" s="1344"/>
      <c r="N618" s="1"/>
      <c r="O618" s="1"/>
      <c r="P618" s="1"/>
      <c r="Q618" s="1"/>
      <c r="R618" s="1"/>
      <c r="S618" s="1"/>
      <c r="T618" s="1"/>
      <c r="U618" s="1"/>
      <c r="V618" s="1"/>
      <c r="W618" s="1"/>
      <c r="X618" s="1"/>
      <c r="Y618" s="1"/>
      <c r="Z618" s="1"/>
      <c r="AA618" s="1"/>
    </row>
    <row r="619" spans="1:27" ht="12.75" customHeight="1" x14ac:dyDescent="0.2">
      <c r="A619" s="1"/>
      <c r="B619" s="1623" t="s">
        <v>197</v>
      </c>
      <c r="C619" s="1624"/>
      <c r="D619" s="1624"/>
      <c r="E619" s="1624"/>
      <c r="F619" s="1624"/>
      <c r="G619" s="1712"/>
      <c r="H619" s="1058">
        <v>161</v>
      </c>
      <c r="I619" s="307">
        <v>170</v>
      </c>
      <c r="J619" s="1059">
        <v>2101</v>
      </c>
      <c r="K619" s="1344"/>
      <c r="L619" s="1344"/>
      <c r="M619" s="1344"/>
      <c r="N619" s="1"/>
      <c r="O619" s="1"/>
      <c r="P619" s="1"/>
      <c r="Q619" s="1"/>
      <c r="R619" s="1"/>
      <c r="S619" s="1"/>
      <c r="T619" s="1"/>
      <c r="U619" s="1"/>
      <c r="V619" s="1"/>
      <c r="W619" s="1"/>
      <c r="X619" s="1"/>
      <c r="Y619" s="1"/>
      <c r="Z619" s="1"/>
      <c r="AA619" s="1"/>
    </row>
    <row r="620" spans="1:27" ht="15" customHeight="1" x14ac:dyDescent="0.2">
      <c r="A620" s="1"/>
      <c r="B620" s="1822" t="s">
        <v>198</v>
      </c>
      <c r="C620" s="1698"/>
      <c r="D620" s="1698"/>
      <c r="E620" s="1698"/>
      <c r="F620" s="1698"/>
      <c r="G620" s="1714"/>
      <c r="H620" s="1345">
        <v>0.13700000000000001</v>
      </c>
      <c r="I620" s="1346">
        <v>0.13600000000000001</v>
      </c>
      <c r="J620" s="1347">
        <v>0.33400000000000002</v>
      </c>
      <c r="K620" s="1348"/>
      <c r="L620" s="1348"/>
      <c r="M620" s="1348"/>
      <c r="N620" s="1"/>
      <c r="O620" s="1"/>
      <c r="P620" s="1"/>
      <c r="Q620" s="1"/>
      <c r="R620" s="1"/>
      <c r="S620" s="1"/>
      <c r="T620" s="1"/>
      <c r="U620" s="1"/>
      <c r="V620" s="1"/>
      <c r="W620" s="1"/>
      <c r="X620" s="1"/>
      <c r="Y620" s="1"/>
      <c r="Z620" s="1"/>
      <c r="AA620" s="1"/>
    </row>
    <row r="621" spans="1:27" ht="15" customHeight="1" x14ac:dyDescent="0.2">
      <c r="A621" s="2"/>
      <c r="B621" s="1873" t="s">
        <v>571</v>
      </c>
      <c r="C621" s="1874"/>
      <c r="D621" s="1874"/>
      <c r="E621" s="1874"/>
      <c r="F621" s="1874"/>
      <c r="G621" s="1874"/>
      <c r="H621" s="1874"/>
      <c r="I621" s="1874"/>
      <c r="J621" s="1874"/>
      <c r="K621" s="172"/>
      <c r="L621" s="172"/>
      <c r="M621" s="172"/>
      <c r="N621" s="2"/>
      <c r="O621" s="2"/>
      <c r="P621" s="2"/>
      <c r="Q621" s="2"/>
      <c r="R621" s="2"/>
      <c r="S621" s="2"/>
      <c r="T621" s="2"/>
      <c r="U621" s="2"/>
      <c r="V621" s="2"/>
      <c r="W621" s="2"/>
      <c r="X621" s="2"/>
      <c r="Y621" s="2"/>
      <c r="Z621" s="2"/>
      <c r="AA621" s="2"/>
    </row>
    <row r="622" spans="1:27" ht="25.5" customHeight="1" x14ac:dyDescent="0.2">
      <c r="A622" s="2"/>
      <c r="B622" s="1610"/>
      <c r="C622" s="1610"/>
      <c r="D622" s="1610"/>
      <c r="E622" s="1610"/>
      <c r="F622" s="1610"/>
      <c r="G622" s="1610"/>
      <c r="H622" s="1610"/>
      <c r="I622" s="1610"/>
      <c r="J622" s="1610"/>
      <c r="K622" s="172"/>
      <c r="L622" s="172"/>
      <c r="M622" s="172"/>
      <c r="N622" s="2"/>
      <c r="O622" s="2"/>
      <c r="P622" s="2"/>
      <c r="Q622" s="2"/>
      <c r="R622" s="2"/>
      <c r="S622" s="2"/>
      <c r="T622" s="2"/>
      <c r="U622" s="2"/>
      <c r="V622" s="2"/>
      <c r="W622" s="2"/>
      <c r="X622" s="2"/>
      <c r="Y622" s="2"/>
      <c r="Z622" s="2"/>
      <c r="AA622" s="2"/>
    </row>
    <row r="623" spans="1:27" ht="12.75" customHeight="1" x14ac:dyDescent="0.2">
      <c r="A623" s="2"/>
      <c r="B623" s="1875"/>
      <c r="C623" s="1875"/>
      <c r="D623" s="1875"/>
      <c r="E623" s="1875"/>
      <c r="F623" s="1875"/>
      <c r="G623" s="1875"/>
      <c r="H623" s="1875"/>
      <c r="I623" s="1875"/>
      <c r="J623" s="1875"/>
      <c r="K623" s="172"/>
      <c r="L623" s="172"/>
      <c r="M623" s="172"/>
      <c r="N623" s="2"/>
      <c r="O623" s="2"/>
      <c r="P623" s="2"/>
      <c r="Q623" s="2"/>
      <c r="R623" s="2"/>
      <c r="S623" s="2"/>
      <c r="T623" s="2"/>
      <c r="U623" s="2"/>
      <c r="V623" s="2"/>
      <c r="W623" s="2"/>
      <c r="X623" s="2"/>
      <c r="Y623" s="2"/>
      <c r="Z623" s="2"/>
      <c r="AA623" s="2"/>
    </row>
    <row r="624" spans="1:27"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75" customHeight="1" x14ac:dyDescent="0.2">
      <c r="A626" s="1012"/>
      <c r="B626" s="1012" t="s">
        <v>200</v>
      </c>
      <c r="C626" s="1012"/>
      <c r="D626" s="1012"/>
      <c r="E626" s="1012"/>
      <c r="F626" s="1012"/>
      <c r="G626" s="1012"/>
      <c r="H626" s="1012"/>
      <c r="I626" s="1012"/>
      <c r="J626" s="1012"/>
      <c r="K626" s="1012"/>
      <c r="L626" s="1012"/>
      <c r="M626" s="1012"/>
      <c r="N626" s="1"/>
      <c r="O626" s="1"/>
      <c r="P626" s="1"/>
      <c r="Q626" s="1"/>
      <c r="R626" s="1"/>
      <c r="S626" s="1"/>
      <c r="T626" s="1"/>
      <c r="U626" s="1"/>
      <c r="V626" s="1"/>
      <c r="W626" s="1"/>
      <c r="X626" s="1"/>
      <c r="Y626" s="1"/>
      <c r="Z626" s="1"/>
      <c r="AA626" s="1"/>
    </row>
    <row r="627" spans="1:27"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 customHeight="1" x14ac:dyDescent="0.2">
      <c r="A628" s="1"/>
      <c r="B628" s="1876" t="s">
        <v>572</v>
      </c>
      <c r="C628" s="1615"/>
      <c r="D628" s="1615"/>
      <c r="E628" s="1615"/>
      <c r="F628" s="1615"/>
      <c r="G628" s="1721"/>
      <c r="H628" s="1881" t="s">
        <v>438</v>
      </c>
      <c r="I628" s="1615"/>
      <c r="J628" s="1793"/>
      <c r="K628" s="1921"/>
      <c r="L628" s="1615"/>
      <c r="M628" s="1615"/>
      <c r="N628" s="1"/>
      <c r="O628" s="1"/>
      <c r="P628" s="1"/>
      <c r="Q628" s="1"/>
      <c r="R628" s="1"/>
      <c r="S628" s="1"/>
      <c r="T628" s="1"/>
      <c r="U628" s="1"/>
      <c r="V628" s="1"/>
      <c r="W628" s="1"/>
      <c r="X628" s="1"/>
      <c r="Y628" s="1"/>
      <c r="Z628" s="1"/>
      <c r="AA628" s="1"/>
    </row>
    <row r="629" spans="1:27" ht="12.75" customHeight="1" x14ac:dyDescent="0.2">
      <c r="A629" s="1"/>
      <c r="B629" s="1884"/>
      <c r="C629" s="1884"/>
      <c r="D629" s="1884"/>
      <c r="E629" s="1884"/>
      <c r="F629" s="1884"/>
      <c r="G629" s="1885"/>
      <c r="H629" s="1293">
        <v>2022</v>
      </c>
      <c r="I629" s="1349">
        <v>2023</v>
      </c>
      <c r="J629" s="1261">
        <v>2024</v>
      </c>
      <c r="K629" s="615"/>
      <c r="L629" s="1247"/>
      <c r="M629" s="1247"/>
      <c r="N629" s="1"/>
      <c r="O629" s="1"/>
      <c r="P629" s="1"/>
      <c r="Q629" s="1"/>
      <c r="R629" s="1"/>
      <c r="S629" s="1"/>
      <c r="T629" s="1"/>
      <c r="U629" s="1"/>
      <c r="V629" s="1"/>
      <c r="W629" s="1"/>
      <c r="X629" s="1"/>
      <c r="Y629" s="1"/>
      <c r="Z629" s="1"/>
      <c r="AA629" s="1"/>
    </row>
    <row r="630" spans="1:27" ht="12.75" customHeight="1" x14ac:dyDescent="0.2">
      <c r="A630" s="1"/>
      <c r="B630" s="1649" t="s">
        <v>196</v>
      </c>
      <c r="C630" s="1650"/>
      <c r="D630" s="1650"/>
      <c r="E630" s="1650"/>
      <c r="F630" s="1650"/>
      <c r="G630" s="1882"/>
      <c r="H630" s="1060">
        <v>1171</v>
      </c>
      <c r="I630" s="1157">
        <v>1251</v>
      </c>
      <c r="J630" s="1062">
        <v>1412</v>
      </c>
      <c r="K630" s="616"/>
      <c r="L630" s="1344"/>
      <c r="M630" s="1344"/>
      <c r="N630" s="1"/>
      <c r="O630" s="1"/>
      <c r="P630" s="1"/>
      <c r="Q630" s="1"/>
      <c r="R630" s="1"/>
      <c r="S630" s="1"/>
      <c r="T630" s="1"/>
      <c r="U630" s="1"/>
      <c r="V630" s="1"/>
      <c r="W630" s="1"/>
      <c r="X630" s="1"/>
      <c r="Y630" s="1"/>
      <c r="Z630" s="1"/>
      <c r="AA630" s="1"/>
    </row>
    <row r="631" spans="1:27" ht="12.75" customHeight="1" x14ac:dyDescent="0.2">
      <c r="A631" s="1"/>
      <c r="B631" s="1623" t="s">
        <v>202</v>
      </c>
      <c r="C631" s="1624"/>
      <c r="D631" s="1624"/>
      <c r="E631" s="1624"/>
      <c r="F631" s="1624"/>
      <c r="G631" s="1712"/>
      <c r="H631" s="1058">
        <v>1171</v>
      </c>
      <c r="I631" s="307">
        <v>1251</v>
      </c>
      <c r="J631" s="1059">
        <v>1384</v>
      </c>
      <c r="K631" s="616"/>
      <c r="L631" s="1344"/>
      <c r="M631" s="1344"/>
      <c r="N631" s="1"/>
      <c r="O631" s="1"/>
      <c r="P631" s="1"/>
      <c r="Q631" s="1"/>
      <c r="R631" s="1"/>
      <c r="S631" s="1"/>
      <c r="T631" s="1"/>
      <c r="U631" s="1"/>
      <c r="V631" s="1"/>
      <c r="W631" s="1"/>
      <c r="X631" s="1"/>
      <c r="Y631" s="1"/>
      <c r="Z631" s="1"/>
      <c r="AA631" s="1"/>
    </row>
    <row r="632" spans="1:27" ht="15" customHeight="1" x14ac:dyDescent="0.2">
      <c r="A632" s="1"/>
      <c r="B632" s="1922" t="s">
        <v>203</v>
      </c>
      <c r="C632" s="1898"/>
      <c r="D632" s="1898"/>
      <c r="E632" s="1898"/>
      <c r="F632" s="1898"/>
      <c r="G632" s="1923"/>
      <c r="H632" s="617">
        <v>1</v>
      </c>
      <c r="I632" s="618">
        <v>1</v>
      </c>
      <c r="J632" s="619">
        <v>0.98</v>
      </c>
      <c r="K632" s="620"/>
      <c r="L632" s="620"/>
      <c r="M632" s="620"/>
      <c r="N632" s="1"/>
      <c r="O632" s="1"/>
      <c r="P632" s="1"/>
      <c r="Q632" s="1"/>
      <c r="R632" s="1"/>
      <c r="S632" s="1"/>
      <c r="T632" s="1"/>
      <c r="U632" s="1"/>
      <c r="V632" s="1"/>
      <c r="W632" s="1"/>
      <c r="X632" s="1"/>
      <c r="Y632" s="1"/>
      <c r="Z632" s="1"/>
      <c r="AA632" s="1"/>
    </row>
    <row r="633" spans="1:27" ht="15" customHeight="1" x14ac:dyDescent="0.2">
      <c r="A633" s="1"/>
      <c r="B633" s="1612"/>
      <c r="C633" s="1610"/>
      <c r="D633" s="1610"/>
      <c r="E633" s="1610"/>
      <c r="F633" s="1610"/>
      <c r="G633" s="1610"/>
      <c r="H633" s="1610"/>
      <c r="I633" s="1610"/>
      <c r="J633" s="1610"/>
      <c r="K633" s="1610"/>
      <c r="L633" s="1610"/>
      <c r="M633" s="1610"/>
      <c r="N633" s="1"/>
      <c r="O633" s="1"/>
      <c r="P633" s="1"/>
      <c r="Q633" s="1"/>
      <c r="R633" s="1"/>
      <c r="S633" s="1"/>
      <c r="T633" s="1"/>
      <c r="U633" s="1"/>
      <c r="V633" s="1"/>
      <c r="W633" s="1"/>
      <c r="X633" s="1"/>
      <c r="Y633" s="1"/>
      <c r="Z633" s="1"/>
      <c r="AA633" s="1"/>
    </row>
    <row r="634" spans="1:27" ht="12.75" customHeight="1" x14ac:dyDescent="0.2">
      <c r="A634" s="2"/>
      <c r="B634" s="621"/>
      <c r="C634" s="621"/>
      <c r="D634" s="621"/>
      <c r="E634" s="621"/>
      <c r="F634" s="621"/>
      <c r="G634" s="621"/>
      <c r="H634" s="621"/>
      <c r="I634" s="621"/>
      <c r="J634" s="621"/>
      <c r="K634" s="621"/>
      <c r="L634" s="621"/>
      <c r="M634" s="621"/>
      <c r="N634" s="2"/>
      <c r="O634" s="2"/>
      <c r="P634" s="2"/>
      <c r="Q634" s="2"/>
      <c r="R634" s="2"/>
      <c r="S634" s="2"/>
      <c r="T634" s="2"/>
      <c r="U634" s="2"/>
      <c r="V634" s="2"/>
      <c r="W634" s="2"/>
      <c r="X634" s="2"/>
      <c r="Y634" s="2"/>
      <c r="Z634" s="2"/>
      <c r="AA634" s="2"/>
    </row>
    <row r="635" spans="1:27"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30" customHeight="1" x14ac:dyDescent="0.2">
      <c r="A636" s="6"/>
      <c r="B636" s="370" t="s">
        <v>573</v>
      </c>
      <c r="C636" s="6"/>
      <c r="D636" s="6"/>
      <c r="E636" s="6"/>
      <c r="F636" s="6"/>
      <c r="G636" s="6"/>
      <c r="H636" s="6"/>
      <c r="I636" s="6"/>
      <c r="J636" s="6"/>
      <c r="K636" s="6"/>
      <c r="L636" s="6"/>
      <c r="M636" s="6"/>
      <c r="N636" s="6"/>
      <c r="O636" s="6"/>
      <c r="P636" s="6"/>
      <c r="Q636" s="6"/>
      <c r="R636" s="6"/>
      <c r="S636" s="6"/>
      <c r="T636" s="6"/>
      <c r="U636" s="6"/>
      <c r="V636" s="6"/>
      <c r="W636" s="6"/>
      <c r="X636" s="6"/>
      <c r="Y636" s="6"/>
      <c r="Z636" s="6"/>
      <c r="AA636" s="6"/>
    </row>
    <row r="637" spans="1:27"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75" customHeight="1" x14ac:dyDescent="0.2">
      <c r="A639" s="1012"/>
      <c r="B639" s="1012" t="s">
        <v>574</v>
      </c>
      <c r="C639" s="1012"/>
      <c r="D639" s="1012"/>
      <c r="E639" s="1012"/>
      <c r="F639" s="1012"/>
      <c r="G639" s="1012"/>
      <c r="H639" s="1012"/>
      <c r="I639" s="1012"/>
      <c r="J639" s="1012"/>
      <c r="K639" s="1012"/>
      <c r="L639" s="1012"/>
      <c r="M639" s="1012"/>
      <c r="N639" s="1"/>
      <c r="O639" s="1"/>
      <c r="P639" s="1"/>
      <c r="Q639" s="1"/>
      <c r="R639" s="1"/>
      <c r="S639" s="1"/>
      <c r="T639" s="1"/>
      <c r="U639" s="1"/>
      <c r="V639" s="1"/>
      <c r="W639" s="1"/>
      <c r="X639" s="1"/>
      <c r="Y639" s="1"/>
      <c r="Z639" s="1"/>
      <c r="AA639" s="1"/>
    </row>
    <row r="640" spans="1:27"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 customHeight="1" x14ac:dyDescent="0.2">
      <c r="A641" s="1"/>
      <c r="B641" s="1612" t="s">
        <v>575</v>
      </c>
      <c r="C641" s="1610"/>
      <c r="D641" s="1610"/>
      <c r="E641" s="1610"/>
      <c r="F641" s="1610"/>
      <c r="G641" s="1610"/>
      <c r="H641" s="1610"/>
      <c r="I641" s="1610"/>
      <c r="J641" s="1610"/>
      <c r="K641" s="1610"/>
      <c r="L641" s="1610"/>
      <c r="M641" s="1610"/>
      <c r="N641" s="1"/>
      <c r="O641" s="1"/>
      <c r="P641" s="1"/>
      <c r="Q641" s="1"/>
      <c r="R641" s="1"/>
      <c r="S641" s="1"/>
      <c r="T641" s="1"/>
      <c r="U641" s="1"/>
      <c r="V641" s="1"/>
      <c r="W641" s="1"/>
      <c r="X641" s="1"/>
      <c r="Y641" s="1"/>
      <c r="Z641" s="1"/>
      <c r="AA641" s="1"/>
    </row>
    <row r="642" spans="1:27"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24.75" customHeight="1" x14ac:dyDescent="0.2">
      <c r="A644" s="6"/>
      <c r="B644" s="370" t="s">
        <v>205</v>
      </c>
      <c r="C644" s="6"/>
      <c r="D644" s="6"/>
      <c r="E644" s="6"/>
      <c r="F644" s="6"/>
      <c r="G644" s="6"/>
      <c r="H644" s="6"/>
      <c r="I644" s="6"/>
      <c r="J644" s="6"/>
      <c r="K644" s="6"/>
      <c r="L644" s="6"/>
      <c r="M644" s="6"/>
      <c r="N644" s="6"/>
      <c r="O644" s="6"/>
      <c r="P644" s="6"/>
      <c r="Q644" s="6"/>
      <c r="R644" s="6"/>
      <c r="S644" s="6"/>
      <c r="T644" s="6"/>
      <c r="U644" s="6"/>
      <c r="V644" s="6"/>
      <c r="W644" s="6"/>
      <c r="X644" s="6"/>
      <c r="Y644" s="6"/>
      <c r="Z644" s="6"/>
      <c r="AA644" s="6"/>
    </row>
    <row r="645" spans="1:27"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75" customHeight="1" x14ac:dyDescent="0.2">
      <c r="A647" s="1012"/>
      <c r="B647" s="1012" t="s">
        <v>206</v>
      </c>
      <c r="C647" s="1012"/>
      <c r="D647" s="1012"/>
      <c r="E647" s="1012"/>
      <c r="F647" s="1012"/>
      <c r="G647" s="1012"/>
      <c r="H647" s="1012"/>
      <c r="I647" s="1012"/>
      <c r="J647" s="1012"/>
      <c r="K647" s="1012"/>
      <c r="L647" s="1012"/>
      <c r="M647" s="1012"/>
      <c r="N647" s="1"/>
      <c r="O647" s="1"/>
      <c r="P647" s="1"/>
      <c r="Q647" s="1"/>
      <c r="R647" s="1"/>
      <c r="S647" s="1"/>
      <c r="T647" s="1"/>
      <c r="U647" s="1"/>
      <c r="V647" s="1"/>
      <c r="W647" s="1"/>
      <c r="X647" s="1"/>
      <c r="Y647" s="1"/>
      <c r="Z647" s="1"/>
      <c r="AA647" s="1"/>
    </row>
    <row r="648" spans="1:27"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 customHeight="1" x14ac:dyDescent="0.2">
      <c r="A649" s="1"/>
      <c r="B649" s="1876" t="s">
        <v>576</v>
      </c>
      <c r="C649" s="1615"/>
      <c r="D649" s="1615"/>
      <c r="E649" s="1615"/>
      <c r="F649" s="1615"/>
      <c r="G649" s="1721"/>
      <c r="H649" s="1877" t="s">
        <v>438</v>
      </c>
      <c r="I649" s="1615"/>
      <c r="J649" s="1721"/>
      <c r="K649" s="1877" t="s">
        <v>494</v>
      </c>
      <c r="L649" s="1615"/>
      <c r="M649" s="1615"/>
      <c r="N649" s="1"/>
      <c r="O649" s="1"/>
      <c r="P649" s="1"/>
      <c r="Q649" s="1"/>
      <c r="R649" s="1"/>
      <c r="S649" s="1"/>
      <c r="T649" s="1"/>
      <c r="U649" s="1"/>
      <c r="V649" s="1"/>
      <c r="W649" s="1"/>
      <c r="X649" s="1"/>
      <c r="Y649" s="1"/>
      <c r="Z649" s="1"/>
      <c r="AA649" s="1"/>
    </row>
    <row r="650" spans="1:27" ht="12.75" customHeight="1" x14ac:dyDescent="0.2">
      <c r="A650" s="1"/>
      <c r="B650" s="1884"/>
      <c r="C650" s="1884"/>
      <c r="D650" s="1884"/>
      <c r="E650" s="1884"/>
      <c r="F650" s="1884"/>
      <c r="G650" s="1885"/>
      <c r="H650" s="1288">
        <v>2022</v>
      </c>
      <c r="I650" s="1289">
        <v>2023</v>
      </c>
      <c r="J650" s="1290">
        <v>2024</v>
      </c>
      <c r="K650" s="1288">
        <v>2022</v>
      </c>
      <c r="L650" s="1289">
        <v>2023</v>
      </c>
      <c r="M650" s="1291">
        <v>2024</v>
      </c>
      <c r="N650" s="1"/>
      <c r="O650" s="1"/>
      <c r="P650" s="1"/>
      <c r="Q650" s="1"/>
      <c r="R650" s="1"/>
      <c r="S650" s="1"/>
      <c r="T650" s="1"/>
      <c r="U650" s="1"/>
      <c r="V650" s="1"/>
      <c r="W650" s="1"/>
      <c r="X650" s="1"/>
      <c r="Y650" s="1"/>
      <c r="Z650" s="1"/>
      <c r="AA650" s="1"/>
    </row>
    <row r="651" spans="1:27" ht="15.75" customHeight="1" x14ac:dyDescent="0.2">
      <c r="A651" s="1"/>
      <c r="B651" s="1924" t="s">
        <v>208</v>
      </c>
      <c r="C651" s="1635"/>
      <c r="D651" s="1635"/>
      <c r="E651" s="1635"/>
      <c r="F651" s="1635"/>
      <c r="G651" s="1635"/>
      <c r="H651" s="1635"/>
      <c r="I651" s="1635"/>
      <c r="J651" s="1635"/>
      <c r="K651" s="1635"/>
      <c r="L651" s="1635"/>
      <c r="M651" s="1635"/>
      <c r="N651" s="1"/>
      <c r="O651" s="1"/>
      <c r="P651" s="1"/>
      <c r="Q651" s="1"/>
      <c r="R651" s="1"/>
      <c r="S651" s="1"/>
      <c r="T651" s="1"/>
      <c r="U651" s="1"/>
      <c r="V651" s="1"/>
      <c r="W651" s="1"/>
      <c r="X651" s="1"/>
      <c r="Y651" s="1"/>
      <c r="Z651" s="1"/>
      <c r="AA651" s="1"/>
    </row>
    <row r="652" spans="1:27" ht="12.75" customHeight="1" x14ac:dyDescent="0.2">
      <c r="A652" s="1"/>
      <c r="B652" s="1623" t="s">
        <v>209</v>
      </c>
      <c r="C652" s="1624"/>
      <c r="D652" s="1624"/>
      <c r="E652" s="1624"/>
      <c r="F652" s="1624"/>
      <c r="G652" s="1712"/>
      <c r="H652" s="105">
        <v>0</v>
      </c>
      <c r="I652" s="304">
        <v>0</v>
      </c>
      <c r="J652" s="622">
        <v>0</v>
      </c>
      <c r="K652" s="105">
        <v>6906</v>
      </c>
      <c r="L652" s="304">
        <v>9397</v>
      </c>
      <c r="M652" s="108">
        <v>7302</v>
      </c>
      <c r="N652" s="1"/>
      <c r="O652" s="1"/>
      <c r="P652" s="1"/>
      <c r="Q652" s="1"/>
      <c r="R652" s="1"/>
      <c r="S652" s="1"/>
      <c r="T652" s="1"/>
      <c r="U652" s="1"/>
      <c r="V652" s="1"/>
      <c r="W652" s="1"/>
      <c r="X652" s="1"/>
      <c r="Y652" s="1"/>
      <c r="Z652" s="1"/>
      <c r="AA652" s="1"/>
    </row>
    <row r="653" spans="1:27" ht="12.75" customHeight="1" x14ac:dyDescent="0.2">
      <c r="A653" s="1"/>
      <c r="B653" s="1623" t="s">
        <v>217</v>
      </c>
      <c r="C653" s="1624"/>
      <c r="D653" s="1624"/>
      <c r="E653" s="1624"/>
      <c r="F653" s="1624"/>
      <c r="G653" s="1712"/>
      <c r="H653" s="1058">
        <v>2675282</v>
      </c>
      <c r="I653" s="307">
        <v>2775717</v>
      </c>
      <c r="J653" s="623">
        <v>3017635</v>
      </c>
      <c r="K653" s="1058">
        <v>211919</v>
      </c>
      <c r="L653" s="307">
        <v>187866</v>
      </c>
      <c r="M653" s="1059">
        <v>179392</v>
      </c>
      <c r="N653" s="1"/>
      <c r="O653" s="1"/>
      <c r="P653" s="1"/>
      <c r="Q653" s="1"/>
      <c r="R653" s="1"/>
      <c r="S653" s="1"/>
      <c r="T653" s="1"/>
      <c r="U653" s="1"/>
      <c r="V653" s="1"/>
      <c r="W653" s="1"/>
      <c r="X653" s="1"/>
      <c r="Y653" s="1"/>
      <c r="Z653" s="1"/>
      <c r="AA653" s="1"/>
    </row>
    <row r="654" spans="1:27" ht="12.75" customHeight="1" x14ac:dyDescent="0.2">
      <c r="A654" s="1"/>
      <c r="B654" s="1623" t="s">
        <v>218</v>
      </c>
      <c r="C654" s="1624"/>
      <c r="D654" s="1624"/>
      <c r="E654" s="1624"/>
      <c r="F654" s="1624"/>
      <c r="G654" s="1712"/>
      <c r="H654" s="1058">
        <v>3010</v>
      </c>
      <c r="I654" s="307">
        <v>3260</v>
      </c>
      <c r="J654" s="623">
        <v>3035</v>
      </c>
      <c r="K654" s="1058">
        <v>2695</v>
      </c>
      <c r="L654" s="307">
        <v>2975</v>
      </c>
      <c r="M654" s="1059">
        <v>1726</v>
      </c>
      <c r="N654" s="1"/>
      <c r="O654" s="1"/>
      <c r="P654" s="1"/>
      <c r="Q654" s="1"/>
      <c r="R654" s="1"/>
      <c r="S654" s="1"/>
      <c r="T654" s="1"/>
      <c r="U654" s="1"/>
      <c r="V654" s="1"/>
      <c r="W654" s="1"/>
      <c r="X654" s="1"/>
      <c r="Y654" s="1"/>
      <c r="Z654" s="1"/>
      <c r="AA654" s="1"/>
    </row>
    <row r="655" spans="1:27" ht="12.75" customHeight="1" x14ac:dyDescent="0.2">
      <c r="A655" s="1"/>
      <c r="B655" s="1623" t="s">
        <v>220</v>
      </c>
      <c r="C655" s="1624"/>
      <c r="D655" s="1624"/>
      <c r="E655" s="1624"/>
      <c r="F655" s="1624"/>
      <c r="G655" s="1712"/>
      <c r="H655" s="1058">
        <v>6424</v>
      </c>
      <c r="I655" s="307">
        <v>7461</v>
      </c>
      <c r="J655" s="623">
        <v>7384</v>
      </c>
      <c r="K655" s="1058">
        <v>1157</v>
      </c>
      <c r="L655" s="307">
        <v>440</v>
      </c>
      <c r="M655" s="1059">
        <v>587</v>
      </c>
      <c r="N655" s="1"/>
      <c r="O655" s="1"/>
      <c r="P655" s="1"/>
      <c r="Q655" s="1"/>
      <c r="R655" s="1"/>
      <c r="S655" s="1"/>
      <c r="T655" s="1"/>
      <c r="U655" s="1"/>
      <c r="V655" s="1"/>
      <c r="W655" s="1"/>
      <c r="X655" s="1"/>
      <c r="Y655" s="1"/>
      <c r="Z655" s="1"/>
      <c r="AA655" s="1"/>
    </row>
    <row r="656" spans="1:27" ht="12.75" customHeight="1" x14ac:dyDescent="0.2">
      <c r="A656" s="1"/>
      <c r="B656" s="1628" t="s">
        <v>223</v>
      </c>
      <c r="C656" s="1624"/>
      <c r="D656" s="1624"/>
      <c r="E656" s="1624"/>
      <c r="F656" s="1624"/>
      <c r="G656" s="1712"/>
      <c r="H656" s="1350">
        <v>2684715</v>
      </c>
      <c r="I656" s="624">
        <v>2786439</v>
      </c>
      <c r="J656" s="625">
        <v>3028054</v>
      </c>
      <c r="K656" s="1350">
        <v>222678</v>
      </c>
      <c r="L656" s="624">
        <v>200679</v>
      </c>
      <c r="M656" s="1351">
        <v>189008</v>
      </c>
      <c r="N656" s="1"/>
      <c r="O656" s="1"/>
      <c r="P656" s="1"/>
      <c r="Q656" s="1"/>
      <c r="R656" s="1"/>
      <c r="S656" s="1"/>
      <c r="T656" s="1"/>
      <c r="U656" s="1"/>
      <c r="V656" s="1"/>
      <c r="W656" s="1"/>
      <c r="X656" s="1"/>
      <c r="Y656" s="1"/>
      <c r="Z656" s="1"/>
      <c r="AA656" s="1"/>
    </row>
    <row r="657" spans="1:27" ht="12.75" customHeight="1" x14ac:dyDescent="0.2">
      <c r="A657" s="1"/>
      <c r="B657" s="1628" t="s">
        <v>224</v>
      </c>
      <c r="C657" s="1624"/>
      <c r="D657" s="1624"/>
      <c r="E657" s="1624"/>
      <c r="F657" s="1624"/>
      <c r="G657" s="1712"/>
      <c r="H657" s="1350">
        <v>0</v>
      </c>
      <c r="I657" s="624">
        <v>0</v>
      </c>
      <c r="J657" s="625">
        <v>1048</v>
      </c>
      <c r="K657" s="1350">
        <v>0</v>
      </c>
      <c r="L657" s="624">
        <v>0</v>
      </c>
      <c r="M657" s="1351">
        <v>0</v>
      </c>
      <c r="N657" s="1"/>
      <c r="O657" s="1"/>
      <c r="P657" s="1"/>
      <c r="Q657" s="1"/>
      <c r="R657" s="1"/>
      <c r="S657" s="1"/>
      <c r="T657" s="1"/>
      <c r="U657" s="1"/>
      <c r="V657" s="1"/>
      <c r="W657" s="1"/>
      <c r="X657" s="1"/>
      <c r="Y657" s="1"/>
      <c r="Z657" s="1"/>
      <c r="AA657" s="1"/>
    </row>
    <row r="658" spans="1:27" ht="12.75" customHeight="1" x14ac:dyDescent="0.2">
      <c r="A658" s="1"/>
      <c r="B658" s="1915" t="s">
        <v>226</v>
      </c>
      <c r="C658" s="1624"/>
      <c r="D658" s="1624"/>
      <c r="E658" s="1624"/>
      <c r="F658" s="1624"/>
      <c r="G658" s="1712"/>
      <c r="H658" s="1352">
        <v>2684715</v>
      </c>
      <c r="I658" s="1161">
        <v>2786439</v>
      </c>
      <c r="J658" s="1353">
        <v>3029103</v>
      </c>
      <c r="K658" s="1352">
        <v>222678</v>
      </c>
      <c r="L658" s="1161">
        <v>200679</v>
      </c>
      <c r="M658" s="1354">
        <v>189008</v>
      </c>
      <c r="N658" s="1"/>
      <c r="O658" s="1"/>
      <c r="P658" s="1"/>
      <c r="Q658" s="1"/>
      <c r="R658" s="1"/>
      <c r="S658" s="1"/>
      <c r="T658" s="1"/>
      <c r="U658" s="1"/>
      <c r="V658" s="1"/>
      <c r="W658" s="1"/>
      <c r="X658" s="1"/>
      <c r="Y658" s="1"/>
      <c r="Z658" s="1"/>
      <c r="AA658" s="1"/>
    </row>
    <row r="659" spans="1:27" ht="12.75" customHeight="1" x14ac:dyDescent="0.2">
      <c r="A659" s="1"/>
      <c r="B659" s="1916" t="s">
        <v>577</v>
      </c>
      <c r="C659" s="1630"/>
      <c r="D659" s="1630"/>
      <c r="E659" s="1630"/>
      <c r="F659" s="1630"/>
      <c r="G659" s="1630"/>
      <c r="H659" s="1630"/>
      <c r="I659" s="1630"/>
      <c r="J659" s="1630"/>
      <c r="K659" s="1630"/>
      <c r="L659" s="1630"/>
      <c r="M659" s="1630"/>
      <c r="N659" s="1"/>
      <c r="O659" s="1"/>
      <c r="P659" s="1"/>
      <c r="Q659" s="1"/>
      <c r="R659" s="1"/>
      <c r="S659" s="1"/>
      <c r="T659" s="1"/>
      <c r="U659" s="1"/>
      <c r="V659" s="1"/>
      <c r="W659" s="1"/>
      <c r="X659" s="1"/>
      <c r="Y659" s="1"/>
      <c r="Z659" s="1"/>
      <c r="AA659" s="1"/>
    </row>
    <row r="660" spans="1:27" ht="12.75" customHeight="1" x14ac:dyDescent="0.2">
      <c r="A660" s="1"/>
      <c r="B660" s="1649" t="s">
        <v>228</v>
      </c>
      <c r="C660" s="1650"/>
      <c r="D660" s="1650"/>
      <c r="E660" s="1650"/>
      <c r="F660" s="1650"/>
      <c r="G660" s="1882"/>
      <c r="H660" s="1060">
        <v>0</v>
      </c>
      <c r="I660" s="1157">
        <v>0</v>
      </c>
      <c r="J660" s="626">
        <v>0</v>
      </c>
      <c r="K660" s="1060">
        <v>33533</v>
      </c>
      <c r="L660" s="1157">
        <v>0</v>
      </c>
      <c r="M660" s="1062">
        <v>0</v>
      </c>
      <c r="N660" s="1"/>
      <c r="O660" s="1"/>
      <c r="P660" s="1"/>
      <c r="Q660" s="1"/>
      <c r="R660" s="1"/>
      <c r="S660" s="1"/>
      <c r="T660" s="1"/>
      <c r="U660" s="1"/>
      <c r="V660" s="1"/>
      <c r="W660" s="1"/>
      <c r="X660" s="1"/>
      <c r="Y660" s="1"/>
      <c r="Z660" s="1"/>
      <c r="AA660" s="1"/>
    </row>
    <row r="661" spans="1:27" ht="12.75" customHeight="1" x14ac:dyDescent="0.2">
      <c r="A661" s="1"/>
      <c r="B661" s="1623" t="s">
        <v>230</v>
      </c>
      <c r="C661" s="1624"/>
      <c r="D661" s="1624"/>
      <c r="E661" s="1624"/>
      <c r="F661" s="1624"/>
      <c r="G661" s="1712"/>
      <c r="H661" s="1058">
        <v>1286952</v>
      </c>
      <c r="I661" s="307">
        <v>1477821</v>
      </c>
      <c r="J661" s="623">
        <v>1604670</v>
      </c>
      <c r="K661" s="1058">
        <v>18688</v>
      </c>
      <c r="L661" s="307">
        <v>69752</v>
      </c>
      <c r="M661" s="1059">
        <v>74127</v>
      </c>
      <c r="N661" s="1"/>
      <c r="O661" s="1"/>
      <c r="P661" s="1"/>
      <c r="Q661" s="1"/>
      <c r="R661" s="1"/>
      <c r="S661" s="1"/>
      <c r="T661" s="1"/>
      <c r="U661" s="1"/>
      <c r="V661" s="1"/>
      <c r="W661" s="1"/>
      <c r="X661" s="1"/>
      <c r="Y661" s="1"/>
      <c r="Z661" s="1"/>
      <c r="AA661" s="1"/>
    </row>
    <row r="662" spans="1:27" ht="12.75" customHeight="1" x14ac:dyDescent="0.2">
      <c r="A662" s="1"/>
      <c r="B662" s="1628" t="s">
        <v>231</v>
      </c>
      <c r="C662" s="1624"/>
      <c r="D662" s="1624"/>
      <c r="E662" s="1624"/>
      <c r="F662" s="1624"/>
      <c r="G662" s="1712"/>
      <c r="H662" s="1350">
        <v>1286952</v>
      </c>
      <c r="I662" s="624">
        <v>1477821</v>
      </c>
      <c r="J662" s="625">
        <v>1604670</v>
      </c>
      <c r="K662" s="1350">
        <v>52221</v>
      </c>
      <c r="L662" s="624">
        <v>69752</v>
      </c>
      <c r="M662" s="1351">
        <v>74127</v>
      </c>
      <c r="N662" s="1"/>
      <c r="O662" s="1"/>
      <c r="P662" s="1"/>
      <c r="Q662" s="1"/>
      <c r="R662" s="1"/>
      <c r="S662" s="1"/>
      <c r="T662" s="1"/>
      <c r="U662" s="1"/>
      <c r="V662" s="1"/>
      <c r="W662" s="1"/>
      <c r="X662" s="1"/>
      <c r="Y662" s="1"/>
      <c r="Z662" s="1"/>
      <c r="AA662" s="1"/>
    </row>
    <row r="663" spans="1:27" ht="12.75" customHeight="1" x14ac:dyDescent="0.2">
      <c r="A663" s="1"/>
      <c r="B663" s="1713" t="s">
        <v>232</v>
      </c>
      <c r="C663" s="1698"/>
      <c r="D663" s="1698"/>
      <c r="E663" s="1698"/>
      <c r="F663" s="1698"/>
      <c r="G663" s="1714"/>
      <c r="H663" s="1355">
        <v>3971667</v>
      </c>
      <c r="I663" s="1356">
        <v>4264259</v>
      </c>
      <c r="J663" s="1357">
        <v>4633773</v>
      </c>
      <c r="K663" s="1355">
        <v>274900</v>
      </c>
      <c r="L663" s="1356">
        <v>270430</v>
      </c>
      <c r="M663" s="1358">
        <v>263135</v>
      </c>
      <c r="N663" s="1"/>
      <c r="O663" s="1"/>
      <c r="P663" s="1"/>
      <c r="Q663" s="1"/>
      <c r="R663" s="1"/>
      <c r="S663" s="1"/>
      <c r="T663" s="1"/>
      <c r="U663" s="1"/>
      <c r="V663" s="1"/>
      <c r="W663" s="1"/>
      <c r="X663" s="1"/>
      <c r="Y663" s="1"/>
      <c r="Z663" s="1"/>
      <c r="AA663" s="1"/>
    </row>
    <row r="664" spans="1:27" ht="15" customHeight="1" x14ac:dyDescent="0.2">
      <c r="A664" s="2"/>
      <c r="B664" s="1917" t="s">
        <v>578</v>
      </c>
      <c r="C664" s="1874"/>
      <c r="D664" s="1874"/>
      <c r="E664" s="1874"/>
      <c r="F664" s="1874"/>
      <c r="G664" s="1874"/>
      <c r="H664" s="1874"/>
      <c r="I664" s="1874"/>
      <c r="J664" s="1874"/>
      <c r="K664" s="1874"/>
      <c r="L664" s="1874"/>
      <c r="M664" s="1874"/>
      <c r="N664" s="2"/>
      <c r="O664" s="2"/>
      <c r="P664" s="2"/>
      <c r="Q664" s="2"/>
      <c r="R664" s="2"/>
      <c r="S664" s="2"/>
      <c r="T664" s="2"/>
      <c r="U664" s="2"/>
      <c r="V664" s="2"/>
      <c r="W664" s="2"/>
      <c r="X664" s="2"/>
      <c r="Y664" s="2"/>
      <c r="Z664" s="2"/>
      <c r="AA664" s="2"/>
    </row>
    <row r="665" spans="1:27" ht="21.75" customHeight="1" x14ac:dyDescent="0.2">
      <c r="A665" s="2"/>
      <c r="B665" s="1875"/>
      <c r="C665" s="1875"/>
      <c r="D665" s="1875"/>
      <c r="E665" s="1875"/>
      <c r="F665" s="1875"/>
      <c r="G665" s="1875"/>
      <c r="H665" s="1875"/>
      <c r="I665" s="1875"/>
      <c r="J665" s="1875"/>
      <c r="K665" s="1875"/>
      <c r="L665" s="1875"/>
      <c r="M665" s="1875"/>
      <c r="N665" s="2"/>
      <c r="O665" s="2"/>
      <c r="P665" s="2"/>
      <c r="Q665" s="2"/>
      <c r="R665" s="2"/>
      <c r="S665" s="2"/>
      <c r="T665" s="2"/>
      <c r="U665" s="2"/>
      <c r="V665" s="2"/>
      <c r="W665" s="2"/>
      <c r="X665" s="2"/>
      <c r="Y665" s="2"/>
      <c r="Z665" s="2"/>
      <c r="AA665" s="2"/>
    </row>
    <row r="666" spans="1:27"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75" customHeight="1" x14ac:dyDescent="0.2">
      <c r="A668" s="1012"/>
      <c r="B668" s="1012" t="s">
        <v>234</v>
      </c>
      <c r="C668" s="1012"/>
      <c r="D668" s="1012"/>
      <c r="E668" s="1012"/>
      <c r="F668" s="1012"/>
      <c r="G668" s="1012"/>
      <c r="H668" s="1012"/>
      <c r="I668" s="1012"/>
      <c r="J668" s="1012"/>
      <c r="K668" s="1012"/>
      <c r="L668" s="1012"/>
      <c r="M668" s="1012"/>
      <c r="N668" s="1"/>
      <c r="O668" s="1"/>
      <c r="P668" s="1"/>
      <c r="Q668" s="1"/>
      <c r="R668" s="1"/>
      <c r="S668" s="1"/>
      <c r="T668" s="1"/>
      <c r="U668" s="1"/>
      <c r="V668" s="1"/>
      <c r="W668" s="1"/>
      <c r="X668" s="1"/>
      <c r="Y668" s="1"/>
      <c r="Z668" s="1"/>
      <c r="AA668" s="1"/>
    </row>
    <row r="669" spans="1:27"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x14ac:dyDescent="0.2">
      <c r="A670" s="1"/>
      <c r="B670" s="1876" t="s">
        <v>418</v>
      </c>
      <c r="C670" s="1615"/>
      <c r="D670" s="1615"/>
      <c r="E670" s="1893">
        <v>2022</v>
      </c>
      <c r="F670" s="1893">
        <v>2023</v>
      </c>
      <c r="G670" s="1894">
        <v>2024</v>
      </c>
      <c r="H670" s="1"/>
      <c r="I670" s="1"/>
      <c r="J670" s="1"/>
      <c r="K670" s="1"/>
      <c r="L670" s="1"/>
      <c r="M670" s="1"/>
      <c r="N670" s="1"/>
      <c r="O670" s="1"/>
      <c r="P670" s="1"/>
      <c r="Q670" s="1"/>
      <c r="R670" s="1"/>
      <c r="S670" s="1"/>
      <c r="T670" s="1"/>
      <c r="U670" s="1"/>
      <c r="V670" s="1"/>
      <c r="W670" s="1"/>
      <c r="X670" s="1"/>
      <c r="Y670" s="1"/>
      <c r="Z670" s="1"/>
      <c r="AA670" s="1"/>
    </row>
    <row r="671" spans="1:27" ht="12.75" hidden="1" customHeight="1" x14ac:dyDescent="0.2">
      <c r="A671" s="1"/>
      <c r="B671" s="1615"/>
      <c r="C671" s="1610"/>
      <c r="D671" s="1615"/>
      <c r="E671" s="1683"/>
      <c r="F671" s="1683"/>
      <c r="G671" s="1685"/>
      <c r="H671" s="1"/>
      <c r="I671" s="1"/>
      <c r="J671" s="1"/>
      <c r="K671" s="1"/>
      <c r="L671" s="1"/>
      <c r="M671" s="1"/>
      <c r="N671" s="1"/>
      <c r="O671" s="1"/>
      <c r="P671" s="1"/>
      <c r="Q671" s="1"/>
      <c r="R671" s="1"/>
      <c r="S671" s="1"/>
      <c r="T671" s="1"/>
      <c r="U671" s="1"/>
      <c r="V671" s="1"/>
      <c r="W671" s="1"/>
      <c r="X671" s="1"/>
      <c r="Y671" s="1"/>
      <c r="Z671" s="1"/>
      <c r="AA671" s="1"/>
    </row>
    <row r="672" spans="1:27" ht="12.75" customHeight="1" x14ac:dyDescent="0.2">
      <c r="A672" s="1"/>
      <c r="B672" s="1884"/>
      <c r="C672" s="1884"/>
      <c r="D672" s="1884"/>
      <c r="E672" s="1892"/>
      <c r="F672" s="1892"/>
      <c r="G672" s="1895"/>
      <c r="H672" s="1"/>
      <c r="I672" s="1"/>
      <c r="J672" s="1"/>
      <c r="K672" s="1"/>
      <c r="L672" s="1"/>
      <c r="M672" s="1"/>
      <c r="N672" s="1"/>
      <c r="O672" s="1"/>
      <c r="P672" s="1"/>
      <c r="Q672" s="1"/>
      <c r="R672" s="1"/>
      <c r="S672" s="1"/>
      <c r="T672" s="1"/>
      <c r="U672" s="1"/>
      <c r="V672" s="1"/>
      <c r="W672" s="1"/>
      <c r="X672" s="1"/>
      <c r="Y672" s="1"/>
      <c r="Z672" s="1"/>
      <c r="AA672" s="1"/>
    </row>
    <row r="673" spans="1:27" ht="12.75" customHeight="1" x14ac:dyDescent="0.2">
      <c r="A673" s="1"/>
      <c r="B673" s="1649" t="s">
        <v>438</v>
      </c>
      <c r="C673" s="1650"/>
      <c r="D673" s="1651"/>
      <c r="E673" s="1359">
        <v>26954248</v>
      </c>
      <c r="F673" s="1359">
        <v>35426649</v>
      </c>
      <c r="G673" s="627">
        <v>29670027</v>
      </c>
      <c r="H673" s="1"/>
      <c r="I673" s="1"/>
      <c r="J673" s="1"/>
      <c r="K673" s="1"/>
      <c r="L673" s="1"/>
      <c r="M673" s="1"/>
      <c r="N673" s="1"/>
      <c r="O673" s="1"/>
      <c r="P673" s="1"/>
      <c r="Q673" s="1"/>
      <c r="R673" s="1"/>
      <c r="S673" s="1"/>
      <c r="T673" s="1"/>
      <c r="U673" s="1"/>
      <c r="V673" s="1"/>
      <c r="W673" s="1"/>
      <c r="X673" s="1"/>
      <c r="Y673" s="1"/>
      <c r="Z673" s="1"/>
      <c r="AA673" s="1"/>
    </row>
    <row r="674" spans="1:27" ht="12.75" customHeight="1" x14ac:dyDescent="0.2">
      <c r="A674" s="1"/>
      <c r="B674" s="1675" t="s">
        <v>579</v>
      </c>
      <c r="C674" s="1632"/>
      <c r="D674" s="1633"/>
      <c r="E674" s="628">
        <v>49538</v>
      </c>
      <c r="F674" s="628">
        <v>10841</v>
      </c>
      <c r="G674" s="1360">
        <v>8181</v>
      </c>
      <c r="H674" s="1"/>
      <c r="I674" s="1"/>
      <c r="J674" s="1"/>
      <c r="K674" s="1"/>
      <c r="L674" s="1"/>
      <c r="M674" s="1"/>
      <c r="N674" s="1"/>
      <c r="O674" s="1"/>
      <c r="P674" s="1"/>
      <c r="Q674" s="1"/>
      <c r="R674" s="1"/>
      <c r="S674" s="1"/>
      <c r="T674" s="1"/>
      <c r="U674" s="1"/>
      <c r="V674" s="1"/>
      <c r="W674" s="1"/>
      <c r="X674" s="1"/>
      <c r="Y674" s="1"/>
      <c r="Z674" s="1"/>
      <c r="AA674" s="1"/>
    </row>
    <row r="675" spans="1:27" ht="15" customHeight="1" x14ac:dyDescent="0.2">
      <c r="A675" s="2"/>
      <c r="B675" s="1903" t="s">
        <v>523</v>
      </c>
      <c r="C675" s="1630"/>
      <c r="D675" s="1630"/>
      <c r="E675" s="1630"/>
      <c r="F675" s="1630"/>
      <c r="G675" s="1630"/>
      <c r="H675" s="2"/>
      <c r="I675" s="1"/>
      <c r="J675" s="2"/>
      <c r="K675" s="2"/>
      <c r="L675" s="2"/>
      <c r="M675" s="2"/>
      <c r="N675" s="2"/>
      <c r="O675" s="2"/>
      <c r="P675" s="2"/>
      <c r="Q675" s="2"/>
      <c r="R675" s="2"/>
      <c r="S675" s="2"/>
      <c r="T675" s="2"/>
      <c r="U675" s="2"/>
      <c r="V675" s="2"/>
      <c r="W675" s="2"/>
      <c r="X675" s="2"/>
      <c r="Y675" s="2"/>
      <c r="Z675" s="2"/>
      <c r="AA675" s="2"/>
    </row>
    <row r="676" spans="1:27"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75" customHeight="1" x14ac:dyDescent="0.2">
      <c r="A678" s="1012"/>
      <c r="B678" s="1012" t="s">
        <v>236</v>
      </c>
      <c r="C678" s="1012"/>
      <c r="D678" s="1012"/>
      <c r="E678" s="1012"/>
      <c r="F678" s="1012"/>
      <c r="G678" s="1012"/>
      <c r="H678" s="1012"/>
      <c r="I678" s="1012"/>
      <c r="J678" s="1012"/>
      <c r="K678" s="1012"/>
      <c r="L678" s="1012"/>
      <c r="M678" s="1012"/>
      <c r="N678" s="1"/>
      <c r="O678" s="1"/>
      <c r="P678" s="1"/>
      <c r="Q678" s="1"/>
      <c r="R678" s="1"/>
      <c r="S678" s="1"/>
      <c r="T678" s="1"/>
      <c r="U678" s="1"/>
      <c r="V678" s="1"/>
      <c r="W678" s="1"/>
      <c r="X678" s="1"/>
      <c r="Y678" s="1"/>
      <c r="Z678" s="1"/>
      <c r="AA678" s="1"/>
    </row>
    <row r="679" spans="1:27"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x14ac:dyDescent="0.2">
      <c r="A680" s="1"/>
      <c r="B680" s="1876" t="s">
        <v>580</v>
      </c>
      <c r="C680" s="1615"/>
      <c r="D680" s="1615"/>
      <c r="E680" s="629">
        <v>2022</v>
      </c>
      <c r="F680" s="629">
        <v>2023</v>
      </c>
      <c r="G680" s="630">
        <v>2024</v>
      </c>
      <c r="H680" s="1"/>
      <c r="I680" s="1"/>
      <c r="J680" s="1"/>
      <c r="K680" s="1"/>
      <c r="L680" s="1"/>
      <c r="M680" s="1"/>
      <c r="N680" s="1"/>
      <c r="O680" s="1"/>
      <c r="P680" s="1"/>
      <c r="Q680" s="1"/>
      <c r="R680" s="1"/>
      <c r="S680" s="1"/>
      <c r="T680" s="1"/>
      <c r="U680" s="1"/>
      <c r="V680" s="1"/>
      <c r="W680" s="1"/>
      <c r="X680" s="1"/>
      <c r="Y680" s="1"/>
      <c r="Z680" s="1"/>
      <c r="AA680" s="1"/>
    </row>
    <row r="681" spans="1:27" ht="12.75" customHeight="1" x14ac:dyDescent="0.2">
      <c r="A681" s="1"/>
      <c r="B681" s="1884"/>
      <c r="C681" s="1884"/>
      <c r="D681" s="1884"/>
      <c r="E681" s="631"/>
      <c r="F681" s="631"/>
      <c r="G681" s="1361"/>
      <c r="H681" s="1"/>
      <c r="I681" s="1"/>
      <c r="J681" s="1"/>
      <c r="K681" s="1"/>
      <c r="L681" s="1"/>
      <c r="M681" s="1"/>
      <c r="N681" s="1"/>
      <c r="O681" s="1"/>
      <c r="P681" s="1"/>
      <c r="Q681" s="1"/>
      <c r="R681" s="1"/>
      <c r="S681" s="1"/>
      <c r="T681" s="1"/>
      <c r="U681" s="1"/>
      <c r="V681" s="1"/>
      <c r="W681" s="1"/>
      <c r="X681" s="1"/>
      <c r="Y681" s="1"/>
      <c r="Z681" s="1"/>
      <c r="AA681" s="1"/>
    </row>
    <row r="682" spans="1:27" ht="12.75" customHeight="1" x14ac:dyDescent="0.2">
      <c r="A682" s="1"/>
      <c r="B682" s="1612" t="s">
        <v>581</v>
      </c>
      <c r="C682" s="1610"/>
      <c r="D682" s="1637"/>
      <c r="E682" s="1362">
        <v>0.16400000000000001</v>
      </c>
      <c r="F682" s="1362">
        <v>0.151</v>
      </c>
      <c r="G682" s="1363">
        <v>0.14499999999999999</v>
      </c>
      <c r="H682" s="1"/>
      <c r="I682" s="1"/>
      <c r="J682" s="1"/>
      <c r="K682" s="1"/>
      <c r="L682" s="1"/>
      <c r="M682" s="1"/>
      <c r="N682" s="1"/>
      <c r="O682" s="1"/>
      <c r="P682" s="1"/>
      <c r="Q682" s="1"/>
      <c r="R682" s="1"/>
      <c r="S682" s="1"/>
      <c r="T682" s="1"/>
      <c r="U682" s="1"/>
      <c r="V682" s="1"/>
      <c r="W682" s="1"/>
      <c r="X682" s="1"/>
      <c r="Y682" s="1"/>
      <c r="Z682" s="1"/>
      <c r="AA682" s="1"/>
    </row>
    <row r="683" spans="1:27" ht="12.75" customHeight="1" x14ac:dyDescent="0.2">
      <c r="A683" s="1"/>
      <c r="B683" s="1635"/>
      <c r="C683" s="1635"/>
      <c r="D683" s="1681"/>
      <c r="E683" s="632"/>
      <c r="F683" s="632"/>
      <c r="G683" s="1364"/>
      <c r="H683" s="1"/>
      <c r="I683" s="1"/>
      <c r="J683" s="1"/>
      <c r="K683" s="1"/>
      <c r="L683" s="1"/>
      <c r="M683" s="1"/>
      <c r="N683" s="1"/>
      <c r="O683" s="1"/>
      <c r="P683" s="1"/>
      <c r="Q683" s="1"/>
      <c r="R683" s="1"/>
      <c r="S683" s="1"/>
      <c r="T683" s="1"/>
      <c r="U683" s="1"/>
      <c r="V683" s="1"/>
      <c r="W683" s="1"/>
      <c r="X683" s="1"/>
      <c r="Y683" s="1"/>
      <c r="Z683" s="1"/>
      <c r="AA683" s="1"/>
    </row>
    <row r="684" spans="1:27" ht="12.75" customHeight="1" x14ac:dyDescent="0.2">
      <c r="A684" s="2"/>
      <c r="B684" s="1914" t="s">
        <v>582</v>
      </c>
      <c r="C684" s="1645"/>
      <c r="D684" s="1645"/>
      <c r="E684" s="1645"/>
      <c r="F684" s="1645"/>
      <c r="G684" s="1769"/>
      <c r="H684" s="2"/>
      <c r="I684" s="2"/>
      <c r="J684" s="2"/>
      <c r="K684" s="2"/>
      <c r="L684" s="2"/>
      <c r="M684" s="2"/>
      <c r="N684" s="2"/>
      <c r="O684" s="2"/>
      <c r="P684" s="2"/>
      <c r="Q684" s="2"/>
      <c r="R684" s="2"/>
      <c r="S684" s="2"/>
      <c r="T684" s="2"/>
      <c r="U684" s="2"/>
      <c r="V684" s="2"/>
      <c r="W684" s="2"/>
      <c r="X684" s="2"/>
      <c r="Y684" s="2"/>
      <c r="Z684" s="2"/>
      <c r="AA684" s="2"/>
    </row>
    <row r="685" spans="1:27" ht="12.75" customHeight="1" x14ac:dyDescent="0.2">
      <c r="A685" s="2"/>
      <c r="B685" s="1635"/>
      <c r="C685" s="1635"/>
      <c r="D685" s="1635"/>
      <c r="E685" s="1635"/>
      <c r="F685" s="1635"/>
      <c r="G685" s="1681"/>
      <c r="H685" s="2"/>
      <c r="I685" s="2"/>
      <c r="J685" s="2"/>
      <c r="K685" s="2"/>
      <c r="L685" s="2"/>
      <c r="M685" s="2"/>
      <c r="N685" s="2"/>
      <c r="O685" s="2"/>
      <c r="P685" s="2"/>
      <c r="Q685" s="2"/>
      <c r="R685" s="2"/>
      <c r="S685" s="2"/>
      <c r="T685" s="2"/>
      <c r="U685" s="2"/>
      <c r="V685" s="2"/>
      <c r="W685" s="2"/>
      <c r="X685" s="2"/>
      <c r="Y685" s="2"/>
      <c r="Z685" s="2"/>
      <c r="AA685" s="2"/>
    </row>
    <row r="686" spans="1:27"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75" customHeight="1" x14ac:dyDescent="0.2">
      <c r="A688" s="1012"/>
      <c r="B688" s="1012" t="s">
        <v>240</v>
      </c>
      <c r="C688" s="1012"/>
      <c r="D688" s="1012"/>
      <c r="E688" s="1012"/>
      <c r="F688" s="1012"/>
      <c r="G688" s="1012"/>
      <c r="H688" s="1012"/>
      <c r="I688" s="1012"/>
      <c r="J688" s="1012"/>
      <c r="K688" s="1012"/>
      <c r="L688" s="1012"/>
      <c r="M688" s="1012"/>
      <c r="N688" s="1"/>
      <c r="O688" s="1"/>
      <c r="P688" s="1"/>
      <c r="Q688" s="1"/>
      <c r="R688" s="1"/>
      <c r="S688" s="1"/>
      <c r="T688" s="1"/>
      <c r="U688" s="1"/>
      <c r="V688" s="1"/>
      <c r="W688" s="1"/>
      <c r="X688" s="1"/>
      <c r="Y688" s="1"/>
      <c r="Z688" s="1"/>
      <c r="AA688" s="1"/>
    </row>
    <row r="689" spans="1:27" ht="12.75" customHeight="1" x14ac:dyDescent="0.2">
      <c r="A689" s="1012"/>
      <c r="B689" s="1012" t="s">
        <v>241</v>
      </c>
      <c r="C689" s="1012"/>
      <c r="D689" s="1012"/>
      <c r="E689" s="1012"/>
      <c r="F689" s="1012"/>
      <c r="G689" s="1012"/>
      <c r="H689" s="1012"/>
      <c r="I689" s="1012"/>
      <c r="J689" s="1012"/>
      <c r="K689" s="1012"/>
      <c r="L689" s="1012"/>
      <c r="M689" s="1012"/>
      <c r="N689" s="1"/>
      <c r="O689" s="1"/>
      <c r="P689" s="1"/>
      <c r="Q689" s="1"/>
      <c r="R689" s="1"/>
      <c r="S689" s="1"/>
      <c r="T689" s="1"/>
      <c r="U689" s="1"/>
      <c r="V689" s="1"/>
      <c r="W689" s="1"/>
      <c r="X689" s="1"/>
      <c r="Y689" s="1"/>
      <c r="Z689" s="1"/>
      <c r="AA689" s="1"/>
    </row>
    <row r="690" spans="1:27" ht="12.75" customHeight="1" x14ac:dyDescent="0.2">
      <c r="A690" s="1012"/>
      <c r="B690" s="1012" t="s">
        <v>242</v>
      </c>
      <c r="C690" s="1012"/>
      <c r="D690" s="1012"/>
      <c r="E690" s="1012"/>
      <c r="F690" s="1012"/>
      <c r="G690" s="1012"/>
      <c r="H690" s="1012"/>
      <c r="I690" s="1012"/>
      <c r="J690" s="1012"/>
      <c r="K690" s="1012"/>
      <c r="L690" s="1012"/>
      <c r="M690" s="1012"/>
      <c r="N690" s="1"/>
      <c r="O690" s="1"/>
      <c r="P690" s="1"/>
      <c r="Q690" s="1"/>
      <c r="R690" s="1"/>
      <c r="S690" s="1"/>
      <c r="T690" s="1"/>
      <c r="U690" s="1"/>
      <c r="V690" s="1"/>
      <c r="W690" s="1"/>
      <c r="X690" s="1"/>
      <c r="Y690" s="1"/>
      <c r="Z690" s="1"/>
      <c r="AA690" s="1"/>
    </row>
    <row r="691" spans="1:27"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 customHeight="1" x14ac:dyDescent="0.2">
      <c r="A692" s="1"/>
      <c r="B692" s="1876" t="s">
        <v>583</v>
      </c>
      <c r="C692" s="1615"/>
      <c r="D692" s="1615"/>
      <c r="E692" s="1615"/>
      <c r="F692" s="1615"/>
      <c r="G692" s="1637"/>
      <c r="H692" s="1902" t="s">
        <v>438</v>
      </c>
      <c r="I692" s="1615"/>
      <c r="J692" s="1637"/>
      <c r="K692" s="1902" t="s">
        <v>520</v>
      </c>
      <c r="L692" s="1615"/>
      <c r="M692" s="1615"/>
      <c r="N692" s="1"/>
      <c r="O692" s="1"/>
      <c r="P692" s="1"/>
      <c r="Q692" s="1"/>
      <c r="R692" s="1"/>
      <c r="S692" s="1"/>
      <c r="T692" s="1"/>
      <c r="U692" s="1"/>
      <c r="V692" s="1"/>
      <c r="W692" s="1"/>
      <c r="X692" s="1"/>
      <c r="Y692" s="1"/>
      <c r="Z692" s="1"/>
      <c r="AA692" s="1"/>
    </row>
    <row r="693" spans="1:27" ht="12.75" customHeight="1" x14ac:dyDescent="0.2">
      <c r="A693" s="1"/>
      <c r="B693" s="1884"/>
      <c r="C693" s="1884"/>
      <c r="D693" s="1884"/>
      <c r="E693" s="1884"/>
      <c r="F693" s="1884"/>
      <c r="G693" s="1896"/>
      <c r="H693" s="458">
        <v>2022</v>
      </c>
      <c r="I693" s="1349">
        <v>2023</v>
      </c>
      <c r="J693" s="459">
        <v>2024</v>
      </c>
      <c r="K693" s="458">
        <v>2022</v>
      </c>
      <c r="L693" s="1349">
        <v>2023</v>
      </c>
      <c r="M693" s="1261">
        <v>2024</v>
      </c>
      <c r="N693" s="1"/>
      <c r="O693" s="1"/>
      <c r="P693" s="1"/>
      <c r="Q693" s="1"/>
      <c r="R693" s="1"/>
      <c r="S693" s="1"/>
      <c r="T693" s="1"/>
      <c r="U693" s="1"/>
      <c r="V693" s="1"/>
      <c r="W693" s="1"/>
      <c r="X693" s="1"/>
      <c r="Y693" s="1"/>
      <c r="Z693" s="1"/>
      <c r="AA693" s="1"/>
    </row>
    <row r="694" spans="1:27" ht="12.75" customHeight="1" x14ac:dyDescent="0.2">
      <c r="A694" s="1"/>
      <c r="B694" s="1649" t="s">
        <v>244</v>
      </c>
      <c r="C694" s="1650"/>
      <c r="D694" s="1650"/>
      <c r="E694" s="1650"/>
      <c r="F694" s="1650"/>
      <c r="G694" s="1651"/>
      <c r="H694" s="1061">
        <v>208488</v>
      </c>
      <c r="I694" s="1157">
        <v>223136</v>
      </c>
      <c r="J694" s="114">
        <v>209099</v>
      </c>
      <c r="K694" s="1061">
        <v>17905</v>
      </c>
      <c r="L694" s="1157">
        <v>16038</v>
      </c>
      <c r="M694" s="1062">
        <v>12830</v>
      </c>
      <c r="N694" s="1"/>
      <c r="O694" s="1"/>
      <c r="P694" s="1"/>
      <c r="Q694" s="1"/>
      <c r="R694" s="1"/>
      <c r="S694" s="1"/>
      <c r="T694" s="1"/>
      <c r="U694" s="1"/>
      <c r="V694" s="1"/>
      <c r="W694" s="1"/>
      <c r="X694" s="1"/>
      <c r="Y694" s="1"/>
      <c r="Z694" s="1"/>
      <c r="AA694" s="1"/>
    </row>
    <row r="695" spans="1:27" ht="12.75" customHeight="1" x14ac:dyDescent="0.2">
      <c r="A695" s="1"/>
      <c r="B695" s="1623" t="s">
        <v>245</v>
      </c>
      <c r="C695" s="1624"/>
      <c r="D695" s="1624"/>
      <c r="E695" s="1624"/>
      <c r="F695" s="1624"/>
      <c r="G695" s="1625"/>
      <c r="H695" s="113">
        <v>0</v>
      </c>
      <c r="I695" s="307">
        <v>0</v>
      </c>
      <c r="J695" s="112">
        <v>0</v>
      </c>
      <c r="K695" s="113">
        <v>393</v>
      </c>
      <c r="L695" s="307">
        <v>0</v>
      </c>
      <c r="M695" s="1059">
        <v>0</v>
      </c>
      <c r="N695" s="1"/>
      <c r="O695" s="1"/>
      <c r="P695" s="1"/>
      <c r="Q695" s="1"/>
      <c r="R695" s="1"/>
      <c r="S695" s="1"/>
      <c r="T695" s="1"/>
      <c r="U695" s="1"/>
      <c r="V695" s="1"/>
      <c r="W695" s="1"/>
      <c r="X695" s="1"/>
      <c r="Y695" s="1"/>
      <c r="Z695" s="1"/>
      <c r="AA695" s="1"/>
    </row>
    <row r="696" spans="1:27" ht="12.75" customHeight="1" x14ac:dyDescent="0.2">
      <c r="A696" s="1"/>
      <c r="B696" s="1623" t="s">
        <v>246</v>
      </c>
      <c r="C696" s="1624"/>
      <c r="D696" s="1624"/>
      <c r="E696" s="1624"/>
      <c r="F696" s="1624"/>
      <c r="G696" s="1625"/>
      <c r="H696" s="111">
        <v>48882721</v>
      </c>
      <c r="I696" s="633">
        <v>50957318</v>
      </c>
      <c r="J696" s="110">
        <v>51017788</v>
      </c>
      <c r="K696" s="111">
        <v>3946</v>
      </c>
      <c r="L696" s="633">
        <v>6009</v>
      </c>
      <c r="M696" s="1057">
        <v>5980</v>
      </c>
      <c r="N696" s="1"/>
      <c r="O696" s="1"/>
      <c r="P696" s="1"/>
      <c r="Q696" s="1"/>
      <c r="R696" s="1"/>
      <c r="S696" s="1"/>
      <c r="T696" s="1"/>
      <c r="U696" s="1"/>
      <c r="V696" s="1"/>
      <c r="W696" s="1"/>
      <c r="X696" s="1"/>
      <c r="Y696" s="1"/>
      <c r="Z696" s="1"/>
      <c r="AA696" s="1"/>
    </row>
    <row r="697" spans="1:27" ht="15" customHeight="1" x14ac:dyDescent="0.2">
      <c r="A697" s="2"/>
      <c r="B697" s="1807" t="s">
        <v>523</v>
      </c>
      <c r="C697" s="1630"/>
      <c r="D697" s="1630"/>
      <c r="E697" s="1630"/>
      <c r="F697" s="1630"/>
      <c r="G697" s="1630"/>
      <c r="H697" s="1630"/>
      <c r="I697" s="1630"/>
      <c r="J697" s="1630"/>
      <c r="K697" s="1630"/>
      <c r="L697" s="1630"/>
      <c r="M697" s="1630"/>
      <c r="N697" s="2"/>
      <c r="O697" s="2"/>
      <c r="P697" s="2"/>
      <c r="Q697" s="2"/>
      <c r="R697" s="2"/>
      <c r="S697" s="2"/>
      <c r="T697" s="2"/>
      <c r="U697" s="2"/>
      <c r="V697" s="2"/>
      <c r="W697" s="2"/>
      <c r="X697" s="2"/>
      <c r="Y697" s="2"/>
      <c r="Z697" s="2"/>
      <c r="AA697" s="2"/>
    </row>
    <row r="698" spans="1:27" ht="12.75" customHeight="1" x14ac:dyDescent="0.2">
      <c r="A698" s="2"/>
      <c r="B698" s="1"/>
      <c r="C698" s="1"/>
      <c r="D698" s="1"/>
      <c r="E698" s="1"/>
      <c r="F698" s="1"/>
      <c r="G698" s="1"/>
      <c r="H698" s="1"/>
      <c r="I698" s="1"/>
      <c r="J698" s="1"/>
      <c r="K698" s="1"/>
      <c r="L698" s="1"/>
      <c r="M698" s="1"/>
      <c r="N698" s="2"/>
      <c r="O698" s="2"/>
      <c r="P698" s="2"/>
      <c r="Q698" s="2"/>
      <c r="R698" s="2"/>
      <c r="S698" s="2"/>
      <c r="T698" s="2"/>
      <c r="U698" s="2"/>
      <c r="V698" s="2"/>
      <c r="W698" s="2"/>
      <c r="X698" s="2"/>
      <c r="Y698" s="2"/>
      <c r="Z698" s="2"/>
      <c r="AA698" s="2"/>
    </row>
    <row r="699" spans="1:27" ht="15" customHeight="1" x14ac:dyDescent="0.2">
      <c r="A699" s="1"/>
      <c r="B699" s="1876" t="s">
        <v>584</v>
      </c>
      <c r="C699" s="1615"/>
      <c r="D699" s="1615"/>
      <c r="E699" s="1615"/>
      <c r="F699" s="1615"/>
      <c r="G699" s="1637"/>
      <c r="H699" s="1902" t="s">
        <v>438</v>
      </c>
      <c r="I699" s="1615"/>
      <c r="J699" s="1637"/>
      <c r="K699" s="1902" t="s">
        <v>520</v>
      </c>
      <c r="L699" s="1615"/>
      <c r="M699" s="1615"/>
      <c r="N699" s="1"/>
      <c r="O699" s="1"/>
      <c r="P699" s="1"/>
      <c r="Q699" s="1"/>
      <c r="R699" s="1"/>
      <c r="S699" s="1"/>
      <c r="T699" s="1"/>
      <c r="U699" s="1"/>
      <c r="V699" s="1"/>
      <c r="W699" s="1"/>
      <c r="X699" s="1"/>
      <c r="Y699" s="1"/>
      <c r="Z699" s="1"/>
      <c r="AA699" s="1"/>
    </row>
    <row r="700" spans="1:27" ht="12.75" customHeight="1" x14ac:dyDescent="0.2">
      <c r="A700" s="1"/>
      <c r="B700" s="1884"/>
      <c r="C700" s="1884"/>
      <c r="D700" s="1884"/>
      <c r="E700" s="1884"/>
      <c r="F700" s="1884"/>
      <c r="G700" s="1896"/>
      <c r="H700" s="458">
        <v>2022</v>
      </c>
      <c r="I700" s="1349">
        <v>2023</v>
      </c>
      <c r="J700" s="459">
        <v>2024</v>
      </c>
      <c r="K700" s="458">
        <v>2022</v>
      </c>
      <c r="L700" s="1349">
        <v>2023</v>
      </c>
      <c r="M700" s="1261">
        <v>2024</v>
      </c>
      <c r="N700" s="1"/>
      <c r="O700" s="1"/>
      <c r="P700" s="1"/>
      <c r="Q700" s="1"/>
      <c r="R700" s="1"/>
      <c r="S700" s="1"/>
      <c r="T700" s="1"/>
      <c r="U700" s="1"/>
      <c r="V700" s="1"/>
      <c r="W700" s="1"/>
      <c r="X700" s="1"/>
      <c r="Y700" s="1"/>
      <c r="Z700" s="1"/>
      <c r="AA700" s="1"/>
    </row>
    <row r="701" spans="1:27" ht="12.75" customHeight="1" x14ac:dyDescent="0.2">
      <c r="A701" s="1"/>
      <c r="B701" s="1649" t="s">
        <v>244</v>
      </c>
      <c r="C701" s="1650"/>
      <c r="D701" s="1650"/>
      <c r="E701" s="1650"/>
      <c r="F701" s="1650"/>
      <c r="G701" s="1651"/>
      <c r="H701" s="1061">
        <v>14959</v>
      </c>
      <c r="I701" s="1157">
        <v>19215</v>
      </c>
      <c r="J701" s="114">
        <v>28701</v>
      </c>
      <c r="K701" s="1061">
        <v>1451</v>
      </c>
      <c r="L701" s="1157">
        <v>1298</v>
      </c>
      <c r="M701" s="1062">
        <v>1701</v>
      </c>
      <c r="N701" s="1"/>
      <c r="O701" s="1"/>
      <c r="P701" s="1"/>
      <c r="Q701" s="1"/>
      <c r="R701" s="1"/>
      <c r="S701" s="1"/>
      <c r="T701" s="1"/>
      <c r="U701" s="1"/>
      <c r="V701" s="1"/>
      <c r="W701" s="1"/>
      <c r="X701" s="1"/>
      <c r="Y701" s="1"/>
      <c r="Z701" s="1"/>
      <c r="AA701" s="1"/>
    </row>
    <row r="702" spans="1:27" ht="12.75" customHeight="1" x14ac:dyDescent="0.2">
      <c r="A702" s="1"/>
      <c r="B702" s="1623" t="s">
        <v>246</v>
      </c>
      <c r="C702" s="1624"/>
      <c r="D702" s="1624"/>
      <c r="E702" s="1624"/>
      <c r="F702" s="1624"/>
      <c r="G702" s="1625"/>
      <c r="H702" s="111">
        <v>35272</v>
      </c>
      <c r="I702" s="633">
        <v>43709</v>
      </c>
      <c r="J702" s="110">
        <v>376</v>
      </c>
      <c r="K702" s="111">
        <v>334</v>
      </c>
      <c r="L702" s="633">
        <v>140</v>
      </c>
      <c r="M702" s="1057">
        <v>88</v>
      </c>
      <c r="N702" s="1"/>
      <c r="O702" s="1"/>
      <c r="P702" s="1"/>
      <c r="Q702" s="1"/>
      <c r="R702" s="1"/>
      <c r="S702" s="1"/>
      <c r="T702" s="1"/>
      <c r="U702" s="1"/>
      <c r="V702" s="1"/>
      <c r="W702" s="1"/>
      <c r="X702" s="1"/>
      <c r="Y702" s="1"/>
      <c r="Z702" s="1"/>
      <c r="AA702" s="1"/>
    </row>
    <row r="703" spans="1:27" ht="15" customHeight="1" x14ac:dyDescent="0.2">
      <c r="A703" s="2"/>
      <c r="B703" s="1903" t="s">
        <v>523</v>
      </c>
      <c r="C703" s="1630"/>
      <c r="D703" s="1630"/>
      <c r="E703" s="1630"/>
      <c r="F703" s="1630"/>
      <c r="G703" s="1630"/>
      <c r="H703" s="1630"/>
      <c r="I703" s="1630"/>
      <c r="J703" s="1630"/>
      <c r="K703" s="1630"/>
      <c r="L703" s="1630"/>
      <c r="M703" s="1630"/>
      <c r="N703" s="2"/>
      <c r="O703" s="2"/>
      <c r="P703" s="2"/>
      <c r="Q703" s="2"/>
      <c r="R703" s="2"/>
      <c r="S703" s="2"/>
      <c r="T703" s="2"/>
      <c r="U703" s="2"/>
      <c r="V703" s="2"/>
      <c r="W703" s="2"/>
      <c r="X703" s="2"/>
      <c r="Y703" s="2"/>
      <c r="Z703" s="2"/>
      <c r="AA703" s="2"/>
    </row>
    <row r="704" spans="1:27" ht="12.75" customHeight="1" x14ac:dyDescent="0.2">
      <c r="A704" s="2"/>
      <c r="B704" s="158"/>
      <c r="C704" s="158"/>
      <c r="D704" s="158"/>
      <c r="E704" s="158"/>
      <c r="F704" s="158"/>
      <c r="G704" s="158"/>
      <c r="H704" s="158"/>
      <c r="I704" s="158"/>
      <c r="J704" s="158"/>
      <c r="K704" s="158"/>
      <c r="L704" s="158"/>
      <c r="M704" s="158"/>
      <c r="N704" s="2"/>
      <c r="O704" s="2"/>
      <c r="P704" s="2"/>
      <c r="Q704" s="2"/>
      <c r="R704" s="2"/>
      <c r="S704" s="2"/>
      <c r="T704" s="2"/>
      <c r="U704" s="2"/>
      <c r="V704" s="2"/>
      <c r="W704" s="2"/>
      <c r="X704" s="2"/>
      <c r="Y704" s="2"/>
      <c r="Z704" s="2"/>
      <c r="AA704" s="2"/>
    </row>
    <row r="705" spans="1:27" ht="12.75" customHeight="1" x14ac:dyDescent="0.2">
      <c r="A705" s="1137" t="s">
        <v>266</v>
      </c>
      <c r="B705" s="1137" t="s">
        <v>585</v>
      </c>
      <c r="C705" s="1197"/>
      <c r="D705" s="1197"/>
      <c r="E705" s="1197"/>
      <c r="F705" s="1073"/>
      <c r="G705" s="1137" t="s">
        <v>266</v>
      </c>
      <c r="H705" s="1137" t="s">
        <v>266</v>
      </c>
      <c r="I705" s="1137" t="s">
        <v>266</v>
      </c>
      <c r="J705" s="1137" t="s">
        <v>266</v>
      </c>
      <c r="K705" s="1365" t="s">
        <v>266</v>
      </c>
      <c r="L705" s="1365" t="s">
        <v>266</v>
      </c>
      <c r="M705" s="1365" t="s">
        <v>266</v>
      </c>
      <c r="N705" s="70"/>
      <c r="O705" s="70"/>
      <c r="P705" s="70"/>
      <c r="Q705" s="1"/>
      <c r="R705" s="1"/>
      <c r="S705" s="1"/>
      <c r="T705" s="1"/>
      <c r="U705" s="1"/>
      <c r="V705" s="1"/>
      <c r="W705" s="1"/>
      <c r="X705" s="1"/>
      <c r="Y705" s="1"/>
      <c r="Z705" s="1"/>
      <c r="AA705" s="1"/>
    </row>
    <row r="706" spans="1:27" ht="12.75" customHeight="1" x14ac:dyDescent="0.2">
      <c r="A706" s="70"/>
      <c r="B706" s="70"/>
      <c r="C706" s="70"/>
      <c r="D706" s="70"/>
      <c r="E706" s="70"/>
      <c r="F706" s="70"/>
      <c r="G706" s="70"/>
      <c r="H706" s="70"/>
      <c r="I706" s="70"/>
      <c r="J706" s="70"/>
      <c r="K706" s="70"/>
      <c r="L706" s="70"/>
      <c r="M706" s="70"/>
      <c r="N706" s="70"/>
      <c r="O706" s="70"/>
      <c r="P706" s="70"/>
      <c r="Q706" s="1"/>
      <c r="R706" s="1"/>
      <c r="S706" s="1"/>
      <c r="T706" s="1"/>
      <c r="U706" s="1"/>
      <c r="V706" s="1"/>
      <c r="W706" s="1"/>
      <c r="X706" s="1"/>
      <c r="Y706" s="1"/>
      <c r="Z706" s="1"/>
      <c r="AA706" s="1"/>
    </row>
    <row r="707" spans="1:27" ht="12.75" customHeight="1" x14ac:dyDescent="0.2">
      <c r="A707" s="70"/>
      <c r="B707" s="1901" t="s">
        <v>586</v>
      </c>
      <c r="C707" s="1615"/>
      <c r="D707" s="1615"/>
      <c r="E707" s="1615"/>
      <c r="F707" s="1615"/>
      <c r="G707" s="1721"/>
      <c r="H707" s="1904" t="s">
        <v>438</v>
      </c>
      <c r="I707" s="1615"/>
      <c r="J707" s="1615"/>
      <c r="K707" s="1666"/>
      <c r="L707" s="1610"/>
      <c r="M707" s="1610"/>
      <c r="N707" s="70"/>
      <c r="O707" s="70"/>
      <c r="P707" s="70"/>
      <c r="Q707" s="1"/>
      <c r="R707" s="1"/>
      <c r="S707" s="1"/>
      <c r="T707" s="1"/>
      <c r="U707" s="1"/>
      <c r="V707" s="1"/>
      <c r="W707" s="1"/>
      <c r="X707" s="1"/>
      <c r="Y707" s="1"/>
      <c r="Z707" s="1"/>
      <c r="AA707" s="1"/>
    </row>
    <row r="708" spans="1:27" ht="12.75" customHeight="1" x14ac:dyDescent="0.2">
      <c r="A708" s="70"/>
      <c r="B708" s="1884"/>
      <c r="C708" s="1884"/>
      <c r="D708" s="1884"/>
      <c r="E708" s="1884"/>
      <c r="F708" s="1884"/>
      <c r="G708" s="1885"/>
      <c r="H708" s="634">
        <v>2022</v>
      </c>
      <c r="I708" s="1209">
        <v>2023</v>
      </c>
      <c r="J708" s="635">
        <v>2024</v>
      </c>
      <c r="K708" s="70"/>
      <c r="L708" s="1666"/>
      <c r="M708" s="1610"/>
      <c r="N708" s="1610"/>
      <c r="O708" s="1610"/>
      <c r="P708" s="1610"/>
      <c r="Q708" s="1"/>
      <c r="R708" s="1"/>
      <c r="S708" s="1"/>
      <c r="T708" s="1"/>
      <c r="U708" s="1"/>
      <c r="V708" s="1"/>
      <c r="W708" s="1"/>
      <c r="X708" s="1"/>
      <c r="Y708" s="1"/>
      <c r="Z708" s="1"/>
      <c r="AA708" s="1"/>
    </row>
    <row r="709" spans="1:27" ht="12.75" customHeight="1" x14ac:dyDescent="0.2">
      <c r="A709" s="70"/>
      <c r="B709" s="1905" t="s">
        <v>269</v>
      </c>
      <c r="C709" s="1668"/>
      <c r="D709" s="1668"/>
      <c r="E709" s="1668"/>
      <c r="F709" s="1668"/>
      <c r="G709" s="1906"/>
      <c r="H709" s="1366">
        <v>0</v>
      </c>
      <c r="I709" s="636">
        <v>70477</v>
      </c>
      <c r="J709" s="1367">
        <v>91006</v>
      </c>
      <c r="K709" s="70"/>
      <c r="L709" s="1610"/>
      <c r="M709" s="1610"/>
      <c r="N709" s="1610"/>
      <c r="O709" s="1610"/>
      <c r="P709" s="1610"/>
      <c r="Q709" s="1"/>
      <c r="R709" s="1"/>
      <c r="S709" s="1"/>
      <c r="T709" s="1"/>
      <c r="U709" s="1"/>
      <c r="V709" s="1"/>
      <c r="W709" s="1"/>
      <c r="X709" s="1"/>
      <c r="Y709" s="1"/>
      <c r="Z709" s="1"/>
      <c r="AA709" s="1"/>
    </row>
    <row r="710" spans="1:27" ht="12.75" customHeight="1" x14ac:dyDescent="0.2">
      <c r="A710" s="70"/>
      <c r="B710" s="1907" t="s">
        <v>587</v>
      </c>
      <c r="C710" s="1653"/>
      <c r="D710" s="1653"/>
      <c r="E710" s="1653"/>
      <c r="F710" s="1653"/>
      <c r="G710" s="1886"/>
      <c r="H710" s="1368">
        <v>46788039</v>
      </c>
      <c r="I710" s="636">
        <v>48131265</v>
      </c>
      <c r="J710" s="1367">
        <v>48162207</v>
      </c>
      <c r="K710" s="70"/>
      <c r="L710" s="1610"/>
      <c r="M710" s="1610"/>
      <c r="N710" s="1610"/>
      <c r="O710" s="1610"/>
      <c r="P710" s="1610"/>
      <c r="Q710" s="1"/>
      <c r="R710" s="1"/>
      <c r="S710" s="1"/>
      <c r="T710" s="1"/>
      <c r="U710" s="1"/>
      <c r="V710" s="1"/>
      <c r="W710" s="1"/>
      <c r="X710" s="1"/>
      <c r="Y710" s="1"/>
      <c r="Z710" s="1"/>
      <c r="AA710" s="1"/>
    </row>
    <row r="711" spans="1:27" ht="12.75" customHeight="1" x14ac:dyDescent="0.2">
      <c r="A711" s="70"/>
      <c r="B711" s="1706" t="s">
        <v>272</v>
      </c>
      <c r="C711" s="1653"/>
      <c r="D711" s="1653"/>
      <c r="E711" s="1653"/>
      <c r="F711" s="1653"/>
      <c r="G711" s="1886"/>
      <c r="H711" s="1368">
        <v>5118</v>
      </c>
      <c r="I711" s="636">
        <v>5844</v>
      </c>
      <c r="J711" s="1367">
        <v>8393</v>
      </c>
      <c r="K711" s="70"/>
      <c r="L711" s="1610"/>
      <c r="M711" s="1610"/>
      <c r="N711" s="1610"/>
      <c r="O711" s="1610"/>
      <c r="P711" s="1610"/>
      <c r="Q711" s="1"/>
      <c r="R711" s="1"/>
      <c r="S711" s="1"/>
      <c r="T711" s="1"/>
      <c r="U711" s="1"/>
      <c r="V711" s="1"/>
      <c r="W711" s="1"/>
      <c r="X711" s="1"/>
      <c r="Y711" s="1"/>
      <c r="Z711" s="1"/>
      <c r="AA711" s="1"/>
    </row>
    <row r="712" spans="1:27" ht="12.75" customHeight="1" x14ac:dyDescent="0.2">
      <c r="A712" s="70"/>
      <c r="B712" s="1706" t="s">
        <v>273</v>
      </c>
      <c r="C712" s="1653"/>
      <c r="D712" s="1653"/>
      <c r="E712" s="1653"/>
      <c r="F712" s="1653"/>
      <c r="G712" s="1886"/>
      <c r="H712" s="1368">
        <v>1576420</v>
      </c>
      <c r="I712" s="636">
        <v>1532559</v>
      </c>
      <c r="J712" s="1367">
        <v>1380194</v>
      </c>
      <c r="K712" s="70"/>
      <c r="L712" s="1610"/>
      <c r="M712" s="1610"/>
      <c r="N712" s="1610"/>
      <c r="O712" s="1610"/>
      <c r="P712" s="1610"/>
      <c r="Q712" s="1"/>
      <c r="R712" s="1"/>
      <c r="S712" s="1"/>
      <c r="T712" s="1"/>
      <c r="U712" s="1"/>
      <c r="V712" s="1"/>
      <c r="W712" s="1"/>
      <c r="X712" s="1"/>
      <c r="Y712" s="1"/>
      <c r="Z712" s="1"/>
      <c r="AA712" s="1"/>
    </row>
    <row r="713" spans="1:27" ht="12.75" customHeight="1" x14ac:dyDescent="0.2">
      <c r="A713" s="70"/>
      <c r="B713" s="1706" t="s">
        <v>274</v>
      </c>
      <c r="C713" s="1653"/>
      <c r="D713" s="1653"/>
      <c r="E713" s="1653"/>
      <c r="F713" s="1653"/>
      <c r="G713" s="1886"/>
      <c r="H713" s="1368">
        <v>513086</v>
      </c>
      <c r="I713" s="636">
        <v>1217089</v>
      </c>
      <c r="J713" s="1367">
        <v>1375838</v>
      </c>
      <c r="K713" s="70"/>
      <c r="L713" s="70"/>
      <c r="M713" s="70"/>
      <c r="N713" s="70"/>
      <c r="O713" s="70"/>
      <c r="P713" s="70"/>
      <c r="Q713" s="1"/>
      <c r="R713" s="1"/>
      <c r="S713" s="1"/>
      <c r="T713" s="1"/>
      <c r="U713" s="1"/>
      <c r="V713" s="1"/>
      <c r="W713" s="1"/>
      <c r="X713" s="1"/>
      <c r="Y713" s="1"/>
      <c r="Z713" s="1"/>
      <c r="AA713" s="1"/>
    </row>
    <row r="714" spans="1:27" ht="12.75" customHeight="1" x14ac:dyDescent="0.2">
      <c r="A714" s="70"/>
      <c r="B714" s="1706" t="s">
        <v>275</v>
      </c>
      <c r="C714" s="1653"/>
      <c r="D714" s="1653"/>
      <c r="E714" s="1653"/>
      <c r="F714" s="1653"/>
      <c r="G714" s="1886"/>
      <c r="H714" s="1366">
        <v>59</v>
      </c>
      <c r="I714" s="637">
        <v>83</v>
      </c>
      <c r="J714" s="1369">
        <v>150</v>
      </c>
      <c r="K714" s="70"/>
      <c r="L714" s="70"/>
      <c r="M714" s="70"/>
      <c r="N714" s="70"/>
      <c r="O714" s="70"/>
      <c r="P714" s="70"/>
      <c r="Q714" s="1"/>
      <c r="R714" s="1"/>
      <c r="S714" s="1"/>
      <c r="T714" s="1"/>
      <c r="U714" s="1"/>
      <c r="V714" s="1"/>
      <c r="W714" s="1"/>
      <c r="X714" s="1"/>
      <c r="Y714" s="1"/>
      <c r="Z714" s="1"/>
      <c r="AA714" s="1"/>
    </row>
    <row r="715" spans="1:27" ht="12.75" customHeight="1" x14ac:dyDescent="0.2">
      <c r="A715" s="70"/>
      <c r="B715" s="1887" t="s">
        <v>42</v>
      </c>
      <c r="C715" s="1653"/>
      <c r="D715" s="1653"/>
      <c r="E715" s="1653"/>
      <c r="F715" s="1653"/>
      <c r="G715" s="1886"/>
      <c r="H715" s="1121">
        <v>48882721</v>
      </c>
      <c r="I715" s="1370">
        <v>50957318</v>
      </c>
      <c r="J715" s="1370">
        <v>51017788</v>
      </c>
      <c r="K715" s="70"/>
      <c r="L715" s="70"/>
      <c r="M715" s="70"/>
      <c r="N715" s="70"/>
      <c r="O715" s="70"/>
      <c r="P715" s="70"/>
      <c r="Q715" s="1"/>
      <c r="R715" s="1"/>
      <c r="S715" s="1"/>
      <c r="T715" s="1"/>
      <c r="U715" s="1"/>
      <c r="V715" s="1"/>
      <c r="W715" s="1"/>
      <c r="X715" s="1"/>
      <c r="Y715" s="1"/>
      <c r="Z715" s="1"/>
      <c r="AA715" s="1"/>
    </row>
    <row r="716" spans="1:27" ht="12.75" customHeight="1" x14ac:dyDescent="0.2">
      <c r="A716" s="70"/>
      <c r="B716" s="1888" t="s">
        <v>276</v>
      </c>
      <c r="C716" s="1889"/>
      <c r="D716" s="1889"/>
      <c r="E716" s="1889"/>
      <c r="F716" s="1889"/>
      <c r="G716" s="1890"/>
      <c r="H716" s="638">
        <v>1</v>
      </c>
      <c r="I716" s="639">
        <v>1</v>
      </c>
      <c r="J716" s="640">
        <v>1</v>
      </c>
      <c r="K716" s="70"/>
      <c r="L716" s="70"/>
      <c r="M716" s="70"/>
      <c r="N716" s="70"/>
      <c r="O716" s="70"/>
      <c r="P716" s="70"/>
      <c r="Q716" s="1"/>
      <c r="R716" s="1"/>
      <c r="S716" s="1"/>
      <c r="T716" s="1"/>
      <c r="U716" s="1"/>
      <c r="V716" s="1"/>
      <c r="W716" s="1"/>
      <c r="X716" s="1"/>
      <c r="Y716" s="1"/>
      <c r="Z716" s="1"/>
      <c r="AA716" s="1"/>
    </row>
    <row r="717" spans="1:27" ht="12.75" customHeight="1" x14ac:dyDescent="0.2">
      <c r="A717" s="1"/>
      <c r="B717" s="5"/>
      <c r="C717" s="5"/>
      <c r="D717" s="5"/>
      <c r="E717" s="5"/>
      <c r="F717" s="5"/>
      <c r="G717" s="5"/>
      <c r="H717" s="5"/>
      <c r="I717" s="5"/>
      <c r="J717" s="5"/>
      <c r="K717" s="5"/>
      <c r="L717" s="5"/>
      <c r="M717" s="5"/>
      <c r="N717" s="1"/>
      <c r="O717" s="1"/>
      <c r="P717" s="1"/>
      <c r="Q717" s="1"/>
      <c r="R717" s="1"/>
      <c r="S717" s="1"/>
      <c r="T717" s="1"/>
      <c r="U717" s="1"/>
      <c r="V717" s="1"/>
      <c r="W717" s="1"/>
      <c r="X717" s="1"/>
      <c r="Y717" s="1"/>
      <c r="Z717" s="1"/>
      <c r="AA717" s="1"/>
    </row>
    <row r="718" spans="1:27"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75" customHeight="1" x14ac:dyDescent="0.2">
      <c r="A719" s="1012"/>
      <c r="B719" s="1012" t="s">
        <v>250</v>
      </c>
      <c r="C719" s="1012"/>
      <c r="D719" s="1012"/>
      <c r="E719" s="1012"/>
      <c r="F719" s="1012"/>
      <c r="G719" s="1012"/>
      <c r="H719" s="1012"/>
      <c r="I719" s="1012"/>
      <c r="J719" s="1012"/>
      <c r="K719" s="1012"/>
      <c r="L719" s="1012"/>
      <c r="M719" s="1012"/>
      <c r="N719" s="1"/>
      <c r="O719" s="1"/>
      <c r="P719" s="1"/>
      <c r="Q719" s="1"/>
      <c r="R719" s="1"/>
      <c r="S719" s="1"/>
      <c r="T719" s="1"/>
      <c r="U719" s="1"/>
      <c r="V719" s="1"/>
      <c r="W719" s="1"/>
      <c r="X719" s="1"/>
      <c r="Y719" s="1"/>
      <c r="Z719" s="1"/>
      <c r="AA719" s="1"/>
    </row>
    <row r="720" spans="1:27"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hidden="1"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21.75" customHeight="1" x14ac:dyDescent="0.2">
      <c r="A722" s="1"/>
      <c r="B722" s="1876" t="s">
        <v>588</v>
      </c>
      <c r="C722" s="1615"/>
      <c r="D722" s="1615"/>
      <c r="E722" s="1615"/>
      <c r="F722" s="1615"/>
      <c r="G722" s="1615"/>
      <c r="H722" s="1615"/>
      <c r="I722" s="1637"/>
      <c r="J722" s="1891" t="s">
        <v>589</v>
      </c>
      <c r="K722" s="629">
        <v>2022</v>
      </c>
      <c r="L722" s="629">
        <v>2023</v>
      </c>
      <c r="M722" s="630">
        <v>2024</v>
      </c>
      <c r="N722" s="1"/>
      <c r="O722" s="1"/>
      <c r="P722" s="1"/>
      <c r="Q722" s="1"/>
      <c r="R722" s="1"/>
      <c r="S722" s="1"/>
      <c r="T722" s="1"/>
      <c r="U722" s="1"/>
      <c r="V722" s="1"/>
      <c r="W722" s="1"/>
      <c r="X722" s="1"/>
      <c r="Y722" s="1"/>
      <c r="Z722" s="1"/>
      <c r="AA722" s="1"/>
    </row>
    <row r="723" spans="1:27" ht="12.75" customHeight="1" x14ac:dyDescent="0.2">
      <c r="A723" s="1"/>
      <c r="B723" s="1884"/>
      <c r="C723" s="1884"/>
      <c r="D723" s="1884"/>
      <c r="E723" s="1884"/>
      <c r="F723" s="1884"/>
      <c r="G723" s="1884"/>
      <c r="H723" s="1884"/>
      <c r="I723" s="1896"/>
      <c r="J723" s="1892"/>
      <c r="K723" s="631"/>
      <c r="L723" s="631"/>
      <c r="M723" s="1361"/>
      <c r="N723" s="1"/>
      <c r="O723" s="1"/>
      <c r="P723" s="1"/>
      <c r="Q723" s="1"/>
      <c r="R723" s="1"/>
      <c r="S723" s="1"/>
      <c r="T723" s="1"/>
      <c r="U723" s="1"/>
      <c r="V723" s="1"/>
      <c r="W723" s="1"/>
      <c r="X723" s="1"/>
      <c r="Y723" s="1"/>
      <c r="Z723" s="1"/>
      <c r="AA723" s="1"/>
    </row>
    <row r="724" spans="1:27" ht="12.75" customHeight="1" x14ac:dyDescent="0.2">
      <c r="A724" s="1"/>
      <c r="B724" s="1649" t="s">
        <v>590</v>
      </c>
      <c r="C724" s="1650"/>
      <c r="D724" s="1650"/>
      <c r="E724" s="1650"/>
      <c r="F724" s="1650"/>
      <c r="G724" s="1650"/>
      <c r="H724" s="1650"/>
      <c r="I724" s="1651"/>
      <c r="J724" s="1359">
        <v>21891493</v>
      </c>
      <c r="K724" s="1371">
        <v>24279000</v>
      </c>
      <c r="L724" s="641">
        <v>28240000</v>
      </c>
      <c r="M724" s="641">
        <v>32018281</v>
      </c>
      <c r="N724" s="1"/>
      <c r="O724" s="1"/>
      <c r="P724" s="1"/>
      <c r="Q724" s="1"/>
      <c r="R724" s="1"/>
      <c r="S724" s="1"/>
      <c r="T724" s="1"/>
      <c r="U724" s="1"/>
      <c r="V724" s="1"/>
      <c r="W724" s="1"/>
      <c r="X724" s="1"/>
      <c r="Y724" s="1"/>
      <c r="Z724" s="1"/>
      <c r="AA724" s="1"/>
    </row>
    <row r="725" spans="1:27" ht="12.75" customHeight="1" x14ac:dyDescent="0.2">
      <c r="A725" s="1"/>
      <c r="B725" s="1623" t="s">
        <v>591</v>
      </c>
      <c r="C725" s="1624"/>
      <c r="D725" s="1624"/>
      <c r="E725" s="1624"/>
      <c r="F725" s="1624"/>
      <c r="G725" s="1624"/>
      <c r="H725" s="1624"/>
      <c r="I725" s="1625"/>
      <c r="J725" s="642">
        <v>155499452</v>
      </c>
      <c r="K725" s="228">
        <v>192436810</v>
      </c>
      <c r="L725" s="1131">
        <v>198082560</v>
      </c>
      <c r="M725" s="1131">
        <v>207882090</v>
      </c>
      <c r="N725" s="1"/>
      <c r="O725" s="1"/>
      <c r="P725" s="1"/>
      <c r="Q725" s="1"/>
      <c r="R725" s="1"/>
      <c r="S725" s="1"/>
      <c r="T725" s="1"/>
      <c r="U725" s="1"/>
      <c r="V725" s="1"/>
      <c r="W725" s="1"/>
      <c r="X725" s="1"/>
      <c r="Y725" s="1"/>
      <c r="Z725" s="1"/>
      <c r="AA725" s="1"/>
    </row>
    <row r="726" spans="1:27" ht="12.75" customHeight="1" x14ac:dyDescent="0.2">
      <c r="A726" s="1"/>
      <c r="B726" s="1897" t="s">
        <v>592</v>
      </c>
      <c r="C726" s="1898"/>
      <c r="D726" s="1898"/>
      <c r="E726" s="1898"/>
      <c r="F726" s="1898"/>
      <c r="G726" s="1898"/>
      <c r="H726" s="1898"/>
      <c r="I726" s="1899"/>
      <c r="J726" s="643">
        <v>7.1</v>
      </c>
      <c r="K726" s="643">
        <v>7.92</v>
      </c>
      <c r="L726" s="644">
        <v>7.01</v>
      </c>
      <c r="M726" s="644">
        <v>6.49</v>
      </c>
      <c r="N726" s="1"/>
      <c r="O726" s="1"/>
      <c r="P726" s="1"/>
      <c r="Q726" s="1"/>
      <c r="R726" s="1"/>
      <c r="S726" s="1"/>
      <c r="T726" s="1"/>
      <c r="U726" s="1"/>
      <c r="V726" s="1"/>
      <c r="W726" s="1"/>
      <c r="X726" s="1"/>
      <c r="Y726" s="1"/>
      <c r="Z726" s="1"/>
      <c r="AA726" s="1"/>
    </row>
    <row r="727" spans="1:27" ht="36" customHeight="1" x14ac:dyDescent="0.2">
      <c r="A727" s="2"/>
      <c r="B727" s="1900" t="s">
        <v>593</v>
      </c>
      <c r="C727" s="1716"/>
      <c r="D727" s="1716"/>
      <c r="E727" s="1716"/>
      <c r="F727" s="1716"/>
      <c r="G727" s="1716"/>
      <c r="H727" s="1716"/>
      <c r="I727" s="1716"/>
      <c r="J727" s="1716"/>
      <c r="K727" s="1716"/>
      <c r="L727" s="1716"/>
      <c r="M727" s="1716"/>
      <c r="N727" s="2"/>
      <c r="O727" s="2"/>
      <c r="P727" s="2"/>
      <c r="Q727" s="2"/>
      <c r="R727" s="2"/>
      <c r="S727" s="2"/>
      <c r="T727" s="2"/>
      <c r="U727" s="2"/>
      <c r="V727" s="2"/>
      <c r="W727" s="2"/>
      <c r="X727" s="2"/>
      <c r="Y727" s="2"/>
      <c r="Z727" s="2"/>
      <c r="AA727" s="2"/>
    </row>
    <row r="728" spans="1:27"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75" customHeight="1" x14ac:dyDescent="0.2">
      <c r="A729" s="1073"/>
      <c r="B729" s="1137" t="s">
        <v>254</v>
      </c>
      <c r="C729" s="1073"/>
      <c r="D729" s="1073"/>
      <c r="E729" s="1073"/>
      <c r="F729" s="1073"/>
      <c r="G729" s="1073"/>
      <c r="H729" s="1073"/>
      <c r="I729" s="1073"/>
      <c r="J729" s="1073"/>
      <c r="K729" s="1073"/>
      <c r="L729" s="1073"/>
      <c r="M729" s="1073"/>
      <c r="N729" s="70"/>
      <c r="O729" s="70"/>
      <c r="P729" s="70"/>
      <c r="Q729" s="70"/>
      <c r="R729" s="70"/>
      <c r="S729" s="70"/>
      <c r="T729" s="70"/>
      <c r="U729" s="70"/>
      <c r="V729" s="70"/>
      <c r="W729" s="70"/>
      <c r="X729" s="70"/>
      <c r="Y729" s="70"/>
      <c r="Z729" s="70"/>
      <c r="AA729" s="1"/>
    </row>
    <row r="730" spans="1:27" ht="12.75" customHeight="1" x14ac:dyDescent="0.2">
      <c r="A730" s="70"/>
      <c r="B730" s="70"/>
      <c r="C730" s="70"/>
      <c r="D730" s="70"/>
      <c r="E730" s="70"/>
      <c r="F730" s="70"/>
      <c r="G730" s="70"/>
      <c r="H730" s="70"/>
      <c r="I730" s="70"/>
      <c r="J730" s="70"/>
      <c r="K730" s="70"/>
      <c r="L730" s="70"/>
      <c r="M730" s="70"/>
      <c r="N730" s="70"/>
      <c r="O730" s="70"/>
      <c r="P730" s="70"/>
      <c r="Q730" s="70"/>
      <c r="R730" s="70"/>
      <c r="S730" s="70"/>
      <c r="T730" s="70"/>
      <c r="U730" s="70"/>
      <c r="V730" s="70"/>
      <c r="W730" s="70"/>
      <c r="X730" s="70"/>
      <c r="Y730" s="70"/>
      <c r="Z730" s="70"/>
      <c r="AA730" s="1"/>
    </row>
    <row r="731" spans="1:27" ht="35.25" customHeight="1" x14ac:dyDescent="0.2">
      <c r="A731" s="70"/>
      <c r="B731" s="1901" t="s">
        <v>255</v>
      </c>
      <c r="C731" s="1615"/>
      <c r="D731" s="1615"/>
      <c r="E731" s="1893">
        <v>2022</v>
      </c>
      <c r="F731" s="1893">
        <v>2023</v>
      </c>
      <c r="G731" s="1894">
        <v>2024</v>
      </c>
      <c r="H731" s="70"/>
      <c r="I731" s="70"/>
      <c r="J731" s="70"/>
      <c r="K731" s="70"/>
      <c r="L731" s="70"/>
      <c r="M731" s="70"/>
      <c r="N731" s="70"/>
      <c r="O731" s="70"/>
      <c r="P731" s="70"/>
      <c r="Q731" s="70"/>
      <c r="R731" s="70"/>
      <c r="S731" s="70"/>
      <c r="T731" s="70"/>
      <c r="U731" s="70"/>
      <c r="V731" s="70"/>
      <c r="W731" s="70"/>
      <c r="X731" s="70"/>
      <c r="Y731" s="70"/>
      <c r="Z731" s="70"/>
      <c r="AA731" s="1"/>
    </row>
    <row r="732" spans="1:27" ht="12.75" customHeight="1" x14ac:dyDescent="0.2">
      <c r="A732" s="70"/>
      <c r="B732" s="1615"/>
      <c r="C732" s="1610"/>
      <c r="D732" s="1615"/>
      <c r="E732" s="1683"/>
      <c r="F732" s="1683"/>
      <c r="G732" s="1685"/>
      <c r="H732" s="70"/>
      <c r="I732" s="70"/>
      <c r="J732" s="70"/>
      <c r="K732" s="70"/>
      <c r="L732" s="70"/>
      <c r="M732" s="70"/>
      <c r="N732" s="70"/>
      <c r="O732" s="70"/>
      <c r="P732" s="70"/>
      <c r="Q732" s="70"/>
      <c r="R732" s="70"/>
      <c r="S732" s="70"/>
      <c r="T732" s="70"/>
      <c r="U732" s="70"/>
      <c r="V732" s="70"/>
      <c r="W732" s="70"/>
      <c r="X732" s="70"/>
      <c r="Y732" s="70"/>
      <c r="Z732" s="70"/>
      <c r="AA732" s="1"/>
    </row>
    <row r="733" spans="1:27" ht="12.75" customHeight="1" x14ac:dyDescent="0.2">
      <c r="A733" s="70"/>
      <c r="B733" s="1884"/>
      <c r="C733" s="1884"/>
      <c r="D733" s="1884"/>
      <c r="E733" s="1892"/>
      <c r="F733" s="1892"/>
      <c r="G733" s="1895"/>
      <c r="H733" s="70"/>
      <c r="I733" s="70"/>
      <c r="J733" s="70"/>
      <c r="K733" s="70"/>
      <c r="L733" s="70"/>
      <c r="M733" s="70"/>
      <c r="N733" s="70"/>
      <c r="O733" s="70"/>
      <c r="P733" s="70"/>
      <c r="Q733" s="70"/>
      <c r="R733" s="70"/>
      <c r="S733" s="70"/>
      <c r="T733" s="70"/>
      <c r="U733" s="70"/>
      <c r="V733" s="70"/>
      <c r="W733" s="70"/>
      <c r="X733" s="70"/>
      <c r="Y733" s="70"/>
      <c r="Z733" s="70"/>
      <c r="AA733" s="1"/>
    </row>
    <row r="734" spans="1:27" ht="18.75" customHeight="1" x14ac:dyDescent="0.2">
      <c r="A734" s="70"/>
      <c r="B734" s="1910" t="s">
        <v>438</v>
      </c>
      <c r="C734" s="1875"/>
      <c r="D734" s="1911"/>
      <c r="E734" s="645">
        <v>0.17</v>
      </c>
      <c r="F734" s="646">
        <v>0.16</v>
      </c>
      <c r="G734" s="646">
        <v>0.15</v>
      </c>
      <c r="H734" s="70"/>
      <c r="I734" s="70"/>
      <c r="J734" s="70"/>
      <c r="K734" s="70"/>
      <c r="L734" s="70"/>
      <c r="M734" s="70"/>
      <c r="N734" s="70"/>
      <c r="O734" s="70"/>
      <c r="P734" s="70"/>
      <c r="Q734" s="70"/>
      <c r="R734" s="70"/>
      <c r="S734" s="70"/>
      <c r="T734" s="70"/>
      <c r="U734" s="70"/>
      <c r="V734" s="70"/>
      <c r="W734" s="70"/>
      <c r="X734" s="70"/>
      <c r="Y734" s="70"/>
      <c r="Z734" s="70"/>
      <c r="AA734" s="1"/>
    </row>
    <row r="736" spans="1:27" ht="12.75" customHeight="1" x14ac:dyDescent="0.2">
      <c r="A736" s="1012"/>
      <c r="B736" s="1012" t="s">
        <v>256</v>
      </c>
      <c r="C736" s="1012"/>
      <c r="D736" s="1012"/>
      <c r="E736" s="1012"/>
      <c r="F736" s="1012"/>
      <c r="G736" s="1012"/>
      <c r="H736" s="1012"/>
      <c r="I736" s="1012"/>
      <c r="J736" s="1012"/>
      <c r="K736" s="1012"/>
      <c r="L736" s="1012"/>
      <c r="M736" s="1012"/>
      <c r="N736" s="1"/>
      <c r="O736" s="1"/>
      <c r="P736" s="1"/>
      <c r="Q736" s="1"/>
      <c r="R736" s="1"/>
      <c r="S736" s="1"/>
      <c r="T736" s="1"/>
      <c r="U736" s="1"/>
      <c r="V736" s="1"/>
      <c r="W736" s="1"/>
      <c r="X736" s="1"/>
      <c r="Y736" s="1"/>
      <c r="Z736" s="1"/>
      <c r="AA736" s="1"/>
    </row>
    <row r="737" spans="1:27" ht="15" customHeight="1" x14ac:dyDescent="0.2">
      <c r="A737" s="1012"/>
      <c r="B737" s="1702" t="s">
        <v>594</v>
      </c>
      <c r="C737" s="1615"/>
      <c r="D737" s="1615"/>
      <c r="E737" s="1615"/>
      <c r="F737" s="1615"/>
      <c r="G737" s="1615"/>
      <c r="H737" s="1615"/>
      <c r="I737" s="1615"/>
      <c r="J737" s="1615"/>
      <c r="K737" s="1615"/>
      <c r="L737" s="1615"/>
      <c r="M737" s="1615"/>
      <c r="N737" s="1"/>
      <c r="O737" s="1"/>
      <c r="P737" s="1"/>
      <c r="Q737" s="1"/>
      <c r="R737" s="1"/>
      <c r="S737" s="1"/>
      <c r="T737" s="1"/>
      <c r="U737" s="1"/>
      <c r="V737" s="1"/>
      <c r="W737" s="1"/>
      <c r="X737" s="1"/>
      <c r="Y737" s="1"/>
      <c r="Z737" s="1"/>
      <c r="AA737" s="1"/>
    </row>
    <row r="738" spans="1:27" ht="12.75" customHeight="1" x14ac:dyDescent="0.2">
      <c r="A738" s="1012"/>
      <c r="B738" s="1615"/>
      <c r="C738" s="1615"/>
      <c r="D738" s="1615"/>
      <c r="E738" s="1615"/>
      <c r="F738" s="1615"/>
      <c r="G738" s="1615"/>
      <c r="H738" s="1615"/>
      <c r="I738" s="1615"/>
      <c r="J738" s="1615"/>
      <c r="K738" s="1615"/>
      <c r="L738" s="1615"/>
      <c r="M738" s="1615"/>
      <c r="N738" s="1"/>
      <c r="O738" s="1"/>
      <c r="P738" s="1"/>
      <c r="Q738" s="1"/>
      <c r="R738" s="1"/>
      <c r="S738" s="1"/>
      <c r="T738" s="1"/>
      <c r="U738" s="1"/>
      <c r="V738" s="1"/>
      <c r="W738" s="1"/>
      <c r="X738" s="1"/>
      <c r="Y738" s="1"/>
      <c r="Z738" s="1"/>
      <c r="AA738" s="1"/>
    </row>
    <row r="739" spans="1:27"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 customHeight="1" x14ac:dyDescent="0.2">
      <c r="A740" s="1"/>
      <c r="B740" s="1876" t="s">
        <v>595</v>
      </c>
      <c r="C740" s="1615"/>
      <c r="D740" s="1615"/>
      <c r="E740" s="1615"/>
      <c r="F740" s="1615"/>
      <c r="G740" s="1615"/>
      <c r="H740" s="1637"/>
      <c r="I740" s="1877">
        <v>2022</v>
      </c>
      <c r="J740" s="1912">
        <v>2023</v>
      </c>
      <c r="K740" s="1913">
        <v>2024</v>
      </c>
      <c r="L740" s="1902" t="s">
        <v>596</v>
      </c>
      <c r="M740" s="1615"/>
      <c r="N740" s="1"/>
      <c r="O740" s="1"/>
      <c r="P740" s="1"/>
      <c r="Q740" s="1"/>
      <c r="R740" s="1"/>
      <c r="S740" s="1"/>
      <c r="T740" s="1"/>
      <c r="U740" s="1"/>
      <c r="V740" s="1"/>
      <c r="W740" s="1"/>
      <c r="X740" s="1"/>
      <c r="Y740" s="1"/>
      <c r="Z740" s="1"/>
      <c r="AA740" s="1"/>
    </row>
    <row r="741" spans="1:27" ht="12.75" customHeight="1" x14ac:dyDescent="0.2">
      <c r="A741" s="1"/>
      <c r="B741" s="1884"/>
      <c r="C741" s="1884"/>
      <c r="D741" s="1884"/>
      <c r="E741" s="1884"/>
      <c r="F741" s="1884"/>
      <c r="G741" s="1884"/>
      <c r="H741" s="1896"/>
      <c r="I741" s="1884"/>
      <c r="J741" s="1896"/>
      <c r="K741" s="1892"/>
      <c r="L741" s="1895"/>
      <c r="M741" s="1884"/>
      <c r="N741" s="1"/>
      <c r="O741" s="1"/>
      <c r="P741" s="1"/>
      <c r="Q741" s="1"/>
      <c r="R741" s="1"/>
      <c r="S741" s="1"/>
      <c r="T741" s="1"/>
      <c r="U741" s="1"/>
      <c r="V741" s="1"/>
      <c r="W741" s="1"/>
      <c r="X741" s="1"/>
      <c r="Y741" s="1"/>
      <c r="Z741" s="1"/>
      <c r="AA741" s="1"/>
    </row>
    <row r="742" spans="1:27" ht="12.75" customHeight="1" x14ac:dyDescent="0.2">
      <c r="A742" s="1"/>
      <c r="B742" s="1649" t="s">
        <v>597</v>
      </c>
      <c r="C742" s="1650"/>
      <c r="D742" s="1650"/>
      <c r="E742" s="1650"/>
      <c r="F742" s="1650"/>
      <c r="G742" s="1650"/>
      <c r="H742" s="1651"/>
      <c r="I742" s="1372">
        <v>32.6</v>
      </c>
      <c r="J742" s="1372">
        <v>43.3</v>
      </c>
      <c r="K742" s="1373">
        <v>39.6</v>
      </c>
      <c r="L742" s="1908" t="s">
        <v>598</v>
      </c>
      <c r="M742" s="1909"/>
      <c r="N742" s="1"/>
      <c r="O742" s="82"/>
      <c r="P742" s="1"/>
      <c r="Q742" s="1"/>
      <c r="R742" s="1"/>
      <c r="S742" s="1"/>
      <c r="T742" s="1"/>
      <c r="U742" s="1"/>
      <c r="V742" s="1"/>
      <c r="W742" s="1"/>
      <c r="X742" s="1"/>
      <c r="Y742" s="1"/>
      <c r="Z742" s="1"/>
      <c r="AA742" s="1"/>
    </row>
    <row r="743" spans="1:27" ht="12.75" customHeight="1" x14ac:dyDescent="0.2">
      <c r="A743" s="1"/>
      <c r="B743" s="1623" t="s">
        <v>599</v>
      </c>
      <c r="C743" s="1624"/>
      <c r="D743" s="1624"/>
      <c r="E743" s="1624"/>
      <c r="F743" s="1624"/>
      <c r="G743" s="1624"/>
      <c r="H743" s="1625"/>
      <c r="I743" s="647">
        <v>26.7</v>
      </c>
      <c r="J743" s="647">
        <v>27.8</v>
      </c>
      <c r="K743" s="648">
        <v>37</v>
      </c>
      <c r="L743" s="1879" t="s">
        <v>598</v>
      </c>
      <c r="M743" s="1880"/>
      <c r="N743" s="1"/>
      <c r="O743" s="82"/>
      <c r="P743" s="1"/>
      <c r="Q743" s="1"/>
      <c r="R743" s="1"/>
      <c r="S743" s="1"/>
      <c r="T743" s="1"/>
      <c r="U743" s="1"/>
      <c r="V743" s="1"/>
      <c r="W743" s="1"/>
      <c r="X743" s="1"/>
      <c r="Y743" s="1"/>
      <c r="Z743" s="1"/>
      <c r="AA743" s="1"/>
    </row>
    <row r="744" spans="1:27" ht="12.75" customHeight="1" x14ac:dyDescent="0.2">
      <c r="A744" s="1"/>
      <c r="B744" s="1623" t="s">
        <v>600</v>
      </c>
      <c r="C744" s="1624"/>
      <c r="D744" s="1624"/>
      <c r="E744" s="1624"/>
      <c r="F744" s="1624"/>
      <c r="G744" s="1624"/>
      <c r="H744" s="1625"/>
      <c r="I744" s="647">
        <v>36</v>
      </c>
      <c r="J744" s="647">
        <v>30.5</v>
      </c>
      <c r="K744" s="648">
        <v>37.1</v>
      </c>
      <c r="L744" s="1879" t="s">
        <v>598</v>
      </c>
      <c r="M744" s="1880"/>
      <c r="N744" s="1"/>
      <c r="O744" s="82"/>
      <c r="P744" s="1"/>
      <c r="Q744" s="1"/>
      <c r="R744" s="1"/>
      <c r="S744" s="1"/>
      <c r="T744" s="1"/>
      <c r="U744" s="1"/>
      <c r="V744" s="1"/>
      <c r="W744" s="1"/>
      <c r="X744" s="1"/>
      <c r="Y744" s="1"/>
      <c r="Z744" s="1"/>
      <c r="AA744" s="1"/>
    </row>
    <row r="745" spans="1:27" ht="12.75" customHeight="1" x14ac:dyDescent="0.2">
      <c r="A745" s="1"/>
      <c r="B745" s="1623" t="s">
        <v>601</v>
      </c>
      <c r="C745" s="1624"/>
      <c r="D745" s="1624"/>
      <c r="E745" s="1624"/>
      <c r="F745" s="1624"/>
      <c r="G745" s="1624"/>
      <c r="H745" s="1625"/>
      <c r="I745" s="647">
        <v>28</v>
      </c>
      <c r="J745" s="647">
        <v>23.6</v>
      </c>
      <c r="K745" s="648">
        <v>33.299999999999997</v>
      </c>
      <c r="L745" s="1879" t="s">
        <v>598</v>
      </c>
      <c r="M745" s="1880"/>
      <c r="N745" s="1"/>
      <c r="O745" s="82"/>
      <c r="P745" s="1"/>
      <c r="Q745" s="1"/>
      <c r="R745" s="1"/>
      <c r="S745" s="1"/>
      <c r="T745" s="1"/>
      <c r="U745" s="1"/>
      <c r="V745" s="1"/>
      <c r="W745" s="1"/>
      <c r="X745" s="1"/>
      <c r="Y745" s="1"/>
      <c r="Z745" s="1"/>
      <c r="AA745" s="1"/>
    </row>
    <row r="746" spans="1:27" ht="12.75" customHeight="1" x14ac:dyDescent="0.2">
      <c r="A746" s="1"/>
      <c r="B746" s="1623" t="s">
        <v>602</v>
      </c>
      <c r="C746" s="1624"/>
      <c r="D746" s="1624"/>
      <c r="E746" s="1624"/>
      <c r="F746" s="1624"/>
      <c r="G746" s="1624"/>
      <c r="H746" s="1625"/>
      <c r="I746" s="647">
        <v>28</v>
      </c>
      <c r="J746" s="647">
        <v>24.1</v>
      </c>
      <c r="K746" s="648">
        <v>31.7</v>
      </c>
      <c r="L746" s="1879" t="s">
        <v>598</v>
      </c>
      <c r="M746" s="1880"/>
      <c r="N746" s="1"/>
      <c r="O746" s="82"/>
      <c r="P746" s="1"/>
      <c r="Q746" s="1"/>
      <c r="R746" s="1"/>
      <c r="S746" s="1"/>
      <c r="T746" s="1"/>
      <c r="U746" s="1"/>
      <c r="V746" s="1"/>
      <c r="W746" s="1"/>
      <c r="X746" s="1"/>
      <c r="Y746" s="1"/>
      <c r="Z746" s="1"/>
      <c r="AA746" s="1"/>
    </row>
    <row r="747" spans="1:27" ht="12.75" customHeight="1" x14ac:dyDescent="0.2">
      <c r="A747" s="1"/>
      <c r="B747" s="1623" t="s">
        <v>603</v>
      </c>
      <c r="C747" s="1624"/>
      <c r="D747" s="1624"/>
      <c r="E747" s="1624"/>
      <c r="F747" s="1624"/>
      <c r="G747" s="1624"/>
      <c r="H747" s="1625"/>
      <c r="I747" s="647">
        <v>25</v>
      </c>
      <c r="J747" s="647">
        <v>20.399999999999999</v>
      </c>
      <c r="K747" s="648">
        <v>32.700000000000003</v>
      </c>
      <c r="L747" s="1879" t="s">
        <v>598</v>
      </c>
      <c r="M747" s="1880"/>
      <c r="N747" s="1"/>
      <c r="O747" s="82"/>
      <c r="P747" s="1"/>
      <c r="Q747" s="1"/>
      <c r="R747" s="1"/>
      <c r="S747" s="1"/>
      <c r="T747" s="1"/>
      <c r="U747" s="1"/>
      <c r="V747" s="1"/>
      <c r="W747" s="1"/>
      <c r="X747" s="1"/>
      <c r="Y747" s="1"/>
      <c r="Z747" s="1"/>
      <c r="AA747" s="1"/>
    </row>
    <row r="748" spans="1:27" ht="12.75" customHeight="1" x14ac:dyDescent="0.2">
      <c r="A748" s="1"/>
      <c r="B748" s="1623" t="s">
        <v>604</v>
      </c>
      <c r="C748" s="1624"/>
      <c r="D748" s="1624"/>
      <c r="E748" s="1624"/>
      <c r="F748" s="1624"/>
      <c r="G748" s="1624"/>
      <c r="H748" s="1625"/>
      <c r="I748" s="647" t="s">
        <v>25</v>
      </c>
      <c r="J748" s="647">
        <v>23.8</v>
      </c>
      <c r="K748" s="648">
        <v>36.6</v>
      </c>
      <c r="L748" s="1879" t="s">
        <v>598</v>
      </c>
      <c r="M748" s="1880"/>
      <c r="N748" s="1"/>
      <c r="O748" s="82"/>
      <c r="P748" s="1"/>
      <c r="Q748" s="1"/>
      <c r="R748" s="1"/>
      <c r="S748" s="1"/>
      <c r="T748" s="1"/>
      <c r="U748" s="1"/>
      <c r="V748" s="1"/>
      <c r="W748" s="1"/>
      <c r="X748" s="1"/>
      <c r="Y748" s="1"/>
      <c r="Z748" s="1"/>
      <c r="AA748" s="1"/>
    </row>
    <row r="749" spans="1:27" ht="12.75" customHeight="1" x14ac:dyDescent="0.2">
      <c r="A749" s="1"/>
      <c r="B749" s="1623" t="s">
        <v>605</v>
      </c>
      <c r="C749" s="1624"/>
      <c r="D749" s="1624"/>
      <c r="E749" s="1624"/>
      <c r="F749" s="1624"/>
      <c r="G749" s="1624"/>
      <c r="H749" s="1625"/>
      <c r="I749" s="647">
        <v>25.5</v>
      </c>
      <c r="J749" s="647">
        <v>23.3</v>
      </c>
      <c r="K749" s="648">
        <v>25.4</v>
      </c>
      <c r="L749" s="1879" t="s">
        <v>598</v>
      </c>
      <c r="M749" s="1880"/>
      <c r="N749" s="1"/>
      <c r="O749" s="82"/>
      <c r="P749" s="1"/>
      <c r="Q749" s="1"/>
      <c r="R749" s="1"/>
      <c r="S749" s="1"/>
      <c r="T749" s="1"/>
      <c r="U749" s="1"/>
      <c r="V749" s="1"/>
      <c r="W749" s="1"/>
      <c r="X749" s="1"/>
      <c r="Y749" s="1"/>
      <c r="Z749" s="1"/>
      <c r="AA749" s="1"/>
    </row>
    <row r="750" spans="1:27" ht="12.75" customHeight="1" x14ac:dyDescent="0.2">
      <c r="A750" s="1"/>
      <c r="B750" s="1623" t="s">
        <v>606</v>
      </c>
      <c r="C750" s="1624"/>
      <c r="D750" s="1624"/>
      <c r="E750" s="1624"/>
      <c r="F750" s="1624"/>
      <c r="G750" s="1624"/>
      <c r="H750" s="1625"/>
      <c r="I750" s="647">
        <v>25.3</v>
      </c>
      <c r="J750" s="647">
        <v>19.5</v>
      </c>
      <c r="K750" s="648">
        <v>28.2</v>
      </c>
      <c r="L750" s="1879" t="s">
        <v>598</v>
      </c>
      <c r="M750" s="1880"/>
      <c r="N750" s="1"/>
      <c r="O750" s="82"/>
      <c r="P750" s="1"/>
      <c r="Q750" s="1"/>
      <c r="R750" s="1"/>
      <c r="S750" s="1"/>
      <c r="T750" s="1"/>
      <c r="U750" s="1"/>
      <c r="V750" s="1"/>
      <c r="W750" s="1"/>
      <c r="X750" s="1"/>
      <c r="Y750" s="1"/>
      <c r="Z750" s="1"/>
      <c r="AA750" s="1"/>
    </row>
    <row r="751" spans="1:27" ht="12.75" customHeight="1" x14ac:dyDescent="0.2">
      <c r="A751" s="1"/>
      <c r="B751" s="1623" t="s">
        <v>607</v>
      </c>
      <c r="C751" s="1624"/>
      <c r="D751" s="1624"/>
      <c r="E751" s="1624"/>
      <c r="F751" s="1624"/>
      <c r="G751" s="1624"/>
      <c r="H751" s="1625"/>
      <c r="I751" s="647">
        <v>25</v>
      </c>
      <c r="J751" s="647">
        <v>22.8</v>
      </c>
      <c r="K751" s="648">
        <v>29.9</v>
      </c>
      <c r="L751" s="1879" t="s">
        <v>598</v>
      </c>
      <c r="M751" s="1880"/>
      <c r="N751" s="1"/>
      <c r="O751" s="82"/>
      <c r="P751" s="1"/>
      <c r="Q751" s="1"/>
      <c r="R751" s="1"/>
      <c r="S751" s="1"/>
      <c r="T751" s="1"/>
      <c r="U751" s="1"/>
      <c r="V751" s="1"/>
      <c r="W751" s="1"/>
      <c r="X751" s="1"/>
      <c r="Y751" s="1"/>
      <c r="Z751" s="1"/>
      <c r="AA751" s="1"/>
    </row>
    <row r="752" spans="1:27" ht="12.75" customHeight="1" x14ac:dyDescent="0.2">
      <c r="A752" s="1"/>
      <c r="B752" s="1623" t="s">
        <v>608</v>
      </c>
      <c r="C752" s="1624"/>
      <c r="D752" s="1624"/>
      <c r="E752" s="1624"/>
      <c r="F752" s="1624"/>
      <c r="G752" s="1624"/>
      <c r="H752" s="1625"/>
      <c r="I752" s="647">
        <v>27.2</v>
      </c>
      <c r="J752" s="647">
        <v>24.1</v>
      </c>
      <c r="K752" s="648">
        <v>31.7</v>
      </c>
      <c r="L752" s="1879" t="s">
        <v>598</v>
      </c>
      <c r="M752" s="1880"/>
      <c r="N752" s="1"/>
      <c r="O752" s="82"/>
      <c r="P752" s="1"/>
      <c r="Q752" s="1"/>
      <c r="R752" s="1"/>
      <c r="S752" s="1"/>
      <c r="T752" s="1"/>
      <c r="U752" s="1"/>
      <c r="V752" s="1"/>
      <c r="W752" s="1"/>
      <c r="X752" s="1"/>
      <c r="Y752" s="1"/>
      <c r="Z752" s="1"/>
      <c r="AA752" s="1"/>
    </row>
    <row r="753" spans="1:27" ht="12.75" customHeight="1" x14ac:dyDescent="0.2">
      <c r="A753" s="1"/>
      <c r="B753" s="1822" t="s">
        <v>609</v>
      </c>
      <c r="C753" s="1698"/>
      <c r="D753" s="1698"/>
      <c r="E753" s="1698"/>
      <c r="F753" s="1698"/>
      <c r="G753" s="1698"/>
      <c r="H753" s="1699"/>
      <c r="I753" s="649">
        <v>19.7</v>
      </c>
      <c r="J753" s="649">
        <v>34.700000000000003</v>
      </c>
      <c r="K753" s="650">
        <v>34.799999999999997</v>
      </c>
      <c r="L753" s="2026" t="s">
        <v>598</v>
      </c>
      <c r="M753" s="2027"/>
      <c r="N753" s="1"/>
      <c r="O753" s="82"/>
      <c r="P753" s="1"/>
      <c r="Q753" s="1"/>
      <c r="R753" s="1"/>
      <c r="S753" s="1"/>
      <c r="T753" s="1"/>
      <c r="U753" s="1"/>
      <c r="V753" s="1"/>
      <c r="W753" s="1"/>
      <c r="X753" s="1"/>
      <c r="Y753" s="1"/>
      <c r="Z753" s="1"/>
      <c r="AA753" s="1"/>
    </row>
    <row r="754" spans="1:27" ht="12.75" customHeight="1" x14ac:dyDescent="0.2">
      <c r="A754" s="2"/>
      <c r="B754" s="1873" t="s">
        <v>610</v>
      </c>
      <c r="C754" s="1874"/>
      <c r="D754" s="1874"/>
      <c r="E754" s="1874"/>
      <c r="F754" s="1874"/>
      <c r="G754" s="1874"/>
      <c r="H754" s="1874"/>
      <c r="I754" s="1874"/>
      <c r="J754" s="1874"/>
      <c r="K754" s="1874"/>
      <c r="L754" s="1874"/>
      <c r="M754" s="1874"/>
      <c r="N754" s="2"/>
      <c r="O754" s="182"/>
      <c r="P754" s="2"/>
      <c r="Q754" s="2"/>
      <c r="R754" s="2"/>
      <c r="S754" s="2"/>
      <c r="T754" s="2"/>
      <c r="U754" s="2"/>
      <c r="V754" s="2"/>
      <c r="W754" s="2"/>
      <c r="X754" s="2"/>
      <c r="Y754" s="2"/>
      <c r="Z754" s="2"/>
      <c r="AA754" s="2"/>
    </row>
    <row r="755" spans="1:27" ht="15.75" customHeight="1" x14ac:dyDescent="0.2">
      <c r="A755" s="2"/>
      <c r="B755" s="1875"/>
      <c r="C755" s="1875"/>
      <c r="D755" s="1875"/>
      <c r="E755" s="1875"/>
      <c r="F755" s="1875"/>
      <c r="G755" s="1875"/>
      <c r="H755" s="1875"/>
      <c r="I755" s="1875"/>
      <c r="J755" s="1875"/>
      <c r="K755" s="1875"/>
      <c r="L755" s="1875"/>
      <c r="M755" s="1875"/>
      <c r="N755" s="2"/>
      <c r="O755" s="182"/>
      <c r="P755" s="2"/>
      <c r="Q755" s="2"/>
      <c r="R755" s="2"/>
      <c r="S755" s="2"/>
      <c r="T755" s="2"/>
      <c r="U755" s="2"/>
      <c r="V755" s="2"/>
      <c r="W755" s="2"/>
      <c r="X755" s="2"/>
      <c r="Y755" s="2"/>
      <c r="Z755" s="2"/>
      <c r="AA755" s="2"/>
    </row>
    <row r="757" spans="1:27" ht="12.75" customHeight="1" x14ac:dyDescent="0.2">
      <c r="A757" s="1012"/>
      <c r="B757" s="1012" t="s">
        <v>611</v>
      </c>
      <c r="C757" s="1012"/>
      <c r="D757" s="1012"/>
      <c r="E757" s="1012"/>
      <c r="F757" s="1012"/>
      <c r="G757" s="1012"/>
      <c r="H757" s="1012"/>
      <c r="I757" s="1012"/>
      <c r="J757" s="1012"/>
      <c r="K757" s="1012"/>
      <c r="L757" s="1012"/>
      <c r="M757" s="1012"/>
      <c r="N757" s="1"/>
      <c r="O757" s="1"/>
      <c r="P757" s="1"/>
      <c r="Q757" s="1"/>
      <c r="R757" s="1"/>
      <c r="S757" s="1"/>
      <c r="T757" s="1"/>
      <c r="U757" s="1"/>
      <c r="V757" s="1"/>
      <c r="W757" s="1"/>
      <c r="X757" s="1"/>
      <c r="Y757" s="1"/>
      <c r="Z757" s="1"/>
      <c r="AA757" s="1"/>
    </row>
    <row r="758" spans="1:27"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 customHeight="1" x14ac:dyDescent="0.2">
      <c r="A759" s="1"/>
      <c r="B759" s="1876" t="s">
        <v>612</v>
      </c>
      <c r="C759" s="1615"/>
      <c r="D759" s="1615"/>
      <c r="E759" s="1615"/>
      <c r="F759" s="1615"/>
      <c r="G759" s="1637"/>
      <c r="H759" s="1902" t="s">
        <v>438</v>
      </c>
      <c r="I759" s="1615"/>
      <c r="J759" s="1637"/>
      <c r="K759" s="1902" t="s">
        <v>520</v>
      </c>
      <c r="L759" s="1615"/>
      <c r="M759" s="1615"/>
      <c r="N759" s="1"/>
      <c r="O759" s="1"/>
      <c r="P759" s="1"/>
      <c r="Q759" s="1"/>
      <c r="R759" s="1"/>
      <c r="S759" s="1"/>
      <c r="T759" s="1"/>
      <c r="U759" s="1"/>
      <c r="V759" s="1"/>
      <c r="W759" s="1"/>
      <c r="X759" s="1"/>
      <c r="Y759" s="1"/>
      <c r="Z759" s="1"/>
      <c r="AA759" s="1"/>
    </row>
    <row r="760" spans="1:27" ht="12.75" customHeight="1" x14ac:dyDescent="0.2">
      <c r="A760" s="1"/>
      <c r="B760" s="1884"/>
      <c r="C760" s="1884"/>
      <c r="D760" s="1884"/>
      <c r="E760" s="1884"/>
      <c r="F760" s="1884"/>
      <c r="G760" s="1896"/>
      <c r="H760" s="458">
        <v>2022</v>
      </c>
      <c r="I760" s="1349">
        <v>2023</v>
      </c>
      <c r="J760" s="459">
        <v>2024</v>
      </c>
      <c r="K760" s="458">
        <v>2022</v>
      </c>
      <c r="L760" s="1349">
        <v>2023</v>
      </c>
      <c r="M760" s="1261">
        <v>2024</v>
      </c>
      <c r="N760" s="1"/>
      <c r="O760" s="1"/>
      <c r="P760" s="1"/>
      <c r="Q760" s="1"/>
      <c r="R760" s="1"/>
      <c r="S760" s="1"/>
      <c r="T760" s="1"/>
      <c r="U760" s="1"/>
      <c r="V760" s="1"/>
      <c r="W760" s="1"/>
      <c r="X760" s="1"/>
      <c r="Y760" s="1"/>
      <c r="Z760" s="1"/>
      <c r="AA760" s="1"/>
    </row>
    <row r="761" spans="1:27" ht="12.75" customHeight="1" x14ac:dyDescent="0.2">
      <c r="A761" s="1"/>
      <c r="B761" s="1649" t="s">
        <v>280</v>
      </c>
      <c r="C761" s="1650"/>
      <c r="D761" s="1650"/>
      <c r="E761" s="1650"/>
      <c r="F761" s="1650"/>
      <c r="G761" s="1651"/>
      <c r="H761" s="1061">
        <v>198659</v>
      </c>
      <c r="I761" s="1157">
        <v>214305</v>
      </c>
      <c r="J761" s="114">
        <v>199025</v>
      </c>
      <c r="K761" s="1061">
        <v>17516</v>
      </c>
      <c r="L761" s="1157">
        <v>15686</v>
      </c>
      <c r="M761" s="1062">
        <v>12557</v>
      </c>
      <c r="N761" s="1"/>
      <c r="O761" s="1"/>
      <c r="P761" s="1"/>
      <c r="Q761" s="1"/>
      <c r="R761" s="1"/>
      <c r="S761" s="1"/>
      <c r="T761" s="1"/>
      <c r="U761" s="1"/>
      <c r="V761" s="1"/>
      <c r="W761" s="1"/>
      <c r="X761" s="1"/>
      <c r="Y761" s="1"/>
      <c r="Z761" s="1"/>
      <c r="AA761" s="1"/>
    </row>
    <row r="762" spans="1:27" ht="12.75" customHeight="1" x14ac:dyDescent="0.2">
      <c r="A762" s="1"/>
      <c r="B762" s="1623" t="s">
        <v>281</v>
      </c>
      <c r="C762" s="1624"/>
      <c r="D762" s="1624"/>
      <c r="E762" s="1624"/>
      <c r="F762" s="1624"/>
      <c r="G762" s="1625"/>
      <c r="H762" s="113">
        <v>2588</v>
      </c>
      <c r="I762" s="307">
        <v>858</v>
      </c>
      <c r="J762" s="112">
        <v>878</v>
      </c>
      <c r="K762" s="113">
        <v>130</v>
      </c>
      <c r="L762" s="307">
        <v>102</v>
      </c>
      <c r="M762" s="1059">
        <v>107</v>
      </c>
      <c r="N762" s="1"/>
      <c r="O762" s="1"/>
      <c r="P762" s="1"/>
      <c r="Q762" s="1"/>
      <c r="R762" s="1"/>
      <c r="S762" s="1"/>
      <c r="T762" s="1"/>
      <c r="U762" s="1"/>
      <c r="V762" s="1"/>
      <c r="W762" s="1"/>
      <c r="X762" s="1"/>
      <c r="Y762" s="1"/>
      <c r="Z762" s="1"/>
      <c r="AA762" s="1"/>
    </row>
    <row r="763" spans="1:27" ht="12.75" customHeight="1" x14ac:dyDescent="0.2">
      <c r="A763" s="1"/>
      <c r="B763" s="1623" t="s">
        <v>282</v>
      </c>
      <c r="C763" s="1624"/>
      <c r="D763" s="1624"/>
      <c r="E763" s="1624"/>
      <c r="F763" s="1624"/>
      <c r="G763" s="1625"/>
      <c r="H763" s="113">
        <v>2611</v>
      </c>
      <c r="I763" s="307">
        <v>2713</v>
      </c>
      <c r="J763" s="112">
        <v>2858</v>
      </c>
      <c r="K763" s="113">
        <v>204</v>
      </c>
      <c r="L763" s="307">
        <v>179</v>
      </c>
      <c r="M763" s="1059">
        <v>166</v>
      </c>
      <c r="N763" s="1"/>
      <c r="O763" s="1"/>
      <c r="P763" s="1"/>
      <c r="Q763" s="1"/>
      <c r="R763" s="1"/>
      <c r="S763" s="1"/>
      <c r="T763" s="1"/>
      <c r="U763" s="1"/>
      <c r="V763" s="1"/>
      <c r="W763" s="1"/>
      <c r="X763" s="1"/>
      <c r="Y763" s="1"/>
      <c r="Z763" s="1"/>
      <c r="AA763" s="1"/>
    </row>
    <row r="764" spans="1:27" ht="12.75" customHeight="1" x14ac:dyDescent="0.2">
      <c r="A764" s="1"/>
      <c r="B764" s="1623" t="s">
        <v>283</v>
      </c>
      <c r="C764" s="1624"/>
      <c r="D764" s="1624"/>
      <c r="E764" s="1624"/>
      <c r="F764" s="1624"/>
      <c r="G764" s="1625"/>
      <c r="H764" s="113">
        <v>4630</v>
      </c>
      <c r="I764" s="307">
        <v>5259</v>
      </c>
      <c r="J764" s="112">
        <v>6338</v>
      </c>
      <c r="K764" s="113">
        <v>54</v>
      </c>
      <c r="L764" s="307">
        <v>71</v>
      </c>
      <c r="M764" s="1059">
        <v>0</v>
      </c>
      <c r="N764" s="1"/>
      <c r="O764" s="1"/>
      <c r="P764" s="1"/>
      <c r="Q764" s="1"/>
      <c r="R764" s="1"/>
      <c r="S764" s="1"/>
      <c r="T764" s="1"/>
      <c r="U764" s="1"/>
      <c r="V764" s="1"/>
      <c r="W764" s="1"/>
      <c r="X764" s="1"/>
      <c r="Y764" s="1"/>
      <c r="Z764" s="1"/>
      <c r="AA764" s="1"/>
    </row>
    <row r="765" spans="1:27" ht="12.75" customHeight="1" x14ac:dyDescent="0.2">
      <c r="A765" s="1"/>
      <c r="B765" s="1623" t="s">
        <v>284</v>
      </c>
      <c r="C765" s="1624"/>
      <c r="D765" s="1624"/>
      <c r="E765" s="1624"/>
      <c r="F765" s="1624"/>
      <c r="G765" s="1625"/>
      <c r="H765" s="113">
        <v>0</v>
      </c>
      <c r="I765" s="307">
        <v>0</v>
      </c>
      <c r="J765" s="112">
        <v>0</v>
      </c>
      <c r="K765" s="113">
        <v>0</v>
      </c>
      <c r="L765" s="307">
        <v>0</v>
      </c>
      <c r="M765" s="1059">
        <v>0</v>
      </c>
      <c r="N765" s="1"/>
      <c r="O765" s="1"/>
      <c r="P765" s="1"/>
      <c r="Q765" s="1"/>
      <c r="R765" s="1"/>
      <c r="S765" s="1"/>
      <c r="T765" s="1"/>
      <c r="U765" s="1"/>
      <c r="V765" s="1"/>
      <c r="W765" s="1"/>
      <c r="X765" s="1"/>
      <c r="Y765" s="1"/>
      <c r="Z765" s="1"/>
      <c r="AA765" s="1"/>
    </row>
    <row r="766" spans="1:27" ht="12.75" customHeight="1" x14ac:dyDescent="0.2">
      <c r="A766" s="1"/>
      <c r="B766" s="1623" t="s">
        <v>613</v>
      </c>
      <c r="C766" s="1624"/>
      <c r="D766" s="1624"/>
      <c r="E766" s="1624"/>
      <c r="F766" s="1624"/>
      <c r="G766" s="1625"/>
      <c r="H766" s="113">
        <v>0</v>
      </c>
      <c r="I766" s="307">
        <v>0</v>
      </c>
      <c r="J766" s="112">
        <v>0</v>
      </c>
      <c r="K766" s="113">
        <v>0</v>
      </c>
      <c r="L766" s="307">
        <v>0</v>
      </c>
      <c r="M766" s="1059">
        <v>0</v>
      </c>
      <c r="N766" s="1"/>
      <c r="O766" s="1"/>
      <c r="P766" s="1"/>
      <c r="Q766" s="1"/>
      <c r="R766" s="1"/>
      <c r="S766" s="1"/>
      <c r="T766" s="1"/>
      <c r="U766" s="1"/>
      <c r="V766" s="1"/>
      <c r="W766" s="1"/>
      <c r="X766" s="1"/>
      <c r="Y766" s="1"/>
      <c r="Z766" s="1"/>
      <c r="AA766" s="1"/>
    </row>
    <row r="767" spans="1:27" ht="12.75" customHeight="1" x14ac:dyDescent="0.2">
      <c r="A767" s="1"/>
      <c r="B767" s="1623" t="s">
        <v>285</v>
      </c>
      <c r="C767" s="1624"/>
      <c r="D767" s="1624"/>
      <c r="E767" s="1624"/>
      <c r="F767" s="1624"/>
      <c r="G767" s="1625"/>
      <c r="H767" s="113">
        <v>0</v>
      </c>
      <c r="I767" s="307">
        <v>0</v>
      </c>
      <c r="J767" s="112">
        <v>0</v>
      </c>
      <c r="K767" s="113">
        <v>0</v>
      </c>
      <c r="L767" s="307">
        <v>0</v>
      </c>
      <c r="M767" s="1059">
        <v>0</v>
      </c>
      <c r="N767" s="1"/>
      <c r="O767" s="1"/>
      <c r="P767" s="1"/>
      <c r="Q767" s="1"/>
      <c r="R767" s="1"/>
      <c r="S767" s="1"/>
      <c r="T767" s="1"/>
      <c r="U767" s="1"/>
      <c r="V767" s="1"/>
      <c r="W767" s="1"/>
      <c r="X767" s="1"/>
      <c r="Y767" s="1"/>
      <c r="Z767" s="1"/>
      <c r="AA767" s="1"/>
    </row>
    <row r="768" spans="1:27" ht="12.75" customHeight="1" x14ac:dyDescent="0.2">
      <c r="A768" s="1"/>
      <c r="B768" s="1628" t="s">
        <v>42</v>
      </c>
      <c r="C768" s="1624"/>
      <c r="D768" s="1624"/>
      <c r="E768" s="1624"/>
      <c r="F768" s="1624"/>
      <c r="G768" s="1625"/>
      <c r="H768" s="651">
        <v>208488</v>
      </c>
      <c r="I768" s="624">
        <v>223136</v>
      </c>
      <c r="J768" s="306">
        <v>209099</v>
      </c>
      <c r="K768" s="651">
        <v>17904</v>
      </c>
      <c r="L768" s="624">
        <v>16038</v>
      </c>
      <c r="M768" s="1351">
        <v>12830</v>
      </c>
      <c r="N768" s="1"/>
      <c r="O768" s="1"/>
      <c r="P768" s="1"/>
      <c r="Q768" s="1"/>
      <c r="R768" s="1"/>
      <c r="S768" s="1"/>
      <c r="T768" s="1"/>
      <c r="U768" s="1"/>
      <c r="V768" s="1"/>
      <c r="W768" s="1"/>
      <c r="X768" s="1"/>
      <c r="Y768" s="1"/>
      <c r="Z768" s="1"/>
      <c r="AA768" s="1"/>
    </row>
    <row r="769" spans="1:27" ht="12.75" customHeight="1" x14ac:dyDescent="0.2">
      <c r="A769" s="1"/>
      <c r="B769" s="1822" t="s">
        <v>614</v>
      </c>
      <c r="C769" s="1698"/>
      <c r="D769" s="1698"/>
      <c r="E769" s="1698"/>
      <c r="F769" s="1698"/>
      <c r="G769" s="1699"/>
      <c r="H769" s="1374">
        <v>1</v>
      </c>
      <c r="I769" s="1375">
        <v>1</v>
      </c>
      <c r="J769" s="652">
        <v>1</v>
      </c>
      <c r="K769" s="1374">
        <v>1</v>
      </c>
      <c r="L769" s="1375">
        <v>1</v>
      </c>
      <c r="M769" s="1376">
        <v>1</v>
      </c>
      <c r="N769" s="1"/>
      <c r="O769" s="1"/>
      <c r="P769" s="1"/>
      <c r="Q769" s="1"/>
      <c r="R769" s="1"/>
      <c r="S769" s="1"/>
      <c r="T769" s="1"/>
      <c r="U769" s="1"/>
      <c r="V769" s="1"/>
      <c r="W769" s="1"/>
      <c r="X769" s="1"/>
      <c r="Y769" s="1"/>
      <c r="Z769" s="1"/>
      <c r="AA769" s="1"/>
    </row>
    <row r="770" spans="1:27" ht="15" customHeight="1" x14ac:dyDescent="0.2">
      <c r="A770" s="2"/>
      <c r="B770" s="1883" t="s">
        <v>523</v>
      </c>
      <c r="C770" s="1716"/>
      <c r="D770" s="1716"/>
      <c r="E770" s="1716"/>
      <c r="F770" s="1716"/>
      <c r="G770" s="1716"/>
      <c r="H770" s="1716"/>
      <c r="I770" s="1716"/>
      <c r="J770" s="1716"/>
      <c r="K770" s="1716"/>
      <c r="L770" s="1716"/>
      <c r="M770" s="1716"/>
      <c r="N770" s="2"/>
      <c r="O770" s="2"/>
      <c r="P770" s="2"/>
      <c r="Q770" s="2"/>
      <c r="R770" s="2"/>
      <c r="S770" s="2"/>
      <c r="T770" s="2"/>
      <c r="U770" s="2"/>
      <c r="V770" s="2"/>
      <c r="W770" s="2"/>
      <c r="X770" s="2"/>
      <c r="Y770" s="2"/>
      <c r="Z770" s="2"/>
      <c r="AA770" s="2"/>
    </row>
    <row r="771" spans="1:27"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75" customHeight="1" x14ac:dyDescent="0.2">
      <c r="A773" s="1012"/>
      <c r="B773" s="1012" t="s">
        <v>615</v>
      </c>
      <c r="C773" s="1012"/>
      <c r="D773" s="1012"/>
      <c r="E773" s="1012"/>
      <c r="F773" s="1012"/>
      <c r="G773" s="1012"/>
      <c r="H773" s="1012"/>
      <c r="I773" s="1012"/>
      <c r="J773" s="1012"/>
      <c r="K773" s="1012"/>
      <c r="L773" s="1012"/>
      <c r="M773" s="1012"/>
      <c r="N773" s="1"/>
      <c r="O773" s="1"/>
      <c r="P773" s="1"/>
      <c r="Q773" s="1"/>
      <c r="R773" s="1"/>
      <c r="S773" s="1"/>
      <c r="T773" s="1"/>
      <c r="U773" s="1"/>
      <c r="V773" s="1"/>
      <c r="W773" s="1"/>
      <c r="X773" s="1"/>
      <c r="Y773" s="1"/>
      <c r="Z773" s="1"/>
      <c r="AA773" s="1"/>
    </row>
    <row r="774" spans="1:27"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 customHeight="1" x14ac:dyDescent="0.2">
      <c r="A775" s="1"/>
      <c r="B775" s="1876" t="s">
        <v>616</v>
      </c>
      <c r="C775" s="1615"/>
      <c r="D775" s="1615"/>
      <c r="E775" s="1615"/>
      <c r="F775" s="1615"/>
      <c r="G775" s="1721"/>
      <c r="H775" s="1877" t="s">
        <v>438</v>
      </c>
      <c r="I775" s="1615"/>
      <c r="J775" s="1721"/>
      <c r="K775" s="1877" t="s">
        <v>520</v>
      </c>
      <c r="L775" s="1615"/>
      <c r="M775" s="1615"/>
      <c r="N775" s="1"/>
      <c r="O775" s="1"/>
      <c r="P775" s="1"/>
      <c r="Q775" s="1"/>
      <c r="R775" s="1"/>
      <c r="S775" s="1"/>
      <c r="T775" s="1"/>
      <c r="U775" s="1"/>
      <c r="V775" s="1"/>
      <c r="W775" s="1"/>
      <c r="X775" s="1"/>
      <c r="Y775" s="1"/>
      <c r="Z775" s="1"/>
      <c r="AA775" s="1"/>
    </row>
    <row r="776" spans="1:27" ht="12.75" customHeight="1" x14ac:dyDescent="0.2">
      <c r="A776" s="1"/>
      <c r="B776" s="1884"/>
      <c r="C776" s="1884"/>
      <c r="D776" s="1884"/>
      <c r="E776" s="1884"/>
      <c r="F776" s="1884"/>
      <c r="G776" s="1885"/>
      <c r="H776" s="1293">
        <v>2022</v>
      </c>
      <c r="I776" s="1349">
        <v>2023</v>
      </c>
      <c r="J776" s="1294">
        <v>2024</v>
      </c>
      <c r="K776" s="1293">
        <v>2022</v>
      </c>
      <c r="L776" s="1349">
        <v>2023</v>
      </c>
      <c r="M776" s="1261">
        <v>2024</v>
      </c>
      <c r="N776" s="1"/>
      <c r="O776" s="1"/>
      <c r="P776" s="1"/>
      <c r="Q776" s="1"/>
      <c r="R776" s="1"/>
      <c r="S776" s="1"/>
      <c r="T776" s="1"/>
      <c r="U776" s="1"/>
      <c r="V776" s="1"/>
      <c r="W776" s="1"/>
      <c r="X776" s="1"/>
      <c r="Y776" s="1"/>
      <c r="Z776" s="1"/>
      <c r="AA776" s="1"/>
    </row>
    <row r="777" spans="1:27" ht="12.75" customHeight="1" x14ac:dyDescent="0.2">
      <c r="A777" s="1"/>
      <c r="B777" s="1649" t="s">
        <v>617</v>
      </c>
      <c r="C777" s="1650"/>
      <c r="D777" s="1650"/>
      <c r="E777" s="1650"/>
      <c r="F777" s="1650"/>
      <c r="G777" s="1882"/>
      <c r="H777" s="1060">
        <v>3971667</v>
      </c>
      <c r="I777" s="1157">
        <v>4264259</v>
      </c>
      <c r="J777" s="626">
        <v>4633773</v>
      </c>
      <c r="K777" s="1060">
        <v>274900</v>
      </c>
      <c r="L777" s="1157">
        <v>270430</v>
      </c>
      <c r="M777" s="1062">
        <v>263135</v>
      </c>
      <c r="N777" s="1"/>
      <c r="O777" s="1"/>
      <c r="P777" s="1"/>
      <c r="Q777" s="1"/>
      <c r="R777" s="1"/>
      <c r="S777" s="1"/>
      <c r="T777" s="1"/>
      <c r="U777" s="1"/>
      <c r="V777" s="1"/>
      <c r="W777" s="1"/>
      <c r="X777" s="1"/>
      <c r="Y777" s="1"/>
      <c r="Z777" s="1"/>
      <c r="AA777" s="1"/>
    </row>
    <row r="778" spans="1:27" ht="12.75" customHeight="1" x14ac:dyDescent="0.2">
      <c r="A778" s="1"/>
      <c r="B778" s="1623" t="s">
        <v>618</v>
      </c>
      <c r="C778" s="1624"/>
      <c r="D778" s="1624"/>
      <c r="E778" s="1624"/>
      <c r="F778" s="1624"/>
      <c r="G778" s="1712"/>
      <c r="H778" s="1058">
        <v>1286952</v>
      </c>
      <c r="I778" s="307">
        <v>1477821</v>
      </c>
      <c r="J778" s="623">
        <v>1604670</v>
      </c>
      <c r="K778" s="1058">
        <v>18688</v>
      </c>
      <c r="L778" s="307">
        <v>69752</v>
      </c>
      <c r="M778" s="1059">
        <v>74127</v>
      </c>
      <c r="N778" s="1"/>
      <c r="O778" s="1"/>
      <c r="P778" s="1"/>
      <c r="Q778" s="1"/>
      <c r="R778" s="1"/>
      <c r="S778" s="1"/>
      <c r="T778" s="1"/>
      <c r="U778" s="1"/>
      <c r="V778" s="1"/>
      <c r="W778" s="1"/>
      <c r="X778" s="1"/>
      <c r="Y778" s="1"/>
      <c r="Z778" s="1"/>
      <c r="AA778" s="1"/>
    </row>
    <row r="779" spans="1:27" ht="12.75" customHeight="1" x14ac:dyDescent="0.2">
      <c r="A779" s="1"/>
      <c r="B779" s="1623" t="s">
        <v>619</v>
      </c>
      <c r="C779" s="1624"/>
      <c r="D779" s="1624"/>
      <c r="E779" s="1624"/>
      <c r="F779" s="1624"/>
      <c r="G779" s="1712"/>
      <c r="H779" s="1066">
        <v>0.32400000000000001</v>
      </c>
      <c r="I779" s="221">
        <v>0.34699999999999998</v>
      </c>
      <c r="J779" s="543">
        <v>0.34599999999999997</v>
      </c>
      <c r="K779" s="1066">
        <v>6.8000000000000005E-2</v>
      </c>
      <c r="L779" s="221">
        <v>0.25800000000000001</v>
      </c>
      <c r="M779" s="1067">
        <v>0.28199999999999997</v>
      </c>
      <c r="N779" s="1"/>
      <c r="O779" s="1"/>
      <c r="P779" s="1"/>
      <c r="Q779" s="1"/>
      <c r="R779" s="1"/>
      <c r="S779" s="1"/>
      <c r="T779" s="1"/>
      <c r="U779" s="1"/>
      <c r="V779" s="1"/>
      <c r="W779" s="1"/>
      <c r="X779" s="1"/>
      <c r="Y779" s="1"/>
      <c r="Z779" s="1"/>
      <c r="AA779" s="1"/>
    </row>
    <row r="780" spans="1:27" ht="12.75" customHeight="1" x14ac:dyDescent="0.2">
      <c r="A780" s="1"/>
      <c r="B780" s="1623" t="s">
        <v>620</v>
      </c>
      <c r="C780" s="1624"/>
      <c r="D780" s="1624"/>
      <c r="E780" s="1624"/>
      <c r="F780" s="1624"/>
      <c r="G780" s="1712"/>
      <c r="H780" s="1058">
        <v>0</v>
      </c>
      <c r="I780" s="307">
        <v>0</v>
      </c>
      <c r="J780" s="623">
        <v>0</v>
      </c>
      <c r="K780" s="1058">
        <v>33533</v>
      </c>
      <c r="L780" s="307">
        <v>0</v>
      </c>
      <c r="M780" s="1059">
        <v>0</v>
      </c>
      <c r="N780" s="1"/>
      <c r="O780" s="1"/>
      <c r="P780" s="1"/>
      <c r="Q780" s="1"/>
      <c r="R780" s="1"/>
      <c r="S780" s="1"/>
      <c r="T780" s="1"/>
      <c r="U780" s="1"/>
      <c r="V780" s="1"/>
      <c r="W780" s="1"/>
      <c r="X780" s="1"/>
      <c r="Y780" s="1"/>
      <c r="Z780" s="1"/>
      <c r="AA780" s="1"/>
    </row>
    <row r="781" spans="1:27" ht="12.75" customHeight="1" x14ac:dyDescent="0.2">
      <c r="A781" s="1"/>
      <c r="B781" s="1822" t="s">
        <v>621</v>
      </c>
      <c r="C781" s="1698"/>
      <c r="D781" s="1698"/>
      <c r="E781" s="1698"/>
      <c r="F781" s="1698"/>
      <c r="G781" s="1714"/>
      <c r="H781" s="1377">
        <v>0</v>
      </c>
      <c r="I781" s="1378">
        <v>0</v>
      </c>
      <c r="J781" s="1379">
        <v>0</v>
      </c>
      <c r="K781" s="1377">
        <v>0.122</v>
      </c>
      <c r="L781" s="1378">
        <v>0</v>
      </c>
      <c r="M781" s="1185">
        <v>0</v>
      </c>
      <c r="N781" s="1"/>
      <c r="O781" s="1"/>
      <c r="P781" s="1"/>
      <c r="Q781" s="1"/>
      <c r="R781" s="1"/>
      <c r="S781" s="1"/>
      <c r="T781" s="1"/>
      <c r="U781" s="1"/>
      <c r="V781" s="1"/>
      <c r="W781" s="1"/>
      <c r="X781" s="1"/>
      <c r="Y781" s="1"/>
      <c r="Z781" s="1"/>
      <c r="AA781" s="1"/>
    </row>
    <row r="782" spans="1:27" ht="15" customHeight="1" x14ac:dyDescent="0.2">
      <c r="A782" s="2"/>
      <c r="B782" s="1883" t="s">
        <v>523</v>
      </c>
      <c r="C782" s="1716"/>
      <c r="D782" s="1716"/>
      <c r="E782" s="1716"/>
      <c r="F782" s="1716"/>
      <c r="G782" s="1716"/>
      <c r="H782" s="1716"/>
      <c r="I782" s="1716"/>
      <c r="J782" s="1716"/>
      <c r="K782" s="1716"/>
      <c r="L782" s="1716"/>
      <c r="M782" s="1716"/>
      <c r="N782" s="2"/>
      <c r="O782" s="2"/>
      <c r="P782" s="2"/>
      <c r="Q782" s="2"/>
      <c r="R782" s="2"/>
      <c r="S782" s="2"/>
      <c r="T782" s="2"/>
      <c r="U782" s="2"/>
      <c r="V782" s="2"/>
      <c r="W782" s="2"/>
      <c r="X782" s="2"/>
      <c r="Y782" s="2"/>
      <c r="Z782" s="2"/>
      <c r="AA782" s="2"/>
    </row>
    <row r="783" spans="1:27"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24.75" customHeight="1" x14ac:dyDescent="0.2">
      <c r="A786" s="6"/>
      <c r="B786" s="370" t="s">
        <v>287</v>
      </c>
      <c r="C786" s="6"/>
      <c r="D786" s="6"/>
      <c r="E786" s="6"/>
      <c r="F786" s="6"/>
      <c r="G786" s="6"/>
      <c r="H786" s="6"/>
      <c r="I786" s="6"/>
      <c r="J786" s="6"/>
      <c r="K786" s="6"/>
      <c r="L786" s="6"/>
      <c r="M786" s="6"/>
      <c r="N786" s="6"/>
      <c r="O786" s="6"/>
      <c r="P786" s="6"/>
      <c r="Q786" s="6"/>
      <c r="R786" s="6"/>
      <c r="S786" s="6"/>
      <c r="T786" s="6"/>
      <c r="U786" s="6"/>
      <c r="V786" s="6"/>
      <c r="W786" s="6"/>
      <c r="X786" s="6"/>
      <c r="Y786" s="6"/>
      <c r="Z786" s="6"/>
      <c r="AA786" s="6"/>
    </row>
    <row r="787" spans="1:27"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75" customHeight="1" x14ac:dyDescent="0.2">
      <c r="A789" s="1012"/>
      <c r="B789" s="1012" t="s">
        <v>288</v>
      </c>
      <c r="C789" s="1012"/>
      <c r="D789" s="1012"/>
      <c r="E789" s="1012"/>
      <c r="F789" s="1012"/>
      <c r="G789" s="1012"/>
      <c r="H789" s="1012"/>
      <c r="I789" s="1012"/>
      <c r="J789" s="1012"/>
      <c r="K789" s="1012"/>
      <c r="L789" s="1012"/>
      <c r="M789" s="1012"/>
      <c r="N789" s="1"/>
      <c r="O789" s="1"/>
      <c r="P789" s="1"/>
      <c r="Q789" s="1"/>
      <c r="R789" s="1"/>
      <c r="S789" s="1"/>
      <c r="T789" s="1"/>
      <c r="U789" s="1"/>
      <c r="V789" s="1"/>
      <c r="W789" s="1"/>
      <c r="X789" s="1"/>
      <c r="Y789" s="1"/>
      <c r="Z789" s="1"/>
      <c r="AA789" s="1"/>
    </row>
    <row r="790" spans="1:27"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 customHeight="1" x14ac:dyDescent="0.2">
      <c r="A791" s="1"/>
      <c r="B791" s="1876" t="s">
        <v>622</v>
      </c>
      <c r="C791" s="1615"/>
      <c r="D791" s="1615"/>
      <c r="E791" s="1615"/>
      <c r="F791" s="1615"/>
      <c r="G791" s="1721"/>
      <c r="H791" s="1881" t="s">
        <v>623</v>
      </c>
      <c r="I791" s="1615"/>
      <c r="J791" s="1721"/>
      <c r="K791" s="1877" t="s">
        <v>624</v>
      </c>
      <c r="L791" s="1615"/>
      <c r="M791" s="1615"/>
      <c r="N791" s="1"/>
      <c r="O791" s="1"/>
      <c r="P791" s="1"/>
      <c r="Q791" s="1"/>
      <c r="R791" s="1"/>
      <c r="S791" s="1"/>
      <c r="T791" s="1"/>
      <c r="U791" s="1"/>
      <c r="V791" s="1"/>
      <c r="W791" s="1"/>
      <c r="X791" s="1"/>
      <c r="Y791" s="1"/>
      <c r="Z791" s="1"/>
      <c r="AA791" s="1"/>
    </row>
    <row r="792" spans="1:27" ht="12.75" customHeight="1" x14ac:dyDescent="0.2">
      <c r="A792" s="1"/>
      <c r="B792" s="1638"/>
      <c r="C792" s="1638"/>
      <c r="D792" s="1638"/>
      <c r="E792" s="1638"/>
      <c r="F792" s="1638"/>
      <c r="G792" s="1722"/>
      <c r="H792" s="653">
        <v>2022</v>
      </c>
      <c r="I792" s="562">
        <v>2023</v>
      </c>
      <c r="J792" s="654">
        <v>2024</v>
      </c>
      <c r="K792" s="653">
        <v>2022</v>
      </c>
      <c r="L792" s="562">
        <v>2023</v>
      </c>
      <c r="M792" s="563">
        <v>2024</v>
      </c>
      <c r="N792" s="1"/>
      <c r="O792" s="1"/>
      <c r="P792" s="1"/>
      <c r="Q792" s="1"/>
      <c r="R792" s="1"/>
      <c r="S792" s="1"/>
      <c r="T792" s="1"/>
      <c r="U792" s="1"/>
      <c r="V792" s="1"/>
      <c r="W792" s="1"/>
      <c r="X792" s="1"/>
      <c r="Y792" s="1"/>
      <c r="Z792" s="1"/>
      <c r="AA792" s="1"/>
    </row>
    <row r="793" spans="1:27" ht="15.75" customHeight="1" x14ac:dyDescent="0.2">
      <c r="A793" s="1"/>
      <c r="B793" s="1878" t="s">
        <v>291</v>
      </c>
      <c r="C793" s="1627"/>
      <c r="D793" s="1627"/>
      <c r="E793" s="1627"/>
      <c r="F793" s="1627"/>
      <c r="G793" s="1627"/>
      <c r="H793" s="1627"/>
      <c r="I793" s="1627"/>
      <c r="J793" s="1627"/>
      <c r="K793" s="1627"/>
      <c r="L793" s="1627"/>
      <c r="M793" s="1627"/>
      <c r="N793" s="1"/>
      <c r="O793" s="1"/>
      <c r="P793" s="1"/>
      <c r="Q793" s="1"/>
      <c r="R793" s="1"/>
      <c r="S793" s="1"/>
      <c r="T793" s="1"/>
      <c r="U793" s="1"/>
      <c r="V793" s="1"/>
      <c r="W793" s="1"/>
      <c r="X793" s="1"/>
      <c r="Y793" s="1"/>
      <c r="Z793" s="1"/>
      <c r="AA793" s="1"/>
    </row>
    <row r="794" spans="1:27" ht="12.75" customHeight="1" x14ac:dyDescent="0.2">
      <c r="A794" s="1"/>
      <c r="B794" s="1623" t="s">
        <v>292</v>
      </c>
      <c r="C794" s="1624"/>
      <c r="D794" s="1624"/>
      <c r="E794" s="1624"/>
      <c r="F794" s="1624"/>
      <c r="G794" s="1712"/>
      <c r="H794" s="655">
        <v>1691</v>
      </c>
      <c r="I794" s="656">
        <v>1666.5</v>
      </c>
      <c r="J794" s="657">
        <v>1607.3</v>
      </c>
      <c r="K794" s="655">
        <v>0</v>
      </c>
      <c r="L794" s="656">
        <v>0</v>
      </c>
      <c r="M794" s="658">
        <v>0</v>
      </c>
      <c r="N794" s="1"/>
      <c r="O794" s="82"/>
      <c r="P794" s="82"/>
      <c r="Q794" s="1"/>
      <c r="R794" s="1"/>
      <c r="S794" s="1"/>
      <c r="T794" s="1"/>
      <c r="U794" s="1"/>
      <c r="V794" s="1"/>
      <c r="W794" s="1"/>
      <c r="X794" s="1"/>
      <c r="Y794" s="1"/>
      <c r="Z794" s="1"/>
      <c r="AA794" s="1"/>
    </row>
    <row r="795" spans="1:27" ht="12.75" customHeight="1" x14ac:dyDescent="0.2">
      <c r="A795" s="1"/>
      <c r="B795" s="1623" t="s">
        <v>293</v>
      </c>
      <c r="C795" s="1624"/>
      <c r="D795" s="1624"/>
      <c r="E795" s="1624"/>
      <c r="F795" s="1624"/>
      <c r="G795" s="1712"/>
      <c r="H795" s="1281">
        <v>8849.1</v>
      </c>
      <c r="I795" s="515">
        <v>9493.7000000000007</v>
      </c>
      <c r="J795" s="659">
        <v>11354.3</v>
      </c>
      <c r="K795" s="1281">
        <v>569.9</v>
      </c>
      <c r="L795" s="515">
        <v>665.7</v>
      </c>
      <c r="M795" s="1283">
        <v>604.9</v>
      </c>
      <c r="N795" s="1"/>
      <c r="O795" s="82"/>
      <c r="P795" s="82"/>
      <c r="Q795" s="1"/>
      <c r="R795" s="1"/>
      <c r="S795" s="1"/>
      <c r="T795" s="1"/>
      <c r="U795" s="1"/>
      <c r="V795" s="1"/>
      <c r="W795" s="1"/>
      <c r="X795" s="1"/>
      <c r="Y795" s="1"/>
      <c r="Z795" s="1"/>
      <c r="AA795" s="1"/>
    </row>
    <row r="796" spans="1:27" ht="12.75" customHeight="1" x14ac:dyDescent="0.2">
      <c r="A796" s="1"/>
      <c r="B796" s="1623" t="s">
        <v>294</v>
      </c>
      <c r="C796" s="1624"/>
      <c r="D796" s="1624"/>
      <c r="E796" s="1624"/>
      <c r="F796" s="1624"/>
      <c r="G796" s="1712"/>
      <c r="H796" s="1281">
        <v>5425.7</v>
      </c>
      <c r="I796" s="515">
        <v>5510.3</v>
      </c>
      <c r="J796" s="659">
        <v>0</v>
      </c>
      <c r="K796" s="1281">
        <v>0</v>
      </c>
      <c r="L796" s="515">
        <v>0</v>
      </c>
      <c r="M796" s="1283">
        <v>0</v>
      </c>
      <c r="N796" s="1"/>
      <c r="O796" s="82"/>
      <c r="P796" s="82"/>
      <c r="Q796" s="1"/>
      <c r="R796" s="1"/>
      <c r="S796" s="1"/>
      <c r="T796" s="1"/>
      <c r="U796" s="1"/>
      <c r="V796" s="1"/>
      <c r="W796" s="1"/>
      <c r="X796" s="1"/>
      <c r="Y796" s="1"/>
      <c r="Z796" s="1"/>
      <c r="AA796" s="1"/>
    </row>
    <row r="797" spans="1:27" ht="12.75" customHeight="1" x14ac:dyDescent="0.2">
      <c r="A797" s="1"/>
      <c r="B797" s="1623" t="s">
        <v>295</v>
      </c>
      <c r="C797" s="1624"/>
      <c r="D797" s="1624"/>
      <c r="E797" s="1624"/>
      <c r="F797" s="1624"/>
      <c r="G797" s="1712"/>
      <c r="H797" s="1281">
        <v>126.7</v>
      </c>
      <c r="I797" s="515">
        <v>141.80000000000001</v>
      </c>
      <c r="J797" s="659">
        <v>136.9</v>
      </c>
      <c r="K797" s="1281">
        <v>0.6</v>
      </c>
      <c r="L797" s="515">
        <v>1.6</v>
      </c>
      <c r="M797" s="1283">
        <v>1.2</v>
      </c>
      <c r="N797" s="1"/>
      <c r="O797" s="82"/>
      <c r="P797" s="82"/>
      <c r="Q797" s="1"/>
      <c r="R797" s="1"/>
      <c r="S797" s="1"/>
      <c r="T797" s="1"/>
      <c r="U797" s="1"/>
      <c r="V797" s="1"/>
      <c r="W797" s="1"/>
      <c r="X797" s="1"/>
      <c r="Y797" s="1"/>
      <c r="Z797" s="1"/>
      <c r="AA797" s="1"/>
    </row>
    <row r="798" spans="1:27" ht="12.75" customHeight="1" x14ac:dyDescent="0.2">
      <c r="A798" s="1"/>
      <c r="B798" s="1628" t="s">
        <v>296</v>
      </c>
      <c r="C798" s="1624"/>
      <c r="D798" s="1624"/>
      <c r="E798" s="1624"/>
      <c r="F798" s="1624"/>
      <c r="G798" s="1712"/>
      <c r="H798" s="660">
        <v>16092.5</v>
      </c>
      <c r="I798" s="661">
        <v>16812.2</v>
      </c>
      <c r="J798" s="662">
        <v>13098.5</v>
      </c>
      <c r="K798" s="660">
        <v>570.5</v>
      </c>
      <c r="L798" s="661">
        <v>667.3</v>
      </c>
      <c r="M798" s="1380">
        <v>606.1</v>
      </c>
      <c r="N798" s="1"/>
      <c r="O798" s="82"/>
      <c r="P798" s="82"/>
      <c r="Q798" s="1"/>
      <c r="R798" s="1"/>
      <c r="S798" s="1"/>
      <c r="T798" s="1"/>
      <c r="U798" s="1"/>
      <c r="V798" s="1"/>
      <c r="W798" s="1"/>
      <c r="X798" s="1"/>
      <c r="Y798" s="1"/>
      <c r="Z798" s="1"/>
      <c r="AA798" s="1"/>
    </row>
    <row r="799" spans="1:27" ht="15" customHeight="1" x14ac:dyDescent="0.2">
      <c r="A799" s="1"/>
      <c r="B799" s="1872" t="s">
        <v>297</v>
      </c>
      <c r="C799" s="1630"/>
      <c r="D799" s="1630"/>
      <c r="E799" s="1630"/>
      <c r="F799" s="1630"/>
      <c r="G799" s="1630"/>
      <c r="H799" s="1630"/>
      <c r="I799" s="1630"/>
      <c r="J799" s="1630"/>
      <c r="K799" s="1630"/>
      <c r="L799" s="1630"/>
      <c r="M799" s="1630"/>
      <c r="N799" s="1"/>
      <c r="O799" s="1"/>
      <c r="P799" s="1"/>
      <c r="Q799" s="1"/>
      <c r="R799" s="1"/>
      <c r="S799" s="1"/>
      <c r="T799" s="1"/>
      <c r="U799" s="1"/>
      <c r="V799" s="1"/>
      <c r="W799" s="1"/>
      <c r="X799" s="1"/>
      <c r="Y799" s="1"/>
      <c r="Z799" s="1"/>
      <c r="AA799" s="1"/>
    </row>
    <row r="800" spans="1:27" ht="12.75" customHeight="1" x14ac:dyDescent="0.2">
      <c r="A800" s="1"/>
      <c r="B800" s="1623" t="s">
        <v>295</v>
      </c>
      <c r="C800" s="1624"/>
      <c r="D800" s="1624"/>
      <c r="E800" s="1624"/>
      <c r="F800" s="1624"/>
      <c r="G800" s="1712"/>
      <c r="H800" s="655">
        <v>126.7</v>
      </c>
      <c r="I800" s="656">
        <v>141.80000000000001</v>
      </c>
      <c r="J800" s="657">
        <v>0</v>
      </c>
      <c r="K800" s="655">
        <v>0</v>
      </c>
      <c r="L800" s="656">
        <v>0</v>
      </c>
      <c r="M800" s="658">
        <v>0</v>
      </c>
      <c r="N800" s="1"/>
      <c r="O800" s="82"/>
      <c r="P800" s="1"/>
      <c r="Q800" s="1"/>
      <c r="R800" s="1"/>
      <c r="S800" s="1"/>
      <c r="T800" s="1"/>
      <c r="U800" s="1"/>
      <c r="V800" s="1"/>
      <c r="W800" s="1"/>
      <c r="X800" s="1"/>
      <c r="Y800" s="1"/>
      <c r="Z800" s="1"/>
      <c r="AA800" s="1"/>
    </row>
    <row r="801" spans="1:27" ht="12.75" customHeight="1" x14ac:dyDescent="0.2">
      <c r="A801" s="1"/>
      <c r="B801" s="1897" t="s">
        <v>625</v>
      </c>
      <c r="C801" s="1898"/>
      <c r="D801" s="1898"/>
      <c r="E801" s="1898"/>
      <c r="F801" s="1898"/>
      <c r="G801" s="1923"/>
      <c r="H801" s="520">
        <v>126.7</v>
      </c>
      <c r="I801" s="521">
        <v>141.80000000000001</v>
      </c>
      <c r="J801" s="663">
        <v>0</v>
      </c>
      <c r="K801" s="520">
        <v>0</v>
      </c>
      <c r="L801" s="521">
        <v>0</v>
      </c>
      <c r="M801" s="524">
        <v>0</v>
      </c>
      <c r="N801" s="1"/>
      <c r="O801" s="82"/>
      <c r="P801" s="1"/>
      <c r="Q801" s="1"/>
      <c r="R801" s="1"/>
      <c r="S801" s="1"/>
      <c r="T801" s="1"/>
      <c r="U801" s="1"/>
      <c r="V801" s="1"/>
      <c r="W801" s="1"/>
      <c r="X801" s="1"/>
      <c r="Y801" s="1"/>
      <c r="Z801" s="1"/>
      <c r="AA801" s="1"/>
    </row>
    <row r="802" spans="1:27" ht="15" customHeight="1" x14ac:dyDescent="0.2">
      <c r="A802" s="2"/>
      <c r="B802" s="1720" t="s">
        <v>626</v>
      </c>
      <c r="C802" s="1610"/>
      <c r="D802" s="1610"/>
      <c r="E802" s="1610"/>
      <c r="F802" s="1610"/>
      <c r="G802" s="1610"/>
      <c r="H802" s="1610"/>
      <c r="I802" s="1610"/>
      <c r="J802" s="1610"/>
      <c r="K802" s="1610"/>
      <c r="L802" s="1610"/>
      <c r="M802" s="1610"/>
      <c r="N802" s="2"/>
      <c r="O802" s="2"/>
      <c r="P802" s="2"/>
      <c r="Q802" s="2"/>
      <c r="R802" s="2"/>
      <c r="S802" s="2"/>
      <c r="T802" s="2"/>
      <c r="U802" s="2"/>
      <c r="V802" s="2"/>
      <c r="W802" s="2"/>
      <c r="X802" s="2"/>
      <c r="Y802" s="2"/>
      <c r="Z802" s="2"/>
      <c r="AA802" s="2"/>
    </row>
    <row r="803" spans="1:27" ht="28.5" customHeight="1" x14ac:dyDescent="0.2">
      <c r="A803" s="2"/>
      <c r="B803" s="1610"/>
      <c r="C803" s="1610"/>
      <c r="D803" s="1610"/>
      <c r="E803" s="1610"/>
      <c r="F803" s="1610"/>
      <c r="G803" s="1610"/>
      <c r="H803" s="1610"/>
      <c r="I803" s="1610"/>
      <c r="J803" s="1610"/>
      <c r="K803" s="1610"/>
      <c r="L803" s="1610"/>
      <c r="M803" s="1610"/>
      <c r="N803" s="2"/>
      <c r="O803" s="2"/>
      <c r="P803" s="2"/>
      <c r="Q803" s="2"/>
      <c r="R803" s="2"/>
      <c r="S803" s="2"/>
      <c r="T803" s="2"/>
      <c r="U803" s="2"/>
      <c r="V803" s="2"/>
      <c r="W803" s="2"/>
      <c r="X803" s="2"/>
      <c r="Y803" s="2"/>
      <c r="Z803" s="2"/>
      <c r="AA803" s="2"/>
    </row>
    <row r="804" spans="1:27" ht="12.75" customHeight="1" x14ac:dyDescent="0.2">
      <c r="A804" s="2"/>
      <c r="B804" s="1875"/>
      <c r="C804" s="1875"/>
      <c r="D804" s="1875"/>
      <c r="E804" s="1875"/>
      <c r="F804" s="1875"/>
      <c r="G804" s="1875"/>
      <c r="H804" s="1875"/>
      <c r="I804" s="1875"/>
      <c r="J804" s="1875"/>
      <c r="K804" s="1875"/>
      <c r="L804" s="1875"/>
      <c r="M804" s="1875"/>
      <c r="N804" s="2"/>
      <c r="O804" s="2"/>
      <c r="P804" s="2"/>
      <c r="Q804" s="2"/>
      <c r="R804" s="2"/>
      <c r="S804" s="2"/>
      <c r="T804" s="2"/>
      <c r="U804" s="2"/>
      <c r="V804" s="2"/>
      <c r="W804" s="2"/>
      <c r="X804" s="2"/>
      <c r="Y804" s="2"/>
      <c r="Z804" s="2"/>
      <c r="AA804" s="2"/>
    </row>
    <row r="805" spans="1:27"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75" customHeight="1" x14ac:dyDescent="0.2">
      <c r="A807" s="1012"/>
      <c r="B807" s="1012" t="s">
        <v>301</v>
      </c>
      <c r="C807" s="1012"/>
      <c r="D807" s="1012"/>
      <c r="E807" s="1012"/>
      <c r="F807" s="1012"/>
      <c r="G807" s="1012"/>
      <c r="H807" s="1012"/>
      <c r="I807" s="1012"/>
      <c r="J807" s="1012"/>
      <c r="K807" s="1012"/>
      <c r="L807" s="1012"/>
      <c r="M807" s="1012"/>
      <c r="N807" s="1"/>
      <c r="O807" s="1"/>
      <c r="P807" s="1"/>
      <c r="Q807" s="1"/>
      <c r="R807" s="1"/>
      <c r="S807" s="1"/>
      <c r="T807" s="1"/>
      <c r="U807" s="1"/>
      <c r="V807" s="1"/>
      <c r="W807" s="1"/>
      <c r="X807" s="1"/>
      <c r="Y807" s="1"/>
      <c r="Z807" s="1"/>
      <c r="AA807" s="1"/>
    </row>
    <row r="808" spans="1:27"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 customHeight="1" x14ac:dyDescent="0.2">
      <c r="A809" s="1"/>
      <c r="B809" s="1876" t="s">
        <v>627</v>
      </c>
      <c r="C809" s="1615"/>
      <c r="D809" s="1615"/>
      <c r="E809" s="1615"/>
      <c r="F809" s="1615"/>
      <c r="G809" s="1721"/>
      <c r="H809" s="1881" t="s">
        <v>623</v>
      </c>
      <c r="I809" s="1615"/>
      <c r="J809" s="1721"/>
      <c r="K809" s="1877" t="s">
        <v>624</v>
      </c>
      <c r="L809" s="1615"/>
      <c r="M809" s="1615"/>
      <c r="N809" s="1"/>
      <c r="O809" s="1"/>
      <c r="P809" s="1"/>
      <c r="Q809" s="1"/>
      <c r="R809" s="1"/>
      <c r="S809" s="1"/>
      <c r="T809" s="1"/>
      <c r="U809" s="1"/>
      <c r="V809" s="1"/>
      <c r="W809" s="1"/>
      <c r="X809" s="1"/>
      <c r="Y809" s="1"/>
      <c r="Z809" s="1"/>
      <c r="AA809" s="1"/>
    </row>
    <row r="810" spans="1:27" ht="12.75" customHeight="1" x14ac:dyDescent="0.2">
      <c r="A810" s="1"/>
      <c r="B810" s="1638"/>
      <c r="C810" s="1638"/>
      <c r="D810" s="1638"/>
      <c r="E810" s="1638"/>
      <c r="F810" s="1638"/>
      <c r="G810" s="1722"/>
      <c r="H810" s="653">
        <v>2022</v>
      </c>
      <c r="I810" s="562">
        <v>2023</v>
      </c>
      <c r="J810" s="654">
        <v>2024</v>
      </c>
      <c r="K810" s="653">
        <v>2022</v>
      </c>
      <c r="L810" s="562">
        <v>2023</v>
      </c>
      <c r="M810" s="563">
        <v>2024</v>
      </c>
      <c r="N810" s="1"/>
      <c r="O810" s="1"/>
      <c r="P810" s="1"/>
      <c r="Q810" s="1"/>
      <c r="R810" s="1"/>
      <c r="S810" s="1"/>
      <c r="T810" s="1"/>
      <c r="U810" s="1"/>
      <c r="V810" s="1"/>
      <c r="W810" s="1"/>
      <c r="X810" s="1"/>
      <c r="Y810" s="1"/>
      <c r="Z810" s="1"/>
      <c r="AA810" s="1"/>
    </row>
    <row r="811" spans="1:27" ht="15.75" customHeight="1" x14ac:dyDescent="0.2">
      <c r="A811" s="1"/>
      <c r="B811" s="2025" t="s">
        <v>303</v>
      </c>
      <c r="C811" s="1679"/>
      <c r="D811" s="1679"/>
      <c r="E811" s="1679"/>
      <c r="F811" s="1679"/>
      <c r="G811" s="1679"/>
      <c r="H811" s="1679"/>
      <c r="I811" s="1679"/>
      <c r="J811" s="1679"/>
      <c r="K811" s="1679"/>
      <c r="L811" s="1679"/>
      <c r="M811" s="1679"/>
      <c r="N811" s="1"/>
      <c r="O811" s="1"/>
      <c r="P811" s="1"/>
      <c r="Q811" s="1"/>
      <c r="R811" s="1"/>
      <c r="S811" s="1"/>
      <c r="T811" s="1"/>
      <c r="U811" s="1"/>
      <c r="V811" s="1"/>
      <c r="W811" s="1"/>
      <c r="X811" s="1"/>
      <c r="Y811" s="1"/>
      <c r="Z811" s="1"/>
      <c r="AA811" s="1"/>
    </row>
    <row r="812" spans="1:27" ht="12.75" customHeight="1" x14ac:dyDescent="0.2">
      <c r="A812" s="1"/>
      <c r="B812" s="2021" t="s">
        <v>292</v>
      </c>
      <c r="C812" s="2022"/>
      <c r="D812" s="2022"/>
      <c r="E812" s="2022"/>
      <c r="F812" s="2022"/>
      <c r="G812" s="2023"/>
      <c r="H812" s="502">
        <v>6693.6</v>
      </c>
      <c r="I812" s="503">
        <v>8425.7000000000007</v>
      </c>
      <c r="J812" s="664">
        <v>5034.3</v>
      </c>
      <c r="K812" s="502">
        <v>11.7</v>
      </c>
      <c r="L812" s="503">
        <v>11.7</v>
      </c>
      <c r="M812" s="506">
        <v>11.7</v>
      </c>
      <c r="N812" s="1"/>
      <c r="O812" s="82"/>
      <c r="P812" s="82"/>
      <c r="Q812" s="1"/>
      <c r="R812" s="1"/>
      <c r="S812" s="1"/>
      <c r="T812" s="1"/>
      <c r="U812" s="1"/>
      <c r="V812" s="1"/>
      <c r="W812" s="1"/>
      <c r="X812" s="1"/>
      <c r="Y812" s="1"/>
      <c r="Z812" s="1"/>
      <c r="AA812" s="1"/>
    </row>
    <row r="813" spans="1:27" ht="12.75" customHeight="1" x14ac:dyDescent="0.2">
      <c r="A813" s="1"/>
      <c r="B813" s="1623" t="s">
        <v>293</v>
      </c>
      <c r="C813" s="1624"/>
      <c r="D813" s="1624"/>
      <c r="E813" s="1624"/>
      <c r="F813" s="1624"/>
      <c r="G813" s="1712"/>
      <c r="H813" s="1281">
        <v>2.5</v>
      </c>
      <c r="I813" s="515">
        <v>2.5</v>
      </c>
      <c r="J813" s="659">
        <v>2.5</v>
      </c>
      <c r="K813" s="1281">
        <v>18</v>
      </c>
      <c r="L813" s="515">
        <v>17.399999999999999</v>
      </c>
      <c r="M813" s="1283">
        <v>21.4</v>
      </c>
      <c r="N813" s="1"/>
      <c r="O813" s="82"/>
      <c r="P813" s="82"/>
      <c r="Q813" s="1"/>
      <c r="R813" s="1"/>
      <c r="S813" s="1"/>
      <c r="T813" s="1"/>
      <c r="U813" s="1"/>
      <c r="V813" s="1"/>
      <c r="W813" s="1"/>
      <c r="X813" s="1"/>
      <c r="Y813" s="1"/>
      <c r="Z813" s="1"/>
      <c r="AA813" s="1"/>
    </row>
    <row r="814" spans="1:27" ht="12.75" customHeight="1" x14ac:dyDescent="0.2">
      <c r="A814" s="1"/>
      <c r="B814" s="1623" t="s">
        <v>304</v>
      </c>
      <c r="C814" s="1624"/>
      <c r="D814" s="1624"/>
      <c r="E814" s="1624"/>
      <c r="F814" s="1624"/>
      <c r="G814" s="1712"/>
      <c r="H814" s="1381">
        <v>101.8</v>
      </c>
      <c r="I814" s="1382">
        <v>111.1</v>
      </c>
      <c r="J814" s="1383">
        <v>100.7</v>
      </c>
      <c r="K814" s="1381">
        <v>0</v>
      </c>
      <c r="L814" s="1382">
        <v>0</v>
      </c>
      <c r="M814" s="1287">
        <v>0</v>
      </c>
      <c r="N814" s="1"/>
      <c r="O814" s="82"/>
      <c r="P814" s="82"/>
      <c r="Q814" s="1"/>
      <c r="R814" s="1"/>
      <c r="S814" s="1"/>
      <c r="T814" s="1"/>
      <c r="U814" s="1"/>
      <c r="V814" s="1"/>
      <c r="W814" s="1"/>
      <c r="X814" s="1"/>
      <c r="Y814" s="1"/>
      <c r="Z814" s="1"/>
      <c r="AA814" s="1"/>
    </row>
    <row r="815" spans="1:27" ht="12.75" customHeight="1" x14ac:dyDescent="0.2">
      <c r="A815" s="1"/>
      <c r="B815" s="1897" t="s">
        <v>305</v>
      </c>
      <c r="C815" s="1898"/>
      <c r="D815" s="1898"/>
      <c r="E815" s="1898"/>
      <c r="F815" s="1898"/>
      <c r="G815" s="1923"/>
      <c r="H815" s="520">
        <v>6798</v>
      </c>
      <c r="I815" s="521">
        <v>8539.2999999999993</v>
      </c>
      <c r="J815" s="663">
        <v>5137.5</v>
      </c>
      <c r="K815" s="520">
        <v>29.6</v>
      </c>
      <c r="L815" s="521">
        <v>29.1</v>
      </c>
      <c r="M815" s="524">
        <v>33</v>
      </c>
      <c r="N815" s="1"/>
      <c r="O815" s="82"/>
      <c r="P815" s="82"/>
      <c r="Q815" s="1"/>
      <c r="R815" s="1"/>
      <c r="S815" s="1"/>
      <c r="T815" s="1"/>
      <c r="U815" s="1"/>
      <c r="V815" s="1"/>
      <c r="W815" s="1"/>
      <c r="X815" s="1"/>
      <c r="Y815" s="1"/>
      <c r="Z815" s="1"/>
      <c r="AA815" s="1"/>
    </row>
    <row r="816" spans="1:27" ht="15" customHeight="1" x14ac:dyDescent="0.2">
      <c r="A816" s="1"/>
      <c r="B816" s="2024" t="s">
        <v>306</v>
      </c>
      <c r="C816" s="1610"/>
      <c r="D816" s="1610"/>
      <c r="E816" s="1610"/>
      <c r="F816" s="1610"/>
      <c r="G816" s="1610"/>
      <c r="H816" s="1610"/>
      <c r="I816" s="1610"/>
      <c r="J816" s="1610"/>
      <c r="K816" s="1610"/>
      <c r="L816" s="1610"/>
      <c r="M816" s="1610"/>
      <c r="N816" s="1"/>
      <c r="O816" s="1"/>
      <c r="P816" s="1"/>
      <c r="Q816" s="1"/>
      <c r="R816" s="1"/>
      <c r="S816" s="1"/>
      <c r="T816" s="1"/>
      <c r="U816" s="1"/>
      <c r="V816" s="1"/>
      <c r="W816" s="1"/>
      <c r="X816" s="1"/>
      <c r="Y816" s="1"/>
      <c r="Z816" s="1"/>
      <c r="AA816" s="1"/>
    </row>
    <row r="817" spans="1:27" ht="12.75" customHeight="1" x14ac:dyDescent="0.2">
      <c r="A817" s="1"/>
      <c r="B817" s="2021" t="s">
        <v>304</v>
      </c>
      <c r="C817" s="2022"/>
      <c r="D817" s="2022"/>
      <c r="E817" s="2022"/>
      <c r="F817" s="2022"/>
      <c r="G817" s="2023"/>
      <c r="H817" s="502">
        <v>101.8</v>
      </c>
      <c r="I817" s="503">
        <v>111.1</v>
      </c>
      <c r="J817" s="664">
        <v>0</v>
      </c>
      <c r="K817" s="502">
        <v>0</v>
      </c>
      <c r="L817" s="503">
        <v>0</v>
      </c>
      <c r="M817" s="506">
        <v>0</v>
      </c>
      <c r="N817" s="1"/>
      <c r="O817" s="82"/>
      <c r="P817" s="82"/>
      <c r="Q817" s="1"/>
      <c r="R817" s="1"/>
      <c r="S817" s="1"/>
      <c r="T817" s="1"/>
      <c r="U817" s="1"/>
      <c r="V817" s="1"/>
      <c r="W817" s="1"/>
      <c r="X817" s="1"/>
      <c r="Y817" s="1"/>
      <c r="Z817" s="1"/>
      <c r="AA817" s="1"/>
    </row>
    <row r="818" spans="1:27" ht="12.75" customHeight="1" x14ac:dyDescent="0.2">
      <c r="A818" s="1"/>
      <c r="B818" s="1623" t="s">
        <v>293</v>
      </c>
      <c r="C818" s="1624"/>
      <c r="D818" s="1624"/>
      <c r="E818" s="1624"/>
      <c r="F818" s="1624"/>
      <c r="G818" s="1712"/>
      <c r="H818" s="1384">
        <v>2.5</v>
      </c>
      <c r="I818" s="1385">
        <v>2.5</v>
      </c>
      <c r="J818" s="1386">
        <v>0</v>
      </c>
      <c r="K818" s="1384">
        <v>0</v>
      </c>
      <c r="L818" s="1385">
        <v>0</v>
      </c>
      <c r="M818" s="1387">
        <v>0</v>
      </c>
      <c r="N818" s="1"/>
      <c r="O818" s="82"/>
      <c r="P818" s="82"/>
      <c r="Q818" s="1"/>
      <c r="R818" s="1"/>
      <c r="S818" s="1"/>
      <c r="T818" s="1"/>
      <c r="U818" s="1"/>
      <c r="V818" s="1"/>
      <c r="W818" s="1"/>
      <c r="X818" s="1"/>
      <c r="Y818" s="1"/>
      <c r="Z818" s="1"/>
      <c r="AA818" s="1"/>
    </row>
    <row r="819" spans="1:27" ht="12.75" customHeight="1" x14ac:dyDescent="0.2">
      <c r="A819" s="1"/>
      <c r="B819" s="1897" t="s">
        <v>628</v>
      </c>
      <c r="C819" s="1898"/>
      <c r="D819" s="1898"/>
      <c r="E819" s="1898"/>
      <c r="F819" s="1898"/>
      <c r="G819" s="1923"/>
      <c r="H819" s="520">
        <v>104.4</v>
      </c>
      <c r="I819" s="521">
        <v>113.7</v>
      </c>
      <c r="J819" s="663">
        <v>0</v>
      </c>
      <c r="K819" s="520">
        <v>0</v>
      </c>
      <c r="L819" s="521">
        <v>0</v>
      </c>
      <c r="M819" s="524">
        <v>0</v>
      </c>
      <c r="N819" s="1"/>
      <c r="O819" s="82"/>
      <c r="P819" s="82"/>
      <c r="Q819" s="1"/>
      <c r="R819" s="1"/>
      <c r="S819" s="1"/>
      <c r="T819" s="1"/>
      <c r="U819" s="1"/>
      <c r="V819" s="1"/>
      <c r="W819" s="1"/>
      <c r="X819" s="1"/>
      <c r="Y819" s="1"/>
      <c r="Z819" s="1"/>
      <c r="AA819" s="1"/>
    </row>
    <row r="820" spans="1:27" ht="40.5" customHeight="1" x14ac:dyDescent="0.2">
      <c r="A820" s="2"/>
      <c r="B820" s="1720" t="s">
        <v>629</v>
      </c>
      <c r="C820" s="1610"/>
      <c r="D820" s="1610"/>
      <c r="E820" s="1610"/>
      <c r="F820" s="1610"/>
      <c r="G820" s="1610"/>
      <c r="H820" s="1610"/>
      <c r="I820" s="1610"/>
      <c r="J820" s="1610"/>
      <c r="K820" s="1610"/>
      <c r="L820" s="1610"/>
      <c r="M820" s="1610"/>
      <c r="N820" s="2"/>
      <c r="O820" s="2"/>
      <c r="P820" s="2"/>
      <c r="Q820" s="2"/>
      <c r="R820" s="2"/>
      <c r="S820" s="2"/>
      <c r="T820" s="2"/>
      <c r="U820" s="2"/>
      <c r="V820" s="2"/>
      <c r="W820" s="2"/>
      <c r="X820" s="2"/>
      <c r="Y820" s="2"/>
      <c r="Z820" s="2"/>
      <c r="AA820" s="2"/>
    </row>
    <row r="821" spans="1:27" ht="15" customHeight="1" x14ac:dyDescent="0.2">
      <c r="A821" s="2"/>
      <c r="B821" s="1610"/>
      <c r="C821" s="1610"/>
      <c r="D821" s="1610"/>
      <c r="E821" s="1610"/>
      <c r="F821" s="1610"/>
      <c r="G821" s="1610"/>
      <c r="H821" s="1610"/>
      <c r="I821" s="1610"/>
      <c r="J821" s="1610"/>
      <c r="K821" s="1610"/>
      <c r="L821" s="1610"/>
      <c r="M821" s="1610"/>
      <c r="N821" s="2"/>
      <c r="O821" s="2"/>
      <c r="P821" s="2"/>
      <c r="Q821" s="2"/>
      <c r="R821" s="2"/>
      <c r="S821" s="2"/>
      <c r="T821" s="2"/>
      <c r="U821" s="2"/>
      <c r="V821" s="2"/>
      <c r="W821" s="2"/>
      <c r="X821" s="2"/>
      <c r="Y821" s="2"/>
      <c r="Z821" s="2"/>
      <c r="AA821" s="2"/>
    </row>
    <row r="822" spans="1:27" ht="12.75" customHeight="1" x14ac:dyDescent="0.2">
      <c r="A822" s="2"/>
      <c r="B822" s="1875"/>
      <c r="C822" s="1875"/>
      <c r="D822" s="1875"/>
      <c r="E822" s="1875"/>
      <c r="F822" s="1875"/>
      <c r="G822" s="1875"/>
      <c r="H822" s="1875"/>
      <c r="I822" s="1875"/>
      <c r="J822" s="1875"/>
      <c r="K822" s="1875"/>
      <c r="L822" s="1875"/>
      <c r="M822" s="1875"/>
      <c r="N822" s="2"/>
      <c r="O822" s="2"/>
      <c r="P822" s="2"/>
      <c r="Q822" s="2"/>
      <c r="R822" s="2"/>
      <c r="S822" s="2"/>
      <c r="T822" s="2"/>
      <c r="U822" s="2"/>
      <c r="V822" s="2"/>
      <c r="W822" s="2"/>
      <c r="X822" s="2"/>
      <c r="Y822" s="2"/>
      <c r="Z822" s="2"/>
      <c r="AA822" s="2"/>
    </row>
    <row r="823" spans="1:27"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75" customHeight="1" x14ac:dyDescent="0.2">
      <c r="A825" s="1012"/>
      <c r="B825" s="1012" t="s">
        <v>308</v>
      </c>
      <c r="C825" s="1012"/>
      <c r="D825" s="1012"/>
      <c r="E825" s="1012"/>
      <c r="F825" s="1012"/>
      <c r="G825" s="1012"/>
      <c r="H825" s="1012"/>
      <c r="I825" s="1012"/>
      <c r="J825" s="1012"/>
      <c r="K825" s="1012"/>
      <c r="L825" s="1012"/>
      <c r="M825" s="1012"/>
      <c r="N825" s="1"/>
      <c r="O825" s="1"/>
      <c r="P825" s="1"/>
      <c r="Q825" s="1"/>
      <c r="R825" s="1"/>
      <c r="S825" s="1"/>
      <c r="T825" s="1"/>
      <c r="U825" s="1"/>
      <c r="V825" s="1"/>
      <c r="W825" s="1"/>
      <c r="X825" s="1"/>
      <c r="Y825" s="1"/>
      <c r="Z825" s="1"/>
      <c r="AA825" s="1"/>
    </row>
    <row r="826" spans="1:27"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 customHeight="1" x14ac:dyDescent="0.2">
      <c r="A827" s="1"/>
      <c r="B827" s="1876" t="s">
        <v>630</v>
      </c>
      <c r="C827" s="1615"/>
      <c r="D827" s="1615"/>
      <c r="E827" s="1615"/>
      <c r="F827" s="1615"/>
      <c r="G827" s="1637"/>
      <c r="H827" s="1902" t="s">
        <v>438</v>
      </c>
      <c r="I827" s="1615"/>
      <c r="J827" s="1637"/>
      <c r="K827" s="1902" t="s">
        <v>494</v>
      </c>
      <c r="L827" s="1615"/>
      <c r="M827" s="1615"/>
      <c r="N827" s="1"/>
      <c r="O827" s="1"/>
      <c r="P827" s="1"/>
      <c r="Q827" s="1"/>
      <c r="R827" s="1"/>
      <c r="S827" s="1"/>
      <c r="T827" s="1"/>
      <c r="U827" s="1"/>
      <c r="V827" s="1"/>
      <c r="W827" s="1"/>
      <c r="X827" s="1"/>
      <c r="Y827" s="1"/>
      <c r="Z827" s="1"/>
      <c r="AA827" s="1"/>
    </row>
    <row r="828" spans="1:27" ht="12.75" customHeight="1" x14ac:dyDescent="0.2">
      <c r="A828" s="1"/>
      <c r="B828" s="1615"/>
      <c r="C828" s="1615"/>
      <c r="D828" s="1615"/>
      <c r="E828" s="1615"/>
      <c r="F828" s="1615"/>
      <c r="G828" s="1637"/>
      <c r="H828" s="1309">
        <v>2022</v>
      </c>
      <c r="I828" s="432">
        <v>2023</v>
      </c>
      <c r="J828" s="1310">
        <v>2024</v>
      </c>
      <c r="K828" s="1309">
        <v>2022</v>
      </c>
      <c r="L828" s="432">
        <v>2023</v>
      </c>
      <c r="M828" s="434">
        <v>2024</v>
      </c>
      <c r="N828" s="1"/>
      <c r="O828" s="1"/>
      <c r="P828" s="1"/>
      <c r="Q828" s="1"/>
      <c r="R828" s="1"/>
      <c r="S828" s="1"/>
      <c r="T828" s="1"/>
      <c r="U828" s="1"/>
      <c r="V828" s="1"/>
      <c r="W828" s="1"/>
      <c r="X828" s="1"/>
      <c r="Y828" s="1"/>
      <c r="Z828" s="1"/>
      <c r="AA828" s="1"/>
    </row>
    <row r="829" spans="1:27" ht="12.75" customHeight="1" x14ac:dyDescent="0.2">
      <c r="A829" s="1"/>
      <c r="B829" s="1670" t="s">
        <v>42</v>
      </c>
      <c r="C829" s="1671"/>
      <c r="D829" s="1671"/>
      <c r="E829" s="1671"/>
      <c r="F829" s="1671"/>
      <c r="G829" s="1672"/>
      <c r="H829" s="1388">
        <v>9294.5</v>
      </c>
      <c r="I829" s="1389">
        <v>8272.9</v>
      </c>
      <c r="J829" s="665">
        <v>7960.9</v>
      </c>
      <c r="K829" s="1388">
        <v>540.9</v>
      </c>
      <c r="L829" s="1389">
        <v>638.20000000000005</v>
      </c>
      <c r="M829" s="1390">
        <v>573.1</v>
      </c>
      <c r="N829" s="1"/>
      <c r="O829" s="1"/>
      <c r="P829" s="1"/>
      <c r="Q829" s="1"/>
      <c r="R829" s="1"/>
      <c r="S829" s="1"/>
      <c r="T829" s="1"/>
      <c r="U829" s="1"/>
      <c r="V829" s="1"/>
      <c r="W829" s="1"/>
      <c r="X829" s="1"/>
      <c r="Y829" s="1"/>
      <c r="Z829" s="1"/>
      <c r="AA829" s="1"/>
    </row>
    <row r="830" spans="1:27" ht="12.75" customHeight="1" x14ac:dyDescent="0.2">
      <c r="A830" s="1"/>
      <c r="B830" s="1675" t="s">
        <v>310</v>
      </c>
      <c r="C830" s="1632"/>
      <c r="D830" s="1632"/>
      <c r="E830" s="1632"/>
      <c r="F830" s="1632"/>
      <c r="G830" s="1633"/>
      <c r="H830" s="607">
        <v>22.3</v>
      </c>
      <c r="I830" s="608">
        <v>28.2</v>
      </c>
      <c r="J830" s="609">
        <v>0</v>
      </c>
      <c r="K830" s="607">
        <v>0</v>
      </c>
      <c r="L830" s="608">
        <v>0</v>
      </c>
      <c r="M830" s="1340">
        <v>0</v>
      </c>
      <c r="N830" s="1"/>
      <c r="O830" s="1"/>
      <c r="P830" s="1"/>
      <c r="Q830" s="1"/>
      <c r="R830" s="1"/>
      <c r="S830" s="1"/>
      <c r="T830" s="1"/>
      <c r="U830" s="1"/>
      <c r="V830" s="1"/>
      <c r="W830" s="1"/>
      <c r="X830" s="1"/>
      <c r="Y830" s="1"/>
      <c r="Z830" s="1"/>
      <c r="AA830" s="1"/>
    </row>
    <row r="831" spans="1:27" ht="29.25" customHeight="1" x14ac:dyDescent="0.2">
      <c r="A831" s="2"/>
      <c r="B831" s="1644" t="s">
        <v>631</v>
      </c>
      <c r="C831" s="1645"/>
      <c r="D831" s="1645"/>
      <c r="E831" s="1645"/>
      <c r="F831" s="1645"/>
      <c r="G831" s="1645"/>
      <c r="H831" s="1645"/>
      <c r="I831" s="1645"/>
      <c r="J831" s="1645"/>
      <c r="K831" s="1645"/>
      <c r="L831" s="1645"/>
      <c r="M831" s="1645"/>
      <c r="N831" s="2"/>
      <c r="O831" s="2"/>
      <c r="P831" s="2"/>
      <c r="Q831" s="2"/>
      <c r="R831" s="2"/>
      <c r="S831" s="2"/>
      <c r="T831" s="2"/>
      <c r="U831" s="2"/>
      <c r="V831" s="2"/>
      <c r="W831" s="2"/>
      <c r="X831" s="2"/>
      <c r="Y831" s="2"/>
      <c r="Z831" s="2"/>
      <c r="AA831" s="2"/>
    </row>
    <row r="832" spans="1:27" ht="15" customHeight="1" x14ac:dyDescent="0.2">
      <c r="A832" s="2"/>
      <c r="B832" s="1635"/>
      <c r="C832" s="1635"/>
      <c r="D832" s="1635"/>
      <c r="E832" s="1635"/>
      <c r="F832" s="1635"/>
      <c r="G832" s="1635"/>
      <c r="H832" s="1635"/>
      <c r="I832" s="1635"/>
      <c r="J832" s="1635"/>
      <c r="K832" s="1635"/>
      <c r="L832" s="1635"/>
      <c r="M832" s="1635"/>
      <c r="N832" s="2"/>
      <c r="O832" s="2"/>
      <c r="P832" s="2"/>
      <c r="Q832" s="2"/>
      <c r="R832" s="2"/>
      <c r="S832" s="2"/>
      <c r="T832" s="2"/>
      <c r="U832" s="2"/>
      <c r="V832" s="2"/>
      <c r="W832" s="2"/>
      <c r="X832" s="2"/>
      <c r="Y832" s="2"/>
      <c r="Z832" s="2"/>
      <c r="AA832" s="2"/>
    </row>
    <row r="833" spans="1:27"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5" customHeight="1" x14ac:dyDescent="0.2">
      <c r="A835" s="1012"/>
      <c r="B835" s="1702" t="s">
        <v>632</v>
      </c>
      <c r="C835" s="1615"/>
      <c r="D835" s="1615"/>
      <c r="E835" s="1615"/>
      <c r="F835" s="1615"/>
      <c r="G835" s="1615"/>
      <c r="H835" s="1615"/>
      <c r="I835" s="1615"/>
      <c r="J835" s="1615"/>
      <c r="K835" s="1615"/>
      <c r="L835" s="1615"/>
      <c r="M835" s="1615"/>
      <c r="N835" s="1"/>
      <c r="O835" s="1"/>
      <c r="P835" s="1"/>
      <c r="Q835" s="1"/>
      <c r="R835" s="1"/>
      <c r="S835" s="1"/>
      <c r="T835" s="1"/>
      <c r="U835" s="1"/>
      <c r="V835" s="1"/>
      <c r="W835" s="1"/>
      <c r="X835" s="1"/>
      <c r="Y835" s="1"/>
      <c r="Z835" s="1"/>
      <c r="AA835" s="1"/>
    </row>
    <row r="836" spans="1:27" ht="12.75" hidden="1" customHeight="1" x14ac:dyDescent="0.2">
      <c r="A836" s="1012"/>
      <c r="B836" s="1615"/>
      <c r="C836" s="1615"/>
      <c r="D836" s="1615"/>
      <c r="E836" s="1615"/>
      <c r="F836" s="1615"/>
      <c r="G836" s="1615"/>
      <c r="H836" s="1615"/>
      <c r="I836" s="1615"/>
      <c r="J836" s="1615"/>
      <c r="K836" s="1615"/>
      <c r="L836" s="1615"/>
      <c r="M836" s="1615"/>
      <c r="N836" s="1"/>
      <c r="O836" s="1"/>
      <c r="P836" s="1"/>
      <c r="Q836" s="1"/>
      <c r="R836" s="1"/>
      <c r="S836" s="1"/>
      <c r="T836" s="1"/>
      <c r="U836" s="1"/>
      <c r="V836" s="1"/>
      <c r="W836" s="1"/>
      <c r="X836" s="1"/>
      <c r="Y836" s="1"/>
      <c r="Z836" s="1"/>
      <c r="AA836" s="1"/>
    </row>
    <row r="837" spans="1:27"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x14ac:dyDescent="0.2">
      <c r="A838" s="1" t="s">
        <v>633</v>
      </c>
      <c r="B838" s="1877" t="s">
        <v>634</v>
      </c>
      <c r="C838" s="1615"/>
      <c r="D838" s="1615"/>
      <c r="E838" s="1615"/>
      <c r="F838" s="1615"/>
      <c r="G838" s="1637"/>
      <c r="H838" s="1902" t="s">
        <v>438</v>
      </c>
      <c r="I838" s="1615"/>
      <c r="J838" s="1637"/>
      <c r="K838" s="1902" t="s">
        <v>494</v>
      </c>
      <c r="L838" s="1615"/>
      <c r="M838" s="1615"/>
      <c r="N838" s="1"/>
      <c r="O838" s="1"/>
      <c r="P838" s="1"/>
      <c r="Q838" s="1"/>
      <c r="R838" s="1"/>
      <c r="S838" s="1"/>
      <c r="T838" s="1"/>
      <c r="U838" s="1"/>
      <c r="V838" s="1"/>
      <c r="W838" s="1"/>
      <c r="X838" s="1"/>
      <c r="Y838" s="1"/>
      <c r="Z838" s="1"/>
      <c r="AA838" s="1"/>
    </row>
    <row r="839" spans="1:27" ht="12.75" customHeight="1" x14ac:dyDescent="0.2">
      <c r="A839" s="1"/>
      <c r="B839" s="1638"/>
      <c r="C839" s="1638"/>
      <c r="D839" s="1638"/>
      <c r="E839" s="1638"/>
      <c r="F839" s="1638"/>
      <c r="G839" s="1639"/>
      <c r="H839" s="1309">
        <v>2022</v>
      </c>
      <c r="I839" s="432">
        <v>2023</v>
      </c>
      <c r="J839" s="1310" t="s">
        <v>635</v>
      </c>
      <c r="K839" s="1309">
        <v>2022</v>
      </c>
      <c r="L839" s="432">
        <v>2023</v>
      </c>
      <c r="M839" s="434">
        <v>2024</v>
      </c>
      <c r="N839" s="1"/>
      <c r="O839" s="1"/>
      <c r="P839" s="1"/>
      <c r="Q839" s="1"/>
      <c r="R839" s="1"/>
      <c r="S839" s="1"/>
      <c r="T839" s="1"/>
      <c r="U839" s="1"/>
      <c r="V839" s="1"/>
      <c r="W839" s="1"/>
      <c r="X839" s="1"/>
      <c r="Y839" s="1"/>
      <c r="Z839" s="1"/>
      <c r="AA839" s="1"/>
    </row>
    <row r="840" spans="1:27" ht="12.75" customHeight="1" x14ac:dyDescent="0.2">
      <c r="A840" s="1"/>
      <c r="B840" s="1670" t="s">
        <v>636</v>
      </c>
      <c r="C840" s="1671"/>
      <c r="D840" s="1671"/>
      <c r="E840" s="1671"/>
      <c r="F840" s="1671"/>
      <c r="G840" s="1672"/>
      <c r="H840" s="666">
        <v>16092.5</v>
      </c>
      <c r="I840" s="667">
        <v>16812.2</v>
      </c>
      <c r="J840" s="668">
        <v>13098.5</v>
      </c>
      <c r="K840" s="666">
        <v>570.5</v>
      </c>
      <c r="L840" s="667">
        <v>667.3</v>
      </c>
      <c r="M840" s="669">
        <v>606.1</v>
      </c>
      <c r="N840" s="1"/>
      <c r="O840" s="82"/>
      <c r="P840" s="82"/>
      <c r="Q840" s="1"/>
      <c r="R840" s="1"/>
      <c r="S840" s="1"/>
      <c r="T840" s="1"/>
      <c r="U840" s="1"/>
      <c r="V840" s="1"/>
      <c r="W840" s="1"/>
      <c r="X840" s="1"/>
      <c r="Y840" s="1"/>
      <c r="Z840" s="1"/>
      <c r="AA840" s="1"/>
    </row>
    <row r="841" spans="1:27" ht="12.75" customHeight="1" x14ac:dyDescent="0.2">
      <c r="A841" s="1"/>
      <c r="B841" s="1623" t="s">
        <v>637</v>
      </c>
      <c r="C841" s="1624"/>
      <c r="D841" s="1624"/>
      <c r="E841" s="1624"/>
      <c r="F841" s="1624"/>
      <c r="G841" s="1625"/>
      <c r="H841" s="517">
        <v>126.7</v>
      </c>
      <c r="I841" s="518">
        <v>141.80000000000001</v>
      </c>
      <c r="J841" s="670">
        <v>0</v>
      </c>
      <c r="K841" s="517">
        <v>0</v>
      </c>
      <c r="L841" s="518">
        <v>0</v>
      </c>
      <c r="M841" s="1282">
        <v>0</v>
      </c>
      <c r="N841" s="1"/>
      <c r="O841" s="82"/>
      <c r="P841" s="82"/>
      <c r="Q841" s="1"/>
      <c r="R841" s="1"/>
      <c r="S841" s="1"/>
      <c r="T841" s="1"/>
      <c r="U841" s="1"/>
      <c r="V841" s="1"/>
      <c r="W841" s="1"/>
      <c r="X841" s="1"/>
      <c r="Y841" s="1"/>
      <c r="Z841" s="1"/>
      <c r="AA841" s="1"/>
    </row>
    <row r="842" spans="1:27" ht="12.75" customHeight="1" x14ac:dyDescent="0.2">
      <c r="A842" s="1"/>
      <c r="B842" s="1623" t="s">
        <v>638</v>
      </c>
      <c r="C842" s="1624"/>
      <c r="D842" s="1624"/>
      <c r="E842" s="1624"/>
      <c r="F842" s="1624"/>
      <c r="G842" s="1625"/>
      <c r="H842" s="464">
        <v>8.0000000000000002E-3</v>
      </c>
      <c r="I842" s="534">
        <v>8.0000000000000002E-3</v>
      </c>
      <c r="J842" s="222">
        <v>0</v>
      </c>
      <c r="K842" s="464">
        <v>0</v>
      </c>
      <c r="L842" s="534">
        <v>0</v>
      </c>
      <c r="M842" s="1305">
        <v>0</v>
      </c>
      <c r="N842" s="1"/>
      <c r="O842" s="82"/>
      <c r="P842" s="82"/>
      <c r="Q842" s="1"/>
      <c r="R842" s="1"/>
      <c r="S842" s="1"/>
      <c r="T842" s="1"/>
      <c r="U842" s="1"/>
      <c r="V842" s="1"/>
      <c r="W842" s="1"/>
      <c r="X842" s="1"/>
      <c r="Y842" s="1"/>
      <c r="Z842" s="1"/>
      <c r="AA842" s="1"/>
    </row>
    <row r="843" spans="1:27" ht="12.75" customHeight="1" x14ac:dyDescent="0.2">
      <c r="A843" s="1"/>
      <c r="B843" s="1623" t="s">
        <v>639</v>
      </c>
      <c r="C843" s="1624"/>
      <c r="D843" s="1624"/>
      <c r="E843" s="1624"/>
      <c r="F843" s="1624"/>
      <c r="G843" s="1625"/>
      <c r="H843" s="517">
        <v>9294.5</v>
      </c>
      <c r="I843" s="518">
        <v>8272.9</v>
      </c>
      <c r="J843" s="670">
        <v>7960.9</v>
      </c>
      <c r="K843" s="517">
        <v>540.9</v>
      </c>
      <c r="L843" s="518">
        <v>638.20000000000005</v>
      </c>
      <c r="M843" s="1282">
        <v>573</v>
      </c>
      <c r="N843" s="1"/>
      <c r="O843" s="82"/>
      <c r="P843" s="82"/>
      <c r="Q843" s="1"/>
      <c r="R843" s="1"/>
      <c r="S843" s="1"/>
      <c r="T843" s="1"/>
      <c r="U843" s="1"/>
      <c r="V843" s="1"/>
      <c r="W843" s="1"/>
      <c r="X843" s="1"/>
      <c r="Y843" s="1"/>
      <c r="Z843" s="1"/>
      <c r="AA843" s="1"/>
    </row>
    <row r="844" spans="1:27" ht="12.75" customHeight="1" x14ac:dyDescent="0.2">
      <c r="A844" s="1"/>
      <c r="B844" s="1623" t="s">
        <v>640</v>
      </c>
      <c r="C844" s="1624"/>
      <c r="D844" s="1624"/>
      <c r="E844" s="1624"/>
      <c r="F844" s="1624"/>
      <c r="G844" s="1625"/>
      <c r="H844" s="517">
        <v>22.3</v>
      </c>
      <c r="I844" s="518">
        <v>28.2</v>
      </c>
      <c r="J844" s="670">
        <v>0</v>
      </c>
      <c r="K844" s="517">
        <v>0</v>
      </c>
      <c r="L844" s="518">
        <v>0</v>
      </c>
      <c r="M844" s="1282">
        <v>0</v>
      </c>
      <c r="N844" s="1"/>
      <c r="O844" s="82"/>
      <c r="P844" s="82"/>
      <c r="Q844" s="1"/>
      <c r="R844" s="1"/>
      <c r="S844" s="1"/>
      <c r="T844" s="1"/>
      <c r="U844" s="1"/>
      <c r="V844" s="1"/>
      <c r="W844" s="1"/>
      <c r="X844" s="1"/>
      <c r="Y844" s="1"/>
      <c r="Z844" s="1"/>
      <c r="AA844" s="1"/>
    </row>
    <row r="845" spans="1:27" ht="12.75" customHeight="1" x14ac:dyDescent="0.2">
      <c r="A845" s="1"/>
      <c r="B845" s="1623" t="s">
        <v>641</v>
      </c>
      <c r="C845" s="1624"/>
      <c r="D845" s="1624"/>
      <c r="E845" s="1624"/>
      <c r="F845" s="1624"/>
      <c r="G845" s="1625"/>
      <c r="H845" s="464">
        <v>2E-3</v>
      </c>
      <c r="I845" s="534">
        <v>3.0000000000000001E-3</v>
      </c>
      <c r="J845" s="222">
        <v>0</v>
      </c>
      <c r="K845" s="464">
        <v>0</v>
      </c>
      <c r="L845" s="534">
        <v>0</v>
      </c>
      <c r="M845" s="1305">
        <v>0</v>
      </c>
      <c r="N845" s="1"/>
      <c r="O845" s="82"/>
      <c r="P845" s="82"/>
      <c r="Q845" s="1"/>
      <c r="R845" s="1"/>
      <c r="S845" s="1"/>
      <c r="T845" s="1"/>
      <c r="U845" s="1"/>
      <c r="V845" s="1"/>
      <c r="W845" s="1"/>
      <c r="X845" s="1"/>
      <c r="Y845" s="1"/>
      <c r="Z845" s="1"/>
      <c r="AA845" s="1"/>
    </row>
    <row r="846" spans="1:27" ht="12.75" customHeight="1" x14ac:dyDescent="0.2">
      <c r="A846" s="1"/>
      <c r="B846" s="1623" t="s">
        <v>642</v>
      </c>
      <c r="C846" s="1624"/>
      <c r="D846" s="1624"/>
      <c r="E846" s="1624"/>
      <c r="F846" s="1624"/>
      <c r="G846" s="1625"/>
      <c r="H846" s="571">
        <v>0.88200000000000001</v>
      </c>
      <c r="I846" s="572">
        <v>0.88200000000000001</v>
      </c>
      <c r="J846" s="573">
        <v>0.91900000000000004</v>
      </c>
      <c r="K846" s="571">
        <v>0.998</v>
      </c>
      <c r="L846" s="572">
        <v>0.996</v>
      </c>
      <c r="M846" s="1308">
        <v>0.93</v>
      </c>
      <c r="N846" s="1"/>
      <c r="O846" s="82"/>
      <c r="P846" s="82"/>
      <c r="Q846" s="1"/>
      <c r="R846" s="1"/>
      <c r="S846" s="1"/>
      <c r="T846" s="1"/>
      <c r="U846" s="1"/>
      <c r="V846" s="1"/>
      <c r="W846" s="1"/>
      <c r="X846" s="1"/>
      <c r="Y846" s="1"/>
      <c r="Z846" s="1"/>
      <c r="AA846" s="1"/>
    </row>
    <row r="847" spans="1:27" ht="21" customHeight="1" x14ac:dyDescent="0.2">
      <c r="A847" s="2"/>
      <c r="B847" s="1644" t="s">
        <v>643</v>
      </c>
      <c r="C847" s="1645"/>
      <c r="D847" s="1645"/>
      <c r="E847" s="1645"/>
      <c r="F847" s="1645"/>
      <c r="G847" s="1645"/>
      <c r="H847" s="1645"/>
      <c r="I847" s="1645"/>
      <c r="J847" s="1645"/>
      <c r="K847" s="1645"/>
      <c r="L847" s="1645"/>
      <c r="M847" s="1645"/>
      <c r="N847" s="2"/>
      <c r="O847" s="2"/>
      <c r="P847" s="2"/>
      <c r="Q847" s="2"/>
      <c r="R847" s="2"/>
      <c r="S847" s="2"/>
      <c r="T847" s="2"/>
      <c r="U847" s="2"/>
      <c r="V847" s="2"/>
      <c r="W847" s="2"/>
      <c r="X847" s="2"/>
      <c r="Y847" s="2"/>
      <c r="Z847" s="2"/>
      <c r="AA847" s="2"/>
    </row>
    <row r="848" spans="1:27" ht="21" customHeight="1" x14ac:dyDescent="0.2">
      <c r="A848" s="2"/>
      <c r="B848" s="1635"/>
      <c r="C848" s="1635"/>
      <c r="D848" s="1635"/>
      <c r="E848" s="1635"/>
      <c r="F848" s="1635"/>
      <c r="G848" s="1635"/>
      <c r="H848" s="1635"/>
      <c r="I848" s="1635"/>
      <c r="J848" s="1635"/>
      <c r="K848" s="1635"/>
      <c r="L848" s="1635"/>
      <c r="M848" s="1635"/>
      <c r="N848" s="2"/>
      <c r="O848" s="2"/>
      <c r="P848" s="2"/>
      <c r="Q848" s="2"/>
      <c r="R848" s="2"/>
      <c r="S848" s="2"/>
      <c r="T848" s="2"/>
      <c r="U848" s="2"/>
      <c r="V848" s="2"/>
      <c r="W848" s="2"/>
      <c r="X848" s="2"/>
      <c r="Y848" s="2"/>
      <c r="Z848" s="2"/>
      <c r="AA848" s="2"/>
    </row>
    <row r="849" spans="1:27"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75" customHeight="1" x14ac:dyDescent="0.2">
      <c r="A852" s="1012"/>
      <c r="B852" s="1012" t="s">
        <v>312</v>
      </c>
      <c r="C852" s="1012"/>
      <c r="D852" s="1012"/>
      <c r="E852" s="1012"/>
      <c r="F852" s="1012"/>
      <c r="G852" s="1012"/>
      <c r="H852" s="1012"/>
      <c r="I852" s="1012"/>
      <c r="J852" s="1012"/>
      <c r="K852" s="1012"/>
      <c r="L852" s="1012"/>
      <c r="M852" s="1012"/>
      <c r="N852" s="1"/>
      <c r="O852" s="1"/>
      <c r="P852" s="1"/>
      <c r="Q852" s="1"/>
      <c r="R852" s="1"/>
      <c r="S852" s="1"/>
      <c r="T852" s="1"/>
      <c r="U852" s="1"/>
      <c r="V852" s="1"/>
      <c r="W852" s="1"/>
      <c r="X852" s="1"/>
      <c r="Y852" s="1"/>
      <c r="Z852" s="1"/>
      <c r="AA852" s="1"/>
    </row>
    <row r="853" spans="1:27"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 customHeight="1" x14ac:dyDescent="0.2">
      <c r="A854" s="1"/>
      <c r="B854" s="1876" t="s">
        <v>644</v>
      </c>
      <c r="C854" s="1615"/>
      <c r="D854" s="1615"/>
      <c r="E854" s="1615"/>
      <c r="F854" s="1615"/>
      <c r="G854" s="1721"/>
      <c r="H854" s="1877" t="s">
        <v>438</v>
      </c>
      <c r="I854" s="1615"/>
      <c r="J854" s="1637"/>
      <c r="K854" s="1902" t="s">
        <v>494</v>
      </c>
      <c r="L854" s="1615"/>
      <c r="M854" s="1615"/>
      <c r="N854" s="1"/>
      <c r="O854" s="1"/>
      <c r="P854" s="1"/>
      <c r="Q854" s="1"/>
      <c r="R854" s="1"/>
      <c r="S854" s="1"/>
      <c r="T854" s="1"/>
      <c r="U854" s="1"/>
      <c r="V854" s="1"/>
      <c r="W854" s="1"/>
      <c r="X854" s="1"/>
      <c r="Y854" s="1"/>
      <c r="Z854" s="1"/>
      <c r="AA854" s="1"/>
    </row>
    <row r="855" spans="1:27" ht="12.75" customHeight="1" x14ac:dyDescent="0.2">
      <c r="A855" s="1"/>
      <c r="B855" s="1884"/>
      <c r="C855" s="1884"/>
      <c r="D855" s="1884"/>
      <c r="E855" s="1884"/>
      <c r="F855" s="1884"/>
      <c r="G855" s="1885"/>
      <c r="H855" s="1288">
        <v>2022</v>
      </c>
      <c r="I855" s="1289">
        <v>2023</v>
      </c>
      <c r="J855" s="606">
        <v>2024</v>
      </c>
      <c r="K855" s="605">
        <v>2022</v>
      </c>
      <c r="L855" s="1289">
        <v>2023</v>
      </c>
      <c r="M855" s="1291">
        <v>2024</v>
      </c>
      <c r="N855" s="1"/>
      <c r="O855" s="1"/>
      <c r="P855" s="1"/>
      <c r="Q855" s="1"/>
      <c r="R855" s="1"/>
      <c r="S855" s="1"/>
      <c r="T855" s="1"/>
      <c r="U855" s="1"/>
      <c r="V855" s="1"/>
      <c r="W855" s="1"/>
      <c r="X855" s="1"/>
      <c r="Y855" s="1"/>
      <c r="Z855" s="1"/>
      <c r="AA855" s="1"/>
    </row>
    <row r="856" spans="1:27" ht="12.75" customHeight="1" x14ac:dyDescent="0.2">
      <c r="A856" s="1"/>
      <c r="B856" s="2020" t="s">
        <v>315</v>
      </c>
      <c r="C856" s="1635"/>
      <c r="D856" s="1635"/>
      <c r="E856" s="1635"/>
      <c r="F856" s="1635"/>
      <c r="G856" s="1635"/>
      <c r="H856" s="1635"/>
      <c r="I856" s="1635"/>
      <c r="J856" s="1635"/>
      <c r="K856" s="1635"/>
      <c r="L856" s="1635"/>
      <c r="M856" s="1635"/>
      <c r="N856" s="1"/>
      <c r="O856" s="1"/>
      <c r="P856" s="1"/>
      <c r="Q856" s="1"/>
      <c r="R856" s="1"/>
      <c r="S856" s="1"/>
      <c r="T856" s="1"/>
      <c r="U856" s="1"/>
      <c r="V856" s="1"/>
      <c r="W856" s="1"/>
      <c r="X856" s="1"/>
      <c r="Y856" s="1"/>
      <c r="Z856" s="1"/>
      <c r="AA856" s="1"/>
    </row>
    <row r="857" spans="1:27" ht="12.75" customHeight="1" x14ac:dyDescent="0.2">
      <c r="A857" s="1"/>
      <c r="B857" s="1623" t="s">
        <v>318</v>
      </c>
      <c r="C857" s="1624"/>
      <c r="D857" s="1624"/>
      <c r="E857" s="1624"/>
      <c r="F857" s="1624"/>
      <c r="G857" s="1712"/>
      <c r="H857" s="655">
        <v>899.9</v>
      </c>
      <c r="I857" s="656">
        <v>258.39999999999998</v>
      </c>
      <c r="J857" s="671">
        <v>372.9</v>
      </c>
      <c r="K857" s="672">
        <v>4.5999999999999996</v>
      </c>
      <c r="L857" s="656">
        <v>10.4</v>
      </c>
      <c r="M857" s="658">
        <v>30.8</v>
      </c>
      <c r="N857" s="1"/>
      <c r="O857" s="82"/>
      <c r="P857" s="82"/>
      <c r="Q857" s="1"/>
      <c r="R857" s="1"/>
      <c r="S857" s="1"/>
      <c r="T857" s="1"/>
      <c r="U857" s="1"/>
      <c r="V857" s="1"/>
      <c r="W857" s="1"/>
      <c r="X857" s="1"/>
      <c r="Y857" s="1"/>
      <c r="Z857" s="1"/>
      <c r="AA857" s="1"/>
    </row>
    <row r="858" spans="1:27" ht="12.75" customHeight="1" x14ac:dyDescent="0.2">
      <c r="A858" s="1"/>
      <c r="B858" s="1623" t="s">
        <v>319</v>
      </c>
      <c r="C858" s="1624"/>
      <c r="D858" s="1624"/>
      <c r="E858" s="1624"/>
      <c r="F858" s="1624"/>
      <c r="G858" s="1712"/>
      <c r="H858" s="1281">
        <v>1486.3</v>
      </c>
      <c r="I858" s="515">
        <v>1724.5</v>
      </c>
      <c r="J858" s="516">
        <v>2239.8000000000002</v>
      </c>
      <c r="K858" s="673">
        <v>46.9</v>
      </c>
      <c r="L858" s="515">
        <v>36.299999999999997</v>
      </c>
      <c r="M858" s="1283">
        <v>60.9</v>
      </c>
      <c r="N858" s="1"/>
      <c r="O858" s="82"/>
      <c r="P858" s="82"/>
      <c r="Q858" s="1"/>
      <c r="R858" s="1"/>
      <c r="S858" s="1"/>
      <c r="T858" s="1"/>
      <c r="U858" s="1"/>
      <c r="V858" s="1"/>
      <c r="W858" s="1"/>
      <c r="X858" s="1"/>
      <c r="Y858" s="1"/>
      <c r="Z858" s="1"/>
      <c r="AA858" s="1"/>
    </row>
    <row r="859" spans="1:27" ht="12.75" customHeight="1" x14ac:dyDescent="0.2">
      <c r="A859" s="1"/>
      <c r="B859" s="1623" t="s">
        <v>645</v>
      </c>
      <c r="C859" s="1624"/>
      <c r="D859" s="1624"/>
      <c r="E859" s="1624"/>
      <c r="F859" s="1624"/>
      <c r="G859" s="1712"/>
      <c r="H859" s="1281">
        <v>438.8</v>
      </c>
      <c r="I859" s="515">
        <v>62.2</v>
      </c>
      <c r="J859" s="516">
        <v>9.4</v>
      </c>
      <c r="K859" s="673">
        <v>1.3</v>
      </c>
      <c r="L859" s="515">
        <v>0</v>
      </c>
      <c r="M859" s="1283">
        <v>3</v>
      </c>
      <c r="N859" s="1"/>
      <c r="O859" s="82"/>
      <c r="P859" s="82"/>
      <c r="Q859" s="1"/>
      <c r="R859" s="1"/>
      <c r="S859" s="1"/>
      <c r="T859" s="1"/>
      <c r="U859" s="1"/>
      <c r="V859" s="1"/>
      <c r="W859" s="1"/>
      <c r="X859" s="1"/>
      <c r="Y859" s="1"/>
      <c r="Z859" s="1"/>
      <c r="AA859" s="1"/>
    </row>
    <row r="860" spans="1:27" ht="12.75" customHeight="1" x14ac:dyDescent="0.2">
      <c r="A860" s="1"/>
      <c r="B860" s="1628" t="s">
        <v>646</v>
      </c>
      <c r="C860" s="1624"/>
      <c r="D860" s="1624"/>
      <c r="E860" s="1624"/>
      <c r="F860" s="1624"/>
      <c r="G860" s="1712"/>
      <c r="H860" s="660">
        <v>2218.4</v>
      </c>
      <c r="I860" s="661">
        <v>2686.7</v>
      </c>
      <c r="J860" s="674">
        <v>2622.1</v>
      </c>
      <c r="K860" s="675">
        <v>52.8</v>
      </c>
      <c r="L860" s="661">
        <v>46.7</v>
      </c>
      <c r="M860" s="1380">
        <v>94.7</v>
      </c>
      <c r="N860" s="1"/>
      <c r="O860" s="82"/>
      <c r="P860" s="82"/>
      <c r="Q860" s="1"/>
      <c r="R860" s="1"/>
      <c r="S860" s="1"/>
      <c r="T860" s="1"/>
      <c r="U860" s="1"/>
      <c r="V860" s="1"/>
      <c r="W860" s="1"/>
      <c r="X860" s="1"/>
      <c r="Y860" s="1"/>
      <c r="Z860" s="1"/>
      <c r="AA860" s="1"/>
    </row>
    <row r="861" spans="1:27" ht="15" customHeight="1" x14ac:dyDescent="0.2">
      <c r="A861" s="1"/>
      <c r="B861" s="1872" t="s">
        <v>321</v>
      </c>
      <c r="C861" s="1630"/>
      <c r="D861" s="1630"/>
      <c r="E861" s="1630"/>
      <c r="F861" s="1630"/>
      <c r="G861" s="1630"/>
      <c r="H861" s="1630"/>
      <c r="I861" s="1630"/>
      <c r="J861" s="1630"/>
      <c r="K861" s="1630"/>
      <c r="L861" s="1630"/>
      <c r="M861" s="1630"/>
      <c r="N861" s="1"/>
      <c r="O861" s="1"/>
      <c r="P861" s="1"/>
      <c r="Q861" s="1"/>
      <c r="R861" s="1"/>
      <c r="S861" s="1"/>
      <c r="T861" s="1"/>
      <c r="U861" s="1"/>
      <c r="V861" s="1"/>
      <c r="W861" s="1"/>
      <c r="X861" s="1"/>
      <c r="Y861" s="1"/>
      <c r="Z861" s="1"/>
      <c r="AA861" s="1"/>
    </row>
    <row r="862" spans="1:27" ht="12.75" customHeight="1" x14ac:dyDescent="0.2">
      <c r="A862" s="1"/>
      <c r="B862" s="1623" t="s">
        <v>647</v>
      </c>
      <c r="C862" s="1624"/>
      <c r="D862" s="1624"/>
      <c r="E862" s="1624"/>
      <c r="F862" s="1624"/>
      <c r="G862" s="1712"/>
      <c r="H862" s="655">
        <v>0</v>
      </c>
      <c r="I862" s="656">
        <v>0</v>
      </c>
      <c r="J862" s="671">
        <v>0</v>
      </c>
      <c r="K862" s="672">
        <v>0</v>
      </c>
      <c r="L862" s="656">
        <v>0</v>
      </c>
      <c r="M862" s="658">
        <v>0</v>
      </c>
      <c r="N862" s="1"/>
      <c r="O862" s="82"/>
      <c r="P862" s="82"/>
      <c r="Q862" s="1"/>
      <c r="R862" s="1"/>
      <c r="S862" s="1"/>
      <c r="T862" s="1"/>
      <c r="U862" s="1"/>
      <c r="V862" s="1"/>
      <c r="W862" s="1"/>
      <c r="X862" s="1"/>
      <c r="Y862" s="1"/>
      <c r="Z862" s="1"/>
      <c r="AA862" s="1"/>
    </row>
    <row r="863" spans="1:27" ht="12.75" customHeight="1" x14ac:dyDescent="0.2">
      <c r="A863" s="1"/>
      <c r="B863" s="1623" t="s">
        <v>326</v>
      </c>
      <c r="C863" s="1624"/>
      <c r="D863" s="1624"/>
      <c r="E863" s="1624"/>
      <c r="F863" s="1624"/>
      <c r="G863" s="1712"/>
      <c r="H863" s="1281">
        <v>82.2</v>
      </c>
      <c r="I863" s="515">
        <v>101.2</v>
      </c>
      <c r="J863" s="516">
        <v>114.5</v>
      </c>
      <c r="K863" s="673">
        <v>39.6</v>
      </c>
      <c r="L863" s="515">
        <v>0</v>
      </c>
      <c r="M863" s="1283">
        <v>14.1</v>
      </c>
      <c r="N863" s="1"/>
      <c r="O863" s="82"/>
      <c r="P863" s="82"/>
      <c r="Q863" s="1"/>
      <c r="R863" s="1"/>
      <c r="S863" s="1"/>
      <c r="T863" s="1"/>
      <c r="U863" s="1"/>
      <c r="V863" s="1"/>
      <c r="W863" s="1"/>
      <c r="X863" s="1"/>
      <c r="Y863" s="1"/>
      <c r="Z863" s="1"/>
      <c r="AA863" s="1"/>
    </row>
    <row r="864" spans="1:27" ht="12.75" customHeight="1" x14ac:dyDescent="0.2">
      <c r="A864" s="1"/>
      <c r="B864" s="1623" t="s">
        <v>327</v>
      </c>
      <c r="C864" s="1624"/>
      <c r="D864" s="1624"/>
      <c r="E864" s="1624"/>
      <c r="F864" s="1624"/>
      <c r="G864" s="1712"/>
      <c r="H864" s="1281">
        <v>161</v>
      </c>
      <c r="I864" s="515">
        <v>49.2</v>
      </c>
      <c r="J864" s="516">
        <v>96.4</v>
      </c>
      <c r="K864" s="673">
        <v>0</v>
      </c>
      <c r="L864" s="515">
        <v>0</v>
      </c>
      <c r="M864" s="1283">
        <v>0</v>
      </c>
      <c r="N864" s="1"/>
      <c r="O864" s="82"/>
      <c r="P864" s="82"/>
      <c r="Q864" s="1"/>
      <c r="R864" s="1"/>
      <c r="S864" s="1"/>
      <c r="T864" s="1"/>
      <c r="U864" s="1"/>
      <c r="V864" s="1"/>
      <c r="W864" s="1"/>
      <c r="X864" s="1"/>
      <c r="Y864" s="1"/>
      <c r="Z864" s="1"/>
      <c r="AA864" s="1"/>
    </row>
    <row r="865" spans="1:27" ht="12.75" customHeight="1" x14ac:dyDescent="0.2">
      <c r="A865" s="1"/>
      <c r="B865" s="1623" t="s">
        <v>328</v>
      </c>
      <c r="C865" s="1624"/>
      <c r="D865" s="1624"/>
      <c r="E865" s="1624"/>
      <c r="F865" s="1624"/>
      <c r="G865" s="1712"/>
      <c r="H865" s="1281">
        <v>6746.5</v>
      </c>
      <c r="I865" s="515">
        <v>5289.5</v>
      </c>
      <c r="J865" s="516">
        <v>5348.3</v>
      </c>
      <c r="K865" s="673">
        <v>0</v>
      </c>
      <c r="L865" s="515">
        <v>84.5</v>
      </c>
      <c r="M865" s="1283">
        <v>18.399999999999999</v>
      </c>
      <c r="N865" s="1"/>
      <c r="O865" s="82"/>
      <c r="P865" s="82"/>
      <c r="Q865" s="1"/>
      <c r="R865" s="1"/>
      <c r="S865" s="1"/>
      <c r="T865" s="1"/>
      <c r="U865" s="1"/>
      <c r="V865" s="1"/>
      <c r="W865" s="1"/>
      <c r="X865" s="1"/>
      <c r="Y865" s="1"/>
      <c r="Z865" s="1"/>
      <c r="AA865" s="1"/>
    </row>
    <row r="866" spans="1:27" ht="12.75" customHeight="1" x14ac:dyDescent="0.2">
      <c r="A866" s="1"/>
      <c r="B866" s="1623" t="s">
        <v>645</v>
      </c>
      <c r="C866" s="1624"/>
      <c r="D866" s="1624"/>
      <c r="E866" s="1624"/>
      <c r="F866" s="1624"/>
      <c r="G866" s="1712"/>
      <c r="H866" s="1281">
        <v>5055.8999999999996</v>
      </c>
      <c r="I866" s="515">
        <v>10253.200000000001</v>
      </c>
      <c r="J866" s="516">
        <v>12460.5</v>
      </c>
      <c r="K866" s="673">
        <v>428</v>
      </c>
      <c r="L866" s="515">
        <v>385.9</v>
      </c>
      <c r="M866" s="1283">
        <v>342.7</v>
      </c>
      <c r="N866" s="1"/>
      <c r="O866" s="82"/>
      <c r="P866" s="82"/>
      <c r="Q866" s="1"/>
      <c r="R866" s="1"/>
      <c r="S866" s="1"/>
      <c r="T866" s="1"/>
      <c r="U866" s="1"/>
      <c r="V866" s="1"/>
      <c r="W866" s="1"/>
      <c r="X866" s="1"/>
      <c r="Y866" s="1"/>
      <c r="Z866" s="1"/>
      <c r="AA866" s="1"/>
    </row>
    <row r="867" spans="1:27" ht="12.75" customHeight="1" x14ac:dyDescent="0.2">
      <c r="A867" s="1"/>
      <c r="B867" s="1736" t="s">
        <v>648</v>
      </c>
      <c r="C867" s="1698"/>
      <c r="D867" s="1698"/>
      <c r="E867" s="1698"/>
      <c r="F867" s="1698"/>
      <c r="G867" s="1714"/>
      <c r="H867" s="1391">
        <v>12045.7</v>
      </c>
      <c r="I867" s="1392">
        <v>15693.2</v>
      </c>
      <c r="J867" s="676">
        <v>18019.7</v>
      </c>
      <c r="K867" s="1393">
        <v>467.6</v>
      </c>
      <c r="L867" s="1392">
        <v>470.4</v>
      </c>
      <c r="M867" s="1394">
        <v>375.2</v>
      </c>
      <c r="N867" s="1"/>
      <c r="O867" s="82"/>
      <c r="P867" s="82"/>
      <c r="Q867" s="1"/>
      <c r="R867" s="1"/>
      <c r="S867" s="1"/>
      <c r="T867" s="1"/>
      <c r="U867" s="1"/>
      <c r="V867" s="1"/>
      <c r="W867" s="1"/>
      <c r="X867" s="1"/>
      <c r="Y867" s="1"/>
      <c r="Z867" s="1"/>
      <c r="AA867" s="1"/>
    </row>
    <row r="868" spans="1:27" ht="15" customHeight="1" x14ac:dyDescent="0.2">
      <c r="A868" s="2"/>
      <c r="B868" s="1873" t="s">
        <v>649</v>
      </c>
      <c r="C868" s="1874"/>
      <c r="D868" s="1874"/>
      <c r="E868" s="1874"/>
      <c r="F868" s="1874"/>
      <c r="G868" s="1874"/>
      <c r="H868" s="1874"/>
      <c r="I868" s="1874"/>
      <c r="J868" s="1874"/>
      <c r="K868" s="1874"/>
      <c r="L868" s="1874"/>
      <c r="M868" s="1874"/>
      <c r="N868" s="2"/>
      <c r="O868" s="2"/>
      <c r="P868" s="2"/>
      <c r="Q868" s="2"/>
      <c r="R868" s="2"/>
      <c r="S868" s="2"/>
      <c r="T868" s="2"/>
      <c r="U868" s="2"/>
      <c r="V868" s="2"/>
      <c r="W868" s="2"/>
      <c r="X868" s="2"/>
      <c r="Y868" s="2"/>
      <c r="Z868" s="2"/>
      <c r="AA868" s="2"/>
    </row>
    <row r="869" spans="1:27" ht="15" customHeight="1" x14ac:dyDescent="0.2">
      <c r="A869" s="2"/>
      <c r="B869" s="1610"/>
      <c r="C869" s="1610"/>
      <c r="D869" s="1610"/>
      <c r="E869" s="1610"/>
      <c r="F869" s="1610"/>
      <c r="G869" s="1610"/>
      <c r="H869" s="1610"/>
      <c r="I869" s="1610"/>
      <c r="J869" s="1610"/>
      <c r="K869" s="1610"/>
      <c r="L869" s="1610"/>
      <c r="M869" s="1610"/>
      <c r="N869" s="2"/>
      <c r="O869" s="2"/>
      <c r="P869" s="2"/>
      <c r="Q869" s="2"/>
      <c r="R869" s="2"/>
      <c r="S869" s="2"/>
      <c r="T869" s="2"/>
      <c r="U869" s="2"/>
      <c r="V869" s="2"/>
      <c r="W869" s="2"/>
      <c r="X869" s="2"/>
      <c r="Y869" s="2"/>
      <c r="Z869" s="2"/>
      <c r="AA869" s="2"/>
    </row>
    <row r="870" spans="1:27" ht="15" customHeight="1" x14ac:dyDescent="0.2">
      <c r="A870" s="2"/>
      <c r="B870" s="1875"/>
      <c r="C870" s="1875"/>
      <c r="D870" s="1875"/>
      <c r="E870" s="1875"/>
      <c r="F870" s="1875"/>
      <c r="G870" s="1875"/>
      <c r="H870" s="1875"/>
      <c r="I870" s="1875"/>
      <c r="J870" s="1875"/>
      <c r="K870" s="1875"/>
      <c r="L870" s="1875"/>
      <c r="M870" s="1875"/>
      <c r="N870" s="2"/>
      <c r="O870" s="2"/>
      <c r="P870" s="2"/>
      <c r="Q870" s="2"/>
      <c r="R870" s="2"/>
      <c r="S870" s="2"/>
      <c r="T870" s="2"/>
      <c r="U870" s="2"/>
      <c r="V870" s="2"/>
      <c r="W870" s="2"/>
      <c r="X870" s="2"/>
      <c r="Y870" s="2"/>
      <c r="Z870" s="2"/>
      <c r="AA870" s="2"/>
    </row>
    <row r="871" spans="1:27" ht="12.75" customHeight="1" x14ac:dyDescent="0.2">
      <c r="A871" s="2"/>
      <c r="B871" s="8"/>
      <c r="C871" s="8"/>
      <c r="D871" s="8"/>
      <c r="E871" s="8"/>
      <c r="F871" s="268"/>
      <c r="G871" s="268"/>
      <c r="H871" s="268"/>
      <c r="I871" s="268"/>
      <c r="J871" s="268"/>
      <c r="K871" s="268"/>
      <c r="L871" s="268"/>
      <c r="M871" s="268"/>
      <c r="N871" s="2"/>
      <c r="O871" s="2"/>
      <c r="P871" s="2"/>
      <c r="Q871" s="2"/>
      <c r="R871" s="2"/>
      <c r="S871" s="2"/>
      <c r="T871" s="2"/>
      <c r="U871" s="2"/>
      <c r="V871" s="2"/>
      <c r="W871" s="2"/>
      <c r="X871" s="2"/>
      <c r="Y871" s="2"/>
      <c r="Z871" s="2"/>
      <c r="AA871" s="2"/>
    </row>
    <row r="872" spans="1:27"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75" customHeight="1" x14ac:dyDescent="0.2">
      <c r="A873" s="1012"/>
      <c r="B873" s="1012" t="s">
        <v>331</v>
      </c>
      <c r="C873" s="1012"/>
      <c r="D873" s="1012"/>
      <c r="E873" s="1012"/>
      <c r="F873" s="1012"/>
      <c r="G873" s="1012"/>
      <c r="H873" s="1012"/>
      <c r="I873" s="1012"/>
      <c r="J873" s="1012"/>
      <c r="K873" s="1012"/>
      <c r="L873" s="1012"/>
      <c r="M873" s="1012"/>
      <c r="N873" s="1"/>
      <c r="O873" s="1"/>
      <c r="P873" s="1"/>
      <c r="Q873" s="1"/>
      <c r="R873" s="1"/>
      <c r="S873" s="1"/>
      <c r="T873" s="1"/>
      <c r="U873" s="1"/>
      <c r="V873" s="1"/>
      <c r="W873" s="1"/>
      <c r="X873" s="1"/>
      <c r="Y873" s="1"/>
      <c r="Z873" s="1"/>
      <c r="AA873" s="1"/>
    </row>
    <row r="874" spans="1:27"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 customHeight="1" x14ac:dyDescent="0.2">
      <c r="A875" s="1"/>
      <c r="B875" s="1876" t="s">
        <v>650</v>
      </c>
      <c r="C875" s="1615"/>
      <c r="D875" s="1615"/>
      <c r="E875" s="1615"/>
      <c r="F875" s="1615"/>
      <c r="G875" s="1721"/>
      <c r="H875" s="1881" t="s">
        <v>438</v>
      </c>
      <c r="I875" s="1615"/>
      <c r="J875" s="1637"/>
      <c r="K875" s="1902" t="s">
        <v>494</v>
      </c>
      <c r="L875" s="1615"/>
      <c r="M875" s="1615"/>
      <c r="N875" s="1"/>
      <c r="O875" s="1"/>
      <c r="P875" s="1"/>
      <c r="Q875" s="1"/>
      <c r="R875" s="1"/>
      <c r="S875" s="1"/>
      <c r="T875" s="1"/>
      <c r="U875" s="1"/>
      <c r="V875" s="1"/>
      <c r="W875" s="1"/>
      <c r="X875" s="1"/>
      <c r="Y875" s="1"/>
      <c r="Z875" s="1"/>
      <c r="AA875" s="1"/>
    </row>
    <row r="876" spans="1:27" ht="12.75" customHeight="1" x14ac:dyDescent="0.2">
      <c r="A876" s="1"/>
      <c r="B876" s="1884"/>
      <c r="C876" s="1884"/>
      <c r="D876" s="1884"/>
      <c r="E876" s="1884"/>
      <c r="F876" s="1884"/>
      <c r="G876" s="1885"/>
      <c r="H876" s="1288">
        <v>2022</v>
      </c>
      <c r="I876" s="1289">
        <v>2023</v>
      </c>
      <c r="J876" s="606">
        <v>2024</v>
      </c>
      <c r="K876" s="605">
        <v>2022</v>
      </c>
      <c r="L876" s="1289">
        <v>2023</v>
      </c>
      <c r="M876" s="1291">
        <v>2024</v>
      </c>
      <c r="N876" s="1"/>
      <c r="O876" s="1"/>
      <c r="P876" s="1"/>
      <c r="Q876" s="1"/>
      <c r="R876" s="1"/>
      <c r="S876" s="1"/>
      <c r="T876" s="1"/>
      <c r="U876" s="1"/>
      <c r="V876" s="1"/>
      <c r="W876" s="1"/>
      <c r="X876" s="1"/>
      <c r="Y876" s="1"/>
      <c r="Z876" s="1"/>
      <c r="AA876" s="1"/>
    </row>
    <row r="877" spans="1:27" ht="12.75" customHeight="1" x14ac:dyDescent="0.2">
      <c r="A877" s="1"/>
      <c r="B877" s="2020" t="s">
        <v>315</v>
      </c>
      <c r="C877" s="1635"/>
      <c r="D877" s="1635"/>
      <c r="E877" s="1635"/>
      <c r="F877" s="1635"/>
      <c r="G877" s="1635"/>
      <c r="H877" s="1635"/>
      <c r="I877" s="1635"/>
      <c r="J877" s="1635"/>
      <c r="K877" s="1635"/>
      <c r="L877" s="1635"/>
      <c r="M877" s="1635"/>
      <c r="N877" s="1"/>
      <c r="O877" s="1"/>
      <c r="P877" s="1"/>
      <c r="Q877" s="1"/>
      <c r="R877" s="1"/>
      <c r="S877" s="1"/>
      <c r="T877" s="1"/>
      <c r="U877" s="1"/>
      <c r="V877" s="1"/>
      <c r="W877" s="1"/>
      <c r="X877" s="1"/>
      <c r="Y877" s="1"/>
      <c r="Z877" s="1"/>
      <c r="AA877" s="1"/>
    </row>
    <row r="878" spans="1:27" ht="12.75" customHeight="1" x14ac:dyDescent="0.2">
      <c r="A878" s="1"/>
      <c r="B878" s="1623" t="s">
        <v>333</v>
      </c>
      <c r="C878" s="1624"/>
      <c r="D878" s="1624"/>
      <c r="E878" s="1624"/>
      <c r="F878" s="1624"/>
      <c r="G878" s="1712"/>
      <c r="H878" s="655">
        <v>1490.8</v>
      </c>
      <c r="I878" s="656">
        <v>1186</v>
      </c>
      <c r="J878" s="671">
        <v>1574.9</v>
      </c>
      <c r="K878" s="672">
        <v>52.7</v>
      </c>
      <c r="L878" s="656">
        <v>25.9</v>
      </c>
      <c r="M878" s="658">
        <v>4.3</v>
      </c>
      <c r="N878" s="1"/>
      <c r="O878" s="82"/>
      <c r="P878" s="82"/>
      <c r="Q878" s="1"/>
      <c r="R878" s="1"/>
      <c r="S878" s="1"/>
      <c r="T878" s="1"/>
      <c r="U878" s="1"/>
      <c r="V878" s="1"/>
      <c r="W878" s="1"/>
      <c r="X878" s="1"/>
      <c r="Y878" s="1"/>
      <c r="Z878" s="1"/>
      <c r="AA878" s="1"/>
    </row>
    <row r="879" spans="1:27" ht="12.75" customHeight="1" x14ac:dyDescent="0.2">
      <c r="A879" s="1"/>
      <c r="B879" s="1623" t="s">
        <v>334</v>
      </c>
      <c r="C879" s="1624"/>
      <c r="D879" s="1624"/>
      <c r="E879" s="1624"/>
      <c r="F879" s="1624"/>
      <c r="G879" s="1712"/>
      <c r="H879" s="1281">
        <v>16.100000000000001</v>
      </c>
      <c r="I879" s="515">
        <v>2.4</v>
      </c>
      <c r="J879" s="516">
        <v>49.1</v>
      </c>
      <c r="K879" s="673">
        <v>0</v>
      </c>
      <c r="L879" s="515">
        <v>0</v>
      </c>
      <c r="M879" s="1283">
        <v>3</v>
      </c>
      <c r="N879" s="1"/>
      <c r="O879" s="82"/>
      <c r="P879" s="82"/>
      <c r="Q879" s="1"/>
      <c r="R879" s="1"/>
      <c r="S879" s="1"/>
      <c r="T879" s="1"/>
      <c r="U879" s="1"/>
      <c r="V879" s="1"/>
      <c r="W879" s="1"/>
      <c r="X879" s="1"/>
      <c r="Y879" s="1"/>
      <c r="Z879" s="1"/>
      <c r="AA879" s="1"/>
    </row>
    <row r="880" spans="1:27" ht="12.75" customHeight="1" x14ac:dyDescent="0.2">
      <c r="A880" s="1"/>
      <c r="B880" s="1623" t="s">
        <v>336</v>
      </c>
      <c r="C880" s="1624"/>
      <c r="D880" s="1624"/>
      <c r="E880" s="1624"/>
      <c r="F880" s="1624"/>
      <c r="G880" s="1712"/>
      <c r="H880" s="1281">
        <v>1085</v>
      </c>
      <c r="I880" s="515">
        <v>1131.2</v>
      </c>
      <c r="J880" s="516">
        <v>1105.5</v>
      </c>
      <c r="K880" s="673">
        <v>0</v>
      </c>
      <c r="L880" s="515">
        <v>20.8</v>
      </c>
      <c r="M880" s="1283">
        <v>56.5</v>
      </c>
      <c r="N880" s="1"/>
      <c r="O880" s="82"/>
      <c r="P880" s="82"/>
      <c r="Q880" s="1"/>
      <c r="R880" s="1"/>
      <c r="S880" s="1"/>
      <c r="T880" s="1"/>
      <c r="U880" s="1"/>
      <c r="V880" s="1"/>
      <c r="W880" s="1"/>
      <c r="X880" s="1"/>
      <c r="Y880" s="1"/>
      <c r="Z880" s="1"/>
      <c r="AA880" s="1"/>
    </row>
    <row r="881" spans="1:27" ht="12.75" customHeight="1" x14ac:dyDescent="0.2">
      <c r="A881" s="1"/>
      <c r="B881" s="1628" t="s">
        <v>651</v>
      </c>
      <c r="C881" s="1624"/>
      <c r="D881" s="1624"/>
      <c r="E881" s="1624"/>
      <c r="F881" s="1624"/>
      <c r="G881" s="1712"/>
      <c r="H881" s="660">
        <v>2591.9</v>
      </c>
      <c r="I881" s="661">
        <v>2319.5</v>
      </c>
      <c r="J881" s="674">
        <v>2729.6</v>
      </c>
      <c r="K881" s="675">
        <v>52.7</v>
      </c>
      <c r="L881" s="661">
        <v>46.7</v>
      </c>
      <c r="M881" s="1380">
        <v>63.8</v>
      </c>
      <c r="N881" s="1"/>
      <c r="O881" s="82"/>
      <c r="P881" s="82"/>
      <c r="Q881" s="1"/>
      <c r="R881" s="1"/>
      <c r="S881" s="1"/>
      <c r="T881" s="1"/>
      <c r="U881" s="1"/>
      <c r="V881" s="1"/>
      <c r="W881" s="1"/>
      <c r="X881" s="1"/>
      <c r="Y881" s="1"/>
      <c r="Z881" s="1"/>
      <c r="AA881" s="1"/>
    </row>
    <row r="882" spans="1:27" ht="15" customHeight="1" x14ac:dyDescent="0.2">
      <c r="A882" s="1"/>
      <c r="B882" s="1872" t="s">
        <v>321</v>
      </c>
      <c r="C882" s="1630"/>
      <c r="D882" s="1630"/>
      <c r="E882" s="1630"/>
      <c r="F882" s="1630"/>
      <c r="G882" s="1630"/>
      <c r="H882" s="1630"/>
      <c r="I882" s="1630"/>
      <c r="J882" s="1630"/>
      <c r="K882" s="1630"/>
      <c r="L882" s="1630"/>
      <c r="M882" s="1630"/>
      <c r="N882" s="1"/>
      <c r="O882" s="1"/>
      <c r="P882" s="1"/>
      <c r="Q882" s="1"/>
      <c r="R882" s="1"/>
      <c r="S882" s="1"/>
      <c r="T882" s="1"/>
      <c r="U882" s="1"/>
      <c r="V882" s="1"/>
      <c r="W882" s="1"/>
      <c r="X882" s="1"/>
      <c r="Y882" s="1"/>
      <c r="Z882" s="1"/>
      <c r="AA882" s="1"/>
    </row>
    <row r="883" spans="1:27" ht="12.75" customHeight="1" x14ac:dyDescent="0.2">
      <c r="A883" s="1"/>
      <c r="B883" s="1623" t="s">
        <v>333</v>
      </c>
      <c r="C883" s="1624"/>
      <c r="D883" s="1624"/>
      <c r="E883" s="1624"/>
      <c r="F883" s="1624"/>
      <c r="G883" s="1712"/>
      <c r="H883" s="655">
        <v>0</v>
      </c>
      <c r="I883" s="656">
        <v>0</v>
      </c>
      <c r="J883" s="671">
        <v>0</v>
      </c>
      <c r="K883" s="672">
        <v>0</v>
      </c>
      <c r="L883" s="656">
        <v>0</v>
      </c>
      <c r="M883" s="658">
        <v>0</v>
      </c>
      <c r="N883" s="1"/>
      <c r="O883" s="82"/>
      <c r="P883" s="82"/>
      <c r="Q883" s="1"/>
      <c r="R883" s="1"/>
      <c r="S883" s="1"/>
      <c r="T883" s="1"/>
      <c r="U883" s="1"/>
      <c r="V883" s="1"/>
      <c r="W883" s="1"/>
      <c r="X883" s="1"/>
      <c r="Y883" s="1"/>
      <c r="Z883" s="1"/>
      <c r="AA883" s="1"/>
    </row>
    <row r="884" spans="1:27" ht="12.75" customHeight="1" x14ac:dyDescent="0.2">
      <c r="A884" s="1"/>
      <c r="B884" s="1623" t="s">
        <v>334</v>
      </c>
      <c r="C884" s="1624"/>
      <c r="D884" s="1624"/>
      <c r="E884" s="1624"/>
      <c r="F884" s="1624"/>
      <c r="G884" s="1712"/>
      <c r="H884" s="1281">
        <v>2144.9</v>
      </c>
      <c r="I884" s="515">
        <v>3157.9</v>
      </c>
      <c r="J884" s="516">
        <v>3469.6</v>
      </c>
      <c r="K884" s="673">
        <v>0</v>
      </c>
      <c r="L884" s="515">
        <v>0</v>
      </c>
      <c r="M884" s="1283">
        <v>47.4</v>
      </c>
      <c r="N884" s="1"/>
      <c r="O884" s="82"/>
      <c r="P884" s="82"/>
      <c r="Q884" s="1"/>
      <c r="R884" s="1"/>
      <c r="S884" s="1"/>
      <c r="T884" s="1"/>
      <c r="U884" s="1"/>
      <c r="V884" s="1"/>
      <c r="W884" s="1"/>
      <c r="X884" s="1"/>
      <c r="Y884" s="1"/>
      <c r="Z884" s="1"/>
      <c r="AA884" s="1"/>
    </row>
    <row r="885" spans="1:27" ht="12.75" customHeight="1" x14ac:dyDescent="0.2">
      <c r="A885" s="1"/>
      <c r="B885" s="1623" t="s">
        <v>335</v>
      </c>
      <c r="C885" s="1624"/>
      <c r="D885" s="1624"/>
      <c r="E885" s="1624"/>
      <c r="F885" s="1624"/>
      <c r="G885" s="1712"/>
      <c r="H885" s="1381">
        <v>6989.9</v>
      </c>
      <c r="I885" s="1382">
        <v>7030.3</v>
      </c>
      <c r="J885" s="677">
        <v>7408.4</v>
      </c>
      <c r="K885" s="1395">
        <v>0</v>
      </c>
      <c r="L885" s="1382">
        <v>84.5</v>
      </c>
      <c r="M885" s="1287">
        <v>18.399999999999999</v>
      </c>
      <c r="N885" s="1"/>
      <c r="O885" s="82"/>
      <c r="P885" s="82"/>
      <c r="Q885" s="1"/>
      <c r="R885" s="1"/>
      <c r="S885" s="1"/>
      <c r="T885" s="1"/>
      <c r="U885" s="1"/>
      <c r="V885" s="1"/>
      <c r="W885" s="1"/>
      <c r="X885" s="1"/>
      <c r="Y885" s="1"/>
      <c r="Z885" s="1"/>
      <c r="AA885" s="1"/>
    </row>
    <row r="886" spans="1:27" ht="12.75" customHeight="1" x14ac:dyDescent="0.2">
      <c r="A886" s="1"/>
      <c r="B886" s="1736" t="s">
        <v>652</v>
      </c>
      <c r="C886" s="1698"/>
      <c r="D886" s="1698"/>
      <c r="E886" s="1698"/>
      <c r="F886" s="1698"/>
      <c r="G886" s="1714"/>
      <c r="H886" s="1391">
        <v>9134.7999999999993</v>
      </c>
      <c r="I886" s="1392">
        <v>10188.200000000001</v>
      </c>
      <c r="J886" s="676">
        <v>10878</v>
      </c>
      <c r="K886" s="1393">
        <v>0</v>
      </c>
      <c r="L886" s="1392">
        <v>84.5</v>
      </c>
      <c r="M886" s="1394">
        <v>65.8</v>
      </c>
      <c r="N886" s="1"/>
      <c r="O886" s="82"/>
      <c r="P886" s="82"/>
      <c r="Q886" s="1"/>
      <c r="R886" s="1"/>
      <c r="S886" s="1"/>
      <c r="T886" s="1"/>
      <c r="U886" s="1"/>
      <c r="V886" s="1"/>
      <c r="W886" s="1"/>
      <c r="X886" s="1"/>
      <c r="Y886" s="1"/>
      <c r="Z886" s="1"/>
      <c r="AA886" s="1"/>
    </row>
    <row r="887" spans="1:27" ht="15" customHeight="1" x14ac:dyDescent="0.2">
      <c r="A887" s="2"/>
      <c r="B887" s="1873" t="s">
        <v>653</v>
      </c>
      <c r="C887" s="1874"/>
      <c r="D887" s="1874"/>
      <c r="E887" s="1874"/>
      <c r="F887" s="1874"/>
      <c r="G887" s="1874"/>
      <c r="H887" s="1874"/>
      <c r="I887" s="1874"/>
      <c r="J887" s="1874"/>
      <c r="K887" s="1874"/>
      <c r="L887" s="1874"/>
      <c r="M887" s="1874"/>
      <c r="N887" s="2"/>
      <c r="O887" s="2"/>
      <c r="P887" s="2"/>
      <c r="Q887" s="2"/>
      <c r="R887" s="2"/>
      <c r="S887" s="2"/>
      <c r="T887" s="2"/>
      <c r="U887" s="2"/>
      <c r="V887" s="2"/>
      <c r="W887" s="2"/>
      <c r="X887" s="2"/>
      <c r="Y887" s="2"/>
      <c r="Z887" s="2"/>
      <c r="AA887" s="2"/>
    </row>
    <row r="888" spans="1:27" ht="15" customHeight="1" x14ac:dyDescent="0.2">
      <c r="A888" s="2"/>
      <c r="B888" s="1610"/>
      <c r="C888" s="1610"/>
      <c r="D888" s="1610"/>
      <c r="E888" s="1610"/>
      <c r="F888" s="1610"/>
      <c r="G888" s="1610"/>
      <c r="H888" s="1610"/>
      <c r="I888" s="1610"/>
      <c r="J888" s="1610"/>
      <c r="K888" s="1610"/>
      <c r="L888" s="1610"/>
      <c r="M888" s="1610"/>
      <c r="N888" s="2"/>
      <c r="O888" s="2"/>
      <c r="P888" s="2"/>
      <c r="Q888" s="2"/>
      <c r="R888" s="2"/>
      <c r="S888" s="2"/>
      <c r="T888" s="2"/>
      <c r="U888" s="2"/>
      <c r="V888" s="2"/>
      <c r="W888" s="2"/>
      <c r="X888" s="2"/>
      <c r="Y888" s="2"/>
      <c r="Z888" s="2"/>
      <c r="AA888" s="2"/>
    </row>
    <row r="889" spans="1:27" ht="15" customHeight="1" x14ac:dyDescent="0.2">
      <c r="A889" s="2"/>
      <c r="B889" s="1875"/>
      <c r="C889" s="1875"/>
      <c r="D889" s="1875"/>
      <c r="E889" s="1875"/>
      <c r="F889" s="1875"/>
      <c r="G889" s="1875"/>
      <c r="H889" s="1875"/>
      <c r="I889" s="1875"/>
      <c r="J889" s="1875"/>
      <c r="K889" s="1875"/>
      <c r="L889" s="1875"/>
      <c r="M889" s="1875"/>
      <c r="N889" s="2"/>
      <c r="O889" s="2"/>
      <c r="P889" s="2"/>
      <c r="Q889" s="2"/>
      <c r="R889" s="2"/>
      <c r="S889" s="2"/>
      <c r="T889" s="2"/>
      <c r="U889" s="2"/>
      <c r="V889" s="2"/>
      <c r="W889" s="2"/>
      <c r="X889" s="2"/>
      <c r="Y889" s="2"/>
      <c r="Z889" s="2"/>
      <c r="AA889" s="2"/>
    </row>
    <row r="890" spans="1:27"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75" customHeight="1" x14ac:dyDescent="0.2">
      <c r="A892" s="1012"/>
      <c r="B892" s="1012" t="s">
        <v>339</v>
      </c>
      <c r="C892" s="1012"/>
      <c r="D892" s="1012"/>
      <c r="E892" s="1012"/>
      <c r="F892" s="1012"/>
      <c r="G892" s="1012"/>
      <c r="H892" s="1012"/>
      <c r="I892" s="1012"/>
      <c r="J892" s="1012"/>
      <c r="K892" s="1012"/>
      <c r="L892" s="1012"/>
      <c r="M892" s="1012"/>
      <c r="N892" s="1"/>
      <c r="O892" s="1"/>
      <c r="P892" s="1"/>
      <c r="Q892" s="1"/>
      <c r="R892" s="1"/>
      <c r="S892" s="1"/>
      <c r="T892" s="1"/>
      <c r="U892" s="1"/>
      <c r="V892" s="1"/>
      <c r="W892" s="1"/>
      <c r="X892" s="1"/>
      <c r="Y892" s="1"/>
      <c r="Z892" s="1"/>
      <c r="AA892" s="1"/>
    </row>
    <row r="893" spans="1:27"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 customHeight="1" x14ac:dyDescent="0.2">
      <c r="A894" s="1"/>
      <c r="B894" s="1876" t="s">
        <v>654</v>
      </c>
      <c r="C894" s="1615"/>
      <c r="D894" s="1615"/>
      <c r="E894" s="1615"/>
      <c r="F894" s="1615"/>
      <c r="G894" s="1721"/>
      <c r="H894" s="1877" t="s">
        <v>438</v>
      </c>
      <c r="I894" s="1615"/>
      <c r="J894" s="1721"/>
      <c r="K894" s="1877" t="s">
        <v>494</v>
      </c>
      <c r="L894" s="1615"/>
      <c r="M894" s="1615"/>
      <c r="N894" s="1"/>
      <c r="O894" s="1"/>
      <c r="P894" s="1"/>
      <c r="Q894" s="1"/>
      <c r="R894" s="1"/>
      <c r="S894" s="1"/>
      <c r="T894" s="1"/>
      <c r="U894" s="1"/>
      <c r="V894" s="1"/>
      <c r="W894" s="1"/>
      <c r="X894" s="1"/>
      <c r="Y894" s="1"/>
      <c r="Z894" s="1"/>
      <c r="AA894" s="1"/>
    </row>
    <row r="895" spans="1:27" ht="12.75" customHeight="1" x14ac:dyDescent="0.2">
      <c r="A895" s="1"/>
      <c r="B895" s="1638"/>
      <c r="C895" s="1638"/>
      <c r="D895" s="1638"/>
      <c r="E895" s="1638"/>
      <c r="F895" s="1638"/>
      <c r="G895" s="1722"/>
      <c r="H895" s="653">
        <v>2022</v>
      </c>
      <c r="I895" s="562">
        <v>2023</v>
      </c>
      <c r="J895" s="654">
        <v>2024</v>
      </c>
      <c r="K895" s="653">
        <v>2022</v>
      </c>
      <c r="L895" s="562">
        <v>2023</v>
      </c>
      <c r="M895" s="563">
        <v>2024</v>
      </c>
      <c r="N895" s="1"/>
      <c r="O895" s="1"/>
      <c r="P895" s="1"/>
      <c r="Q895" s="1"/>
      <c r="R895" s="1"/>
      <c r="S895" s="1"/>
      <c r="T895" s="1"/>
      <c r="U895" s="1"/>
      <c r="V895" s="1"/>
      <c r="W895" s="1"/>
      <c r="X895" s="1"/>
      <c r="Y895" s="1"/>
      <c r="Z895" s="1"/>
      <c r="AA895" s="1"/>
    </row>
    <row r="896" spans="1:27" ht="12.75" customHeight="1" x14ac:dyDescent="0.2">
      <c r="A896" s="1"/>
      <c r="B896" s="1878" t="s">
        <v>315</v>
      </c>
      <c r="C896" s="1627"/>
      <c r="D896" s="1627"/>
      <c r="E896" s="1627"/>
      <c r="F896" s="1627"/>
      <c r="G896" s="1627"/>
      <c r="H896" s="1627"/>
      <c r="I896" s="1627"/>
      <c r="J896" s="1627"/>
      <c r="K896" s="1627"/>
      <c r="L896" s="1627"/>
      <c r="M896" s="1627"/>
      <c r="N896" s="1"/>
      <c r="O896" s="1"/>
      <c r="P896" s="1"/>
      <c r="Q896" s="1"/>
      <c r="R896" s="1"/>
      <c r="S896" s="1"/>
      <c r="T896" s="1"/>
      <c r="U896" s="1"/>
      <c r="V896" s="1"/>
      <c r="W896" s="1"/>
      <c r="X896" s="1"/>
      <c r="Y896" s="1"/>
      <c r="Z896" s="1"/>
      <c r="AA896" s="1"/>
    </row>
    <row r="897" spans="1:27" ht="12.75" customHeight="1" x14ac:dyDescent="0.2">
      <c r="A897" s="1"/>
      <c r="B897" s="1623" t="s">
        <v>341</v>
      </c>
      <c r="C897" s="1624"/>
      <c r="D897" s="1624"/>
      <c r="E897" s="1624"/>
      <c r="F897" s="1624"/>
      <c r="G897" s="1712"/>
      <c r="H897" s="655">
        <v>27.8</v>
      </c>
      <c r="I897" s="656">
        <v>0</v>
      </c>
      <c r="J897" s="657">
        <v>1.95</v>
      </c>
      <c r="K897" s="655">
        <v>0</v>
      </c>
      <c r="L897" s="656">
        <v>0</v>
      </c>
      <c r="M897" s="658">
        <v>0</v>
      </c>
      <c r="N897" s="1"/>
      <c r="O897" s="82"/>
      <c r="P897" s="1"/>
      <c r="Q897" s="1"/>
      <c r="R897" s="1"/>
      <c r="S897" s="1"/>
      <c r="T897" s="1"/>
      <c r="U897" s="1"/>
      <c r="V897" s="1"/>
      <c r="W897" s="1"/>
      <c r="X897" s="1"/>
      <c r="Y897" s="1"/>
      <c r="Z897" s="1"/>
      <c r="AA897" s="1"/>
    </row>
    <row r="898" spans="1:27" ht="12.75" customHeight="1" x14ac:dyDescent="0.2">
      <c r="A898" s="1"/>
      <c r="B898" s="1623" t="s">
        <v>342</v>
      </c>
      <c r="C898" s="1624"/>
      <c r="D898" s="1624"/>
      <c r="E898" s="1624"/>
      <c r="F898" s="1624"/>
      <c r="G898" s="1712"/>
      <c r="H898" s="1281">
        <v>0</v>
      </c>
      <c r="I898" s="515">
        <v>0</v>
      </c>
      <c r="J898" s="659">
        <v>0</v>
      </c>
      <c r="K898" s="1281">
        <v>0</v>
      </c>
      <c r="L898" s="515">
        <v>0</v>
      </c>
      <c r="M898" s="1283">
        <v>30.8</v>
      </c>
      <c r="N898" s="1"/>
      <c r="O898" s="1"/>
      <c r="P898" s="1"/>
      <c r="Q898" s="1"/>
      <c r="R898" s="1"/>
      <c r="S898" s="1"/>
      <c r="T898" s="1"/>
      <c r="U898" s="1"/>
      <c r="V898" s="1"/>
      <c r="W898" s="1"/>
      <c r="X898" s="1"/>
      <c r="Y898" s="1"/>
      <c r="Z898" s="1"/>
      <c r="AA898" s="1"/>
    </row>
    <row r="899" spans="1:27" ht="12.75" customHeight="1" x14ac:dyDescent="0.2">
      <c r="A899" s="1"/>
      <c r="B899" s="1623" t="s">
        <v>343</v>
      </c>
      <c r="C899" s="1624"/>
      <c r="D899" s="1624"/>
      <c r="E899" s="1624"/>
      <c r="F899" s="1624"/>
      <c r="G899" s="1712"/>
      <c r="H899" s="1281">
        <v>87.7</v>
      </c>
      <c r="I899" s="515">
        <v>38.4</v>
      </c>
      <c r="J899" s="659">
        <v>154.69999999999999</v>
      </c>
      <c r="K899" s="1281">
        <v>0</v>
      </c>
      <c r="L899" s="515">
        <v>0</v>
      </c>
      <c r="M899" s="1283">
        <v>0</v>
      </c>
      <c r="N899" s="1"/>
      <c r="O899" s="82"/>
      <c r="P899" s="1"/>
      <c r="Q899" s="1"/>
      <c r="R899" s="1"/>
      <c r="S899" s="1"/>
      <c r="T899" s="1"/>
      <c r="U899" s="1"/>
      <c r="V899" s="1"/>
      <c r="W899" s="1"/>
      <c r="X899" s="1"/>
      <c r="Y899" s="1"/>
      <c r="Z899" s="1"/>
      <c r="AA899" s="1"/>
    </row>
    <row r="900" spans="1:27" ht="12.75" customHeight="1" x14ac:dyDescent="0.2">
      <c r="A900" s="1"/>
      <c r="B900" s="1623" t="s">
        <v>329</v>
      </c>
      <c r="C900" s="1624"/>
      <c r="D900" s="1624"/>
      <c r="E900" s="1624"/>
      <c r="F900" s="1624"/>
      <c r="G900" s="1712"/>
      <c r="H900" s="1281">
        <v>0</v>
      </c>
      <c r="I900" s="515">
        <v>0</v>
      </c>
      <c r="J900" s="659">
        <v>0</v>
      </c>
      <c r="K900" s="1281">
        <v>0</v>
      </c>
      <c r="L900" s="515">
        <v>0</v>
      </c>
      <c r="M900" s="1283">
        <v>0</v>
      </c>
      <c r="N900" s="1"/>
      <c r="O900" s="1"/>
      <c r="P900" s="1"/>
      <c r="Q900" s="1"/>
      <c r="R900" s="1"/>
      <c r="S900" s="1"/>
      <c r="T900" s="1"/>
      <c r="U900" s="1"/>
      <c r="V900" s="1"/>
      <c r="W900" s="1"/>
      <c r="X900" s="1"/>
      <c r="Y900" s="1"/>
      <c r="Z900" s="1"/>
      <c r="AA900" s="1"/>
    </row>
    <row r="901" spans="1:27" ht="12.75" customHeight="1" x14ac:dyDescent="0.2">
      <c r="A901" s="1"/>
      <c r="B901" s="1628" t="s">
        <v>655</v>
      </c>
      <c r="C901" s="1624"/>
      <c r="D901" s="1624"/>
      <c r="E901" s="1624"/>
      <c r="F901" s="1624"/>
      <c r="G901" s="1712"/>
      <c r="H901" s="660">
        <v>115.5</v>
      </c>
      <c r="I901" s="661">
        <v>38.4</v>
      </c>
      <c r="J901" s="662">
        <v>156.69999999999999</v>
      </c>
      <c r="K901" s="660">
        <v>0</v>
      </c>
      <c r="L901" s="661">
        <v>0</v>
      </c>
      <c r="M901" s="1380">
        <v>30.8</v>
      </c>
      <c r="N901" s="1"/>
      <c r="O901" s="82"/>
      <c r="P901" s="1"/>
      <c r="Q901" s="1"/>
      <c r="R901" s="1"/>
      <c r="S901" s="1"/>
      <c r="T901" s="1"/>
      <c r="U901" s="1"/>
      <c r="V901" s="1"/>
      <c r="W901" s="1"/>
      <c r="X901" s="1"/>
      <c r="Y901" s="1"/>
      <c r="Z901" s="1"/>
      <c r="AA901" s="1"/>
    </row>
    <row r="902" spans="1:27" ht="15" customHeight="1" x14ac:dyDescent="0.2">
      <c r="A902" s="1"/>
      <c r="B902" s="1872" t="s">
        <v>321</v>
      </c>
      <c r="C902" s="1630"/>
      <c r="D902" s="1630"/>
      <c r="E902" s="1630"/>
      <c r="F902" s="1630"/>
      <c r="G902" s="1630"/>
      <c r="H902" s="1630"/>
      <c r="I902" s="1630"/>
      <c r="J902" s="1630"/>
      <c r="K902" s="1630"/>
      <c r="L902" s="1630"/>
      <c r="M902" s="1630"/>
      <c r="N902" s="1"/>
      <c r="O902" s="1"/>
      <c r="P902" s="1"/>
      <c r="Q902" s="1"/>
      <c r="R902" s="1"/>
      <c r="S902" s="1"/>
      <c r="T902" s="1"/>
      <c r="U902" s="1"/>
      <c r="V902" s="1"/>
      <c r="W902" s="1"/>
      <c r="X902" s="1"/>
      <c r="Y902" s="1"/>
      <c r="Z902" s="1"/>
      <c r="AA902" s="1"/>
    </row>
    <row r="903" spans="1:27" ht="12.75" customHeight="1" x14ac:dyDescent="0.2">
      <c r="A903" s="1"/>
      <c r="B903" s="1623" t="s">
        <v>344</v>
      </c>
      <c r="C903" s="1624"/>
      <c r="D903" s="1624"/>
      <c r="E903" s="1624"/>
      <c r="F903" s="1624"/>
      <c r="G903" s="1712"/>
      <c r="H903" s="655">
        <v>2220</v>
      </c>
      <c r="I903" s="656">
        <v>3237.4</v>
      </c>
      <c r="J903" s="657">
        <v>3968.5</v>
      </c>
      <c r="K903" s="655">
        <v>440.3</v>
      </c>
      <c r="L903" s="656">
        <v>339.7</v>
      </c>
      <c r="M903" s="658">
        <v>110.3</v>
      </c>
      <c r="N903" s="1"/>
      <c r="O903" s="82"/>
      <c r="P903" s="82"/>
      <c r="Q903" s="1"/>
      <c r="R903" s="1"/>
      <c r="S903" s="1"/>
      <c r="T903" s="1"/>
      <c r="U903" s="1"/>
      <c r="V903" s="1"/>
      <c r="W903" s="1"/>
      <c r="X903" s="1"/>
      <c r="Y903" s="1"/>
      <c r="Z903" s="1"/>
      <c r="AA903" s="1"/>
    </row>
    <row r="904" spans="1:27" ht="12.75" customHeight="1" x14ac:dyDescent="0.2">
      <c r="A904" s="1"/>
      <c r="B904" s="1623" t="s">
        <v>343</v>
      </c>
      <c r="C904" s="1624"/>
      <c r="D904" s="1624"/>
      <c r="E904" s="1624"/>
      <c r="F904" s="1624"/>
      <c r="G904" s="1712"/>
      <c r="H904" s="1281">
        <v>1545.4</v>
      </c>
      <c r="I904" s="515">
        <v>1907.2</v>
      </c>
      <c r="J904" s="659">
        <v>1842.6</v>
      </c>
      <c r="K904" s="1281">
        <v>27.3</v>
      </c>
      <c r="L904" s="515">
        <v>46.1</v>
      </c>
      <c r="M904" s="1283">
        <v>74.2</v>
      </c>
      <c r="N904" s="1"/>
      <c r="O904" s="82"/>
      <c r="P904" s="82"/>
      <c r="Q904" s="1"/>
      <c r="R904" s="1"/>
      <c r="S904" s="1"/>
      <c r="T904" s="1"/>
      <c r="U904" s="1"/>
      <c r="V904" s="1"/>
      <c r="W904" s="1"/>
      <c r="X904" s="1"/>
      <c r="Y904" s="1"/>
      <c r="Z904" s="1"/>
      <c r="AA904" s="1"/>
    </row>
    <row r="905" spans="1:27" ht="12.75" customHeight="1" x14ac:dyDescent="0.2">
      <c r="A905" s="1"/>
      <c r="B905" s="1623" t="s">
        <v>329</v>
      </c>
      <c r="C905" s="1624"/>
      <c r="D905" s="1624"/>
      <c r="E905" s="1624"/>
      <c r="F905" s="1624"/>
      <c r="G905" s="1712"/>
      <c r="H905" s="1281">
        <v>0</v>
      </c>
      <c r="I905" s="515">
        <v>0</v>
      </c>
      <c r="J905" s="659">
        <v>98.4</v>
      </c>
      <c r="K905" s="1281">
        <v>0</v>
      </c>
      <c r="L905" s="515">
        <v>0</v>
      </c>
      <c r="M905" s="1283">
        <v>125</v>
      </c>
      <c r="N905" s="1"/>
      <c r="O905" s="82"/>
      <c r="P905" s="82"/>
      <c r="Q905" s="1"/>
      <c r="R905" s="1"/>
      <c r="S905" s="1"/>
      <c r="T905" s="1"/>
      <c r="U905" s="1"/>
      <c r="V905" s="1"/>
      <c r="W905" s="1"/>
      <c r="X905" s="1"/>
      <c r="Y905" s="1"/>
      <c r="Z905" s="1"/>
      <c r="AA905" s="1"/>
    </row>
    <row r="906" spans="1:27" ht="12.75" customHeight="1" x14ac:dyDescent="0.2">
      <c r="A906" s="1"/>
      <c r="B906" s="1736" t="s">
        <v>656</v>
      </c>
      <c r="C906" s="1698"/>
      <c r="D906" s="1698"/>
      <c r="E906" s="1698"/>
      <c r="F906" s="1698"/>
      <c r="G906" s="1714"/>
      <c r="H906" s="1391">
        <v>3765.5</v>
      </c>
      <c r="I906" s="1392">
        <v>5144.6000000000004</v>
      </c>
      <c r="J906" s="1396">
        <v>5909.5</v>
      </c>
      <c r="K906" s="1391">
        <v>467.6</v>
      </c>
      <c r="L906" s="1392">
        <v>385.9</v>
      </c>
      <c r="M906" s="1394">
        <v>309.5</v>
      </c>
      <c r="N906" s="1"/>
      <c r="O906" s="82"/>
      <c r="P906" s="82"/>
      <c r="Q906" s="1"/>
      <c r="R906" s="1"/>
      <c r="S906" s="1"/>
      <c r="T906" s="1"/>
      <c r="U906" s="1"/>
      <c r="V906" s="1"/>
      <c r="W906" s="1"/>
      <c r="X906" s="1"/>
      <c r="Y906" s="1"/>
      <c r="Z906" s="1"/>
      <c r="AA906" s="1"/>
    </row>
    <row r="907" spans="1:27" ht="15" customHeight="1" x14ac:dyDescent="0.2">
      <c r="A907" s="2"/>
      <c r="B907" s="1873" t="s">
        <v>657</v>
      </c>
      <c r="C907" s="1874"/>
      <c r="D907" s="1874"/>
      <c r="E907" s="1874"/>
      <c r="F907" s="1874"/>
      <c r="G907" s="1874"/>
      <c r="H907" s="1874"/>
      <c r="I907" s="1874"/>
      <c r="J907" s="1874"/>
      <c r="K907" s="1874"/>
      <c r="L907" s="1874"/>
      <c r="M907" s="1874"/>
      <c r="N907" s="2"/>
      <c r="O907" s="2"/>
      <c r="P907" s="2"/>
      <c r="Q907" s="2"/>
      <c r="R907" s="2"/>
      <c r="S907" s="2"/>
      <c r="T907" s="2"/>
      <c r="U907" s="2"/>
      <c r="V907" s="2"/>
      <c r="W907" s="2"/>
      <c r="X907" s="2"/>
      <c r="Y907" s="2"/>
      <c r="Z907" s="2"/>
      <c r="AA907" s="2"/>
    </row>
    <row r="908" spans="1:27" ht="3.75" customHeight="1" x14ac:dyDescent="0.2">
      <c r="A908" s="2"/>
      <c r="B908" s="1610"/>
      <c r="C908" s="1610"/>
      <c r="D908" s="1610"/>
      <c r="E908" s="1610"/>
      <c r="F908" s="1610"/>
      <c r="G908" s="1610"/>
      <c r="H908" s="1610"/>
      <c r="I908" s="1610"/>
      <c r="J908" s="1610"/>
      <c r="K908" s="1610"/>
      <c r="L908" s="1610"/>
      <c r="M908" s="1610"/>
      <c r="N908" s="2"/>
      <c r="O908" s="2"/>
      <c r="P908" s="2"/>
      <c r="Q908" s="2"/>
      <c r="R908" s="2"/>
      <c r="S908" s="2"/>
      <c r="T908" s="2"/>
      <c r="U908" s="2"/>
      <c r="V908" s="2"/>
      <c r="W908" s="2"/>
      <c r="X908" s="2"/>
      <c r="Y908" s="2"/>
      <c r="Z908" s="2"/>
      <c r="AA908" s="2"/>
    </row>
    <row r="909" spans="1:27" ht="12.75" customHeight="1" x14ac:dyDescent="0.2">
      <c r="A909" s="2"/>
      <c r="B909" s="1875"/>
      <c r="C909" s="1875"/>
      <c r="D909" s="1875"/>
      <c r="E909" s="1875"/>
      <c r="F909" s="1875"/>
      <c r="G909" s="1875"/>
      <c r="H909" s="1875"/>
      <c r="I909" s="1875"/>
      <c r="J909" s="1875"/>
      <c r="K909" s="1875"/>
      <c r="L909" s="1875"/>
      <c r="M909" s="1875"/>
      <c r="N909" s="2"/>
      <c r="O909" s="2"/>
      <c r="P909" s="2"/>
      <c r="Q909" s="2"/>
      <c r="R909" s="2"/>
      <c r="S909" s="2"/>
      <c r="T909" s="2"/>
      <c r="U909" s="2"/>
      <c r="V909" s="2"/>
      <c r="W909" s="2"/>
      <c r="X909" s="2"/>
      <c r="Y909" s="2"/>
      <c r="Z909" s="2"/>
      <c r="AA909" s="2"/>
    </row>
    <row r="910" spans="1:27"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x14ac:dyDescent="0.2">
      <c r="A912" s="1012"/>
      <c r="B912" s="1012" t="s">
        <v>658</v>
      </c>
      <c r="C912" s="1012"/>
      <c r="D912" s="1012"/>
      <c r="E912" s="1012"/>
      <c r="F912" s="1012"/>
      <c r="G912" s="1012"/>
      <c r="H912" s="1012"/>
      <c r="I912" s="1012"/>
      <c r="J912" s="1012"/>
      <c r="K912" s="1012"/>
      <c r="L912" s="1012"/>
      <c r="M912" s="1012"/>
      <c r="N912" s="1"/>
      <c r="O912" s="1"/>
      <c r="P912" s="1"/>
      <c r="Q912" s="1"/>
      <c r="R912" s="1"/>
      <c r="S912" s="1"/>
      <c r="T912" s="1"/>
      <c r="U912" s="1"/>
      <c r="V912" s="1"/>
      <c r="W912" s="1"/>
      <c r="X912" s="1"/>
      <c r="Y912" s="1"/>
      <c r="Z912" s="1"/>
      <c r="AA912" s="1"/>
    </row>
    <row r="913" spans="1:27" ht="12.75" customHeight="1" x14ac:dyDescent="0.2">
      <c r="A913" s="1012"/>
      <c r="B913" s="1012" t="s">
        <v>659</v>
      </c>
      <c r="C913" s="1012"/>
      <c r="D913" s="1012"/>
      <c r="E913" s="1012"/>
      <c r="F913" s="1012"/>
      <c r="G913" s="1012"/>
      <c r="H913" s="1012"/>
      <c r="I913" s="1012"/>
      <c r="J913" s="1012"/>
      <c r="K913" s="1012"/>
      <c r="L913" s="1012"/>
      <c r="M913" s="1012"/>
      <c r="N913" s="1"/>
      <c r="O913" s="1"/>
      <c r="P913" s="1"/>
      <c r="Q913" s="1"/>
      <c r="R913" s="1"/>
      <c r="S913" s="1"/>
      <c r="T913" s="1"/>
      <c r="U913" s="1"/>
      <c r="V913" s="1"/>
      <c r="W913" s="1"/>
      <c r="X913" s="1"/>
      <c r="Y913" s="1"/>
      <c r="Z913" s="1"/>
      <c r="AA913" s="1"/>
    </row>
    <row r="914" spans="1:27" ht="12.75" customHeight="1" x14ac:dyDescent="0.2">
      <c r="A914" s="1012"/>
      <c r="B914" s="1012" t="s">
        <v>660</v>
      </c>
      <c r="C914" s="1012"/>
      <c r="D914" s="1012"/>
      <c r="E914" s="1012"/>
      <c r="F914" s="1012"/>
      <c r="G914" s="1012"/>
      <c r="H914" s="1012"/>
      <c r="I914" s="1012"/>
      <c r="J914" s="1012"/>
      <c r="K914" s="1012"/>
      <c r="L914" s="1012"/>
      <c r="M914" s="1012"/>
      <c r="N914" s="1"/>
      <c r="O914" s="1"/>
      <c r="P914" s="1"/>
      <c r="Q914" s="1"/>
      <c r="R914" s="1"/>
      <c r="S914" s="1"/>
      <c r="T914" s="1"/>
      <c r="U914" s="1"/>
      <c r="V914" s="1"/>
      <c r="W914" s="1"/>
      <c r="X914" s="1"/>
      <c r="Y914" s="1"/>
      <c r="Z914" s="1"/>
      <c r="AA914" s="1"/>
    </row>
    <row r="915" spans="1:27"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 customHeight="1" x14ac:dyDescent="0.2">
      <c r="A916" s="1"/>
      <c r="B916" s="1876" t="s">
        <v>661</v>
      </c>
      <c r="C916" s="1615"/>
      <c r="D916" s="1615"/>
      <c r="E916" s="1615"/>
      <c r="F916" s="1615"/>
      <c r="G916" s="1637"/>
      <c r="H916" s="1902" t="s">
        <v>438</v>
      </c>
      <c r="I916" s="1615"/>
      <c r="J916" s="1721"/>
      <c r="K916" s="1877" t="s">
        <v>494</v>
      </c>
      <c r="L916" s="1615"/>
      <c r="M916" s="1615"/>
      <c r="N916" s="1"/>
      <c r="O916" s="1"/>
      <c r="P916" s="1"/>
      <c r="Q916" s="1"/>
      <c r="R916" s="1"/>
      <c r="S916" s="1"/>
      <c r="T916" s="1"/>
      <c r="U916" s="1"/>
      <c r="V916" s="1"/>
      <c r="W916" s="1"/>
      <c r="X916" s="1"/>
      <c r="Y916" s="1"/>
      <c r="Z916" s="1"/>
      <c r="AA916" s="1"/>
    </row>
    <row r="917" spans="1:27" ht="12.75" customHeight="1" x14ac:dyDescent="0.2">
      <c r="A917" s="1"/>
      <c r="B917" s="1615"/>
      <c r="C917" s="1615"/>
      <c r="D917" s="1615"/>
      <c r="E917" s="1615"/>
      <c r="F917" s="1615"/>
      <c r="G917" s="1637"/>
      <c r="H917" s="1309">
        <v>2022</v>
      </c>
      <c r="I917" s="432">
        <v>2023</v>
      </c>
      <c r="J917" s="433">
        <v>2024</v>
      </c>
      <c r="K917" s="431">
        <v>2022</v>
      </c>
      <c r="L917" s="432">
        <v>2023</v>
      </c>
      <c r="M917" s="434">
        <v>2024</v>
      </c>
      <c r="N917" s="1"/>
      <c r="O917" s="1"/>
      <c r="P917" s="1"/>
      <c r="Q917" s="1"/>
      <c r="R917" s="1"/>
      <c r="S917" s="1"/>
      <c r="T917" s="1"/>
      <c r="U917" s="1"/>
      <c r="V917" s="1"/>
      <c r="W917" s="1"/>
      <c r="X917" s="1"/>
      <c r="Y917" s="1"/>
      <c r="Z917" s="1"/>
      <c r="AA917" s="1"/>
    </row>
    <row r="918" spans="1:27" ht="12.75" customHeight="1" x14ac:dyDescent="0.2">
      <c r="A918" s="1"/>
      <c r="B918" s="1670" t="s">
        <v>662</v>
      </c>
      <c r="C918" s="1671"/>
      <c r="D918" s="1671"/>
      <c r="E918" s="1671"/>
      <c r="F918" s="1671"/>
      <c r="G918" s="1672"/>
      <c r="H918" s="678">
        <v>14264.06</v>
      </c>
      <c r="I918" s="679">
        <v>17947.599999999999</v>
      </c>
      <c r="J918" s="679">
        <v>20642</v>
      </c>
      <c r="K918" s="679">
        <v>520.34</v>
      </c>
      <c r="L918" s="679">
        <v>517.09</v>
      </c>
      <c r="M918" s="680">
        <v>469.9</v>
      </c>
      <c r="N918" s="1"/>
      <c r="O918" s="1"/>
      <c r="P918" s="1"/>
      <c r="Q918" s="1"/>
      <c r="R918" s="1"/>
      <c r="S918" s="1"/>
      <c r="T918" s="1"/>
      <c r="U918" s="1"/>
      <c r="V918" s="1"/>
      <c r="W918" s="1"/>
      <c r="X918" s="1"/>
      <c r="Y918" s="1"/>
      <c r="Z918" s="1"/>
      <c r="AA918" s="1"/>
    </row>
    <row r="919" spans="1:27" ht="12.75" customHeight="1" x14ac:dyDescent="0.2">
      <c r="A919" s="1"/>
      <c r="B919" s="1623" t="s">
        <v>663</v>
      </c>
      <c r="C919" s="1624"/>
      <c r="D919" s="1624"/>
      <c r="E919" s="1624"/>
      <c r="F919" s="1624"/>
      <c r="G919" s="1625"/>
      <c r="H919" s="681">
        <v>2218.4</v>
      </c>
      <c r="I919" s="682">
        <v>2254.4</v>
      </c>
      <c r="J919" s="682">
        <v>2622.1</v>
      </c>
      <c r="K919" s="682">
        <v>52.75</v>
      </c>
      <c r="L919" s="682">
        <v>46.73</v>
      </c>
      <c r="M919" s="1397">
        <v>94.7</v>
      </c>
      <c r="N919" s="1"/>
      <c r="O919" s="1"/>
      <c r="P919" s="1"/>
      <c r="Q919" s="1"/>
      <c r="R919" s="1"/>
      <c r="S919" s="1"/>
      <c r="T919" s="1"/>
      <c r="U919" s="1"/>
      <c r="V919" s="1"/>
      <c r="W919" s="1"/>
      <c r="X919" s="1"/>
      <c r="Y919" s="1"/>
      <c r="Z919" s="1"/>
      <c r="AA919" s="1"/>
    </row>
    <row r="920" spans="1:27" ht="12.75" customHeight="1" x14ac:dyDescent="0.2">
      <c r="A920" s="1"/>
      <c r="B920" s="1822" t="s">
        <v>664</v>
      </c>
      <c r="C920" s="1698"/>
      <c r="D920" s="1698"/>
      <c r="E920" s="1698"/>
      <c r="F920" s="1698"/>
      <c r="G920" s="1699"/>
      <c r="H920" s="1398">
        <v>2591.86</v>
      </c>
      <c r="I920" s="1399">
        <v>2319.52</v>
      </c>
      <c r="J920" s="1399">
        <v>2729.5</v>
      </c>
      <c r="K920" s="1399">
        <v>52.7</v>
      </c>
      <c r="L920" s="1399">
        <v>46.73</v>
      </c>
      <c r="M920" s="1400">
        <v>63.9</v>
      </c>
      <c r="N920" s="1"/>
      <c r="O920" s="1"/>
      <c r="P920" s="1"/>
      <c r="Q920" s="1"/>
      <c r="R920" s="1"/>
      <c r="S920" s="1"/>
      <c r="T920" s="1"/>
      <c r="U920" s="1"/>
      <c r="V920" s="1"/>
      <c r="W920" s="1"/>
      <c r="X920" s="1"/>
      <c r="Y920" s="1"/>
      <c r="Z920" s="1"/>
      <c r="AA920" s="1"/>
    </row>
    <row r="921" spans="1:27" ht="15" customHeight="1" x14ac:dyDescent="0.2">
      <c r="A921" s="2"/>
      <c r="B921" s="1873" t="s">
        <v>665</v>
      </c>
      <c r="C921" s="1874"/>
      <c r="D921" s="1874"/>
      <c r="E921" s="1874"/>
      <c r="F921" s="1874"/>
      <c r="G921" s="1874"/>
      <c r="H921" s="1874"/>
      <c r="I921" s="1874"/>
      <c r="J921" s="1874"/>
      <c r="K921" s="1874"/>
      <c r="L921" s="1874"/>
      <c r="M921" s="1874"/>
      <c r="N921" s="2"/>
      <c r="O921" s="2"/>
      <c r="P921" s="2"/>
      <c r="Q921" s="2"/>
      <c r="R921" s="2"/>
      <c r="S921" s="2"/>
      <c r="T921" s="2"/>
      <c r="U921" s="2"/>
      <c r="V921" s="2"/>
      <c r="W921" s="2"/>
      <c r="X921" s="2"/>
      <c r="Y921" s="2"/>
      <c r="Z921" s="2"/>
      <c r="AA921" s="2"/>
    </row>
    <row r="922" spans="1:27" ht="15" customHeight="1" x14ac:dyDescent="0.2">
      <c r="A922" s="2"/>
      <c r="B922" s="1875"/>
      <c r="C922" s="1875"/>
      <c r="D922" s="1875"/>
      <c r="E922" s="1875"/>
      <c r="F922" s="1875"/>
      <c r="G922" s="1875"/>
      <c r="H922" s="1875"/>
      <c r="I922" s="1875"/>
      <c r="J922" s="1875"/>
      <c r="K922" s="1875"/>
      <c r="L922" s="1875"/>
      <c r="M922" s="1875"/>
      <c r="N922" s="2"/>
      <c r="O922" s="2"/>
      <c r="P922" s="2"/>
      <c r="Q922" s="2"/>
      <c r="R922" s="2"/>
      <c r="S922" s="2"/>
      <c r="T922" s="2"/>
      <c r="U922" s="2"/>
      <c r="V922" s="2"/>
      <c r="W922" s="2"/>
      <c r="X922" s="2"/>
      <c r="Y922" s="2"/>
      <c r="Z922" s="2"/>
      <c r="AA922" s="2"/>
    </row>
    <row r="923" spans="1:27"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75" customHeight="1" x14ac:dyDescent="0.2">
      <c r="A925" s="1012"/>
      <c r="B925" s="1012" t="s">
        <v>666</v>
      </c>
      <c r="C925" s="1012"/>
      <c r="D925" s="1012"/>
      <c r="E925" s="1012"/>
      <c r="F925" s="1012"/>
      <c r="G925" s="1012"/>
      <c r="H925" s="1012"/>
      <c r="I925" s="1012"/>
      <c r="J925" s="1012"/>
      <c r="K925" s="1012"/>
      <c r="L925" s="1012"/>
      <c r="M925" s="1012"/>
      <c r="N925" s="1"/>
      <c r="O925" s="1"/>
      <c r="P925" s="1"/>
      <c r="Q925" s="1"/>
      <c r="R925" s="1"/>
      <c r="S925" s="1"/>
      <c r="T925" s="1"/>
      <c r="U925" s="1"/>
      <c r="V925" s="1"/>
      <c r="W925" s="1"/>
      <c r="X925" s="1"/>
      <c r="Y925" s="1"/>
      <c r="Z925" s="1"/>
      <c r="AA925" s="1"/>
    </row>
    <row r="926" spans="1:27"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45" customHeight="1" x14ac:dyDescent="0.2">
      <c r="A927" s="1"/>
      <c r="B927" s="2000" t="s">
        <v>667</v>
      </c>
      <c r="C927" s="1615"/>
      <c r="D927" s="1615"/>
      <c r="E927" s="1615"/>
      <c r="F927" s="1615"/>
      <c r="G927" s="1615"/>
      <c r="H927" s="1615"/>
      <c r="I927" s="1615"/>
      <c r="J927" s="1615"/>
      <c r="K927" s="1615"/>
      <c r="L927" s="1615"/>
      <c r="M927" s="1615"/>
      <c r="N927" s="1"/>
      <c r="O927" s="1"/>
      <c r="P927" s="1"/>
      <c r="Q927" s="1"/>
      <c r="R927" s="1"/>
      <c r="S927" s="1"/>
      <c r="T927" s="1"/>
      <c r="U927" s="1"/>
      <c r="V927" s="1"/>
      <c r="W927" s="1"/>
      <c r="X927" s="1"/>
      <c r="Y927" s="1"/>
      <c r="Z927" s="1"/>
      <c r="AA927" s="1"/>
    </row>
    <row r="928" spans="1:27" ht="42" customHeight="1" x14ac:dyDescent="0.2">
      <c r="A928" s="2"/>
      <c r="B928" s="1615"/>
      <c r="C928" s="1615"/>
      <c r="D928" s="1615"/>
      <c r="E928" s="1615"/>
      <c r="F928" s="1615"/>
      <c r="G928" s="1615"/>
      <c r="H928" s="1615"/>
      <c r="I928" s="1615"/>
      <c r="J928" s="1615"/>
      <c r="K928" s="1615"/>
      <c r="L928" s="1615"/>
      <c r="M928" s="1615"/>
      <c r="N928" s="2"/>
      <c r="O928" s="2"/>
      <c r="P928" s="2"/>
      <c r="Q928" s="2"/>
      <c r="R928" s="2"/>
      <c r="S928" s="2"/>
      <c r="T928" s="2"/>
      <c r="U928" s="2"/>
      <c r="V928" s="2"/>
      <c r="W928" s="2"/>
      <c r="X928" s="2"/>
      <c r="Y928" s="2"/>
      <c r="Z928" s="2"/>
      <c r="AA928" s="2"/>
    </row>
    <row r="929" spans="1:27"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33.75" customHeight="1" x14ac:dyDescent="0.2">
      <c r="A931" s="6"/>
      <c r="B931" s="370" t="s">
        <v>668</v>
      </c>
      <c r="C931" s="6"/>
      <c r="D931" s="6"/>
      <c r="E931" s="6"/>
      <c r="F931" s="6"/>
      <c r="G931" s="6"/>
      <c r="H931" s="6"/>
      <c r="I931" s="6"/>
      <c r="J931" s="6"/>
      <c r="K931" s="6"/>
      <c r="L931" s="6"/>
      <c r="M931" s="6"/>
      <c r="N931" s="6"/>
      <c r="O931" s="6"/>
      <c r="P931" s="6"/>
      <c r="Q931" s="6"/>
      <c r="R931" s="6"/>
      <c r="S931" s="6"/>
      <c r="T931" s="6"/>
      <c r="U931" s="6"/>
      <c r="V931" s="6"/>
      <c r="W931" s="6"/>
      <c r="X931" s="6"/>
      <c r="Y931" s="6"/>
      <c r="Z931" s="6"/>
      <c r="AA931" s="6"/>
    </row>
    <row r="932" spans="1:27"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5" customHeight="1" x14ac:dyDescent="0.2">
      <c r="A934" s="1012"/>
      <c r="B934" s="1012" t="s">
        <v>669</v>
      </c>
      <c r="C934" s="1401"/>
      <c r="D934" s="1401"/>
      <c r="E934" s="1401"/>
      <c r="F934" s="1401"/>
      <c r="G934" s="1401"/>
      <c r="H934" s="1401"/>
      <c r="I934" s="1401"/>
      <c r="J934" s="1401"/>
      <c r="K934" s="1401"/>
      <c r="L934" s="1401"/>
      <c r="M934" s="1401"/>
      <c r="N934" s="1"/>
      <c r="O934" s="1"/>
      <c r="P934" s="1"/>
      <c r="Q934" s="1"/>
      <c r="R934" s="1"/>
      <c r="S934" s="1"/>
      <c r="T934" s="1"/>
      <c r="U934" s="1"/>
      <c r="V934" s="1"/>
      <c r="W934" s="1"/>
      <c r="X934" s="1"/>
      <c r="Y934" s="1"/>
      <c r="Z934" s="1"/>
      <c r="AA934" s="1"/>
    </row>
    <row r="935" spans="1:27" ht="12.75" customHeight="1" x14ac:dyDescent="0.2">
      <c r="A935" s="1012"/>
      <c r="B935" s="1012" t="s">
        <v>670</v>
      </c>
      <c r="C935" s="1401"/>
      <c r="D935" s="1401"/>
      <c r="E935" s="1401"/>
      <c r="F935" s="1401"/>
      <c r="G935" s="1401"/>
      <c r="H935" s="1401"/>
      <c r="I935" s="1401"/>
      <c r="J935" s="1401"/>
      <c r="K935" s="1401"/>
      <c r="L935" s="1401"/>
      <c r="M935" s="1401"/>
      <c r="N935" s="1"/>
      <c r="O935" s="1"/>
      <c r="P935" s="1"/>
      <c r="Q935" s="1"/>
      <c r="R935" s="1"/>
      <c r="S935" s="1"/>
      <c r="T935" s="1"/>
      <c r="U935" s="1"/>
      <c r="V935" s="1"/>
      <c r="W935" s="1"/>
      <c r="X935" s="1"/>
      <c r="Y935" s="1"/>
      <c r="Z935" s="1"/>
      <c r="AA935" s="1"/>
    </row>
    <row r="936" spans="1:27"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 customHeight="1" x14ac:dyDescent="0.2">
      <c r="A937" s="1"/>
      <c r="B937" s="1876" t="s">
        <v>671</v>
      </c>
      <c r="C937" s="1615"/>
      <c r="D937" s="1615"/>
      <c r="E937" s="1615"/>
      <c r="F937" s="1615"/>
      <c r="G937" s="1637"/>
      <c r="H937" s="1902" t="s">
        <v>438</v>
      </c>
      <c r="I937" s="1615"/>
      <c r="J937" s="1637"/>
      <c r="K937" s="1902" t="s">
        <v>494</v>
      </c>
      <c r="L937" s="1615"/>
      <c r="M937" s="1615"/>
      <c r="N937" s="1"/>
      <c r="O937" s="1"/>
      <c r="P937" s="1"/>
      <c r="Q937" s="1"/>
      <c r="R937" s="1"/>
      <c r="S937" s="1"/>
      <c r="T937" s="1"/>
      <c r="U937" s="1"/>
      <c r="V937" s="1"/>
      <c r="W937" s="1"/>
      <c r="X937" s="1"/>
      <c r="Y937" s="1"/>
      <c r="Z937" s="1"/>
      <c r="AA937" s="1"/>
    </row>
    <row r="938" spans="1:27" ht="12.75" customHeight="1" x14ac:dyDescent="0.2">
      <c r="A938" s="1"/>
      <c r="B938" s="1638"/>
      <c r="C938" s="1638"/>
      <c r="D938" s="1638"/>
      <c r="E938" s="1638"/>
      <c r="F938" s="1638"/>
      <c r="G938" s="1639"/>
      <c r="H938" s="1309">
        <v>2022</v>
      </c>
      <c r="I938" s="432">
        <v>2023</v>
      </c>
      <c r="J938" s="1310">
        <v>2024</v>
      </c>
      <c r="K938" s="1309">
        <v>2022</v>
      </c>
      <c r="L938" s="432">
        <v>2023</v>
      </c>
      <c r="M938" s="434">
        <v>2024</v>
      </c>
      <c r="N938" s="1"/>
      <c r="O938" s="1"/>
      <c r="P938" s="1"/>
      <c r="Q938" s="1"/>
      <c r="R938" s="1"/>
      <c r="S938" s="1"/>
      <c r="T938" s="1"/>
      <c r="U938" s="1"/>
      <c r="V938" s="1"/>
      <c r="W938" s="1"/>
      <c r="X938" s="1"/>
      <c r="Y938" s="1"/>
      <c r="Z938" s="1"/>
      <c r="AA938" s="1"/>
    </row>
    <row r="939" spans="1:27" ht="12.75" customHeight="1" x14ac:dyDescent="0.2">
      <c r="A939" s="1"/>
      <c r="B939" s="1649" t="s">
        <v>672</v>
      </c>
      <c r="C939" s="1650"/>
      <c r="D939" s="1650"/>
      <c r="E939" s="1650"/>
      <c r="F939" s="1650"/>
      <c r="G939" s="1651"/>
      <c r="H939" s="683">
        <v>5233000</v>
      </c>
      <c r="I939" s="684">
        <v>6911400</v>
      </c>
      <c r="J939" s="685">
        <v>8730136</v>
      </c>
      <c r="K939" s="683">
        <v>712000</v>
      </c>
      <c r="L939" s="684">
        <v>1971248</v>
      </c>
      <c r="M939" s="686">
        <v>2042792</v>
      </c>
      <c r="N939" s="1"/>
      <c r="O939" s="82"/>
      <c r="P939" s="82"/>
      <c r="Q939" s="1"/>
      <c r="R939" s="1"/>
      <c r="S939" s="1"/>
      <c r="T939" s="1"/>
      <c r="U939" s="1"/>
      <c r="V939" s="1"/>
      <c r="W939" s="1"/>
      <c r="X939" s="1"/>
      <c r="Y939" s="1"/>
      <c r="Z939" s="1"/>
      <c r="AA939" s="1"/>
    </row>
    <row r="940" spans="1:27" ht="12.75" customHeight="1" x14ac:dyDescent="0.2">
      <c r="A940" s="1"/>
      <c r="B940" s="1623" t="s">
        <v>673</v>
      </c>
      <c r="C940" s="1624"/>
      <c r="D940" s="1624"/>
      <c r="E940" s="1624"/>
      <c r="F940" s="1624"/>
      <c r="G940" s="1625"/>
      <c r="H940" s="113">
        <v>32503000</v>
      </c>
      <c r="I940" s="307">
        <v>28117629</v>
      </c>
      <c r="J940" s="112">
        <v>25591731</v>
      </c>
      <c r="K940" s="113">
        <v>1620215</v>
      </c>
      <c r="L940" s="307">
        <v>3305738</v>
      </c>
      <c r="M940" s="1059">
        <v>2841932</v>
      </c>
      <c r="N940" s="1"/>
      <c r="O940" s="82"/>
      <c r="P940" s="82"/>
      <c r="Q940" s="1"/>
      <c r="R940" s="1"/>
      <c r="S940" s="1"/>
      <c r="T940" s="1"/>
      <c r="U940" s="1"/>
      <c r="V940" s="1"/>
      <c r="W940" s="1"/>
      <c r="X940" s="1"/>
      <c r="Y940" s="1"/>
      <c r="Z940" s="1"/>
      <c r="AA940" s="1"/>
    </row>
    <row r="941" spans="1:27" ht="12.75" customHeight="1" x14ac:dyDescent="0.2">
      <c r="A941" s="1"/>
      <c r="B941" s="1628" t="s">
        <v>674</v>
      </c>
      <c r="C941" s="1624"/>
      <c r="D941" s="1624"/>
      <c r="E941" s="1624"/>
      <c r="F941" s="1624"/>
      <c r="G941" s="1625"/>
      <c r="H941" s="116">
        <v>37736000</v>
      </c>
      <c r="I941" s="308">
        <v>35029029</v>
      </c>
      <c r="J941" s="117">
        <v>34321867</v>
      </c>
      <c r="K941" s="116">
        <v>2332215</v>
      </c>
      <c r="L941" s="308">
        <v>5276986</v>
      </c>
      <c r="M941" s="1064">
        <v>4884724</v>
      </c>
      <c r="N941" s="1"/>
      <c r="O941" s="82"/>
      <c r="P941" s="82"/>
      <c r="Q941" s="1"/>
      <c r="R941" s="1"/>
      <c r="S941" s="1"/>
      <c r="T941" s="1"/>
      <c r="U941" s="1"/>
      <c r="V941" s="1"/>
      <c r="W941" s="1"/>
      <c r="X941" s="1"/>
      <c r="Y941" s="1"/>
      <c r="Z941" s="1"/>
      <c r="AA941" s="1"/>
    </row>
    <row r="942" spans="1:27" ht="15" customHeight="1" x14ac:dyDescent="0.2">
      <c r="A942" s="2"/>
      <c r="B942" s="1644" t="s">
        <v>675</v>
      </c>
      <c r="C942" s="1645"/>
      <c r="D942" s="1645"/>
      <c r="E942" s="1645"/>
      <c r="F942" s="1645"/>
      <c r="G942" s="1645"/>
      <c r="H942" s="1645"/>
      <c r="I942" s="1645"/>
      <c r="J942" s="1645"/>
      <c r="K942" s="1645"/>
      <c r="L942" s="1645"/>
      <c r="M942" s="1645"/>
      <c r="N942" s="2"/>
      <c r="O942" s="2"/>
      <c r="P942" s="2"/>
      <c r="Q942" s="2"/>
      <c r="R942" s="2"/>
      <c r="S942" s="2"/>
      <c r="T942" s="2"/>
      <c r="U942" s="2"/>
      <c r="V942" s="2"/>
      <c r="W942" s="2"/>
      <c r="X942" s="2"/>
      <c r="Y942" s="2"/>
      <c r="Z942" s="2"/>
      <c r="AA942" s="2"/>
    </row>
    <row r="943" spans="1:27" ht="15" customHeight="1" x14ac:dyDescent="0.2">
      <c r="A943" s="2"/>
      <c r="B943" s="1610"/>
      <c r="C943" s="1610"/>
      <c r="D943" s="1610"/>
      <c r="E943" s="1610"/>
      <c r="F943" s="1610"/>
      <c r="G943" s="1610"/>
      <c r="H943" s="1610"/>
      <c r="I943" s="1610"/>
      <c r="J943" s="1610"/>
      <c r="K943" s="1610"/>
      <c r="L943" s="1610"/>
      <c r="M943" s="1610"/>
      <c r="N943" s="2"/>
      <c r="O943" s="2"/>
      <c r="P943" s="2"/>
      <c r="Q943" s="2"/>
      <c r="R943" s="2"/>
      <c r="S943" s="2"/>
      <c r="T943" s="2"/>
      <c r="U943" s="2"/>
      <c r="V943" s="2"/>
      <c r="W943" s="2"/>
      <c r="X943" s="2"/>
      <c r="Y943" s="2"/>
      <c r="Z943" s="2"/>
      <c r="AA943" s="2"/>
    </row>
    <row r="944" spans="1:27" ht="1.5" customHeight="1" x14ac:dyDescent="0.2">
      <c r="A944" s="2"/>
      <c r="B944" s="1635"/>
      <c r="C944" s="1635"/>
      <c r="D944" s="1635"/>
      <c r="E944" s="1635"/>
      <c r="F944" s="1635"/>
      <c r="G944" s="1635"/>
      <c r="H944" s="1635"/>
      <c r="I944" s="1635"/>
      <c r="J944" s="1635"/>
      <c r="K944" s="1635"/>
      <c r="L944" s="1635"/>
      <c r="M944" s="1635"/>
      <c r="N944" s="2"/>
      <c r="O944" s="2"/>
      <c r="P944" s="2"/>
      <c r="Q944" s="2"/>
      <c r="R944" s="2"/>
      <c r="S944" s="2"/>
      <c r="T944" s="2"/>
      <c r="U944" s="2"/>
      <c r="V944" s="2"/>
      <c r="W944" s="2"/>
      <c r="X944" s="2"/>
      <c r="Y944" s="2"/>
      <c r="Z944" s="2"/>
      <c r="AA944" s="2"/>
    </row>
    <row r="945" spans="1:27"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5" customHeight="1" x14ac:dyDescent="0.2">
      <c r="A947" s="1012"/>
      <c r="B947" s="1967" t="s">
        <v>676</v>
      </c>
      <c r="C947" s="1615"/>
      <c r="D947" s="1615"/>
      <c r="E947" s="1615"/>
      <c r="F947" s="1615"/>
      <c r="G947" s="1615"/>
      <c r="H947" s="1615"/>
      <c r="I947" s="1615"/>
      <c r="J947" s="1615"/>
      <c r="K947" s="1615"/>
      <c r="L947" s="1615"/>
      <c r="M947" s="1615"/>
      <c r="N947" s="1"/>
      <c r="O947" s="1"/>
      <c r="P947" s="1"/>
      <c r="Q947" s="1"/>
      <c r="R947" s="1"/>
      <c r="S947" s="1"/>
      <c r="T947" s="1"/>
      <c r="U947" s="1"/>
      <c r="V947" s="1"/>
      <c r="W947" s="1"/>
      <c r="X947" s="1"/>
      <c r="Y947" s="1"/>
      <c r="Z947" s="1"/>
      <c r="AA947" s="1"/>
    </row>
    <row r="948" spans="1:27" ht="15" customHeight="1" x14ac:dyDescent="0.2">
      <c r="A948" s="1012"/>
      <c r="B948" s="1615"/>
      <c r="C948" s="1610"/>
      <c r="D948" s="1610"/>
      <c r="E948" s="1610"/>
      <c r="F948" s="1610"/>
      <c r="G948" s="1610"/>
      <c r="H948" s="1610"/>
      <c r="I948" s="1610"/>
      <c r="J948" s="1610"/>
      <c r="K948" s="1610"/>
      <c r="L948" s="1610"/>
      <c r="M948" s="1615"/>
      <c r="N948" s="1"/>
      <c r="O948" s="1"/>
      <c r="P948" s="1"/>
      <c r="Q948" s="1"/>
      <c r="R948" s="1"/>
      <c r="S948" s="1"/>
      <c r="T948" s="1"/>
      <c r="U948" s="1"/>
      <c r="V948" s="1"/>
      <c r="W948" s="1"/>
      <c r="X948" s="1"/>
      <c r="Y948" s="1"/>
      <c r="Z948" s="1"/>
      <c r="AA948" s="1"/>
    </row>
    <row r="949" spans="1:27" ht="15" customHeight="1" x14ac:dyDescent="0.2">
      <c r="A949" s="1012"/>
      <c r="B949" s="1615"/>
      <c r="C949" s="1610"/>
      <c r="D949" s="1610"/>
      <c r="E949" s="1610"/>
      <c r="F949" s="1610"/>
      <c r="G949" s="1610"/>
      <c r="H949" s="1610"/>
      <c r="I949" s="1610"/>
      <c r="J949" s="1610"/>
      <c r="K949" s="1610"/>
      <c r="L949" s="1610"/>
      <c r="M949" s="1615"/>
      <c r="N949" s="1"/>
      <c r="O949" s="1"/>
      <c r="P949" s="1"/>
      <c r="Q949" s="1"/>
      <c r="R949" s="1"/>
      <c r="S949" s="1"/>
      <c r="T949" s="1"/>
      <c r="U949" s="1"/>
      <c r="V949" s="1"/>
      <c r="W949" s="1"/>
      <c r="X949" s="1"/>
      <c r="Y949" s="1"/>
      <c r="Z949" s="1"/>
      <c r="AA949" s="1"/>
    </row>
    <row r="950" spans="1:27" ht="15" hidden="1" customHeight="1" x14ac:dyDescent="0.2">
      <c r="A950" s="1012"/>
      <c r="B950" s="1615"/>
      <c r="C950" s="1615"/>
      <c r="D950" s="1615"/>
      <c r="E950" s="1615"/>
      <c r="F950" s="1615"/>
      <c r="G950" s="1615"/>
      <c r="H950" s="1615"/>
      <c r="I950" s="1615"/>
      <c r="J950" s="1615"/>
      <c r="K950" s="1615"/>
      <c r="L950" s="1615"/>
      <c r="M950" s="1615"/>
      <c r="N950" s="1"/>
      <c r="O950" s="1"/>
      <c r="P950" s="1"/>
      <c r="Q950" s="1"/>
      <c r="R950" s="1"/>
      <c r="S950" s="1"/>
      <c r="T950" s="1"/>
      <c r="U950" s="1"/>
      <c r="V950" s="1"/>
      <c r="W950" s="1"/>
      <c r="X950" s="1"/>
      <c r="Y950" s="1"/>
      <c r="Z950" s="1"/>
      <c r="AA950" s="1"/>
    </row>
    <row r="951" spans="1:27"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68.25" customHeight="1" x14ac:dyDescent="0.2">
      <c r="A952" s="1"/>
      <c r="B952" s="2001" t="s">
        <v>677</v>
      </c>
      <c r="C952" s="1896"/>
      <c r="D952" s="2002" t="s">
        <v>678</v>
      </c>
      <c r="E952" s="1896"/>
      <c r="F952" s="687" t="s">
        <v>679</v>
      </c>
      <c r="G952" s="2002" t="s">
        <v>680</v>
      </c>
      <c r="H952" s="1896"/>
      <c r="I952" s="687" t="s">
        <v>681</v>
      </c>
      <c r="J952" s="687" t="s">
        <v>682</v>
      </c>
      <c r="K952" s="687" t="s">
        <v>683</v>
      </c>
      <c r="L952" s="687" t="s">
        <v>684</v>
      </c>
      <c r="M952" s="1000" t="s">
        <v>685</v>
      </c>
      <c r="N952" s="1"/>
      <c r="O952" s="1"/>
      <c r="P952" s="1"/>
      <c r="Q952" s="1"/>
      <c r="R952" s="1"/>
      <c r="S952" s="1"/>
      <c r="T952" s="1"/>
      <c r="U952" s="1"/>
      <c r="V952" s="1"/>
      <c r="W952" s="1"/>
      <c r="X952" s="1"/>
      <c r="Y952" s="1"/>
      <c r="Z952" s="1"/>
      <c r="AA952" s="1"/>
    </row>
    <row r="953" spans="1:27" ht="103.5" customHeight="1" x14ac:dyDescent="0.2">
      <c r="A953" s="688"/>
      <c r="B953" s="2016" t="s">
        <v>686</v>
      </c>
      <c r="C953" s="2017"/>
      <c r="D953" s="2018" t="s">
        <v>687</v>
      </c>
      <c r="E953" s="2017"/>
      <c r="F953" s="689" t="s">
        <v>688</v>
      </c>
      <c r="G953" s="2019">
        <v>70000</v>
      </c>
      <c r="H953" s="2017"/>
      <c r="I953" s="690">
        <v>65374.574999999997</v>
      </c>
      <c r="J953" s="689" t="s">
        <v>689</v>
      </c>
      <c r="K953" s="689" t="s">
        <v>690</v>
      </c>
      <c r="L953" s="689" t="s">
        <v>691</v>
      </c>
      <c r="M953" s="691" t="s">
        <v>692</v>
      </c>
      <c r="N953" s="692"/>
      <c r="O953" s="1"/>
      <c r="P953" s="1"/>
      <c r="Q953" s="1"/>
      <c r="R953" s="1"/>
      <c r="S953" s="1"/>
      <c r="T953" s="1"/>
      <c r="U953" s="1"/>
      <c r="V953" s="1"/>
      <c r="W953" s="1"/>
      <c r="X953" s="1"/>
      <c r="Y953" s="1"/>
      <c r="Z953" s="1"/>
      <c r="AA953" s="1"/>
    </row>
    <row r="954" spans="1:27" ht="51" customHeight="1" x14ac:dyDescent="0.2">
      <c r="A954" s="688"/>
      <c r="B954" s="2012" t="s">
        <v>693</v>
      </c>
      <c r="C954" s="2013"/>
      <c r="D954" s="2014" t="s">
        <v>694</v>
      </c>
      <c r="E954" s="2013"/>
      <c r="F954" s="693" t="s">
        <v>695</v>
      </c>
      <c r="G954" s="2015">
        <v>13001.8</v>
      </c>
      <c r="H954" s="2013"/>
      <c r="I954" s="694">
        <v>13001.821</v>
      </c>
      <c r="J954" s="693" t="s">
        <v>689</v>
      </c>
      <c r="K954" s="693" t="s">
        <v>690</v>
      </c>
      <c r="L954" s="693" t="s">
        <v>691</v>
      </c>
      <c r="M954" s="695" t="s">
        <v>692</v>
      </c>
      <c r="N954" s="692"/>
      <c r="O954" s="1"/>
      <c r="P954" s="1"/>
      <c r="Q954" s="1"/>
      <c r="R954" s="1"/>
      <c r="S954" s="1"/>
      <c r="T954" s="1"/>
      <c r="U954" s="1"/>
      <c r="V954" s="1"/>
      <c r="W954" s="1"/>
      <c r="X954" s="1"/>
      <c r="Y954" s="1"/>
      <c r="Z954" s="1"/>
      <c r="AA954" s="1"/>
    </row>
    <row r="955" spans="1:27" ht="45" customHeight="1" x14ac:dyDescent="0.2">
      <c r="A955" s="688"/>
      <c r="B955" s="2012" t="s">
        <v>696</v>
      </c>
      <c r="C955" s="2013"/>
      <c r="D955" s="2014" t="s">
        <v>694</v>
      </c>
      <c r="E955" s="2013"/>
      <c r="F955" s="693" t="s">
        <v>695</v>
      </c>
      <c r="G955" s="2015">
        <v>0</v>
      </c>
      <c r="H955" s="2013"/>
      <c r="I955" s="694">
        <v>0</v>
      </c>
      <c r="J955" s="696" t="s">
        <v>697</v>
      </c>
      <c r="K955" s="693" t="s">
        <v>690</v>
      </c>
      <c r="L955" s="693" t="s">
        <v>691</v>
      </c>
      <c r="M955" s="695" t="s">
        <v>692</v>
      </c>
      <c r="N955" s="692"/>
      <c r="O955" s="1"/>
      <c r="P955" s="1"/>
      <c r="Q955" s="1"/>
      <c r="R955" s="1"/>
      <c r="S955" s="1"/>
      <c r="T955" s="1"/>
      <c r="U955" s="1"/>
      <c r="V955" s="1"/>
      <c r="W955" s="1"/>
      <c r="X955" s="1"/>
      <c r="Y955" s="1"/>
      <c r="Z955" s="1"/>
      <c r="AA955" s="1"/>
    </row>
    <row r="956" spans="1:27" ht="86.25" customHeight="1" x14ac:dyDescent="0.2">
      <c r="A956" s="688"/>
      <c r="B956" s="2008" t="s">
        <v>698</v>
      </c>
      <c r="C956" s="2009"/>
      <c r="D956" s="2010" t="s">
        <v>699</v>
      </c>
      <c r="E956" s="2009"/>
      <c r="F956" s="697" t="s">
        <v>695</v>
      </c>
      <c r="G956" s="2011">
        <v>230.16</v>
      </c>
      <c r="H956" s="2009"/>
      <c r="I956" s="698">
        <v>103.97</v>
      </c>
      <c r="J956" s="697" t="s">
        <v>689</v>
      </c>
      <c r="K956" s="697" t="s">
        <v>690</v>
      </c>
      <c r="L956" s="697" t="s">
        <v>691</v>
      </c>
      <c r="M956" s="699" t="s">
        <v>692</v>
      </c>
      <c r="N956" s="692"/>
      <c r="O956" s="1"/>
      <c r="P956" s="1"/>
      <c r="Q956" s="1"/>
      <c r="R956" s="1"/>
      <c r="S956" s="1"/>
      <c r="T956" s="1"/>
      <c r="U956" s="1"/>
      <c r="V956" s="1"/>
      <c r="W956" s="1"/>
      <c r="X956" s="1"/>
      <c r="Y956" s="1"/>
      <c r="Z956" s="1"/>
      <c r="AA956" s="1"/>
    </row>
    <row r="957" spans="1:27" ht="30.75" customHeight="1" x14ac:dyDescent="0.2">
      <c r="A957" s="688"/>
      <c r="B957" s="2000" t="s">
        <v>700</v>
      </c>
      <c r="C957" s="1998"/>
      <c r="D957" s="1997" t="s">
        <v>701</v>
      </c>
      <c r="E957" s="1998"/>
      <c r="F957" s="700" t="s">
        <v>702</v>
      </c>
      <c r="G957" s="2006" t="s">
        <v>702</v>
      </c>
      <c r="H957" s="1998"/>
      <c r="I957" s="701" t="s">
        <v>702</v>
      </c>
      <c r="J957" s="702" t="s">
        <v>702</v>
      </c>
      <c r="K957" s="700" t="s">
        <v>702</v>
      </c>
      <c r="L957" s="700" t="s">
        <v>702</v>
      </c>
      <c r="M957" s="1402" t="s">
        <v>702</v>
      </c>
      <c r="N957" s="692"/>
      <c r="O957" s="1"/>
      <c r="P957" s="1"/>
      <c r="Q957" s="1"/>
      <c r="R957" s="1"/>
      <c r="S957" s="1"/>
      <c r="T957" s="1"/>
      <c r="U957" s="1"/>
      <c r="V957" s="1"/>
      <c r="W957" s="1"/>
      <c r="X957" s="1"/>
      <c r="Y957" s="1"/>
      <c r="Z957" s="1"/>
      <c r="AA957" s="1"/>
    </row>
    <row r="958" spans="1:27" ht="24.75" customHeight="1" x14ac:dyDescent="0.2">
      <c r="A958" s="2"/>
      <c r="B958" s="1999" t="s">
        <v>703</v>
      </c>
      <c r="C958" s="1874"/>
      <c r="D958" s="1874"/>
      <c r="E958" s="1874"/>
      <c r="F958" s="1874"/>
      <c r="G958" s="1874"/>
      <c r="H958" s="1874"/>
      <c r="I958" s="1874"/>
      <c r="J958" s="1874"/>
      <c r="K958" s="1874"/>
      <c r="L958" s="1874"/>
      <c r="M958" s="1874"/>
      <c r="N958" s="2"/>
      <c r="O958" s="2"/>
      <c r="P958" s="2"/>
      <c r="Q958" s="2"/>
      <c r="R958" s="2"/>
      <c r="S958" s="2"/>
      <c r="T958" s="2"/>
      <c r="U958" s="2"/>
      <c r="V958" s="2"/>
      <c r="W958" s="2"/>
      <c r="X958" s="2"/>
      <c r="Y958" s="2"/>
      <c r="Z958" s="2"/>
      <c r="AA958" s="2"/>
    </row>
    <row r="959" spans="1:27" ht="24.75" customHeight="1" x14ac:dyDescent="0.2">
      <c r="A959" s="2"/>
      <c r="B959" s="1875"/>
      <c r="C959" s="1875"/>
      <c r="D959" s="1875"/>
      <c r="E959" s="1875"/>
      <c r="F959" s="1875"/>
      <c r="G959" s="1875"/>
      <c r="H959" s="1875"/>
      <c r="I959" s="1875"/>
      <c r="J959" s="1875"/>
      <c r="K959" s="1875"/>
      <c r="L959" s="1875"/>
      <c r="M959" s="1875"/>
      <c r="N959" s="2"/>
      <c r="O959" s="2"/>
      <c r="P959" s="2"/>
      <c r="Q959" s="2"/>
      <c r="R959" s="2"/>
      <c r="S959" s="2"/>
      <c r="T959" s="2"/>
      <c r="U959" s="2"/>
      <c r="V959" s="2"/>
      <c r="W959" s="2"/>
      <c r="X959" s="2"/>
      <c r="Y959" s="2"/>
      <c r="Z959" s="2"/>
      <c r="AA959" s="2"/>
    </row>
    <row r="960" spans="1:27" ht="24.75" customHeight="1" x14ac:dyDescent="0.2">
      <c r="A960" s="2"/>
      <c r="B960" s="1403"/>
      <c r="C960" s="1403"/>
      <c r="D960" s="1403"/>
      <c r="E960" s="1403"/>
      <c r="F960" s="1403"/>
      <c r="G960" s="1403"/>
      <c r="H960" s="1403"/>
      <c r="I960" s="1403"/>
      <c r="J960" s="1403"/>
      <c r="K960" s="1403"/>
      <c r="L960" s="1403"/>
      <c r="M960" s="1403"/>
      <c r="N960" s="2"/>
      <c r="O960" s="2"/>
      <c r="P960" s="2"/>
      <c r="Q960" s="2"/>
      <c r="R960" s="2"/>
      <c r="S960" s="2"/>
      <c r="T960" s="2"/>
      <c r="U960" s="2"/>
      <c r="V960" s="2"/>
      <c r="W960" s="2"/>
      <c r="X960" s="2"/>
      <c r="Y960" s="2"/>
      <c r="Z960" s="2"/>
      <c r="AA960" s="2"/>
    </row>
    <row r="961" spans="1:27" ht="68.25" customHeight="1" x14ac:dyDescent="0.2">
      <c r="A961" s="1"/>
      <c r="B961" s="2001" t="s">
        <v>704</v>
      </c>
      <c r="C961" s="1896"/>
      <c r="D961" s="2002" t="s">
        <v>678</v>
      </c>
      <c r="E961" s="1896"/>
      <c r="F961" s="687" t="s">
        <v>679</v>
      </c>
      <c r="G961" s="2002" t="s">
        <v>680</v>
      </c>
      <c r="H961" s="1896"/>
      <c r="I961" s="687" t="s">
        <v>681</v>
      </c>
      <c r="J961" s="687" t="s">
        <v>682</v>
      </c>
      <c r="K961" s="687" t="s">
        <v>683</v>
      </c>
      <c r="L961" s="687" t="s">
        <v>684</v>
      </c>
      <c r="M961" s="1000" t="s">
        <v>685</v>
      </c>
      <c r="N961" s="1"/>
      <c r="O961" s="1"/>
      <c r="P961" s="1"/>
      <c r="Q961" s="1"/>
      <c r="R961" s="1"/>
      <c r="S961" s="1"/>
      <c r="T961" s="1"/>
      <c r="U961" s="1"/>
      <c r="V961" s="1"/>
      <c r="W961" s="1"/>
      <c r="X961" s="1"/>
      <c r="Y961" s="1"/>
      <c r="Z961" s="1"/>
      <c r="AA961" s="1"/>
    </row>
    <row r="962" spans="1:27" ht="106.5" customHeight="1" x14ac:dyDescent="0.2">
      <c r="A962" s="703"/>
      <c r="B962" s="2003" t="s">
        <v>705</v>
      </c>
      <c r="C962" s="2004"/>
      <c r="D962" s="2005" t="s">
        <v>706</v>
      </c>
      <c r="E962" s="2004"/>
      <c r="F962" s="704" t="s">
        <v>695</v>
      </c>
      <c r="G962" s="2007">
        <v>2616.46</v>
      </c>
      <c r="H962" s="2004"/>
      <c r="I962" s="705" t="s">
        <v>707</v>
      </c>
      <c r="J962" s="704" t="s">
        <v>689</v>
      </c>
      <c r="K962" s="704" t="s">
        <v>690</v>
      </c>
      <c r="L962" s="704" t="s">
        <v>691</v>
      </c>
      <c r="M962" s="706" t="s">
        <v>692</v>
      </c>
      <c r="N962" s="707"/>
      <c r="O962" s="1"/>
      <c r="P962" s="1"/>
      <c r="Q962" s="1"/>
      <c r="R962" s="1"/>
      <c r="S962" s="1"/>
      <c r="T962" s="1"/>
      <c r="U962" s="1"/>
      <c r="V962" s="1"/>
      <c r="W962" s="1"/>
      <c r="X962" s="1"/>
      <c r="Y962" s="1"/>
      <c r="Z962" s="1"/>
      <c r="AA962" s="1"/>
    </row>
    <row r="963" spans="1:27" ht="119.25" customHeight="1" x14ac:dyDescent="0.2">
      <c r="A963" s="703"/>
      <c r="B963" s="1987" t="s">
        <v>708</v>
      </c>
      <c r="C963" s="1988"/>
      <c r="D963" s="1994" t="s">
        <v>694</v>
      </c>
      <c r="E963" s="1988"/>
      <c r="F963" s="708" t="s">
        <v>695</v>
      </c>
      <c r="G963" s="1996">
        <v>2639.57</v>
      </c>
      <c r="H963" s="1988"/>
      <c r="I963" s="709">
        <v>2500</v>
      </c>
      <c r="J963" s="708" t="s">
        <v>689</v>
      </c>
      <c r="K963" s="708" t="s">
        <v>690</v>
      </c>
      <c r="L963" s="708" t="s">
        <v>691</v>
      </c>
      <c r="M963" s="710" t="s">
        <v>692</v>
      </c>
      <c r="N963" s="707"/>
      <c r="O963" s="1"/>
      <c r="P963" s="1"/>
      <c r="Q963" s="1"/>
      <c r="R963" s="1"/>
      <c r="S963" s="1"/>
      <c r="T963" s="1"/>
      <c r="U963" s="1"/>
      <c r="V963" s="1"/>
      <c r="W963" s="1"/>
      <c r="X963" s="1"/>
      <c r="Y963" s="1"/>
      <c r="Z963" s="1"/>
      <c r="AA963" s="1"/>
    </row>
    <row r="964" spans="1:27" ht="218.25" customHeight="1" x14ac:dyDescent="0.2">
      <c r="A964" s="703"/>
      <c r="B964" s="1993" t="s">
        <v>709</v>
      </c>
      <c r="C964" s="1988"/>
      <c r="D964" s="1994" t="s">
        <v>687</v>
      </c>
      <c r="E964" s="1988"/>
      <c r="F964" s="708" t="s">
        <v>710</v>
      </c>
      <c r="G964" s="1996">
        <v>186637</v>
      </c>
      <c r="H964" s="1988"/>
      <c r="I964" s="709">
        <v>41000</v>
      </c>
      <c r="J964" s="708" t="s">
        <v>711</v>
      </c>
      <c r="K964" s="708" t="s">
        <v>690</v>
      </c>
      <c r="L964" s="708" t="s">
        <v>712</v>
      </c>
      <c r="M964" s="710" t="s">
        <v>692</v>
      </c>
      <c r="N964" s="707"/>
      <c r="O964" s="1"/>
      <c r="P964" s="1"/>
      <c r="Q964" s="1"/>
      <c r="R964" s="1"/>
      <c r="S964" s="1"/>
      <c r="T964" s="1"/>
      <c r="U964" s="1"/>
      <c r="V964" s="1"/>
      <c r="W964" s="1"/>
      <c r="X964" s="1"/>
      <c r="Y964" s="1"/>
      <c r="Z964" s="1"/>
      <c r="AA964" s="1"/>
    </row>
    <row r="965" spans="1:27" ht="72.75" customHeight="1" x14ac:dyDescent="0.2">
      <c r="A965" s="703"/>
      <c r="B965" s="1987" t="s">
        <v>713</v>
      </c>
      <c r="C965" s="1988"/>
      <c r="D965" s="1994" t="s">
        <v>714</v>
      </c>
      <c r="E965" s="1988"/>
      <c r="F965" s="708" t="s">
        <v>695</v>
      </c>
      <c r="G965" s="1996">
        <v>2612.5</v>
      </c>
      <c r="H965" s="1988"/>
      <c r="I965" s="709">
        <v>2612.5</v>
      </c>
      <c r="J965" s="708" t="s">
        <v>715</v>
      </c>
      <c r="K965" s="708" t="s">
        <v>690</v>
      </c>
      <c r="L965" s="708" t="s">
        <v>691</v>
      </c>
      <c r="M965" s="710" t="s">
        <v>692</v>
      </c>
      <c r="N965" s="707"/>
      <c r="O965" s="1"/>
      <c r="P965" s="1"/>
      <c r="Q965" s="1"/>
      <c r="R965" s="1"/>
      <c r="S965" s="1"/>
      <c r="T965" s="1"/>
      <c r="U965" s="1"/>
      <c r="V965" s="1"/>
      <c r="W965" s="1"/>
      <c r="X965" s="1"/>
      <c r="Y965" s="1"/>
      <c r="Z965" s="1"/>
      <c r="AA965" s="1"/>
    </row>
    <row r="966" spans="1:27" ht="89.25" customHeight="1" x14ac:dyDescent="0.2">
      <c r="A966" s="703"/>
      <c r="B966" s="1987" t="s">
        <v>716</v>
      </c>
      <c r="C966" s="1988"/>
      <c r="D966" s="1994" t="s">
        <v>714</v>
      </c>
      <c r="E966" s="1988"/>
      <c r="F966" s="708" t="s">
        <v>695</v>
      </c>
      <c r="G966" s="1996">
        <v>2111.6</v>
      </c>
      <c r="H966" s="1988"/>
      <c r="I966" s="709">
        <v>2111.6</v>
      </c>
      <c r="J966" s="708" t="s">
        <v>717</v>
      </c>
      <c r="K966" s="708" t="s">
        <v>690</v>
      </c>
      <c r="L966" s="708" t="s">
        <v>691</v>
      </c>
      <c r="M966" s="710" t="s">
        <v>692</v>
      </c>
      <c r="N966" s="707"/>
      <c r="O966" s="1"/>
      <c r="P966" s="1"/>
      <c r="Q966" s="1"/>
      <c r="R966" s="1"/>
      <c r="S966" s="1"/>
      <c r="T966" s="1"/>
      <c r="U966" s="1"/>
      <c r="V966" s="1"/>
      <c r="W966" s="1"/>
      <c r="X966" s="1"/>
      <c r="Y966" s="1"/>
      <c r="Z966" s="1"/>
      <c r="AA966" s="1"/>
    </row>
    <row r="967" spans="1:27" ht="48" customHeight="1" x14ac:dyDescent="0.2">
      <c r="A967" s="703"/>
      <c r="B967" s="1987" t="s">
        <v>718</v>
      </c>
      <c r="C967" s="1988"/>
      <c r="D967" s="1994" t="s">
        <v>694</v>
      </c>
      <c r="E967" s="1988"/>
      <c r="F967" s="708" t="s">
        <v>719</v>
      </c>
      <c r="G967" s="1996">
        <v>1708.1</v>
      </c>
      <c r="H967" s="1988"/>
      <c r="I967" s="709">
        <v>1708.1</v>
      </c>
      <c r="J967" s="711" t="s">
        <v>697</v>
      </c>
      <c r="K967" s="708" t="s">
        <v>690</v>
      </c>
      <c r="L967" s="708" t="s">
        <v>691</v>
      </c>
      <c r="M967" s="710" t="s">
        <v>692</v>
      </c>
      <c r="N967" s="707"/>
      <c r="O967" s="1"/>
      <c r="P967" s="1"/>
      <c r="Q967" s="1"/>
      <c r="R967" s="1"/>
      <c r="S967" s="1"/>
      <c r="T967" s="1"/>
      <c r="U967" s="1"/>
      <c r="V967" s="1"/>
      <c r="W967" s="1"/>
      <c r="X967" s="1"/>
      <c r="Y967" s="1"/>
      <c r="Z967" s="1"/>
      <c r="AA967" s="1"/>
    </row>
    <row r="968" spans="1:27" ht="44.25" customHeight="1" x14ac:dyDescent="0.2">
      <c r="A968" s="703"/>
      <c r="B968" s="1989" t="s">
        <v>720</v>
      </c>
      <c r="C968" s="1990"/>
      <c r="D968" s="1995" t="s">
        <v>694</v>
      </c>
      <c r="E968" s="1990"/>
      <c r="F968" s="712" t="s">
        <v>719</v>
      </c>
      <c r="G968" s="1991">
        <v>2253.1</v>
      </c>
      <c r="H968" s="1990"/>
      <c r="I968" s="713">
        <v>2253.1</v>
      </c>
      <c r="J968" s="714" t="s">
        <v>697</v>
      </c>
      <c r="K968" s="712" t="s">
        <v>690</v>
      </c>
      <c r="L968" s="712" t="s">
        <v>691</v>
      </c>
      <c r="M968" s="1404" t="s">
        <v>692</v>
      </c>
      <c r="N968" s="707"/>
      <c r="O968" s="1"/>
      <c r="P968" s="1"/>
      <c r="Q968" s="1"/>
      <c r="R968" s="1"/>
      <c r="S968" s="1"/>
      <c r="T968" s="1"/>
      <c r="U968" s="1"/>
      <c r="V968" s="1"/>
      <c r="W968" s="1"/>
      <c r="X968" s="1"/>
      <c r="Y968" s="1"/>
      <c r="Z968" s="1"/>
      <c r="AA968" s="1"/>
    </row>
    <row r="969" spans="1:27" ht="40.5" customHeight="1" x14ac:dyDescent="0.2">
      <c r="A969" s="2"/>
      <c r="B969" s="1694" t="s">
        <v>721</v>
      </c>
      <c r="C969" s="1630"/>
      <c r="D969" s="1630"/>
      <c r="E969" s="1630"/>
      <c r="F969" s="1630"/>
      <c r="G969" s="1630"/>
      <c r="H969" s="1630"/>
      <c r="I969" s="1630"/>
      <c r="J969" s="1630"/>
      <c r="K969" s="1630"/>
      <c r="L969" s="1630"/>
      <c r="M969" s="1630"/>
      <c r="N969" s="2"/>
      <c r="O969" s="2"/>
      <c r="P969" s="2"/>
      <c r="Q969" s="2"/>
      <c r="R969" s="2"/>
      <c r="S969" s="2"/>
      <c r="T969" s="2"/>
      <c r="U969" s="2"/>
      <c r="V969" s="2"/>
      <c r="W969" s="2"/>
      <c r="X969" s="2"/>
      <c r="Y969" s="2"/>
      <c r="Z969" s="2"/>
      <c r="AA969" s="2"/>
    </row>
    <row r="970" spans="1:27"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26.25" customHeight="1" x14ac:dyDescent="0.2">
      <c r="A973" s="6"/>
      <c r="B973" s="370" t="s">
        <v>346</v>
      </c>
      <c r="C973" s="6"/>
      <c r="D973" s="6"/>
      <c r="E973" s="6"/>
      <c r="F973" s="6"/>
      <c r="G973" s="6"/>
      <c r="H973" s="6"/>
      <c r="I973" s="6"/>
      <c r="J973" s="6"/>
      <c r="K973" s="6"/>
      <c r="L973" s="6"/>
      <c r="M973" s="6"/>
      <c r="N973" s="6"/>
      <c r="O973" s="6"/>
      <c r="P973" s="6"/>
      <c r="Q973" s="6"/>
      <c r="R973" s="6"/>
      <c r="S973" s="6"/>
      <c r="T973" s="6"/>
      <c r="U973" s="6"/>
      <c r="V973" s="6"/>
      <c r="W973" s="6"/>
      <c r="X973" s="6"/>
      <c r="Y973" s="6"/>
      <c r="Z973" s="6"/>
      <c r="AA973" s="6"/>
    </row>
    <row r="974" spans="1:27"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75" customHeight="1" x14ac:dyDescent="0.2">
      <c r="A975" s="1073"/>
      <c r="B975" s="1939" t="s">
        <v>722</v>
      </c>
      <c r="C975" s="1615"/>
      <c r="D975" s="1615"/>
      <c r="E975" s="1615"/>
      <c r="F975" s="1615"/>
      <c r="G975" s="1615"/>
      <c r="H975" s="1615"/>
      <c r="I975" s="1615"/>
      <c r="J975" s="1615"/>
      <c r="K975" s="1615"/>
      <c r="L975" s="1615"/>
      <c r="M975" s="1615"/>
      <c r="N975" s="70"/>
      <c r="O975" s="70"/>
      <c r="P975" s="70"/>
      <c r="Q975" s="70"/>
      <c r="R975" s="70"/>
      <c r="S975" s="70"/>
      <c r="T975" s="70"/>
      <c r="U975" s="70"/>
      <c r="V975" s="70"/>
      <c r="W975" s="70"/>
      <c r="X975" s="70"/>
      <c r="Y975" s="70"/>
      <c r="Z975" s="70"/>
      <c r="AA975" s="70"/>
    </row>
    <row r="976" spans="1:27" ht="7.5" customHeight="1" x14ac:dyDescent="0.2">
      <c r="A976" s="1073"/>
      <c r="B976" s="1615"/>
      <c r="C976" s="1615"/>
      <c r="D976" s="1615"/>
      <c r="E976" s="1615"/>
      <c r="F976" s="1615"/>
      <c r="G976" s="1615"/>
      <c r="H976" s="1615"/>
      <c r="I976" s="1615"/>
      <c r="J976" s="1615"/>
      <c r="K976" s="1615"/>
      <c r="L976" s="1615"/>
      <c r="M976" s="1615"/>
      <c r="N976" s="70"/>
      <c r="O976" s="70"/>
      <c r="P976" s="70"/>
      <c r="Q976" s="70"/>
      <c r="R976" s="70"/>
      <c r="S976" s="70"/>
      <c r="T976" s="70"/>
      <c r="U976" s="70"/>
      <c r="V976" s="70"/>
      <c r="W976" s="70"/>
      <c r="X976" s="70"/>
      <c r="Y976" s="70"/>
      <c r="Z976" s="70"/>
      <c r="AA976" s="70"/>
    </row>
    <row r="977" spans="1:27" ht="12.75" customHeight="1" x14ac:dyDescent="0.2">
      <c r="A977" s="70"/>
      <c r="B977" s="70"/>
      <c r="C977" s="70"/>
      <c r="D977" s="70"/>
      <c r="E977" s="70"/>
      <c r="F977" s="70"/>
      <c r="G977" s="70"/>
      <c r="H977" s="70"/>
      <c r="I977" s="70"/>
      <c r="J977" s="70"/>
      <c r="K977" s="70"/>
      <c r="L977" s="70"/>
      <c r="M977" s="70"/>
      <c r="N977" s="70"/>
      <c r="O977" s="70"/>
      <c r="P977" s="70"/>
      <c r="Q977" s="70"/>
      <c r="R977" s="70"/>
      <c r="S977" s="70"/>
      <c r="T977" s="70"/>
      <c r="U977" s="70"/>
      <c r="V977" s="70"/>
      <c r="W977" s="70"/>
      <c r="X977" s="70"/>
      <c r="Y977" s="70"/>
      <c r="Z977" s="70"/>
      <c r="AA977" s="70"/>
    </row>
    <row r="978" spans="1:27" ht="12.75" customHeight="1" x14ac:dyDescent="0.2">
      <c r="A978" s="70"/>
      <c r="B978" s="1901" t="s">
        <v>723</v>
      </c>
      <c r="C978" s="1615"/>
      <c r="D978" s="1986" t="s">
        <v>724</v>
      </c>
      <c r="E978" s="1615"/>
      <c r="F978" s="1637"/>
      <c r="G978" s="1894" t="s">
        <v>725</v>
      </c>
      <c r="H978" s="1637"/>
      <c r="I978" s="1992" t="s">
        <v>726</v>
      </c>
      <c r="J978" s="1986" t="s">
        <v>727</v>
      </c>
      <c r="K978" s="1615"/>
      <c r="L978" s="1986" t="s">
        <v>728</v>
      </c>
      <c r="M978" s="1615"/>
      <c r="N978" s="70"/>
      <c r="O978" s="70"/>
      <c r="P978" s="70"/>
      <c r="Q978" s="70"/>
      <c r="R978" s="70"/>
      <c r="S978" s="70"/>
      <c r="T978" s="70"/>
      <c r="U978" s="70"/>
      <c r="V978" s="70"/>
      <c r="W978" s="70"/>
      <c r="X978" s="70"/>
      <c r="Y978" s="70"/>
      <c r="Z978" s="70"/>
      <c r="AA978" s="70"/>
    </row>
    <row r="979" spans="1:27" ht="25.5" customHeight="1" x14ac:dyDescent="0.2">
      <c r="A979" s="70"/>
      <c r="B979" s="1638"/>
      <c r="C979" s="1638"/>
      <c r="D979" s="1643"/>
      <c r="E979" s="1638"/>
      <c r="F979" s="1639"/>
      <c r="G979" s="1643"/>
      <c r="H979" s="1639"/>
      <c r="I979" s="1641"/>
      <c r="J979" s="1643"/>
      <c r="K979" s="1638"/>
      <c r="L979" s="1643"/>
      <c r="M979" s="1638"/>
      <c r="N979" s="70"/>
      <c r="O979" s="70"/>
      <c r="P979" s="70"/>
      <c r="Q979" s="70"/>
      <c r="R979" s="70"/>
      <c r="S979" s="70"/>
      <c r="T979" s="70"/>
      <c r="U979" s="70"/>
      <c r="V979" s="70"/>
      <c r="W979" s="70"/>
      <c r="X979" s="70"/>
      <c r="Y979" s="70"/>
      <c r="Z979" s="70"/>
      <c r="AA979" s="70"/>
    </row>
    <row r="980" spans="1:27" ht="12.75" customHeight="1" x14ac:dyDescent="0.2">
      <c r="A980" s="70"/>
      <c r="B980" s="1966" t="s">
        <v>438</v>
      </c>
      <c r="C980" s="1610"/>
      <c r="D980" s="1975" t="s">
        <v>729</v>
      </c>
      <c r="E980" s="1610"/>
      <c r="F980" s="1976"/>
      <c r="G980" s="1977" t="s">
        <v>730</v>
      </c>
      <c r="H980" s="1976"/>
      <c r="I980" s="1978" t="s">
        <v>731</v>
      </c>
      <c r="J980" s="1977" t="s">
        <v>732</v>
      </c>
      <c r="K980" s="1976"/>
      <c r="L980" s="1977" t="s">
        <v>733</v>
      </c>
      <c r="M980" s="1962"/>
      <c r="N980" s="70"/>
      <c r="O980" s="70"/>
      <c r="P980" s="70"/>
      <c r="Q980" s="70"/>
      <c r="R980" s="70"/>
      <c r="S980" s="70"/>
      <c r="T980" s="70"/>
      <c r="U980" s="70"/>
      <c r="V980" s="70"/>
      <c r="W980" s="70"/>
      <c r="X980" s="70"/>
      <c r="Y980" s="70"/>
      <c r="Z980" s="70"/>
      <c r="AA980" s="70"/>
    </row>
    <row r="981" spans="1:27" ht="12.75" customHeight="1" x14ac:dyDescent="0.2">
      <c r="A981" s="70"/>
      <c r="B981" s="1961"/>
      <c r="C981" s="1610"/>
      <c r="D981" s="1745"/>
      <c r="E981" s="1610"/>
      <c r="F981" s="1976"/>
      <c r="G981" s="1745"/>
      <c r="H981" s="1976"/>
      <c r="I981" s="1610"/>
      <c r="J981" s="1745"/>
      <c r="K981" s="1976"/>
      <c r="L981" s="1745"/>
      <c r="M981" s="1962"/>
      <c r="N981" s="70"/>
      <c r="O981" s="70"/>
      <c r="P981" s="70"/>
      <c r="Q981" s="70"/>
      <c r="R981" s="70"/>
      <c r="S981" s="70"/>
      <c r="T981" s="70"/>
      <c r="U981" s="70"/>
      <c r="V981" s="70"/>
      <c r="W981" s="70"/>
      <c r="X981" s="70"/>
      <c r="Y981" s="70"/>
      <c r="Z981" s="70"/>
      <c r="AA981" s="70"/>
    </row>
    <row r="982" spans="1:27" ht="265.5" customHeight="1" x14ac:dyDescent="0.2">
      <c r="A982" s="70"/>
      <c r="B982" s="1961"/>
      <c r="C982" s="1610"/>
      <c r="D982" s="1867"/>
      <c r="E982" s="1650"/>
      <c r="F982" s="1863"/>
      <c r="G982" s="1867"/>
      <c r="H982" s="1863"/>
      <c r="I982" s="1610"/>
      <c r="J982" s="1867"/>
      <c r="K982" s="1863"/>
      <c r="L982" s="1867"/>
      <c r="M982" s="1974"/>
      <c r="N982" s="70"/>
      <c r="O982" s="70"/>
      <c r="P982" s="70"/>
      <c r="Q982" s="70"/>
      <c r="R982" s="70"/>
      <c r="S982" s="70"/>
      <c r="T982" s="70"/>
      <c r="U982" s="70"/>
      <c r="V982" s="70"/>
      <c r="W982" s="70"/>
      <c r="X982" s="70"/>
      <c r="Y982" s="70"/>
      <c r="Z982" s="70"/>
      <c r="AA982" s="70"/>
    </row>
    <row r="983" spans="1:27" ht="12.75" customHeight="1" x14ac:dyDescent="0.2">
      <c r="A983" s="70"/>
      <c r="B983" s="1965" t="s">
        <v>734</v>
      </c>
      <c r="C983" s="1698"/>
      <c r="D983" s="1979" t="s">
        <v>735</v>
      </c>
      <c r="E983" s="1698"/>
      <c r="F983" s="1980"/>
      <c r="G983" s="1983" t="s">
        <v>736</v>
      </c>
      <c r="H983" s="1980"/>
      <c r="I983" s="1984" t="s">
        <v>737</v>
      </c>
      <c r="J983" s="1983" t="s">
        <v>738</v>
      </c>
      <c r="K983" s="1980"/>
      <c r="L983" s="1983" t="s">
        <v>739</v>
      </c>
      <c r="M983" s="1960"/>
      <c r="N983" s="70"/>
      <c r="O983" s="70"/>
      <c r="P983" s="70"/>
      <c r="Q983" s="70"/>
      <c r="R983" s="70"/>
      <c r="S983" s="70"/>
      <c r="T983" s="70"/>
      <c r="U983" s="70"/>
      <c r="V983" s="70"/>
      <c r="W983" s="70"/>
      <c r="X983" s="70"/>
      <c r="Y983" s="70"/>
      <c r="Z983" s="70"/>
      <c r="AA983" s="70"/>
    </row>
    <row r="984" spans="1:27" ht="132.75" customHeight="1" x14ac:dyDescent="0.2">
      <c r="A984" s="70"/>
      <c r="B984" s="1963"/>
      <c r="C984" s="1635"/>
      <c r="D984" s="1981"/>
      <c r="E984" s="1635"/>
      <c r="F984" s="1982"/>
      <c r="G984" s="1981"/>
      <c r="H984" s="1982"/>
      <c r="I984" s="1985"/>
      <c r="J984" s="1981"/>
      <c r="K984" s="1982"/>
      <c r="L984" s="1981"/>
      <c r="M984" s="1964"/>
      <c r="N984" s="70"/>
      <c r="O984" s="70"/>
      <c r="P984" s="70"/>
      <c r="Q984" s="70"/>
      <c r="R984" s="70"/>
      <c r="S984" s="70"/>
      <c r="T984" s="70"/>
      <c r="U984" s="70"/>
      <c r="V984" s="70"/>
      <c r="W984" s="70"/>
      <c r="X984" s="70"/>
      <c r="Y984" s="70"/>
      <c r="Z984" s="70"/>
      <c r="AA984" s="70"/>
    </row>
    <row r="985" spans="1:27" ht="12.75" customHeight="1" x14ac:dyDescent="0.2">
      <c r="A985" s="70"/>
      <c r="B985" s="1918" t="s">
        <v>740</v>
      </c>
      <c r="C985" s="1874"/>
      <c r="D985" s="1874"/>
      <c r="E985" s="1874"/>
      <c r="F985" s="1874"/>
      <c r="G985" s="1874"/>
      <c r="H985" s="1874"/>
      <c r="I985" s="1874"/>
      <c r="J985" s="1874"/>
      <c r="K985" s="1874"/>
      <c r="L985" s="1874"/>
      <c r="M985" s="1874"/>
      <c r="N985" s="70"/>
      <c r="O985" s="70"/>
      <c r="P985" s="70"/>
      <c r="Q985" s="70"/>
      <c r="R985" s="70"/>
      <c r="S985" s="70"/>
      <c r="T985" s="70"/>
      <c r="U985" s="70"/>
      <c r="V985" s="70"/>
      <c r="W985" s="70"/>
      <c r="X985" s="70"/>
      <c r="Y985" s="70"/>
      <c r="Z985" s="70"/>
      <c r="AA985" s="70"/>
    </row>
    <row r="986" spans="1:27" ht="12.75" customHeight="1" x14ac:dyDescent="0.2">
      <c r="A986" s="70"/>
      <c r="B986" s="1875"/>
      <c r="C986" s="1875"/>
      <c r="D986" s="1875"/>
      <c r="E986" s="1875"/>
      <c r="F986" s="1875"/>
      <c r="G986" s="1875"/>
      <c r="H986" s="1875"/>
      <c r="I986" s="1875"/>
      <c r="J986" s="1875"/>
      <c r="K986" s="1875"/>
      <c r="L986" s="1875"/>
      <c r="M986" s="1875"/>
      <c r="N986" s="70"/>
      <c r="O986" s="70"/>
      <c r="P986" s="70"/>
      <c r="Q986" s="70"/>
      <c r="R986" s="70"/>
      <c r="S986" s="70"/>
      <c r="T986" s="70"/>
      <c r="U986" s="70"/>
      <c r="V986" s="70"/>
      <c r="W986" s="70"/>
      <c r="X986" s="70"/>
      <c r="Y986" s="70"/>
      <c r="Z986" s="70"/>
      <c r="AA986" s="70"/>
    </row>
    <row r="987" spans="1:27" ht="12.75" customHeight="1" x14ac:dyDescent="0.2">
      <c r="A987" s="70"/>
      <c r="B987" s="357"/>
      <c r="C987" s="357"/>
      <c r="D987" s="357"/>
      <c r="E987" s="357"/>
      <c r="F987" s="357"/>
      <c r="G987" s="357"/>
      <c r="H987" s="357"/>
      <c r="I987" s="357"/>
      <c r="J987" s="357"/>
      <c r="K987" s="357"/>
      <c r="L987" s="357"/>
      <c r="M987" s="357"/>
      <c r="N987" s="70"/>
      <c r="O987" s="70"/>
      <c r="P987" s="70"/>
      <c r="Q987" s="70"/>
      <c r="R987" s="70"/>
      <c r="S987" s="70"/>
      <c r="T987" s="70"/>
      <c r="U987" s="70"/>
      <c r="V987" s="70"/>
      <c r="W987" s="70"/>
      <c r="X987" s="70"/>
      <c r="Y987" s="70"/>
      <c r="Z987" s="70"/>
      <c r="AA987" s="70"/>
    </row>
    <row r="988" spans="1:27" ht="12.75" customHeight="1" x14ac:dyDescent="0.2">
      <c r="A988" s="70"/>
      <c r="B988" s="1857" t="s">
        <v>741</v>
      </c>
      <c r="C988" s="1610"/>
      <c r="D988" s="1610"/>
      <c r="E988" s="1610"/>
      <c r="F988" s="1610"/>
      <c r="G988" s="1610"/>
      <c r="H988" s="1610"/>
      <c r="I988" s="1610"/>
      <c r="J988" s="1610"/>
      <c r="K988" s="1610"/>
      <c r="L988" s="1610"/>
      <c r="M988" s="1610"/>
      <c r="N988" s="70"/>
      <c r="O988" s="70"/>
      <c r="P988" s="70"/>
      <c r="Q988" s="70"/>
      <c r="R988" s="70"/>
      <c r="S988" s="70"/>
      <c r="T988" s="70"/>
      <c r="U988" s="70"/>
      <c r="V988" s="70"/>
      <c r="W988" s="70"/>
      <c r="X988" s="70"/>
      <c r="Y988" s="70"/>
      <c r="Z988" s="70"/>
      <c r="AA988" s="70"/>
    </row>
    <row r="989" spans="1:27" ht="12.75" customHeight="1" x14ac:dyDescent="0.2">
      <c r="A989" s="70"/>
      <c r="B989" s="1610"/>
      <c r="C989" s="1610"/>
      <c r="D989" s="1610"/>
      <c r="E989" s="1610"/>
      <c r="F989" s="1610"/>
      <c r="G989" s="1610"/>
      <c r="H989" s="1610"/>
      <c r="I989" s="1610"/>
      <c r="J989" s="1610"/>
      <c r="K989" s="1610"/>
      <c r="L989" s="1610"/>
      <c r="M989" s="1610"/>
      <c r="N989" s="70"/>
      <c r="O989" s="70"/>
      <c r="P989" s="70"/>
      <c r="Q989" s="70"/>
      <c r="R989" s="70"/>
      <c r="S989" s="70"/>
      <c r="T989" s="70"/>
      <c r="U989" s="70"/>
      <c r="V989" s="70"/>
      <c r="W989" s="70"/>
      <c r="X989" s="70"/>
      <c r="Y989" s="70"/>
      <c r="Z989" s="70"/>
      <c r="AA989" s="70"/>
    </row>
    <row r="990" spans="1:27" ht="12.75" customHeight="1" x14ac:dyDescent="0.2">
      <c r="A990" s="70"/>
      <c r="B990" s="1610"/>
      <c r="C990" s="1610"/>
      <c r="D990" s="1610"/>
      <c r="E990" s="1610"/>
      <c r="F990" s="1610"/>
      <c r="G990" s="1610"/>
      <c r="H990" s="1610"/>
      <c r="I990" s="1610"/>
      <c r="J990" s="1610"/>
      <c r="K990" s="1610"/>
      <c r="L990" s="1610"/>
      <c r="M990" s="1610"/>
      <c r="N990" s="70"/>
      <c r="O990" s="70"/>
      <c r="P990" s="70"/>
      <c r="Q990" s="70"/>
      <c r="R990" s="70"/>
      <c r="S990" s="70"/>
      <c r="T990" s="70"/>
      <c r="U990" s="70"/>
      <c r="V990" s="70"/>
      <c r="W990" s="70"/>
      <c r="X990" s="70"/>
      <c r="Y990" s="70"/>
      <c r="Z990" s="70"/>
      <c r="AA990" s="70"/>
    </row>
    <row r="991" spans="1:27" ht="12.75" customHeight="1" x14ac:dyDescent="0.2">
      <c r="A991" s="70"/>
      <c r="B991" s="1610"/>
      <c r="C991" s="1610"/>
      <c r="D991" s="1610"/>
      <c r="E991" s="1610"/>
      <c r="F991" s="1610"/>
      <c r="G991" s="1610"/>
      <c r="H991" s="1610"/>
      <c r="I991" s="1610"/>
      <c r="J991" s="1610"/>
      <c r="K991" s="1610"/>
      <c r="L991" s="1610"/>
      <c r="M991" s="1610"/>
      <c r="N991" s="70"/>
      <c r="O991" s="70"/>
      <c r="P991" s="70"/>
      <c r="Q991" s="70"/>
      <c r="R991" s="70"/>
      <c r="S991" s="70"/>
      <c r="T991" s="70"/>
      <c r="U991" s="70"/>
      <c r="V991" s="70"/>
      <c r="W991" s="70"/>
      <c r="X991" s="70"/>
      <c r="Y991" s="70"/>
      <c r="Z991" s="70"/>
      <c r="AA991" s="70"/>
    </row>
    <row r="992" spans="1:27"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75" customHeight="1" x14ac:dyDescent="0.2">
      <c r="A994" s="1073"/>
      <c r="B994" s="1939" t="s">
        <v>742</v>
      </c>
      <c r="C994" s="1615"/>
      <c r="D994" s="1615"/>
      <c r="E994" s="1615"/>
      <c r="F994" s="1615"/>
      <c r="G994" s="1615"/>
      <c r="H994" s="1615"/>
      <c r="I994" s="1615"/>
      <c r="J994" s="1615"/>
      <c r="K994" s="1615"/>
      <c r="L994" s="1615"/>
      <c r="M994" s="1615"/>
      <c r="N994" s="70"/>
      <c r="O994" s="70"/>
      <c r="P994" s="70"/>
      <c r="Q994" s="70"/>
      <c r="R994" s="70"/>
      <c r="S994" s="70"/>
      <c r="T994" s="70"/>
      <c r="U994" s="70"/>
      <c r="V994" s="70"/>
      <c r="W994" s="70"/>
      <c r="X994" s="70"/>
      <c r="Y994" s="70"/>
      <c r="Z994" s="70"/>
      <c r="AA994" s="70"/>
    </row>
    <row r="995" spans="1:27" ht="5.25" customHeight="1" x14ac:dyDescent="0.2">
      <c r="A995" s="1073"/>
      <c r="B995" s="1615"/>
      <c r="C995" s="1615"/>
      <c r="D995" s="1615"/>
      <c r="E995" s="1615"/>
      <c r="F995" s="1615"/>
      <c r="G995" s="1615"/>
      <c r="H995" s="1615"/>
      <c r="I995" s="1615"/>
      <c r="J995" s="1615"/>
      <c r="K995" s="1615"/>
      <c r="L995" s="1615"/>
      <c r="M995" s="1615"/>
      <c r="N995" s="70"/>
      <c r="O995" s="70"/>
      <c r="P995" s="70"/>
      <c r="Q995" s="70"/>
      <c r="R995" s="70"/>
      <c r="S995" s="70"/>
      <c r="T995" s="70"/>
      <c r="U995" s="70"/>
      <c r="V995" s="70"/>
      <c r="W995" s="70"/>
      <c r="X995" s="70"/>
      <c r="Y995" s="70"/>
      <c r="Z995" s="70"/>
      <c r="AA995" s="70"/>
    </row>
    <row r="996" spans="1:27" ht="12.75" customHeight="1" x14ac:dyDescent="0.2">
      <c r="A996" s="70"/>
      <c r="B996" s="70"/>
      <c r="C996" s="70"/>
      <c r="D996" s="70"/>
      <c r="E996" s="70"/>
      <c r="F996" s="70"/>
      <c r="G996" s="70"/>
      <c r="H996" s="70"/>
      <c r="I996" s="70"/>
      <c r="J996" s="70"/>
      <c r="K996" s="70"/>
      <c r="L996" s="70"/>
      <c r="M996" s="70"/>
      <c r="N996" s="70"/>
      <c r="O996" s="70"/>
      <c r="P996" s="70"/>
      <c r="Q996" s="70"/>
      <c r="R996" s="70"/>
      <c r="S996" s="70"/>
      <c r="T996" s="70"/>
      <c r="U996" s="70"/>
      <c r="V996" s="70"/>
      <c r="W996" s="70"/>
      <c r="X996" s="70"/>
      <c r="Y996" s="70"/>
      <c r="Z996" s="70"/>
      <c r="AA996" s="70"/>
    </row>
    <row r="997" spans="1:27" ht="12.75" customHeight="1" x14ac:dyDescent="0.2">
      <c r="A997" s="70"/>
      <c r="B997" s="1901" t="s">
        <v>723</v>
      </c>
      <c r="C997" s="1637"/>
      <c r="D997" s="1968" t="s">
        <v>743</v>
      </c>
      <c r="E997" s="1615"/>
      <c r="F997" s="1721"/>
      <c r="G997" s="1901" t="s">
        <v>744</v>
      </c>
      <c r="H997" s="1721"/>
      <c r="I997" s="1901" t="s">
        <v>745</v>
      </c>
      <c r="J997" s="1615"/>
      <c r="K997" s="1615"/>
      <c r="L997" s="1615"/>
      <c r="M997" s="1970"/>
      <c r="N997" s="70"/>
      <c r="O997" s="70"/>
      <c r="P997" s="70"/>
      <c r="Q997" s="70"/>
      <c r="R997" s="70"/>
      <c r="S997" s="70"/>
      <c r="T997" s="70"/>
      <c r="U997" s="70"/>
      <c r="V997" s="70"/>
      <c r="W997" s="70"/>
      <c r="X997" s="70"/>
      <c r="Y997" s="70"/>
      <c r="Z997" s="70"/>
      <c r="AA997" s="70"/>
    </row>
    <row r="998" spans="1:27" ht="71.25" customHeight="1" x14ac:dyDescent="0.2">
      <c r="A998" s="70"/>
      <c r="B998" s="1884"/>
      <c r="C998" s="1896"/>
      <c r="D998" s="1969"/>
      <c r="E998" s="1884"/>
      <c r="F998" s="1885"/>
      <c r="G998" s="1884"/>
      <c r="H998" s="1885"/>
      <c r="I998" s="1884"/>
      <c r="J998" s="1884"/>
      <c r="K998" s="1884"/>
      <c r="L998" s="1884"/>
      <c r="M998" s="1971"/>
      <c r="N998" s="70"/>
      <c r="O998" s="70"/>
      <c r="P998" s="70"/>
      <c r="Q998" s="70"/>
      <c r="R998" s="70"/>
      <c r="S998" s="70"/>
      <c r="T998" s="70"/>
      <c r="U998" s="70"/>
      <c r="V998" s="70"/>
      <c r="W998" s="70"/>
      <c r="X998" s="70"/>
      <c r="Y998" s="70"/>
      <c r="Z998" s="70"/>
      <c r="AA998" s="70"/>
    </row>
    <row r="999" spans="1:27" ht="12.75" customHeight="1" x14ac:dyDescent="0.2">
      <c r="A999" s="70"/>
      <c r="B999" s="1966" t="s">
        <v>438</v>
      </c>
      <c r="C999" s="1962"/>
      <c r="D999" s="1972" t="s">
        <v>746</v>
      </c>
      <c r="E999" s="1615"/>
      <c r="F999" s="1962"/>
      <c r="G999" s="1972" t="s">
        <v>747</v>
      </c>
      <c r="H999" s="1962"/>
      <c r="I999" s="1966" t="s">
        <v>573</v>
      </c>
      <c r="J999" s="1610"/>
      <c r="K999" s="1610"/>
      <c r="L999" s="1610"/>
      <c r="M999" s="1962"/>
      <c r="N999" s="70"/>
      <c r="O999" s="70"/>
      <c r="P999" s="70"/>
      <c r="Q999" s="70"/>
      <c r="R999" s="70"/>
      <c r="S999" s="70"/>
      <c r="T999" s="70"/>
      <c r="U999" s="70"/>
      <c r="V999" s="70"/>
      <c r="W999" s="70"/>
      <c r="X999" s="70"/>
      <c r="Y999" s="70"/>
      <c r="Z999" s="70"/>
      <c r="AA999" s="70"/>
    </row>
    <row r="1000" spans="1:27" ht="104.25" customHeight="1" x14ac:dyDescent="0.2">
      <c r="A1000" s="70"/>
      <c r="B1000" s="1961"/>
      <c r="C1000" s="1962"/>
      <c r="D1000" s="1961"/>
      <c r="E1000" s="1610"/>
      <c r="F1000" s="1962"/>
      <c r="G1000" s="1961"/>
      <c r="H1000" s="1962"/>
      <c r="I1000" s="1961"/>
      <c r="J1000" s="1610"/>
      <c r="K1000" s="1610"/>
      <c r="L1000" s="1610"/>
      <c r="M1000" s="1962"/>
      <c r="N1000" s="70"/>
      <c r="O1000" s="70"/>
      <c r="P1000" s="70"/>
      <c r="Q1000" s="70"/>
      <c r="R1000" s="70"/>
      <c r="S1000" s="70"/>
      <c r="T1000" s="70"/>
      <c r="U1000" s="70"/>
      <c r="V1000" s="70"/>
      <c r="W1000" s="70"/>
      <c r="X1000" s="70"/>
      <c r="Y1000" s="70"/>
      <c r="Z1000" s="70"/>
      <c r="AA1000" s="70"/>
    </row>
    <row r="1001" spans="1:27" ht="103.5" customHeight="1" x14ac:dyDescent="0.2">
      <c r="A1001" s="70"/>
      <c r="B1001" s="1961"/>
      <c r="C1001" s="1962"/>
      <c r="D1001" s="1961"/>
      <c r="E1001" s="1610"/>
      <c r="F1001" s="1962"/>
      <c r="G1001" s="1961"/>
      <c r="H1001" s="1962"/>
      <c r="I1001" s="1961"/>
      <c r="J1001" s="1610"/>
      <c r="K1001" s="1610"/>
      <c r="L1001" s="1610"/>
      <c r="M1001" s="1962"/>
      <c r="N1001" s="70"/>
      <c r="O1001" s="70"/>
      <c r="P1001" s="70"/>
      <c r="Q1001" s="70"/>
      <c r="R1001" s="70"/>
      <c r="S1001" s="70"/>
      <c r="T1001" s="70"/>
      <c r="U1001" s="70"/>
      <c r="V1001" s="70"/>
      <c r="W1001" s="70"/>
      <c r="X1001" s="70"/>
      <c r="Y1001" s="70"/>
      <c r="Z1001" s="70"/>
      <c r="AA1001" s="70"/>
    </row>
    <row r="1002" spans="1:27" ht="12.75" customHeight="1" x14ac:dyDescent="0.2">
      <c r="A1002" s="70"/>
      <c r="B1002" s="1961"/>
      <c r="C1002" s="1962"/>
      <c r="D1002" s="1961"/>
      <c r="E1002" s="1610"/>
      <c r="F1002" s="1962"/>
      <c r="G1002" s="1961"/>
      <c r="H1002" s="1962"/>
      <c r="I1002" s="1961"/>
      <c r="J1002" s="1610"/>
      <c r="K1002" s="1610"/>
      <c r="L1002" s="1610"/>
      <c r="M1002" s="1962"/>
      <c r="N1002" s="70"/>
      <c r="O1002" s="70"/>
      <c r="P1002" s="70"/>
      <c r="Q1002" s="70"/>
      <c r="R1002" s="70"/>
      <c r="S1002" s="70"/>
      <c r="T1002" s="70"/>
      <c r="U1002" s="70"/>
      <c r="V1002" s="70"/>
      <c r="W1002" s="70"/>
      <c r="X1002" s="70"/>
      <c r="Y1002" s="70"/>
      <c r="Z1002" s="70"/>
      <c r="AA1002" s="70"/>
    </row>
    <row r="1003" spans="1:27" ht="409.5" customHeight="1" x14ac:dyDescent="0.2">
      <c r="A1003" s="70"/>
      <c r="B1003" s="1961"/>
      <c r="C1003" s="1962"/>
      <c r="D1003" s="1973"/>
      <c r="E1003" s="1650"/>
      <c r="F1003" s="1974"/>
      <c r="G1003" s="1973"/>
      <c r="H1003" s="1974"/>
      <c r="I1003" s="1973"/>
      <c r="J1003" s="1650"/>
      <c r="K1003" s="1650"/>
      <c r="L1003" s="1650"/>
      <c r="M1003" s="1974"/>
      <c r="N1003" s="70"/>
      <c r="O1003" s="70"/>
      <c r="P1003" s="70"/>
      <c r="Q1003" s="70"/>
      <c r="R1003" s="70"/>
      <c r="S1003" s="70"/>
      <c r="T1003" s="70"/>
      <c r="U1003" s="70"/>
      <c r="V1003" s="70"/>
      <c r="W1003" s="70"/>
      <c r="X1003" s="70"/>
      <c r="Y1003" s="70"/>
      <c r="Z1003" s="70"/>
      <c r="AA1003" s="70"/>
    </row>
    <row r="1004" spans="1:27" ht="12.75" customHeight="1" x14ac:dyDescent="0.2">
      <c r="A1004" s="70"/>
      <c r="B1004" s="1959" t="s">
        <v>748</v>
      </c>
      <c r="C1004" s="1960"/>
      <c r="D1004" s="1965" t="s">
        <v>749</v>
      </c>
      <c r="E1004" s="1698"/>
      <c r="F1004" s="1960"/>
      <c r="G1004" s="1966" t="s">
        <v>750</v>
      </c>
      <c r="H1004" s="1962"/>
      <c r="I1004" s="1966" t="s">
        <v>751</v>
      </c>
      <c r="J1004" s="1610"/>
      <c r="K1004" s="1610"/>
      <c r="L1004" s="1610"/>
      <c r="M1004" s="1962"/>
      <c r="N1004" s="70"/>
      <c r="O1004" s="70"/>
      <c r="P1004" s="70"/>
      <c r="Q1004" s="70"/>
      <c r="R1004" s="70"/>
      <c r="S1004" s="70"/>
      <c r="T1004" s="70"/>
      <c r="U1004" s="70"/>
      <c r="V1004" s="70"/>
      <c r="W1004" s="70"/>
      <c r="X1004" s="70"/>
      <c r="Y1004" s="70"/>
      <c r="Z1004" s="70"/>
      <c r="AA1004" s="70"/>
    </row>
    <row r="1005" spans="1:27" ht="12.75" customHeight="1" x14ac:dyDescent="0.2">
      <c r="A1005" s="70"/>
      <c r="B1005" s="1961"/>
      <c r="C1005" s="1962"/>
      <c r="D1005" s="1961"/>
      <c r="E1005" s="1610"/>
      <c r="F1005" s="1962"/>
      <c r="G1005" s="1961"/>
      <c r="H1005" s="1962"/>
      <c r="I1005" s="1961"/>
      <c r="J1005" s="1610"/>
      <c r="K1005" s="1610"/>
      <c r="L1005" s="1610"/>
      <c r="M1005" s="1962"/>
      <c r="N1005" s="70"/>
      <c r="O1005" s="70"/>
      <c r="P1005" s="70"/>
      <c r="Q1005" s="70"/>
      <c r="R1005" s="70"/>
      <c r="S1005" s="70"/>
      <c r="T1005" s="70"/>
      <c r="U1005" s="70"/>
      <c r="V1005" s="70"/>
      <c r="W1005" s="70"/>
      <c r="X1005" s="70"/>
      <c r="Y1005" s="70"/>
      <c r="Z1005" s="70"/>
      <c r="AA1005" s="70"/>
    </row>
    <row r="1006" spans="1:27" ht="409.5" customHeight="1" x14ac:dyDescent="0.2">
      <c r="A1006" s="70"/>
      <c r="B1006" s="1961"/>
      <c r="C1006" s="1962"/>
      <c r="D1006" s="1961"/>
      <c r="E1006" s="1610"/>
      <c r="F1006" s="1962"/>
      <c r="G1006" s="1961"/>
      <c r="H1006" s="1962"/>
      <c r="I1006" s="1961"/>
      <c r="J1006" s="1610"/>
      <c r="K1006" s="1610"/>
      <c r="L1006" s="1610"/>
      <c r="M1006" s="1962"/>
      <c r="N1006" s="70"/>
      <c r="O1006" s="70"/>
      <c r="P1006" s="70"/>
      <c r="Q1006" s="70"/>
      <c r="R1006" s="70"/>
      <c r="S1006" s="70"/>
      <c r="T1006" s="70"/>
      <c r="U1006" s="70"/>
      <c r="V1006" s="70"/>
      <c r="W1006" s="70"/>
      <c r="X1006" s="70"/>
      <c r="Y1006" s="70"/>
      <c r="Z1006" s="70"/>
      <c r="AA1006" s="70"/>
    </row>
    <row r="1007" spans="1:27" ht="12.75" customHeight="1" x14ac:dyDescent="0.2">
      <c r="A1007" s="70"/>
      <c r="B1007" s="1963"/>
      <c r="C1007" s="1964"/>
      <c r="D1007" s="1963"/>
      <c r="E1007" s="1635"/>
      <c r="F1007" s="1964"/>
      <c r="G1007" s="1963"/>
      <c r="H1007" s="1964"/>
      <c r="I1007" s="1963"/>
      <c r="J1007" s="1635"/>
      <c r="K1007" s="1635"/>
      <c r="L1007" s="1635"/>
      <c r="M1007" s="1964"/>
      <c r="N1007" s="70"/>
      <c r="O1007" s="70"/>
      <c r="P1007" s="70"/>
      <c r="Q1007" s="70"/>
      <c r="R1007" s="70"/>
      <c r="S1007" s="70"/>
      <c r="T1007" s="70"/>
      <c r="U1007" s="70"/>
      <c r="V1007" s="70"/>
      <c r="W1007" s="70"/>
      <c r="X1007" s="70"/>
      <c r="Y1007" s="70"/>
      <c r="Z1007" s="70"/>
      <c r="AA1007" s="70"/>
    </row>
    <row r="1008" spans="1:27" ht="12.75" customHeight="1" x14ac:dyDescent="0.2">
      <c r="A1008" s="70"/>
      <c r="B1008" s="1"/>
      <c r="C1008" s="1"/>
      <c r="D1008" s="1"/>
      <c r="E1008" s="1"/>
      <c r="F1008" s="1"/>
      <c r="G1008" s="1"/>
      <c r="H1008" s="1"/>
      <c r="I1008" s="1"/>
      <c r="J1008" s="1"/>
      <c r="K1008" s="1"/>
      <c r="L1008" s="1"/>
      <c r="M1008" s="1"/>
      <c r="N1008" s="70"/>
      <c r="O1008" s="70"/>
      <c r="P1008" s="70"/>
      <c r="Q1008" s="70"/>
      <c r="R1008" s="70"/>
      <c r="S1008" s="70"/>
      <c r="T1008" s="70"/>
      <c r="U1008" s="70"/>
      <c r="V1008" s="70"/>
      <c r="W1008" s="70"/>
      <c r="X1008" s="70"/>
      <c r="Y1008" s="70"/>
      <c r="Z1008" s="70"/>
      <c r="AA1008" s="70"/>
    </row>
    <row r="1009" spans="1:27" ht="12.75" customHeight="1" x14ac:dyDescent="0.2">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row r="1010" spans="1:27" ht="15" customHeight="1" x14ac:dyDescent="0.2">
      <c r="A1010" s="1012"/>
      <c r="B1010" s="1702" t="s">
        <v>752</v>
      </c>
      <c r="C1010" s="1615"/>
      <c r="D1010" s="1615"/>
      <c r="E1010" s="1615"/>
      <c r="F1010" s="1615"/>
      <c r="G1010" s="1615"/>
      <c r="H1010" s="1615"/>
      <c r="I1010" s="1615"/>
      <c r="J1010" s="1615"/>
      <c r="K1010" s="1615"/>
      <c r="L1010" s="1615"/>
      <c r="M1010" s="1615"/>
      <c r="N1010" s="1"/>
      <c r="O1010" s="1"/>
      <c r="P1010" s="1"/>
      <c r="Q1010" s="1"/>
      <c r="R1010" s="1"/>
      <c r="S1010" s="1"/>
      <c r="T1010" s="1"/>
      <c r="U1010" s="1"/>
      <c r="V1010" s="1"/>
      <c r="W1010" s="1"/>
      <c r="X1010" s="1"/>
      <c r="Y1010" s="1"/>
      <c r="Z1010" s="1"/>
      <c r="AA1010" s="1"/>
    </row>
    <row r="1011" spans="1:27" ht="12.75" hidden="1" customHeight="1" x14ac:dyDescent="0.2">
      <c r="A1011" s="1012"/>
      <c r="B1011" s="1615"/>
      <c r="C1011" s="1615"/>
      <c r="D1011" s="1615"/>
      <c r="E1011" s="1615"/>
      <c r="F1011" s="1615"/>
      <c r="G1011" s="1615"/>
      <c r="H1011" s="1615"/>
      <c r="I1011" s="1615"/>
      <c r="J1011" s="1615"/>
      <c r="K1011" s="1615"/>
      <c r="L1011" s="1615"/>
      <c r="M1011" s="1615"/>
      <c r="N1011" s="1"/>
      <c r="O1011" s="1"/>
      <c r="P1011" s="1"/>
      <c r="Q1011" s="1"/>
      <c r="R1011" s="1"/>
      <c r="S1011" s="1"/>
      <c r="T1011" s="1"/>
      <c r="U1011" s="1"/>
      <c r="V1011" s="1"/>
      <c r="W1011" s="1"/>
      <c r="X1011" s="1"/>
      <c r="Y1011" s="1"/>
      <c r="Z1011" s="1"/>
      <c r="AA1011" s="1"/>
    </row>
    <row r="1012" spans="1:27" ht="12.75" customHeight="1"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row>
    <row r="1013" spans="1:27" ht="15" customHeight="1" x14ac:dyDescent="0.2">
      <c r="A1013" s="1"/>
      <c r="B1013" s="1612" t="s">
        <v>753</v>
      </c>
      <c r="C1013" s="1610"/>
      <c r="D1013" s="1610"/>
      <c r="E1013" s="1610"/>
      <c r="F1013" s="1610"/>
      <c r="G1013" s="1610"/>
      <c r="H1013" s="1610"/>
      <c r="I1013" s="1610"/>
      <c r="J1013" s="1610"/>
      <c r="K1013" s="1610"/>
      <c r="L1013" s="1610"/>
      <c r="M1013" s="1610"/>
      <c r="N1013" s="1"/>
      <c r="O1013" s="1"/>
      <c r="P1013" s="1"/>
      <c r="Q1013" s="1"/>
      <c r="R1013" s="1"/>
      <c r="S1013" s="1"/>
      <c r="T1013" s="1"/>
      <c r="U1013" s="1"/>
      <c r="V1013" s="1"/>
      <c r="W1013" s="1"/>
      <c r="X1013" s="1"/>
      <c r="Y1013" s="1"/>
      <c r="Z1013" s="1"/>
      <c r="AA1013" s="1"/>
    </row>
    <row r="1014" spans="1:27" ht="12.75" customHeight="1"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row>
    <row r="1015" spans="1:27" ht="12.75" customHeight="1"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row>
    <row r="1016" spans="1:27" ht="15" customHeight="1" x14ac:dyDescent="0.2">
      <c r="A1016" s="1012"/>
      <c r="B1016" s="1967" t="s">
        <v>754</v>
      </c>
      <c r="C1016" s="1615"/>
      <c r="D1016" s="1615"/>
      <c r="E1016" s="1615"/>
      <c r="F1016" s="1615"/>
      <c r="G1016" s="1615"/>
      <c r="H1016" s="1615"/>
      <c r="I1016" s="1615"/>
      <c r="J1016" s="1615"/>
      <c r="K1016" s="1615"/>
      <c r="L1016" s="1615"/>
      <c r="M1016" s="1615"/>
      <c r="N1016" s="1"/>
      <c r="O1016" s="1"/>
      <c r="P1016" s="1"/>
      <c r="Q1016" s="1"/>
      <c r="R1016" s="1"/>
      <c r="S1016" s="1"/>
      <c r="T1016" s="1"/>
      <c r="U1016" s="1"/>
      <c r="V1016" s="1"/>
      <c r="W1016" s="1"/>
      <c r="X1016" s="1"/>
      <c r="Y1016" s="1"/>
      <c r="Z1016" s="1"/>
      <c r="AA1016" s="1"/>
    </row>
    <row r="1017" spans="1:27" ht="12.75" hidden="1" customHeight="1" x14ac:dyDescent="0.2">
      <c r="A1017" s="1012"/>
      <c r="B1017" s="1615"/>
      <c r="C1017" s="1615"/>
      <c r="D1017" s="1615"/>
      <c r="E1017" s="1615"/>
      <c r="F1017" s="1615"/>
      <c r="G1017" s="1615"/>
      <c r="H1017" s="1615"/>
      <c r="I1017" s="1615"/>
      <c r="J1017" s="1615"/>
      <c r="K1017" s="1615"/>
      <c r="L1017" s="1615"/>
      <c r="M1017" s="1615"/>
      <c r="N1017" s="1"/>
      <c r="O1017" s="1"/>
      <c r="P1017" s="1"/>
      <c r="Q1017" s="1"/>
      <c r="R1017" s="1"/>
      <c r="S1017" s="1"/>
      <c r="T1017" s="1"/>
      <c r="U1017" s="1"/>
      <c r="V1017" s="1"/>
      <c r="W1017" s="1"/>
      <c r="X1017" s="1"/>
      <c r="Y1017" s="1"/>
      <c r="Z1017" s="1"/>
      <c r="AA1017" s="1"/>
    </row>
    <row r="1018" spans="1:27" ht="12.75" customHeight="1" x14ac:dyDescent="0.2">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row>
    <row r="1019" spans="1:27" ht="15" customHeight="1" x14ac:dyDescent="0.2">
      <c r="A1019" s="1"/>
      <c r="B1019" s="1901" t="s">
        <v>755</v>
      </c>
      <c r="C1019" s="1615"/>
      <c r="D1019" s="1615"/>
      <c r="E1019" s="1615"/>
      <c r="F1019" s="1615"/>
      <c r="G1019" s="1615"/>
      <c r="H1019" s="1615"/>
      <c r="I1019" s="1721"/>
      <c r="J1019" s="1876" t="s">
        <v>42</v>
      </c>
      <c r="K1019" s="1721"/>
      <c r="L1019" s="1876" t="s">
        <v>756</v>
      </c>
      <c r="M1019" s="1615"/>
      <c r="N1019" s="1"/>
      <c r="O1019" s="1"/>
      <c r="P1019" s="1"/>
      <c r="Q1019" s="1"/>
      <c r="R1019" s="1"/>
      <c r="S1019" s="1"/>
      <c r="T1019" s="1"/>
      <c r="U1019" s="1"/>
      <c r="V1019" s="1"/>
      <c r="W1019" s="1"/>
      <c r="X1019" s="1"/>
      <c r="Y1019" s="1"/>
      <c r="Z1019" s="1"/>
      <c r="AA1019" s="1"/>
    </row>
    <row r="1020" spans="1:27" ht="15" customHeight="1" x14ac:dyDescent="0.2">
      <c r="A1020" s="1"/>
      <c r="B1020" s="1884"/>
      <c r="C1020" s="1884"/>
      <c r="D1020" s="1884"/>
      <c r="E1020" s="1884"/>
      <c r="F1020" s="1884"/>
      <c r="G1020" s="1884"/>
      <c r="H1020" s="1884"/>
      <c r="I1020" s="1885"/>
      <c r="J1020" s="1884"/>
      <c r="K1020" s="1885"/>
      <c r="L1020" s="1884"/>
      <c r="M1020" s="1884"/>
      <c r="N1020" s="1"/>
      <c r="O1020" s="1"/>
      <c r="P1020" s="1"/>
      <c r="Q1020" s="1"/>
      <c r="R1020" s="1"/>
      <c r="S1020" s="1"/>
      <c r="T1020" s="1"/>
      <c r="U1020" s="1"/>
      <c r="V1020" s="1"/>
      <c r="W1020" s="1"/>
      <c r="X1020" s="1"/>
      <c r="Y1020" s="1"/>
      <c r="Z1020" s="1"/>
      <c r="AA1020" s="1"/>
    </row>
    <row r="1021" spans="1:27" ht="12.75" customHeight="1" x14ac:dyDescent="0.2">
      <c r="A1021" s="1"/>
      <c r="B1021" s="1919" t="s">
        <v>757</v>
      </c>
      <c r="C1021" s="1650"/>
      <c r="D1021" s="1650"/>
      <c r="E1021" s="1650"/>
      <c r="F1021" s="1650"/>
      <c r="G1021" s="1650"/>
      <c r="H1021" s="1650"/>
      <c r="I1021" s="1882"/>
      <c r="J1021" s="1948">
        <v>81</v>
      </c>
      <c r="K1021" s="1882"/>
      <c r="L1021" s="1949">
        <v>1</v>
      </c>
      <c r="M1021" s="1950"/>
      <c r="N1021" s="1"/>
      <c r="O1021" s="1"/>
      <c r="P1021" s="1"/>
      <c r="Q1021" s="1"/>
      <c r="R1021" s="1"/>
      <c r="S1021" s="1"/>
      <c r="T1021" s="1"/>
      <c r="U1021" s="1"/>
      <c r="V1021" s="1"/>
      <c r="W1021" s="1"/>
      <c r="X1021" s="1"/>
      <c r="Y1021" s="1"/>
      <c r="Z1021" s="1"/>
      <c r="AA1021" s="1"/>
    </row>
    <row r="1022" spans="1:27" ht="12.75" customHeight="1" x14ac:dyDescent="0.2">
      <c r="A1022" s="1"/>
      <c r="B1022" s="1845" t="s">
        <v>758</v>
      </c>
      <c r="C1022" s="1624"/>
      <c r="D1022" s="1624"/>
      <c r="E1022" s="1624"/>
      <c r="F1022" s="1624"/>
      <c r="G1022" s="1624"/>
      <c r="H1022" s="1624"/>
      <c r="I1022" s="1712"/>
      <c r="J1022" s="1951">
        <v>0.38800000000000001</v>
      </c>
      <c r="K1022" s="1712"/>
      <c r="L1022" s="1942">
        <v>1</v>
      </c>
      <c r="M1022" s="1947"/>
      <c r="N1022" s="1"/>
      <c r="O1022" s="1"/>
      <c r="P1022" s="1"/>
      <c r="Q1022" s="1"/>
      <c r="R1022" s="1"/>
      <c r="S1022" s="1"/>
      <c r="T1022" s="1"/>
      <c r="U1022" s="1"/>
      <c r="V1022" s="1"/>
      <c r="W1022" s="1"/>
      <c r="X1022" s="1"/>
      <c r="Y1022" s="1"/>
      <c r="Z1022" s="1"/>
      <c r="AA1022" s="1"/>
    </row>
    <row r="1023" spans="1:27" ht="12.75" customHeight="1" x14ac:dyDescent="0.2">
      <c r="A1023" s="1"/>
      <c r="B1023" s="1845" t="s">
        <v>759</v>
      </c>
      <c r="C1023" s="1624"/>
      <c r="D1023" s="1624"/>
      <c r="E1023" s="1624"/>
      <c r="F1023" s="1624"/>
      <c r="G1023" s="1624"/>
      <c r="H1023" s="1624"/>
      <c r="I1023" s="1712"/>
      <c r="J1023" s="1946">
        <v>10</v>
      </c>
      <c r="K1023" s="1712"/>
      <c r="L1023" s="1942">
        <v>1</v>
      </c>
      <c r="M1023" s="1947"/>
      <c r="N1023" s="1"/>
      <c r="O1023" s="1"/>
      <c r="P1023" s="1"/>
      <c r="Q1023" s="1"/>
      <c r="R1023" s="1"/>
      <c r="S1023" s="1"/>
      <c r="T1023" s="1"/>
      <c r="U1023" s="1"/>
      <c r="V1023" s="1"/>
      <c r="W1023" s="1"/>
      <c r="X1023" s="1"/>
      <c r="Y1023" s="1"/>
      <c r="Z1023" s="1"/>
      <c r="AA1023" s="1"/>
    </row>
    <row r="1024" spans="1:27" ht="12.75" customHeight="1" x14ac:dyDescent="0.2">
      <c r="A1024" s="1"/>
      <c r="B1024" s="1845" t="s">
        <v>760</v>
      </c>
      <c r="C1024" s="1624"/>
      <c r="D1024" s="1624"/>
      <c r="E1024" s="1624"/>
      <c r="F1024" s="1624"/>
      <c r="G1024" s="1624"/>
      <c r="H1024" s="1624"/>
      <c r="I1024" s="1712"/>
      <c r="J1024" s="1951">
        <v>0.39200000000000002</v>
      </c>
      <c r="K1024" s="1712"/>
      <c r="L1024" s="1944">
        <v>1</v>
      </c>
      <c r="M1024" s="1952"/>
      <c r="N1024" s="1"/>
      <c r="O1024" s="1"/>
      <c r="P1024" s="1"/>
      <c r="Q1024" s="1"/>
      <c r="R1024" s="1"/>
      <c r="S1024" s="1"/>
      <c r="T1024" s="1"/>
      <c r="U1024" s="1"/>
      <c r="V1024" s="1"/>
      <c r="W1024" s="1"/>
      <c r="X1024" s="1"/>
      <c r="Y1024" s="1"/>
      <c r="Z1024" s="1"/>
      <c r="AA1024" s="1"/>
    </row>
    <row r="1025" spans="1:27" ht="12.75" customHeight="1" x14ac:dyDescent="0.2">
      <c r="A1025" s="1"/>
      <c r="B1025" s="1953" t="s">
        <v>761</v>
      </c>
      <c r="C1025" s="1898"/>
      <c r="D1025" s="1898"/>
      <c r="E1025" s="1898"/>
      <c r="F1025" s="1898"/>
      <c r="G1025" s="1898"/>
      <c r="H1025" s="1898"/>
      <c r="I1025" s="1923"/>
      <c r="J1025" s="1954" t="s">
        <v>762</v>
      </c>
      <c r="K1025" s="1898"/>
      <c r="L1025" s="1898"/>
      <c r="M1025" s="1955"/>
      <c r="N1025" s="1"/>
      <c r="O1025" s="1"/>
      <c r="P1025" s="1"/>
      <c r="Q1025" s="1"/>
      <c r="R1025" s="1"/>
      <c r="S1025" s="1"/>
      <c r="T1025" s="1"/>
      <c r="U1025" s="1"/>
      <c r="V1025" s="1"/>
      <c r="W1025" s="1"/>
      <c r="X1025" s="1"/>
      <c r="Y1025" s="1"/>
      <c r="Z1025" s="1"/>
      <c r="AA1025" s="1"/>
    </row>
    <row r="1026" spans="1:27" ht="12.75" customHeight="1" x14ac:dyDescent="0.2">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row>
    <row r="1027" spans="1:27" ht="15" customHeight="1" x14ac:dyDescent="0.2">
      <c r="A1027" s="1"/>
      <c r="B1027" s="1901" t="s">
        <v>763</v>
      </c>
      <c r="C1027" s="1615"/>
      <c r="D1027" s="1615"/>
      <c r="E1027" s="1615"/>
      <c r="F1027" s="1615"/>
      <c r="G1027" s="1615"/>
      <c r="H1027" s="1615"/>
      <c r="I1027" s="1721"/>
      <c r="J1027" s="1876" t="s">
        <v>42</v>
      </c>
      <c r="K1027" s="1721"/>
      <c r="L1027" s="1876" t="s">
        <v>756</v>
      </c>
      <c r="M1027" s="1615"/>
      <c r="N1027" s="1"/>
      <c r="O1027" s="1"/>
      <c r="P1027" s="1"/>
      <c r="Q1027" s="1"/>
      <c r="R1027" s="1"/>
      <c r="S1027" s="1"/>
      <c r="T1027" s="1"/>
      <c r="U1027" s="1"/>
      <c r="V1027" s="1"/>
      <c r="W1027" s="1"/>
      <c r="X1027" s="1"/>
      <c r="Y1027" s="1"/>
      <c r="Z1027" s="1"/>
      <c r="AA1027" s="1"/>
    </row>
    <row r="1028" spans="1:27" ht="12.75" customHeight="1" x14ac:dyDescent="0.2">
      <c r="A1028" s="1"/>
      <c r="B1028" s="1884"/>
      <c r="C1028" s="1884"/>
      <c r="D1028" s="1884"/>
      <c r="E1028" s="1884"/>
      <c r="F1028" s="1884"/>
      <c r="G1028" s="1884"/>
      <c r="H1028" s="1884"/>
      <c r="I1028" s="1885"/>
      <c r="J1028" s="1884"/>
      <c r="K1028" s="1885"/>
      <c r="L1028" s="1884"/>
      <c r="M1028" s="1884"/>
      <c r="N1028" s="1"/>
      <c r="O1028" s="1"/>
      <c r="P1028" s="1"/>
      <c r="Q1028" s="1"/>
      <c r="R1028" s="1"/>
      <c r="S1028" s="1"/>
      <c r="T1028" s="1"/>
      <c r="U1028" s="1"/>
      <c r="V1028" s="1"/>
      <c r="W1028" s="1"/>
      <c r="X1028" s="1"/>
      <c r="Y1028" s="1"/>
      <c r="Z1028" s="1"/>
      <c r="AA1028" s="1"/>
    </row>
    <row r="1029" spans="1:27" ht="12.75" customHeight="1" x14ac:dyDescent="0.2">
      <c r="A1029" s="1"/>
      <c r="B1029" s="1956" t="s">
        <v>764</v>
      </c>
      <c r="C1029" s="1650"/>
      <c r="D1029" s="1650"/>
      <c r="E1029" s="1650"/>
      <c r="F1029" s="1650"/>
      <c r="G1029" s="1650"/>
      <c r="H1029" s="1650"/>
      <c r="I1029" s="1882"/>
      <c r="J1029" s="1957">
        <v>9661.5300000000007</v>
      </c>
      <c r="K1029" s="1882"/>
      <c r="L1029" s="1958">
        <v>1</v>
      </c>
      <c r="M1029" s="1750"/>
      <c r="N1029" s="1"/>
      <c r="O1029" s="1"/>
      <c r="P1029" s="1"/>
      <c r="Q1029" s="1"/>
      <c r="R1029" s="1"/>
      <c r="S1029" s="1"/>
      <c r="T1029" s="1"/>
      <c r="U1029" s="1"/>
      <c r="V1029" s="1"/>
      <c r="W1029" s="1"/>
      <c r="X1029" s="1"/>
      <c r="Y1029" s="1"/>
      <c r="Z1029" s="1"/>
      <c r="AA1029" s="1"/>
    </row>
    <row r="1030" spans="1:27" ht="12.75" customHeight="1" x14ac:dyDescent="0.2">
      <c r="A1030" s="1"/>
      <c r="B1030" s="1940" t="s">
        <v>765</v>
      </c>
      <c r="C1030" s="1624"/>
      <c r="D1030" s="1624"/>
      <c r="E1030" s="1624"/>
      <c r="F1030" s="1624"/>
      <c r="G1030" s="1624"/>
      <c r="H1030" s="1624"/>
      <c r="I1030" s="1712"/>
      <c r="J1030" s="1941">
        <v>4.0000000000000002E-4</v>
      </c>
      <c r="K1030" s="1712"/>
      <c r="L1030" s="1942">
        <v>1</v>
      </c>
      <c r="M1030" s="1763"/>
      <c r="N1030" s="1"/>
      <c r="O1030" s="1"/>
      <c r="P1030" s="1"/>
      <c r="Q1030" s="1"/>
      <c r="R1030" s="1"/>
      <c r="S1030" s="1"/>
      <c r="T1030" s="1"/>
      <c r="U1030" s="1"/>
      <c r="V1030" s="1"/>
      <c r="W1030" s="1"/>
      <c r="X1030" s="1"/>
      <c r="Y1030" s="1"/>
      <c r="Z1030" s="1"/>
      <c r="AA1030" s="1"/>
    </row>
    <row r="1031" spans="1:27" ht="12.75" customHeight="1" x14ac:dyDescent="0.2">
      <c r="A1031" s="1"/>
      <c r="B1031" s="1940" t="s">
        <v>766</v>
      </c>
      <c r="C1031" s="1624"/>
      <c r="D1031" s="1624"/>
      <c r="E1031" s="1624"/>
      <c r="F1031" s="1624"/>
      <c r="G1031" s="1624"/>
      <c r="H1031" s="1624"/>
      <c r="I1031" s="1712"/>
      <c r="J1031" s="1943">
        <v>6091</v>
      </c>
      <c r="K1031" s="1712"/>
      <c r="L1031" s="1942">
        <v>1</v>
      </c>
      <c r="M1031" s="1763"/>
      <c r="N1031" s="1"/>
      <c r="O1031" s="1"/>
      <c r="P1031" s="1"/>
      <c r="Q1031" s="1"/>
      <c r="R1031" s="1"/>
      <c r="S1031" s="1"/>
      <c r="T1031" s="1"/>
      <c r="U1031" s="1"/>
      <c r="V1031" s="1"/>
      <c r="W1031" s="1"/>
      <c r="X1031" s="1"/>
      <c r="Y1031" s="1"/>
      <c r="Z1031" s="1"/>
      <c r="AA1031" s="1"/>
    </row>
    <row r="1032" spans="1:27" ht="12.75" customHeight="1" x14ac:dyDescent="0.2">
      <c r="A1032" s="1"/>
      <c r="B1032" s="1940" t="s">
        <v>767</v>
      </c>
      <c r="C1032" s="1624"/>
      <c r="D1032" s="1624"/>
      <c r="E1032" s="1624"/>
      <c r="F1032" s="1624"/>
      <c r="G1032" s="1624"/>
      <c r="H1032" s="1624"/>
      <c r="I1032" s="1712"/>
      <c r="J1032" s="1941">
        <v>2.9999999999999997E-4</v>
      </c>
      <c r="K1032" s="1712"/>
      <c r="L1032" s="1944">
        <v>1</v>
      </c>
      <c r="M1032" s="1945"/>
      <c r="N1032" s="1"/>
      <c r="O1032" s="1"/>
      <c r="P1032" s="1"/>
      <c r="Q1032" s="1"/>
      <c r="R1032" s="1"/>
      <c r="S1032" s="1"/>
      <c r="T1032" s="1"/>
      <c r="U1032" s="1"/>
      <c r="V1032" s="1"/>
      <c r="W1032" s="1"/>
      <c r="X1032" s="1"/>
      <c r="Y1032" s="1"/>
      <c r="Z1032" s="1"/>
      <c r="AA1032" s="1"/>
    </row>
    <row r="1033" spans="1:27" ht="12.75" customHeight="1" x14ac:dyDescent="0.2">
      <c r="A1033" s="1"/>
      <c r="B1033" s="1822" t="s">
        <v>768</v>
      </c>
      <c r="C1033" s="1698"/>
      <c r="D1033" s="1698"/>
      <c r="E1033" s="1698"/>
      <c r="F1033" s="1698"/>
      <c r="G1033" s="1698"/>
      <c r="H1033" s="1698"/>
      <c r="I1033" s="1714"/>
      <c r="J1033" s="1935" t="s">
        <v>769</v>
      </c>
      <c r="K1033" s="1698"/>
      <c r="L1033" s="1698"/>
      <c r="M1033" s="1698"/>
      <c r="N1033" s="1"/>
      <c r="O1033" s="1"/>
      <c r="P1033" s="1"/>
      <c r="Q1033" s="1"/>
      <c r="R1033" s="1"/>
      <c r="S1033" s="1"/>
      <c r="T1033" s="1"/>
      <c r="U1033" s="1"/>
      <c r="V1033" s="1"/>
      <c r="W1033" s="1"/>
      <c r="X1033" s="1"/>
      <c r="Y1033" s="1"/>
      <c r="Z1033" s="1"/>
      <c r="AA1033" s="1"/>
    </row>
    <row r="1034" spans="1:27" ht="12.75" customHeight="1" x14ac:dyDescent="0.2">
      <c r="A1034" s="1"/>
      <c r="B1034" s="1875"/>
      <c r="C1034" s="1875"/>
      <c r="D1034" s="1875"/>
      <c r="E1034" s="1875"/>
      <c r="F1034" s="1875"/>
      <c r="G1034" s="1875"/>
      <c r="H1034" s="1875"/>
      <c r="I1034" s="1936"/>
      <c r="J1034" s="1875"/>
      <c r="K1034" s="1875"/>
      <c r="L1034" s="1875"/>
      <c r="M1034" s="1875"/>
      <c r="N1034" s="1"/>
      <c r="O1034" s="1"/>
      <c r="P1034" s="1"/>
      <c r="Q1034" s="1"/>
      <c r="R1034" s="1"/>
      <c r="S1034" s="1"/>
      <c r="T1034" s="1"/>
      <c r="U1034" s="1"/>
      <c r="V1034" s="1"/>
      <c r="W1034" s="1"/>
      <c r="X1034" s="1"/>
      <c r="Y1034" s="1"/>
      <c r="Z1034" s="1"/>
      <c r="AA1034" s="1"/>
    </row>
    <row r="1035" spans="1:27" ht="12.75" customHeight="1" x14ac:dyDescent="0.2">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row>
    <row r="1036" spans="1:27" ht="12.75" customHeight="1" x14ac:dyDescent="0.2">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row>
    <row r="1037" spans="1:27" ht="12.75" customHeight="1" x14ac:dyDescent="0.2">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row>
    <row r="1038" spans="1:27" ht="12.75" customHeight="1" x14ac:dyDescent="0.2">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row>
    <row r="1039" spans="1:27" ht="34.5" customHeight="1" x14ac:dyDescent="0.2">
      <c r="A1039" s="6"/>
      <c r="B1039" s="370" t="s">
        <v>358</v>
      </c>
      <c r="C1039" s="6"/>
      <c r="D1039" s="6"/>
      <c r="E1039" s="6"/>
      <c r="F1039" s="6"/>
      <c r="G1039" s="6"/>
      <c r="H1039" s="6"/>
      <c r="I1039" s="6"/>
      <c r="J1039" s="6"/>
      <c r="K1039" s="6"/>
      <c r="L1039" s="6"/>
      <c r="M1039" s="6"/>
      <c r="N1039" s="6"/>
      <c r="O1039" s="6"/>
      <c r="P1039" s="6"/>
      <c r="Q1039" s="6"/>
      <c r="R1039" s="6"/>
      <c r="S1039" s="6"/>
      <c r="T1039" s="6"/>
      <c r="U1039" s="6"/>
      <c r="V1039" s="6"/>
      <c r="W1039" s="6"/>
      <c r="X1039" s="6"/>
      <c r="Y1039" s="6"/>
      <c r="Z1039" s="6"/>
      <c r="AA1039" s="6"/>
    </row>
    <row r="1040" spans="1:27" ht="12.75" customHeight="1" x14ac:dyDescent="0.2">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row>
    <row r="1041" spans="1:27" ht="12.75" customHeight="1" x14ac:dyDescent="0.2">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row>
    <row r="1042" spans="1:27" ht="12.75" customHeight="1" x14ac:dyDescent="0.2">
      <c r="A1042" s="1012"/>
      <c r="B1042" s="1012" t="s">
        <v>359</v>
      </c>
      <c r="C1042" s="1012"/>
      <c r="D1042" s="1012"/>
      <c r="E1042" s="1012"/>
      <c r="F1042" s="1012"/>
      <c r="G1042" s="1012"/>
      <c r="H1042" s="1012"/>
      <c r="I1042" s="1012"/>
      <c r="J1042" s="1012"/>
      <c r="K1042" s="1012"/>
      <c r="L1042" s="1012"/>
      <c r="M1042" s="1012"/>
      <c r="N1042" s="1"/>
      <c r="O1042" s="1"/>
      <c r="P1042" s="1"/>
      <c r="Q1042" s="1"/>
      <c r="R1042" s="1"/>
      <c r="S1042" s="1"/>
      <c r="T1042" s="1"/>
      <c r="U1042" s="1"/>
      <c r="V1042" s="1"/>
      <c r="W1042" s="1"/>
      <c r="X1042" s="1"/>
      <c r="Y1042" s="1"/>
      <c r="Z1042" s="1"/>
      <c r="AA1042" s="1"/>
    </row>
    <row r="1043" spans="1:27" ht="12.75" customHeight="1" x14ac:dyDescent="0.2">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row>
    <row r="1044" spans="1:27" ht="15" customHeight="1" x14ac:dyDescent="0.2">
      <c r="A1044" s="1"/>
      <c r="B1044" s="1876" t="s">
        <v>770</v>
      </c>
      <c r="C1044" s="1615"/>
      <c r="D1044" s="1615"/>
      <c r="E1044" s="1615"/>
      <c r="F1044" s="1615"/>
      <c r="G1044" s="1637"/>
      <c r="H1044" s="1894">
        <v>2022</v>
      </c>
      <c r="I1044" s="1637"/>
      <c r="J1044" s="1937">
        <v>2023</v>
      </c>
      <c r="K1044" s="1721"/>
      <c r="L1044" s="1881">
        <v>2024</v>
      </c>
      <c r="M1044" s="1615"/>
      <c r="N1044" s="1"/>
      <c r="O1044" s="1"/>
      <c r="P1044" s="1"/>
      <c r="Q1044" s="1"/>
      <c r="R1044" s="1"/>
      <c r="S1044" s="1"/>
      <c r="T1044" s="1"/>
      <c r="U1044" s="1"/>
      <c r="V1044" s="1"/>
      <c r="W1044" s="1"/>
      <c r="X1044" s="1"/>
      <c r="Y1044" s="1"/>
      <c r="Z1044" s="1"/>
      <c r="AA1044" s="1"/>
    </row>
    <row r="1045" spans="1:27" ht="12.75" customHeight="1" x14ac:dyDescent="0.2">
      <c r="A1045" s="1"/>
      <c r="B1045" s="1615"/>
      <c r="C1045" s="1615"/>
      <c r="D1045" s="1615"/>
      <c r="E1045" s="1615"/>
      <c r="F1045" s="1615"/>
      <c r="G1045" s="1637"/>
      <c r="H1045" s="1309" t="s">
        <v>86</v>
      </c>
      <c r="I1045" s="434" t="s">
        <v>87</v>
      </c>
      <c r="J1045" s="715" t="s">
        <v>86</v>
      </c>
      <c r="K1045" s="433" t="s">
        <v>87</v>
      </c>
      <c r="L1045" s="431" t="s">
        <v>86</v>
      </c>
      <c r="M1045" s="716" t="s">
        <v>87</v>
      </c>
      <c r="N1045" s="1"/>
      <c r="O1045" s="1"/>
      <c r="P1045" s="1"/>
      <c r="Q1045" s="1"/>
      <c r="R1045" s="1"/>
      <c r="S1045" s="1"/>
      <c r="T1045" s="1"/>
      <c r="U1045" s="1"/>
      <c r="V1045" s="1"/>
      <c r="W1045" s="1"/>
      <c r="X1045" s="1"/>
      <c r="Y1045" s="1"/>
      <c r="Z1045" s="1"/>
      <c r="AA1045" s="1"/>
    </row>
    <row r="1046" spans="1:27" ht="12.75" customHeight="1" x14ac:dyDescent="0.2">
      <c r="A1046" s="1"/>
      <c r="B1046" s="1670" t="s">
        <v>438</v>
      </c>
      <c r="C1046" s="1671"/>
      <c r="D1046" s="1671"/>
      <c r="E1046" s="1671"/>
      <c r="F1046" s="1671"/>
      <c r="G1046" s="1672"/>
      <c r="H1046" s="717">
        <v>0.47</v>
      </c>
      <c r="I1046" s="718">
        <v>0.47</v>
      </c>
      <c r="J1046" s="719">
        <v>0.47</v>
      </c>
      <c r="K1046" s="720">
        <v>0.47</v>
      </c>
      <c r="L1046" s="717">
        <v>0.47</v>
      </c>
      <c r="M1046" s="721">
        <v>0.47</v>
      </c>
      <c r="N1046" s="1"/>
      <c r="O1046" s="1"/>
      <c r="P1046" s="1"/>
      <c r="Q1046" s="1"/>
      <c r="R1046" s="1"/>
      <c r="S1046" s="1"/>
      <c r="T1046" s="1"/>
      <c r="U1046" s="1"/>
      <c r="V1046" s="1"/>
      <c r="W1046" s="1"/>
      <c r="X1046" s="1"/>
      <c r="Y1046" s="1"/>
      <c r="Z1046" s="1"/>
      <c r="AA1046" s="1"/>
    </row>
    <row r="1047" spans="1:27" ht="15" customHeight="1" x14ac:dyDescent="0.2">
      <c r="A1047" s="1"/>
      <c r="B1047" s="1938" t="s">
        <v>439</v>
      </c>
      <c r="C1047" s="1698"/>
      <c r="D1047" s="1698"/>
      <c r="E1047" s="1698"/>
      <c r="F1047" s="1698"/>
      <c r="G1047" s="1699"/>
      <c r="H1047" s="722">
        <v>0.47</v>
      </c>
      <c r="I1047" s="1405">
        <v>0.47</v>
      </c>
      <c r="J1047" s="723">
        <v>0.47</v>
      </c>
      <c r="K1047" s="724">
        <v>0.47</v>
      </c>
      <c r="L1047" s="722">
        <v>0.94</v>
      </c>
      <c r="M1047" s="1405">
        <v>0.94</v>
      </c>
      <c r="N1047" s="1"/>
      <c r="O1047" s="1"/>
      <c r="P1047" s="1"/>
      <c r="Q1047" s="1"/>
      <c r="R1047" s="1"/>
      <c r="S1047" s="1"/>
      <c r="T1047" s="1"/>
      <c r="U1047" s="1"/>
      <c r="V1047" s="1"/>
      <c r="W1047" s="1"/>
      <c r="X1047" s="1"/>
      <c r="Y1047" s="1"/>
      <c r="Z1047" s="1"/>
      <c r="AA1047" s="1"/>
    </row>
    <row r="1048" spans="1:27" ht="15" customHeight="1" x14ac:dyDescent="0.2">
      <c r="A1048" s="2"/>
      <c r="B1048" s="1917" t="s">
        <v>771</v>
      </c>
      <c r="C1048" s="1874"/>
      <c r="D1048" s="1874"/>
      <c r="E1048" s="1874"/>
      <c r="F1048" s="1874"/>
      <c r="G1048" s="1874"/>
      <c r="H1048" s="1874"/>
      <c r="I1048" s="1874"/>
      <c r="J1048" s="1874"/>
      <c r="K1048" s="1874"/>
      <c r="L1048" s="1874"/>
      <c r="M1048" s="1874"/>
      <c r="N1048" s="2"/>
      <c r="O1048" s="2"/>
      <c r="P1048" s="2"/>
      <c r="Q1048" s="2"/>
      <c r="R1048" s="2"/>
      <c r="S1048" s="2"/>
      <c r="T1048" s="2"/>
      <c r="U1048" s="2"/>
      <c r="V1048" s="2"/>
      <c r="W1048" s="2"/>
      <c r="X1048" s="2"/>
      <c r="Y1048" s="2"/>
      <c r="Z1048" s="2"/>
      <c r="AA1048" s="2"/>
    </row>
    <row r="1049" spans="1:27" ht="12.75" customHeight="1" x14ac:dyDescent="0.2">
      <c r="A1049" s="2"/>
      <c r="B1049" s="1615"/>
      <c r="C1049" s="1610"/>
      <c r="D1049" s="1610"/>
      <c r="E1049" s="1610"/>
      <c r="F1049" s="1610"/>
      <c r="G1049" s="1610"/>
      <c r="H1049" s="1610"/>
      <c r="I1049" s="1610"/>
      <c r="J1049" s="1610"/>
      <c r="K1049" s="1610"/>
      <c r="L1049" s="1610"/>
      <c r="M1049" s="1615"/>
      <c r="N1049" s="2"/>
      <c r="O1049" s="2"/>
      <c r="P1049" s="2"/>
      <c r="Q1049" s="2"/>
      <c r="R1049" s="2"/>
      <c r="S1049" s="2"/>
      <c r="T1049" s="2"/>
      <c r="U1049" s="2"/>
      <c r="V1049" s="2"/>
      <c r="W1049" s="2"/>
      <c r="X1049" s="2"/>
      <c r="Y1049" s="2"/>
      <c r="Z1049" s="2"/>
      <c r="AA1049" s="2"/>
    </row>
    <row r="1050" spans="1:27" ht="12.75" customHeight="1" x14ac:dyDescent="0.2">
      <c r="A1050" s="2"/>
      <c r="B1050" s="1875"/>
      <c r="C1050" s="1875"/>
      <c r="D1050" s="1875"/>
      <c r="E1050" s="1875"/>
      <c r="F1050" s="1875"/>
      <c r="G1050" s="1875"/>
      <c r="H1050" s="1875"/>
      <c r="I1050" s="1875"/>
      <c r="J1050" s="1875"/>
      <c r="K1050" s="1875"/>
      <c r="L1050" s="1875"/>
      <c r="M1050" s="1875"/>
      <c r="N1050" s="2"/>
      <c r="O1050" s="2"/>
      <c r="P1050" s="2"/>
      <c r="Q1050" s="2"/>
      <c r="R1050" s="2"/>
      <c r="S1050" s="2"/>
      <c r="T1050" s="2"/>
      <c r="U1050" s="2"/>
      <c r="V1050" s="2"/>
      <c r="W1050" s="2"/>
      <c r="X1050" s="2"/>
      <c r="Y1050" s="2"/>
      <c r="Z1050" s="2"/>
      <c r="AA1050" s="2"/>
    </row>
    <row r="1051" spans="1:27" ht="12.75" customHeight="1" x14ac:dyDescent="0.2">
      <c r="A1051" s="2"/>
      <c r="B1051" s="1"/>
      <c r="C1051" s="1"/>
      <c r="D1051" s="1"/>
      <c r="E1051" s="1"/>
      <c r="F1051" s="1"/>
      <c r="G1051" s="1"/>
      <c r="H1051" s="1"/>
      <c r="I1051" s="1"/>
      <c r="J1051" s="1"/>
      <c r="K1051" s="1"/>
      <c r="L1051" s="1"/>
      <c r="M1051" s="1"/>
      <c r="N1051" s="2"/>
      <c r="O1051" s="2"/>
      <c r="P1051" s="2"/>
      <c r="Q1051" s="2"/>
      <c r="R1051" s="2"/>
      <c r="S1051" s="2"/>
      <c r="T1051" s="2"/>
      <c r="U1051" s="2"/>
      <c r="V1051" s="2"/>
      <c r="W1051" s="2"/>
      <c r="X1051" s="2"/>
      <c r="Y1051" s="2"/>
      <c r="Z1051" s="2"/>
      <c r="AA1051" s="2"/>
    </row>
    <row r="1052" spans="1:27" ht="15" customHeight="1" x14ac:dyDescent="0.2">
      <c r="A1052" s="1073"/>
      <c r="B1052" s="1939" t="s">
        <v>15</v>
      </c>
      <c r="C1052" s="1615"/>
      <c r="D1052" s="1615"/>
      <c r="E1052" s="1615"/>
      <c r="F1052" s="1615"/>
      <c r="G1052" s="1615"/>
      <c r="H1052" s="1615"/>
      <c r="I1052" s="1073"/>
      <c r="J1052" s="1073"/>
      <c r="K1052" s="1073"/>
      <c r="L1052" s="1073"/>
      <c r="M1052" s="1073"/>
      <c r="N1052" s="1075"/>
      <c r="O1052" s="70"/>
      <c r="P1052" s="70"/>
      <c r="Q1052" s="70"/>
      <c r="R1052" s="70"/>
      <c r="S1052" s="70"/>
      <c r="T1052" s="70"/>
      <c r="U1052" s="70"/>
      <c r="V1052" s="70"/>
      <c r="W1052" s="70"/>
      <c r="X1052" s="70"/>
      <c r="Y1052" s="70"/>
      <c r="Z1052" s="70"/>
      <c r="AA1052" s="70"/>
    </row>
    <row r="1053" spans="1:27" ht="15" customHeight="1" x14ac:dyDescent="0.2">
      <c r="A1053" s="70"/>
      <c r="B1053" s="70"/>
      <c r="C1053" s="70"/>
      <c r="D1053" s="70"/>
      <c r="E1053" s="70"/>
      <c r="F1053" s="70"/>
      <c r="G1053" s="70"/>
      <c r="H1053" s="70"/>
      <c r="I1053" s="70"/>
      <c r="J1053" s="70"/>
      <c r="K1053" s="70"/>
      <c r="L1053" s="70"/>
      <c r="M1053" s="70"/>
      <c r="N1053" s="70"/>
      <c r="O1053" s="70"/>
      <c r="P1053" s="70"/>
      <c r="Q1053" s="70"/>
      <c r="R1053" s="70"/>
      <c r="S1053" s="70"/>
      <c r="T1053" s="70"/>
      <c r="U1053" s="70"/>
      <c r="V1053" s="70"/>
      <c r="W1053" s="70"/>
      <c r="X1053" s="70"/>
      <c r="Y1053" s="70"/>
      <c r="Z1053" s="70"/>
      <c r="AA1053" s="70"/>
    </row>
    <row r="1054" spans="1:27" ht="12.75" customHeight="1" x14ac:dyDescent="0.2">
      <c r="A1054" s="70"/>
      <c r="B1054" s="1857" t="s">
        <v>772</v>
      </c>
      <c r="C1054" s="1610"/>
      <c r="D1054" s="1610"/>
      <c r="E1054" s="1610"/>
      <c r="F1054" s="1610"/>
      <c r="G1054" s="1610"/>
      <c r="H1054" s="1610"/>
      <c r="I1054" s="1610"/>
      <c r="J1054" s="1610"/>
      <c r="K1054" s="70"/>
      <c r="L1054" s="70"/>
      <c r="M1054" s="70"/>
      <c r="N1054" s="70"/>
      <c r="O1054" s="70"/>
      <c r="P1054" s="70"/>
      <c r="Q1054" s="70"/>
      <c r="R1054" s="70"/>
      <c r="S1054" s="70"/>
      <c r="T1054" s="70"/>
      <c r="U1054" s="70"/>
      <c r="V1054" s="70"/>
      <c r="W1054" s="70"/>
      <c r="X1054" s="70"/>
      <c r="Y1054" s="70"/>
      <c r="Z1054" s="70"/>
      <c r="AA1054" s="70"/>
    </row>
    <row r="1055" spans="1:27" ht="12.75" customHeight="1" x14ac:dyDescent="0.2">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row>
    <row r="1056" spans="1:27" ht="12.75" customHeight="1" x14ac:dyDescent="0.2">
      <c r="A1056" s="1012"/>
      <c r="B1056" s="1012" t="s">
        <v>362</v>
      </c>
      <c r="C1056" s="1012"/>
      <c r="D1056" s="1012"/>
      <c r="E1056" s="1012"/>
      <c r="F1056" s="1012"/>
      <c r="G1056" s="1012"/>
      <c r="H1056" s="1012"/>
      <c r="I1056" s="1012"/>
      <c r="J1056" s="1012"/>
      <c r="K1056" s="1012"/>
      <c r="L1056" s="1012"/>
      <c r="M1056" s="1012"/>
      <c r="N1056" s="1"/>
      <c r="O1056" s="1"/>
      <c r="P1056" s="1"/>
      <c r="Q1056" s="1"/>
      <c r="R1056" s="1"/>
      <c r="S1056" s="1"/>
      <c r="T1056" s="1"/>
      <c r="U1056" s="1"/>
      <c r="V1056" s="1"/>
      <c r="W1056" s="1"/>
      <c r="X1056" s="1"/>
      <c r="Y1056" s="1"/>
      <c r="Z1056" s="1"/>
      <c r="AA1056" s="1"/>
    </row>
    <row r="1057" spans="1:27" ht="12.75" customHeight="1" x14ac:dyDescent="0.2">
      <c r="A1057" s="1012"/>
      <c r="B1057" s="1012" t="s">
        <v>363</v>
      </c>
      <c r="C1057" s="1012"/>
      <c r="D1057" s="1012"/>
      <c r="E1057" s="1012"/>
      <c r="F1057" s="1012"/>
      <c r="G1057" s="1012"/>
      <c r="H1057" s="1012"/>
      <c r="I1057" s="1012"/>
      <c r="J1057" s="1012"/>
      <c r="K1057" s="1012"/>
      <c r="L1057" s="1012"/>
      <c r="M1057" s="1012"/>
      <c r="N1057" s="1"/>
      <c r="O1057" s="1"/>
      <c r="P1057" s="1"/>
      <c r="Q1057" s="1"/>
      <c r="R1057" s="1"/>
      <c r="S1057" s="1"/>
      <c r="T1057" s="1"/>
      <c r="U1057" s="1"/>
      <c r="V1057" s="1"/>
      <c r="W1057" s="1"/>
      <c r="X1057" s="1"/>
      <c r="Y1057" s="1"/>
      <c r="Z1057" s="1"/>
      <c r="AA1057" s="1"/>
    </row>
    <row r="1058" spans="1:27" ht="12.75" customHeight="1" x14ac:dyDescent="0.2">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row>
    <row r="1059" spans="1:27" ht="15" customHeight="1" x14ac:dyDescent="0.2">
      <c r="A1059" s="1"/>
      <c r="B1059" s="1876" t="s">
        <v>773</v>
      </c>
      <c r="C1059" s="1615"/>
      <c r="D1059" s="1615"/>
      <c r="E1059" s="1615"/>
      <c r="F1059" s="1615"/>
      <c r="G1059" s="1637"/>
      <c r="H1059" s="1902" t="s">
        <v>438</v>
      </c>
      <c r="I1059" s="1615"/>
      <c r="J1059" s="1637"/>
      <c r="K1059" s="1902" t="s">
        <v>520</v>
      </c>
      <c r="L1059" s="1615"/>
      <c r="M1059" s="1615"/>
      <c r="N1059" s="1"/>
      <c r="O1059" s="1"/>
      <c r="P1059" s="1"/>
      <c r="Q1059" s="1"/>
      <c r="R1059" s="1"/>
      <c r="S1059" s="1"/>
      <c r="T1059" s="1"/>
      <c r="U1059" s="1"/>
      <c r="V1059" s="1"/>
      <c r="W1059" s="1"/>
      <c r="X1059" s="1"/>
      <c r="Y1059" s="1"/>
      <c r="Z1059" s="1"/>
      <c r="AA1059" s="1"/>
    </row>
    <row r="1060" spans="1:27" ht="12.75" customHeight="1" x14ac:dyDescent="0.2">
      <c r="A1060" s="1"/>
      <c r="B1060" s="1638"/>
      <c r="C1060" s="1638"/>
      <c r="D1060" s="1638"/>
      <c r="E1060" s="1638"/>
      <c r="F1060" s="1638"/>
      <c r="G1060" s="1639"/>
      <c r="H1060" s="1309">
        <v>2022</v>
      </c>
      <c r="I1060" s="432">
        <v>2023</v>
      </c>
      <c r="J1060" s="1310">
        <v>2024</v>
      </c>
      <c r="K1060" s="1309">
        <v>2022</v>
      </c>
      <c r="L1060" s="432">
        <v>2023</v>
      </c>
      <c r="M1060" s="434">
        <v>2024</v>
      </c>
      <c r="N1060" s="1"/>
      <c r="O1060" s="1"/>
      <c r="P1060" s="1"/>
      <c r="Q1060" s="1"/>
      <c r="R1060" s="1"/>
      <c r="S1060" s="1"/>
      <c r="T1060" s="1"/>
      <c r="U1060" s="1"/>
      <c r="V1060" s="1"/>
      <c r="W1060" s="1"/>
      <c r="X1060" s="1"/>
      <c r="Y1060" s="1"/>
      <c r="Z1060" s="1"/>
      <c r="AA1060" s="1"/>
    </row>
    <row r="1061" spans="1:27" ht="12.75" customHeight="1" x14ac:dyDescent="0.2">
      <c r="A1061" s="1"/>
      <c r="B1061" s="1649" t="s">
        <v>365</v>
      </c>
      <c r="C1061" s="1650"/>
      <c r="D1061" s="1650"/>
      <c r="E1061" s="1650"/>
      <c r="F1061" s="1650"/>
      <c r="G1061" s="1651"/>
      <c r="H1061" s="683">
        <v>11519</v>
      </c>
      <c r="I1061" s="684">
        <v>12104</v>
      </c>
      <c r="J1061" s="685">
        <v>12765</v>
      </c>
      <c r="K1061" s="683">
        <v>526</v>
      </c>
      <c r="L1061" s="684">
        <v>800</v>
      </c>
      <c r="M1061" s="686">
        <v>1144</v>
      </c>
      <c r="N1061" s="1"/>
      <c r="O1061" s="1"/>
      <c r="P1061" s="1"/>
      <c r="Q1061" s="1"/>
      <c r="R1061" s="1"/>
      <c r="S1061" s="1"/>
      <c r="T1061" s="1"/>
      <c r="U1061" s="1"/>
      <c r="V1061" s="1"/>
      <c r="W1061" s="1"/>
      <c r="X1061" s="1"/>
      <c r="Y1061" s="1"/>
      <c r="Z1061" s="1"/>
      <c r="AA1061" s="1"/>
    </row>
    <row r="1062" spans="1:27" ht="12.75" customHeight="1" x14ac:dyDescent="0.2">
      <c r="A1062" s="1"/>
      <c r="B1062" s="1623" t="s">
        <v>366</v>
      </c>
      <c r="C1062" s="1624"/>
      <c r="D1062" s="1624"/>
      <c r="E1062" s="1624"/>
      <c r="F1062" s="1624"/>
      <c r="G1062" s="1625"/>
      <c r="H1062" s="113">
        <v>0</v>
      </c>
      <c r="I1062" s="307">
        <v>0</v>
      </c>
      <c r="J1062" s="112">
        <v>0</v>
      </c>
      <c r="K1062" s="113">
        <v>0</v>
      </c>
      <c r="L1062" s="307">
        <v>0</v>
      </c>
      <c r="M1062" s="1059">
        <v>0</v>
      </c>
      <c r="N1062" s="1"/>
      <c r="O1062" s="1"/>
      <c r="P1062" s="1"/>
      <c r="Q1062" s="1"/>
      <c r="R1062" s="1"/>
      <c r="S1062" s="1"/>
      <c r="T1062" s="1"/>
      <c r="U1062" s="1"/>
      <c r="V1062" s="1"/>
      <c r="W1062" s="1"/>
      <c r="X1062" s="1"/>
      <c r="Y1062" s="1"/>
      <c r="Z1062" s="1"/>
      <c r="AA1062" s="1"/>
    </row>
    <row r="1063" spans="1:27" ht="12.75" customHeight="1" x14ac:dyDescent="0.2">
      <c r="A1063" s="1"/>
      <c r="B1063" s="1628" t="s">
        <v>367</v>
      </c>
      <c r="C1063" s="1624"/>
      <c r="D1063" s="1624"/>
      <c r="E1063" s="1624"/>
      <c r="F1063" s="1624"/>
      <c r="G1063" s="1625"/>
      <c r="H1063" s="651">
        <v>11519</v>
      </c>
      <c r="I1063" s="624">
        <v>12104</v>
      </c>
      <c r="J1063" s="306">
        <v>12765</v>
      </c>
      <c r="K1063" s="651">
        <v>526</v>
      </c>
      <c r="L1063" s="624">
        <v>800</v>
      </c>
      <c r="M1063" s="1351">
        <v>1144</v>
      </c>
      <c r="N1063" s="1"/>
      <c r="O1063" s="1"/>
      <c r="P1063" s="1"/>
      <c r="Q1063" s="1"/>
      <c r="R1063" s="1"/>
      <c r="S1063" s="1"/>
      <c r="T1063" s="1"/>
      <c r="U1063" s="1"/>
      <c r="V1063" s="1"/>
      <c r="W1063" s="1"/>
      <c r="X1063" s="1"/>
      <c r="Y1063" s="1"/>
      <c r="Z1063" s="1"/>
      <c r="AA1063" s="1"/>
    </row>
    <row r="1064" spans="1:27" ht="12.75" customHeight="1" x14ac:dyDescent="0.2">
      <c r="A1064" s="1"/>
      <c r="B1064" s="1628" t="s">
        <v>368</v>
      </c>
      <c r="C1064" s="1624"/>
      <c r="D1064" s="1624"/>
      <c r="E1064" s="1624"/>
      <c r="F1064" s="1624"/>
      <c r="G1064" s="1625"/>
      <c r="H1064" s="651">
        <v>0</v>
      </c>
      <c r="I1064" s="624">
        <v>0</v>
      </c>
      <c r="J1064" s="306">
        <v>0</v>
      </c>
      <c r="K1064" s="651">
        <v>0</v>
      </c>
      <c r="L1064" s="624">
        <v>0</v>
      </c>
      <c r="M1064" s="1351">
        <v>0</v>
      </c>
      <c r="N1064" s="1"/>
      <c r="O1064" s="1"/>
      <c r="P1064" s="1"/>
      <c r="Q1064" s="1"/>
      <c r="R1064" s="1"/>
      <c r="S1064" s="1"/>
      <c r="T1064" s="1"/>
      <c r="U1064" s="1"/>
      <c r="V1064" s="1"/>
      <c r="W1064" s="1"/>
      <c r="X1064" s="1"/>
      <c r="Y1064" s="1"/>
      <c r="Z1064" s="1"/>
      <c r="AA1064" s="1"/>
    </row>
    <row r="1065" spans="1:27" ht="12.75" customHeight="1" x14ac:dyDescent="0.2">
      <c r="A1065" s="1"/>
      <c r="B1065" s="1713" t="s">
        <v>369</v>
      </c>
      <c r="C1065" s="1698"/>
      <c r="D1065" s="1698"/>
      <c r="E1065" s="1698"/>
      <c r="F1065" s="1698"/>
      <c r="G1065" s="1699"/>
      <c r="H1065" s="1406">
        <v>11519</v>
      </c>
      <c r="I1065" s="1356">
        <v>12104</v>
      </c>
      <c r="J1065" s="1407">
        <v>12765</v>
      </c>
      <c r="K1065" s="1406">
        <v>526</v>
      </c>
      <c r="L1065" s="1356">
        <v>800</v>
      </c>
      <c r="M1065" s="1358">
        <v>1144</v>
      </c>
      <c r="N1065" s="1"/>
      <c r="O1065" s="1"/>
      <c r="P1065" s="1"/>
      <c r="Q1065" s="1"/>
      <c r="R1065" s="1"/>
      <c r="S1065" s="1"/>
      <c r="T1065" s="1"/>
      <c r="U1065" s="1"/>
      <c r="V1065" s="1"/>
      <c r="W1065" s="1"/>
      <c r="X1065" s="1"/>
      <c r="Y1065" s="1"/>
      <c r="Z1065" s="1"/>
      <c r="AA1065" s="1"/>
    </row>
    <row r="1066" spans="1:27" ht="15" customHeight="1" x14ac:dyDescent="0.2">
      <c r="A1066" s="2"/>
      <c r="B1066" s="1883" t="s">
        <v>523</v>
      </c>
      <c r="C1066" s="1716"/>
      <c r="D1066" s="1716"/>
      <c r="E1066" s="1716"/>
      <c r="F1066" s="1716"/>
      <c r="G1066" s="1716"/>
      <c r="H1066" s="1716"/>
      <c r="I1066" s="1716"/>
      <c r="J1066" s="1716"/>
      <c r="K1066" s="1716"/>
      <c r="L1066" s="1716"/>
      <c r="M1066" s="1716"/>
      <c r="N1066" s="2"/>
      <c r="O1066" s="2"/>
      <c r="P1066" s="2"/>
      <c r="Q1066" s="2"/>
      <c r="R1066" s="2"/>
      <c r="S1066" s="2"/>
      <c r="T1066" s="2"/>
      <c r="U1066" s="2"/>
      <c r="V1066" s="2"/>
      <c r="W1066" s="2"/>
      <c r="X1066" s="2"/>
      <c r="Y1066" s="2"/>
      <c r="Z1066" s="2"/>
      <c r="AA1066" s="2"/>
    </row>
    <row r="1067" spans="1:27" ht="12.75" customHeight="1" x14ac:dyDescent="0.2">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c r="AA1067" s="2"/>
    </row>
    <row r="1068" spans="1:27" ht="12.75" customHeight="1" x14ac:dyDescent="0.2">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c r="AA1068" s="2"/>
    </row>
    <row r="1069" spans="1:27" ht="12.75" customHeight="1" x14ac:dyDescent="0.2">
      <c r="A1069" s="1012"/>
      <c r="B1069" s="1012" t="s">
        <v>774</v>
      </c>
      <c r="C1069" s="1012"/>
      <c r="D1069" s="1012"/>
      <c r="E1069" s="1012"/>
      <c r="F1069" s="1012"/>
      <c r="G1069" s="1012"/>
      <c r="H1069" s="1012"/>
      <c r="I1069" s="1012"/>
      <c r="J1069" s="1012"/>
      <c r="K1069" s="1012"/>
      <c r="L1069" s="1012"/>
      <c r="M1069" s="1012"/>
      <c r="N1069" s="1"/>
      <c r="O1069" s="1"/>
      <c r="P1069" s="1"/>
      <c r="Q1069" s="1"/>
      <c r="R1069" s="1"/>
      <c r="S1069" s="1"/>
      <c r="T1069" s="1"/>
      <c r="U1069" s="1"/>
      <c r="V1069" s="1"/>
      <c r="W1069" s="1"/>
      <c r="X1069" s="1"/>
      <c r="Y1069" s="1"/>
      <c r="Z1069" s="1"/>
      <c r="AA1069" s="1"/>
    </row>
    <row r="1070" spans="1:27" ht="12.75" customHeight="1" x14ac:dyDescent="0.2">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row>
    <row r="1071" spans="1:27" ht="15" customHeight="1" x14ac:dyDescent="0.2">
      <c r="A1071" s="1"/>
      <c r="B1071" s="1876" t="s">
        <v>775</v>
      </c>
      <c r="C1071" s="1615"/>
      <c r="D1071" s="1615"/>
      <c r="E1071" s="1615"/>
      <c r="F1071" s="1615"/>
      <c r="G1071" s="1721"/>
      <c r="H1071" s="1877" t="s">
        <v>438</v>
      </c>
      <c r="I1071" s="1615"/>
      <c r="J1071" s="1721"/>
      <c r="K1071" s="1877" t="s">
        <v>520</v>
      </c>
      <c r="L1071" s="1615"/>
      <c r="M1071" s="1615"/>
      <c r="N1071" s="1"/>
      <c r="O1071" s="1"/>
      <c r="P1071" s="1"/>
      <c r="Q1071" s="1"/>
      <c r="R1071" s="1"/>
      <c r="S1071" s="1"/>
      <c r="T1071" s="1"/>
      <c r="U1071" s="1"/>
      <c r="V1071" s="1"/>
      <c r="W1071" s="1"/>
      <c r="X1071" s="1"/>
      <c r="Y1071" s="1"/>
      <c r="Z1071" s="1"/>
      <c r="AA1071" s="1"/>
    </row>
    <row r="1072" spans="1:27" ht="12.75" customHeight="1" x14ac:dyDescent="0.2">
      <c r="A1072" s="1"/>
      <c r="B1072" s="1638"/>
      <c r="C1072" s="1638"/>
      <c r="D1072" s="1638"/>
      <c r="E1072" s="1638"/>
      <c r="F1072" s="1638"/>
      <c r="G1072" s="1722"/>
      <c r="H1072" s="431">
        <v>2022</v>
      </c>
      <c r="I1072" s="432">
        <v>2023</v>
      </c>
      <c r="J1072" s="433">
        <v>2024</v>
      </c>
      <c r="K1072" s="431">
        <v>2022</v>
      </c>
      <c r="L1072" s="432">
        <v>2023</v>
      </c>
      <c r="M1072" s="434">
        <v>2024</v>
      </c>
      <c r="N1072" s="1"/>
      <c r="O1072" s="1"/>
      <c r="P1072" s="1"/>
      <c r="Q1072" s="1"/>
      <c r="R1072" s="1"/>
      <c r="S1072" s="1"/>
      <c r="T1072" s="1"/>
      <c r="U1072" s="1"/>
      <c r="V1072" s="1"/>
      <c r="W1072" s="1"/>
      <c r="X1072" s="1"/>
      <c r="Y1072" s="1"/>
      <c r="Z1072" s="1"/>
      <c r="AA1072" s="1"/>
    </row>
    <row r="1073" spans="1:27" ht="12.75" customHeight="1" x14ac:dyDescent="0.2">
      <c r="A1073" s="1"/>
      <c r="B1073" s="1649" t="s">
        <v>776</v>
      </c>
      <c r="C1073" s="1650"/>
      <c r="D1073" s="1650"/>
      <c r="E1073" s="1650"/>
      <c r="F1073" s="1650"/>
      <c r="G1073" s="1882"/>
      <c r="H1073" s="725">
        <v>24279000</v>
      </c>
      <c r="I1073" s="343">
        <v>28240000</v>
      </c>
      <c r="J1073" s="726">
        <v>32018281</v>
      </c>
      <c r="K1073" s="725">
        <v>574000</v>
      </c>
      <c r="L1073" s="343">
        <v>611906</v>
      </c>
      <c r="M1073" s="570">
        <v>412846</v>
      </c>
      <c r="N1073" s="1"/>
      <c r="O1073" s="1"/>
      <c r="P1073" s="1"/>
      <c r="Q1073" s="1"/>
      <c r="R1073" s="1"/>
      <c r="S1073" s="1"/>
      <c r="T1073" s="1"/>
      <c r="U1073" s="1"/>
      <c r="V1073" s="1"/>
      <c r="W1073" s="1"/>
      <c r="X1073" s="1"/>
      <c r="Y1073" s="1"/>
      <c r="Z1073" s="1"/>
      <c r="AA1073" s="1"/>
    </row>
    <row r="1074" spans="1:27" ht="12.75" customHeight="1" x14ac:dyDescent="0.2">
      <c r="A1074" s="1"/>
      <c r="B1074" s="1822" t="s">
        <v>777</v>
      </c>
      <c r="C1074" s="1698"/>
      <c r="D1074" s="1698"/>
      <c r="E1074" s="1698"/>
      <c r="F1074" s="1698"/>
      <c r="G1074" s="1714"/>
      <c r="H1074" s="1408" t="s">
        <v>25</v>
      </c>
      <c r="I1074" s="1409" t="s">
        <v>25</v>
      </c>
      <c r="J1074" s="1410" t="s">
        <v>25</v>
      </c>
      <c r="K1074" s="1408">
        <v>471</v>
      </c>
      <c r="L1074" s="1409">
        <v>518</v>
      </c>
      <c r="M1074" s="1411">
        <v>355</v>
      </c>
      <c r="N1074" s="1"/>
      <c r="O1074" s="1"/>
      <c r="P1074" s="1"/>
      <c r="Q1074" s="1"/>
      <c r="R1074" s="1"/>
      <c r="S1074" s="1"/>
      <c r="T1074" s="1"/>
      <c r="U1074" s="1"/>
      <c r="V1074" s="1"/>
      <c r="W1074" s="1"/>
      <c r="X1074" s="1"/>
      <c r="Y1074" s="1"/>
      <c r="Z1074" s="1"/>
      <c r="AA1074" s="1"/>
    </row>
    <row r="1075" spans="1:27" ht="15" customHeight="1" x14ac:dyDescent="0.2">
      <c r="A1075" s="2"/>
      <c r="B1075" s="1883" t="s">
        <v>523</v>
      </c>
      <c r="C1075" s="1716"/>
      <c r="D1075" s="1716"/>
      <c r="E1075" s="1716"/>
      <c r="F1075" s="1716"/>
      <c r="G1075" s="1716"/>
      <c r="H1075" s="1716"/>
      <c r="I1075" s="1716"/>
      <c r="J1075" s="1716"/>
      <c r="K1075" s="1716"/>
      <c r="L1075" s="1716"/>
      <c r="M1075" s="1716"/>
      <c r="N1075" s="2"/>
      <c r="O1075" s="2"/>
      <c r="P1075" s="2"/>
      <c r="Q1075" s="2"/>
      <c r="R1075" s="2"/>
      <c r="S1075" s="2"/>
      <c r="T1075" s="2"/>
      <c r="U1075" s="2"/>
      <c r="V1075" s="2"/>
      <c r="W1075" s="2"/>
      <c r="X1075" s="2"/>
      <c r="Y1075" s="2"/>
      <c r="Z1075" s="2"/>
      <c r="AA1075" s="2"/>
    </row>
    <row r="1076" spans="1:27" ht="12.75" customHeight="1" x14ac:dyDescent="0.2">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c r="AA1076" s="2"/>
    </row>
    <row r="1077" spans="1:27" ht="12.75" customHeight="1" x14ac:dyDescent="0.2">
      <c r="A1077" s="1567"/>
      <c r="B1077" s="1567" t="s">
        <v>778</v>
      </c>
      <c r="C1077" s="1567"/>
      <c r="D1077" s="1567"/>
      <c r="E1077" s="1567"/>
      <c r="F1077" s="1567"/>
      <c r="G1077" s="1567"/>
      <c r="H1077" s="1567"/>
      <c r="I1077" s="1567"/>
      <c r="J1077" s="1567"/>
      <c r="K1077" s="1567"/>
      <c r="L1077" s="1567"/>
      <c r="M1077" s="1567"/>
      <c r="N1077" s="1"/>
      <c r="O1077" s="1"/>
      <c r="P1077" s="1"/>
      <c r="Q1077" s="1"/>
      <c r="R1077" s="1"/>
      <c r="S1077" s="1"/>
      <c r="T1077" s="1"/>
      <c r="U1077" s="1"/>
      <c r="V1077" s="1"/>
      <c r="W1077" s="1"/>
      <c r="X1077" s="1"/>
      <c r="Y1077" s="1"/>
      <c r="Z1077" s="1"/>
      <c r="AA1077" s="1"/>
    </row>
    <row r="1078" spans="1:27" ht="12.75" customHeight="1" x14ac:dyDescent="0.2">
      <c r="A1078" s="2"/>
      <c r="B1078" s="2"/>
      <c r="C1078" s="2"/>
      <c r="D1078" s="2"/>
      <c r="E1078" s="2"/>
      <c r="F1078" s="2"/>
      <c r="G1078" s="2"/>
      <c r="H1078" s="2"/>
      <c r="I1078" s="2"/>
      <c r="J1078" s="2"/>
      <c r="K1078" s="2"/>
      <c r="L1078" s="2"/>
      <c r="M1078" s="2"/>
      <c r="N1078" s="1"/>
      <c r="O1078" s="1"/>
      <c r="P1078" s="1"/>
      <c r="Q1078" s="1"/>
      <c r="R1078" s="1"/>
      <c r="S1078" s="1"/>
      <c r="T1078" s="1"/>
      <c r="U1078" s="1"/>
      <c r="V1078" s="1"/>
      <c r="W1078" s="1"/>
      <c r="X1078" s="1"/>
      <c r="Y1078" s="1"/>
      <c r="Z1078" s="1"/>
      <c r="AA1078" s="1"/>
    </row>
    <row r="1079" spans="1:27" ht="12.75" customHeight="1" x14ac:dyDescent="0.2">
      <c r="A1079" s="2"/>
      <c r="B1079" s="2114" t="s">
        <v>779</v>
      </c>
      <c r="C1079" s="2115"/>
      <c r="D1079" s="2115"/>
      <c r="E1079" s="2115"/>
      <c r="F1079" s="2115"/>
      <c r="G1079" s="1721"/>
      <c r="H1079" s="1568" t="s">
        <v>438</v>
      </c>
      <c r="I1079" s="1569"/>
      <c r="J1079" s="1569"/>
      <c r="K1079" s="2116"/>
      <c r="L1079" s="2115"/>
      <c r="M1079" s="2115"/>
      <c r="N1079" s="1"/>
      <c r="O1079" s="1"/>
      <c r="P1079" s="1"/>
      <c r="Q1079" s="1"/>
      <c r="R1079" s="1"/>
      <c r="S1079" s="1"/>
      <c r="T1079" s="1"/>
      <c r="U1079" s="1"/>
      <c r="V1079" s="1"/>
      <c r="W1079" s="1"/>
      <c r="X1079" s="1"/>
      <c r="Y1079" s="1"/>
      <c r="Z1079" s="1"/>
      <c r="AA1079" s="1"/>
    </row>
    <row r="1080" spans="1:27" ht="12.75" customHeight="1" x14ac:dyDescent="0.2">
      <c r="A1080" s="2"/>
      <c r="B1080" s="1884"/>
      <c r="C1080" s="1884"/>
      <c r="D1080" s="1884"/>
      <c r="E1080" s="1884"/>
      <c r="F1080" s="1884"/>
      <c r="G1080" s="1885"/>
      <c r="H1080" s="1571">
        <v>2024</v>
      </c>
      <c r="I1080" s="1572"/>
      <c r="J1080" s="1572"/>
      <c r="K1080" s="1570"/>
      <c r="L1080" s="1570"/>
      <c r="M1080" s="1570"/>
      <c r="N1080" s="1"/>
      <c r="O1080" s="1"/>
      <c r="P1080" s="1"/>
      <c r="Q1080" s="1"/>
      <c r="R1080" s="1"/>
      <c r="S1080" s="1"/>
      <c r="T1080" s="1"/>
      <c r="U1080" s="1"/>
      <c r="V1080" s="1"/>
      <c r="W1080" s="1"/>
      <c r="X1080" s="1"/>
      <c r="Y1080" s="1"/>
      <c r="Z1080" s="1"/>
      <c r="AA1080" s="1"/>
    </row>
    <row r="1081" spans="1:27" ht="12.75" customHeight="1" x14ac:dyDescent="0.2">
      <c r="A1081" s="1573"/>
      <c r="B1081" s="2117" t="s">
        <v>780</v>
      </c>
      <c r="C1081" s="2118"/>
      <c r="D1081" s="2118"/>
      <c r="E1081" s="2118"/>
      <c r="F1081" s="2118"/>
      <c r="G1081" s="2119"/>
      <c r="H1081" s="1574">
        <v>107</v>
      </c>
      <c r="I1081" s="1575"/>
      <c r="J1081" s="1576"/>
      <c r="K1081" s="1576"/>
      <c r="L1081" s="1577"/>
      <c r="M1081" s="1578"/>
      <c r="N1081" s="1"/>
      <c r="O1081" s="1"/>
      <c r="P1081" s="1"/>
      <c r="Q1081" s="1"/>
      <c r="R1081" s="1"/>
      <c r="S1081" s="1"/>
      <c r="T1081" s="1"/>
      <c r="U1081" s="1"/>
      <c r="V1081" s="1"/>
      <c r="W1081" s="1"/>
      <c r="X1081" s="1"/>
      <c r="Y1081" s="1"/>
      <c r="Z1081" s="1"/>
      <c r="AA1081" s="1"/>
    </row>
    <row r="1082" spans="1:27" ht="12.75" customHeight="1" x14ac:dyDescent="0.2">
      <c r="A1082" s="1573"/>
      <c r="B1082" s="2120" t="s">
        <v>781</v>
      </c>
      <c r="C1082" s="2121"/>
      <c r="D1082" s="2121"/>
      <c r="E1082" s="2121"/>
      <c r="F1082" s="2121"/>
      <c r="G1082" s="2122"/>
      <c r="H1082" s="1579">
        <v>11</v>
      </c>
      <c r="I1082" s="1575"/>
      <c r="J1082" s="1580"/>
      <c r="K1082" s="1580"/>
      <c r="L1082" s="1577"/>
      <c r="M1082" s="1581"/>
      <c r="N1082" s="1"/>
      <c r="O1082" s="1"/>
      <c r="P1082" s="1"/>
      <c r="Q1082" s="1"/>
      <c r="R1082" s="1"/>
      <c r="S1082" s="1"/>
      <c r="T1082" s="1"/>
      <c r="U1082" s="1"/>
      <c r="V1082" s="1"/>
      <c r="W1082" s="1"/>
      <c r="X1082" s="1"/>
      <c r="Y1082" s="1"/>
      <c r="Z1082" s="1"/>
      <c r="AA1082" s="1"/>
    </row>
    <row r="1083" spans="1:27" ht="12.75" customHeight="1" x14ac:dyDescent="0.2">
      <c r="A1083" s="1573"/>
      <c r="B1083" s="2120" t="s">
        <v>782</v>
      </c>
      <c r="C1083" s="2123"/>
      <c r="D1083" s="2123"/>
      <c r="E1083" s="2123"/>
      <c r="F1083" s="2123"/>
      <c r="G1083" s="2124"/>
      <c r="H1083" s="1579">
        <v>116</v>
      </c>
      <c r="I1083" s="1575"/>
      <c r="J1083" s="1580"/>
      <c r="K1083" s="1580"/>
      <c r="L1083" s="2"/>
      <c r="M1083" s="2"/>
      <c r="N1083" s="1"/>
      <c r="O1083" s="1"/>
      <c r="P1083" s="1"/>
      <c r="Q1083" s="1"/>
      <c r="R1083" s="1"/>
      <c r="S1083" s="1"/>
      <c r="T1083" s="1"/>
      <c r="U1083" s="1"/>
      <c r="V1083" s="1"/>
      <c r="W1083" s="1"/>
      <c r="X1083" s="1"/>
      <c r="Y1083" s="1"/>
      <c r="Z1083" s="1"/>
      <c r="AA1083" s="1"/>
    </row>
    <row r="1084" spans="1:27" ht="12.75" customHeight="1" x14ac:dyDescent="0.2">
      <c r="A1084" s="1573"/>
      <c r="B1084" s="2120" t="s">
        <v>783</v>
      </c>
      <c r="C1084" s="2123"/>
      <c r="D1084" s="2123"/>
      <c r="E1084" s="2123"/>
      <c r="F1084" s="2123"/>
      <c r="G1084" s="2124"/>
      <c r="H1084" s="1579">
        <v>10</v>
      </c>
      <c r="I1084" s="1575"/>
      <c r="J1084" s="1580"/>
      <c r="K1084" s="1580"/>
      <c r="L1084" s="2"/>
      <c r="M1084" s="2"/>
      <c r="N1084" s="1"/>
      <c r="O1084" s="1"/>
      <c r="P1084" s="1"/>
      <c r="Q1084" s="1"/>
      <c r="R1084" s="1"/>
      <c r="S1084" s="1"/>
      <c r="T1084" s="1"/>
      <c r="U1084" s="1"/>
      <c r="V1084" s="1"/>
      <c r="W1084" s="1"/>
      <c r="X1084" s="1"/>
      <c r="Y1084" s="1"/>
      <c r="Z1084" s="1"/>
      <c r="AA1084" s="1"/>
    </row>
    <row r="1085" spans="1:27" ht="15.75" customHeight="1" x14ac:dyDescent="0.2">
      <c r="A1085" s="1582"/>
      <c r="B1085" s="2120" t="s">
        <v>784</v>
      </c>
      <c r="C1085" s="2121"/>
      <c r="D1085" s="2121"/>
      <c r="E1085" s="2121"/>
      <c r="F1085" s="2121"/>
      <c r="G1085" s="2122"/>
      <c r="H1085" s="1579">
        <v>0</v>
      </c>
      <c r="I1085" s="1575"/>
      <c r="J1085" s="1580"/>
      <c r="K1085" s="1580"/>
    </row>
    <row r="1086" spans="1:27" ht="15.75" customHeight="1" x14ac:dyDescent="0.2">
      <c r="A1086" s="1582"/>
      <c r="B1086" s="2120" t="s">
        <v>785</v>
      </c>
      <c r="C1086" s="2123"/>
      <c r="D1086" s="2123"/>
      <c r="E1086" s="2123"/>
      <c r="F1086" s="2123"/>
      <c r="G1086" s="2124"/>
      <c r="H1086" s="1579">
        <v>4</v>
      </c>
      <c r="I1086" s="1575"/>
      <c r="J1086" s="1580"/>
      <c r="K1086" s="1580"/>
    </row>
    <row r="1087" spans="1:27" ht="15.75" customHeight="1" x14ac:dyDescent="0.2">
      <c r="A1087" s="1582"/>
      <c r="B1087" s="2120" t="s">
        <v>786</v>
      </c>
      <c r="C1087" s="2123"/>
      <c r="D1087" s="2123"/>
      <c r="E1087" s="2123"/>
      <c r="F1087" s="2123"/>
      <c r="G1087" s="2124"/>
      <c r="H1087" s="1579">
        <v>0</v>
      </c>
      <c r="I1087" s="1575"/>
      <c r="J1087" s="1580"/>
      <c r="K1087" s="1580"/>
    </row>
    <row r="1088" spans="1:27" ht="15.75" customHeight="1" x14ac:dyDescent="0.2">
      <c r="A1088" s="1582"/>
      <c r="B1088" s="2120" t="s">
        <v>787</v>
      </c>
      <c r="C1088" s="2123"/>
      <c r="D1088" s="2123"/>
      <c r="E1088" s="2123"/>
      <c r="F1088" s="2123"/>
      <c r="G1088" s="2124"/>
      <c r="H1088" s="1579">
        <v>7</v>
      </c>
      <c r="I1088" s="1575"/>
      <c r="J1088" s="1580"/>
      <c r="K1088" s="1580"/>
    </row>
    <row r="1089" spans="1:11" ht="15.75" customHeight="1" x14ac:dyDescent="0.2">
      <c r="A1089" s="1582"/>
      <c r="B1089" s="2120" t="s">
        <v>788</v>
      </c>
      <c r="C1089" s="2123"/>
      <c r="D1089" s="2123"/>
      <c r="E1089" s="2123"/>
      <c r="F1089" s="2123"/>
      <c r="G1089" s="2124"/>
      <c r="H1089" s="1579">
        <v>0</v>
      </c>
      <c r="I1089" s="1575"/>
      <c r="J1089" s="1580"/>
      <c r="K1089" s="1580"/>
    </row>
    <row r="1090" spans="1:11" ht="15.75" customHeight="1" x14ac:dyDescent="0.2">
      <c r="A1090" s="1582"/>
      <c r="B1090" s="2120" t="s">
        <v>329</v>
      </c>
      <c r="C1090" s="2123"/>
      <c r="D1090" s="2123"/>
      <c r="E1090" s="2123"/>
      <c r="F1090" s="2123"/>
      <c r="G1090" s="2124"/>
      <c r="H1090" s="1579">
        <v>0</v>
      </c>
      <c r="I1090" s="1575"/>
      <c r="J1090" s="1580"/>
      <c r="K1090" s="1580"/>
    </row>
    <row r="1091" spans="1:11" ht="15.75" customHeight="1" x14ac:dyDescent="0.2">
      <c r="A1091" s="1582"/>
      <c r="B1091" s="2120" t="s">
        <v>789</v>
      </c>
      <c r="C1091" s="2123"/>
      <c r="D1091" s="2123"/>
      <c r="E1091" s="2123"/>
      <c r="F1091" s="2123"/>
      <c r="G1091" s="2124"/>
      <c r="H1091" s="1579">
        <v>0</v>
      </c>
      <c r="I1091" s="1575"/>
      <c r="J1091" s="1580"/>
      <c r="K1091" s="1580"/>
    </row>
    <row r="1092" spans="1:11" ht="15.75" customHeight="1" x14ac:dyDescent="0.2">
      <c r="A1092" s="1582"/>
      <c r="B1092" s="2125" t="s">
        <v>42</v>
      </c>
      <c r="C1092" s="2126"/>
      <c r="D1092" s="2126"/>
      <c r="E1092" s="2126"/>
      <c r="F1092" s="2126"/>
      <c r="G1092" s="2127"/>
      <c r="H1092" s="1583">
        <v>255</v>
      </c>
      <c r="I1092" s="1575"/>
      <c r="J1092" s="1580"/>
      <c r="K1092" s="1580"/>
    </row>
    <row r="1093" spans="1:11" ht="15.75" customHeight="1" x14ac:dyDescent="0.2">
      <c r="A1093" s="1582"/>
      <c r="B1093" s="2128" t="s">
        <v>790</v>
      </c>
      <c r="C1093" s="2129"/>
      <c r="D1093" s="2129"/>
      <c r="E1093" s="2129"/>
      <c r="F1093" s="2129"/>
      <c r="G1093" s="2130"/>
      <c r="H1093" s="1584">
        <v>255</v>
      </c>
      <c r="I1093" s="1585"/>
      <c r="J1093" s="1586"/>
      <c r="K1093" s="1586"/>
    </row>
    <row r="1094" spans="1:11" ht="15.75" customHeight="1" x14ac:dyDescent="0.2">
      <c r="I1094" s="1585"/>
      <c r="J1094" s="1580"/>
      <c r="K1094" s="1580"/>
    </row>
    <row r="1095" spans="1:11" ht="15.75" customHeight="1" x14ac:dyDescent="0.2">
      <c r="B1095" s="2114" t="s">
        <v>791</v>
      </c>
      <c r="C1095" s="2115"/>
      <c r="D1095" s="2115"/>
      <c r="E1095" s="2115"/>
      <c r="F1095" s="2115"/>
      <c r="G1095" s="1721"/>
      <c r="H1095" s="1568" t="s">
        <v>438</v>
      </c>
      <c r="J1095" s="1576"/>
      <c r="K1095" s="1576"/>
    </row>
    <row r="1096" spans="1:11" ht="15.75" customHeight="1" x14ac:dyDescent="0.2">
      <c r="B1096" s="1884"/>
      <c r="C1096" s="1884"/>
      <c r="D1096" s="1884"/>
      <c r="E1096" s="1884"/>
      <c r="F1096" s="1884"/>
      <c r="G1096" s="1885"/>
      <c r="H1096" s="1571">
        <v>2024</v>
      </c>
      <c r="J1096" s="1580"/>
      <c r="K1096" s="1580"/>
    </row>
    <row r="1097" spans="1:11" ht="15.75" customHeight="1" x14ac:dyDescent="0.2">
      <c r="B1097" s="2131" t="s">
        <v>792</v>
      </c>
      <c r="C1097" s="2131"/>
      <c r="D1097" s="2131"/>
      <c r="E1097" s="2131"/>
      <c r="F1097" s="2131"/>
      <c r="G1097" s="2132"/>
      <c r="H1097" s="1587">
        <v>117</v>
      </c>
      <c r="I1097" s="1007"/>
      <c r="J1097" s="1580"/>
      <c r="K1097" s="1580"/>
    </row>
    <row r="1098" spans="1:11" ht="15.75" customHeight="1" x14ac:dyDescent="0.2">
      <c r="B1098" s="2133" t="s">
        <v>793</v>
      </c>
      <c r="C1098" s="2133"/>
      <c r="D1098" s="2133"/>
      <c r="E1098" s="2133"/>
      <c r="F1098" s="2133"/>
      <c r="G1098" s="2134"/>
      <c r="H1098" s="1588">
        <v>4</v>
      </c>
      <c r="I1098" s="1007"/>
      <c r="J1098" s="1580"/>
      <c r="K1098" s="1580"/>
    </row>
    <row r="1099" spans="1:11" ht="15.75" customHeight="1" x14ac:dyDescent="0.2">
      <c r="B1099" s="2133" t="s">
        <v>794</v>
      </c>
      <c r="C1099" s="2133"/>
      <c r="D1099" s="2133"/>
      <c r="E1099" s="2133"/>
      <c r="F1099" s="2133"/>
      <c r="G1099" s="2134"/>
      <c r="H1099" s="1588">
        <v>17</v>
      </c>
      <c r="I1099" s="1007"/>
      <c r="J1099" s="1580"/>
      <c r="K1099" s="1580"/>
    </row>
    <row r="1100" spans="1:11" ht="15.75" customHeight="1" x14ac:dyDescent="0.2">
      <c r="B1100" s="2133" t="s">
        <v>795</v>
      </c>
      <c r="C1100" s="2133"/>
      <c r="D1100" s="2133"/>
      <c r="E1100" s="2133"/>
      <c r="F1100" s="2133"/>
      <c r="G1100" s="2134"/>
      <c r="H1100" s="1588">
        <v>198</v>
      </c>
      <c r="I1100" s="1007"/>
      <c r="J1100" s="1580"/>
      <c r="K1100" s="1580"/>
    </row>
    <row r="1101" spans="1:11" ht="15.75" customHeight="1" x14ac:dyDescent="0.2">
      <c r="B1101" s="2133" t="s">
        <v>796</v>
      </c>
      <c r="C1101" s="2133"/>
      <c r="D1101" s="2133"/>
      <c r="E1101" s="2133"/>
      <c r="F1101" s="2133"/>
      <c r="G1101" s="2134"/>
      <c r="H1101" s="1588">
        <v>54</v>
      </c>
      <c r="I1101" s="1007"/>
      <c r="J1101" s="1580"/>
      <c r="K1101" s="1580"/>
    </row>
    <row r="1102" spans="1:11" ht="15.75" customHeight="1" x14ac:dyDescent="0.2">
      <c r="B1102" s="2133" t="s">
        <v>797</v>
      </c>
      <c r="C1102" s="2133"/>
      <c r="D1102" s="2133"/>
      <c r="E1102" s="2133"/>
      <c r="F1102" s="2133"/>
      <c r="G1102" s="2134"/>
      <c r="H1102" s="1588">
        <v>10</v>
      </c>
      <c r="I1102" s="1007"/>
      <c r="J1102" s="1580"/>
      <c r="K1102" s="1580"/>
    </row>
    <row r="1103" spans="1:11" ht="15.75" customHeight="1" x14ac:dyDescent="0.2">
      <c r="B1103" s="2133" t="s">
        <v>798</v>
      </c>
      <c r="C1103" s="2133"/>
      <c r="D1103" s="2133"/>
      <c r="E1103" s="2133"/>
      <c r="F1103" s="2133"/>
      <c r="G1103" s="2134"/>
      <c r="H1103" s="1588">
        <v>19</v>
      </c>
      <c r="I1103" s="1007"/>
      <c r="J1103" s="1580"/>
      <c r="K1103" s="1580"/>
    </row>
    <row r="1104" spans="1:11" ht="15.75" customHeight="1" x14ac:dyDescent="0.2">
      <c r="B1104" s="2133" t="s">
        <v>799</v>
      </c>
      <c r="C1104" s="2133"/>
      <c r="D1104" s="2133"/>
      <c r="E1104" s="2133"/>
      <c r="F1104" s="2133"/>
      <c r="G1104" s="2134"/>
      <c r="H1104" s="1588">
        <v>14</v>
      </c>
      <c r="I1104" s="1007"/>
      <c r="J1104" s="1580"/>
      <c r="K1104" s="1580"/>
    </row>
    <row r="1105" spans="1:11" ht="15.75" customHeight="1" x14ac:dyDescent="0.2">
      <c r="B1105" s="2133" t="s">
        <v>800</v>
      </c>
      <c r="C1105" s="2133"/>
      <c r="D1105" s="2133"/>
      <c r="E1105" s="2133"/>
      <c r="F1105" s="2133"/>
      <c r="G1105" s="2134"/>
      <c r="H1105" s="1588">
        <v>3</v>
      </c>
      <c r="I1105" s="1007"/>
      <c r="J1105" s="1580"/>
      <c r="K1105" s="1580"/>
    </row>
    <row r="1106" spans="1:11" ht="15.75" customHeight="1" x14ac:dyDescent="0.2">
      <c r="B1106" s="2133" t="s">
        <v>801</v>
      </c>
      <c r="C1106" s="2133"/>
      <c r="D1106" s="2133"/>
      <c r="E1106" s="2133"/>
      <c r="F1106" s="2133"/>
      <c r="G1106" s="2134"/>
      <c r="H1106" s="1588">
        <v>70</v>
      </c>
      <c r="I1106" s="1007"/>
      <c r="J1106" s="1580"/>
      <c r="K1106" s="1580"/>
    </row>
    <row r="1107" spans="1:11" ht="15.75" customHeight="1" x14ac:dyDescent="0.2">
      <c r="B1107" s="2133" t="s">
        <v>428</v>
      </c>
      <c r="C1107" s="2133"/>
      <c r="D1107" s="2133"/>
      <c r="E1107" s="2133"/>
      <c r="F1107" s="2133"/>
      <c r="G1107" s="2134"/>
      <c r="H1107" s="1588">
        <v>0</v>
      </c>
      <c r="I1107" s="1007"/>
      <c r="J1107" s="1586"/>
      <c r="K1107" s="1586"/>
    </row>
    <row r="1108" spans="1:11" ht="15.75" customHeight="1" x14ac:dyDescent="0.2">
      <c r="B1108" s="2135" t="s">
        <v>42</v>
      </c>
      <c r="C1108" s="2136"/>
      <c r="D1108" s="2136"/>
      <c r="E1108" s="2136"/>
      <c r="F1108" s="2136"/>
      <c r="G1108" s="2137"/>
      <c r="H1108" s="1589">
        <v>506</v>
      </c>
      <c r="I1108" s="1007"/>
    </row>
    <row r="1109" spans="1:11" ht="15.75" customHeight="1" x14ac:dyDescent="0.2">
      <c r="I1109" s="1007"/>
    </row>
    <row r="1110" spans="1:11" ht="15.75" customHeight="1" x14ac:dyDescent="0.2">
      <c r="B1110" s="2114" t="s">
        <v>802</v>
      </c>
      <c r="C1110" s="2115"/>
      <c r="D1110" s="2115"/>
      <c r="E1110" s="2115"/>
      <c r="F1110" s="2115"/>
      <c r="G1110" s="1721"/>
      <c r="H1110" s="1568" t="s">
        <v>438</v>
      </c>
      <c r="I1110" s="1007"/>
      <c r="J1110" s="1576"/>
      <c r="K1110" s="1576"/>
    </row>
    <row r="1111" spans="1:11" ht="15.75" customHeight="1" x14ac:dyDescent="0.2">
      <c r="B1111" s="1884"/>
      <c r="C1111" s="1884"/>
      <c r="D1111" s="1884"/>
      <c r="E1111" s="1884"/>
      <c r="F1111" s="1884"/>
      <c r="G1111" s="1885"/>
      <c r="H1111" s="1571">
        <v>2024</v>
      </c>
      <c r="I1111" s="1007"/>
      <c r="J1111" s="1580"/>
      <c r="K1111" s="1580"/>
    </row>
    <row r="1112" spans="1:11" ht="15.75" customHeight="1" x14ac:dyDescent="0.2">
      <c r="B1112" s="2138" t="s">
        <v>803</v>
      </c>
      <c r="C1112" s="2138"/>
      <c r="D1112" s="2138"/>
      <c r="E1112" s="2138"/>
      <c r="F1112" s="2138"/>
      <c r="G1112" s="2139"/>
      <c r="H1112" s="1587">
        <v>116</v>
      </c>
      <c r="I1112" s="1007"/>
      <c r="J1112" s="1580"/>
      <c r="K1112" s="1580"/>
    </row>
    <row r="1113" spans="1:11" ht="15.75" customHeight="1" x14ac:dyDescent="0.2">
      <c r="B1113" s="2140" t="s">
        <v>804</v>
      </c>
      <c r="C1113" s="2140"/>
      <c r="D1113" s="2140"/>
      <c r="E1113" s="2140"/>
      <c r="F1113" s="2140"/>
      <c r="G1113" s="2141"/>
      <c r="H1113" s="1588">
        <v>13</v>
      </c>
      <c r="I1113" s="1007"/>
      <c r="J1113" s="1580"/>
      <c r="K1113" s="1580"/>
    </row>
    <row r="1114" spans="1:11" ht="15.75" customHeight="1" x14ac:dyDescent="0.2">
      <c r="B1114" s="2140" t="s">
        <v>805</v>
      </c>
      <c r="C1114" s="2140"/>
      <c r="D1114" s="2140"/>
      <c r="E1114" s="2140"/>
      <c r="F1114" s="2140"/>
      <c r="G1114" s="2141"/>
      <c r="H1114" s="1588">
        <v>85</v>
      </c>
      <c r="I1114" s="1007"/>
      <c r="J1114" s="1580"/>
      <c r="K1114" s="1580"/>
    </row>
    <row r="1115" spans="1:11" ht="15.75" customHeight="1" x14ac:dyDescent="0.2">
      <c r="B1115" s="2140" t="s">
        <v>806</v>
      </c>
      <c r="C1115" s="2140"/>
      <c r="D1115" s="2140"/>
      <c r="E1115" s="2140"/>
      <c r="F1115" s="2140"/>
      <c r="G1115" s="2141"/>
      <c r="H1115" s="1588">
        <v>105</v>
      </c>
      <c r="I1115" s="1007"/>
      <c r="J1115" s="1580"/>
      <c r="K1115" s="1580"/>
    </row>
    <row r="1116" spans="1:11" ht="15.75" customHeight="1" x14ac:dyDescent="0.2">
      <c r="B1116" s="2140" t="s">
        <v>807</v>
      </c>
      <c r="C1116" s="2140"/>
      <c r="D1116" s="2140"/>
      <c r="E1116" s="2140"/>
      <c r="F1116" s="2140"/>
      <c r="G1116" s="2141"/>
      <c r="H1116" s="1588">
        <v>65</v>
      </c>
      <c r="I1116" s="1007"/>
      <c r="J1116" s="1580"/>
      <c r="K1116" s="1580"/>
    </row>
    <row r="1117" spans="1:11" ht="15.75" customHeight="1" x14ac:dyDescent="0.2">
      <c r="B1117" s="2140" t="s">
        <v>808</v>
      </c>
      <c r="C1117" s="2140"/>
      <c r="D1117" s="2140"/>
      <c r="E1117" s="2140"/>
      <c r="F1117" s="2140"/>
      <c r="G1117" s="2141"/>
      <c r="H1117" s="1588">
        <v>59</v>
      </c>
      <c r="I1117" s="1007"/>
      <c r="J1117" s="1580"/>
      <c r="K1117" s="1580"/>
    </row>
    <row r="1118" spans="1:11" ht="15.75" customHeight="1" x14ac:dyDescent="0.2">
      <c r="B1118" s="2140" t="s">
        <v>809</v>
      </c>
      <c r="C1118" s="2140"/>
      <c r="D1118" s="2140"/>
      <c r="E1118" s="2140"/>
      <c r="F1118" s="2140"/>
      <c r="G1118" s="2141"/>
      <c r="H1118" s="1588">
        <v>63</v>
      </c>
      <c r="I1118" s="1007"/>
      <c r="J1118" s="1580"/>
      <c r="K1118" s="1580"/>
    </row>
    <row r="1119" spans="1:11" ht="15.75" customHeight="1" x14ac:dyDescent="0.2">
      <c r="B1119" s="2140" t="s">
        <v>810</v>
      </c>
      <c r="C1119" s="2140"/>
      <c r="D1119" s="2140"/>
      <c r="E1119" s="2140"/>
      <c r="F1119" s="2140"/>
      <c r="G1119" s="2141"/>
      <c r="H1119" s="1588">
        <v>25</v>
      </c>
      <c r="I1119" s="1007"/>
      <c r="J1119" s="1580"/>
      <c r="K1119" s="1580"/>
    </row>
    <row r="1120" spans="1:11" ht="15.75" customHeight="1" x14ac:dyDescent="0.2">
      <c r="A1120" s="1590"/>
      <c r="B1120" s="2140" t="s">
        <v>811</v>
      </c>
      <c r="C1120" s="2140"/>
      <c r="D1120" s="2140"/>
      <c r="E1120" s="2140"/>
      <c r="F1120" s="2140"/>
      <c r="G1120" s="2141"/>
      <c r="H1120" s="1588">
        <v>17</v>
      </c>
      <c r="I1120" s="1007"/>
      <c r="J1120" s="1580"/>
      <c r="K1120" s="1580"/>
    </row>
    <row r="1121" spans="1:27" ht="15.75" customHeight="1" x14ac:dyDescent="0.2">
      <c r="A1121" s="1590"/>
      <c r="B1121" s="2129" t="s">
        <v>812</v>
      </c>
      <c r="C1121" s="2129"/>
      <c r="D1121" s="2129"/>
      <c r="E1121" s="2129"/>
      <c r="F1121" s="2129"/>
      <c r="G1121" s="2130"/>
      <c r="H1121" s="1591">
        <v>58</v>
      </c>
      <c r="I1121" s="1007"/>
      <c r="J1121" s="1586"/>
      <c r="K1121" s="1586"/>
    </row>
    <row r="1122" spans="1:27" ht="15.75" customHeight="1" x14ac:dyDescent="0.2">
      <c r="A1122" s="1590"/>
      <c r="I1122" s="1007"/>
    </row>
    <row r="1123" spans="1:27" ht="15.75" customHeight="1" x14ac:dyDescent="0.2">
      <c r="A1123" s="1590"/>
      <c r="B1123" s="2148" t="s">
        <v>813</v>
      </c>
      <c r="C1123" s="2149"/>
      <c r="D1123" s="2149"/>
      <c r="E1123" s="2149"/>
      <c r="F1123" s="2149"/>
      <c r="G1123" s="2150"/>
      <c r="H1123" s="1568" t="s">
        <v>438</v>
      </c>
      <c r="I1123" s="1007"/>
      <c r="J1123" s="1576"/>
      <c r="K1123" s="1576"/>
    </row>
    <row r="1124" spans="1:27" ht="15.75" customHeight="1" x14ac:dyDescent="0.2">
      <c r="A1124" s="1590"/>
      <c r="B1124" s="2151"/>
      <c r="C1124" s="2151"/>
      <c r="D1124" s="2151"/>
      <c r="E1124" s="2151"/>
      <c r="F1124" s="2151"/>
      <c r="G1124" s="2152"/>
      <c r="H1124" s="1571">
        <v>2024</v>
      </c>
      <c r="I1124" s="1007"/>
      <c r="J1124" s="1580"/>
      <c r="K1124" s="1580"/>
    </row>
    <row r="1125" spans="1:27" ht="15.75" customHeight="1" x14ac:dyDescent="0.2">
      <c r="A1125" s="1590"/>
      <c r="B1125" s="2153" t="s">
        <v>814</v>
      </c>
      <c r="C1125" s="2154"/>
      <c r="D1125" s="2154"/>
      <c r="E1125" s="2154"/>
      <c r="F1125" s="2154"/>
      <c r="G1125" s="2155"/>
      <c r="H1125" s="1587">
        <v>5</v>
      </c>
      <c r="I1125" s="1007"/>
      <c r="J1125" s="1580"/>
      <c r="K1125" s="1580"/>
    </row>
    <row r="1126" spans="1:27" ht="15.75" customHeight="1" x14ac:dyDescent="0.2">
      <c r="A1126" s="1590"/>
      <c r="B1126" s="2142" t="s">
        <v>815</v>
      </c>
      <c r="C1126" s="2143"/>
      <c r="D1126" s="2143"/>
      <c r="E1126" s="2143"/>
      <c r="F1126" s="2143"/>
      <c r="G1126" s="2144"/>
      <c r="H1126" s="1588">
        <v>3</v>
      </c>
      <c r="I1126" s="1007"/>
      <c r="J1126" s="1580"/>
      <c r="K1126" s="1580"/>
    </row>
    <row r="1127" spans="1:27" ht="15.75" customHeight="1" x14ac:dyDescent="0.2">
      <c r="A1127" s="1590"/>
      <c r="B1127" s="2142" t="s">
        <v>816</v>
      </c>
      <c r="C1127" s="2143"/>
      <c r="D1127" s="2143"/>
      <c r="E1127" s="2143"/>
      <c r="F1127" s="2143"/>
      <c r="G1127" s="2144"/>
      <c r="H1127" s="1588">
        <v>2</v>
      </c>
      <c r="I1127" s="1007"/>
      <c r="J1127" s="1580"/>
      <c r="K1127" s="1580"/>
    </row>
    <row r="1128" spans="1:27" ht="15.75" customHeight="1" x14ac:dyDescent="0.2">
      <c r="A1128" s="1590"/>
      <c r="B1128" s="2142" t="s">
        <v>817</v>
      </c>
      <c r="C1128" s="2143"/>
      <c r="D1128" s="2143"/>
      <c r="E1128" s="2143"/>
      <c r="F1128" s="2143"/>
      <c r="G1128" s="2144"/>
      <c r="H1128" s="1588">
        <v>9</v>
      </c>
      <c r="I1128" s="1007"/>
      <c r="J1128" s="1580"/>
      <c r="K1128" s="1580"/>
    </row>
    <row r="1129" spans="1:27" ht="15.75" customHeight="1" x14ac:dyDescent="0.2">
      <c r="A1129" s="1590"/>
      <c r="B1129" s="2142" t="s">
        <v>818</v>
      </c>
      <c r="C1129" s="2143"/>
      <c r="D1129" s="2143"/>
      <c r="E1129" s="2143"/>
      <c r="F1129" s="2143"/>
      <c r="G1129" s="2144"/>
      <c r="H1129" s="1588">
        <v>98</v>
      </c>
      <c r="I1129" s="1007"/>
      <c r="J1129" s="1580"/>
      <c r="K1129" s="1580"/>
    </row>
    <row r="1130" spans="1:27" ht="15.75" customHeight="1" x14ac:dyDescent="0.2">
      <c r="A1130" s="1590"/>
      <c r="B1130" s="2142" t="s">
        <v>819</v>
      </c>
      <c r="C1130" s="2143"/>
      <c r="D1130" s="2143"/>
      <c r="E1130" s="2143"/>
      <c r="F1130" s="2143"/>
      <c r="G1130" s="2144"/>
      <c r="H1130" s="1588">
        <v>10</v>
      </c>
      <c r="I1130" s="1007"/>
      <c r="J1130" s="1580"/>
      <c r="K1130" s="1580"/>
    </row>
    <row r="1131" spans="1:27" ht="15.75" customHeight="1" x14ac:dyDescent="0.2">
      <c r="A1131" s="1590"/>
      <c r="B1131" s="2142" t="s">
        <v>820</v>
      </c>
      <c r="C1131" s="2143"/>
      <c r="D1131" s="2143"/>
      <c r="E1131" s="2143"/>
      <c r="F1131" s="2143"/>
      <c r="G1131" s="2144"/>
      <c r="H1131" s="1588">
        <v>9</v>
      </c>
      <c r="I1131" s="1007"/>
      <c r="J1131" s="1580"/>
      <c r="K1131" s="1580"/>
    </row>
    <row r="1132" spans="1:27" ht="15.75" customHeight="1" x14ac:dyDescent="0.2">
      <c r="A1132" s="1590"/>
      <c r="B1132" s="2142" t="s">
        <v>821</v>
      </c>
      <c r="C1132" s="2143"/>
      <c r="D1132" s="2143"/>
      <c r="E1132" s="2143"/>
      <c r="F1132" s="2143"/>
      <c r="G1132" s="2144"/>
      <c r="H1132" s="1588" t="s">
        <v>266</v>
      </c>
      <c r="I1132" s="1007"/>
      <c r="J1132" s="1580"/>
      <c r="K1132" s="1580"/>
    </row>
    <row r="1133" spans="1:27" ht="15.75" customHeight="1" x14ac:dyDescent="0.2">
      <c r="A1133" s="1590"/>
      <c r="B1133" s="2142" t="s">
        <v>822</v>
      </c>
      <c r="C1133" s="2143"/>
      <c r="D1133" s="2143"/>
      <c r="E1133" s="2143"/>
      <c r="F1133" s="2143"/>
      <c r="G1133" s="2144"/>
      <c r="H1133" s="1588">
        <v>3</v>
      </c>
      <c r="I1133" s="1007"/>
      <c r="J1133" s="1580"/>
      <c r="K1133" s="1580"/>
    </row>
    <row r="1134" spans="1:27" ht="15.75" customHeight="1" x14ac:dyDescent="0.2">
      <c r="A1134" s="1590"/>
      <c r="B1134" s="2142" t="s">
        <v>428</v>
      </c>
      <c r="C1134" s="2143"/>
      <c r="D1134" s="2143"/>
      <c r="E1134" s="2143"/>
      <c r="F1134" s="2143"/>
      <c r="G1134" s="2144"/>
      <c r="H1134" s="1588">
        <v>14</v>
      </c>
      <c r="I1134" s="1007"/>
      <c r="J1134" s="1586"/>
      <c r="K1134" s="1586"/>
    </row>
    <row r="1135" spans="1:27" ht="15.75" customHeight="1" x14ac:dyDescent="0.2">
      <c r="A1135" s="1590"/>
      <c r="B1135" s="2145" t="s">
        <v>42</v>
      </c>
      <c r="C1135" s="2146"/>
      <c r="D1135" s="2146"/>
      <c r="E1135" s="2146"/>
      <c r="F1135" s="2146"/>
      <c r="G1135" s="2147"/>
      <c r="H1135" s="1591">
        <v>14</v>
      </c>
      <c r="I1135" s="1007"/>
      <c r="J1135" s="1580"/>
      <c r="K1135" s="1580"/>
    </row>
    <row r="1136" spans="1:27" ht="12.75" customHeight="1" x14ac:dyDescent="0.2">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row>
    <row r="1137" spans="1:27" ht="12.75" customHeight="1" x14ac:dyDescent="0.2">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row>
    <row r="1138" spans="1:27" ht="12.75" customHeight="1" x14ac:dyDescent="0.2">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row>
    <row r="1139" spans="1:27" ht="12.75" customHeight="1" x14ac:dyDescent="0.2">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row>
    <row r="1140" spans="1:27" ht="12.75" customHeight="1" x14ac:dyDescent="0.2">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row>
    <row r="1141" spans="1:27" ht="12.75" customHeight="1" x14ac:dyDescent="0.2">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row>
    <row r="1142" spans="1:27" ht="12.75" customHeight="1" x14ac:dyDescent="0.2">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row>
    <row r="1143" spans="1:27" ht="12.75" customHeight="1" x14ac:dyDescent="0.2">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row>
    <row r="1144" spans="1:27" ht="12.75" customHeight="1" x14ac:dyDescent="0.2">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row>
    <row r="1145" spans="1:27" ht="12.75" customHeight="1" x14ac:dyDescent="0.2">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row>
    <row r="1146" spans="1:27" ht="12.75" customHeight="1" x14ac:dyDescent="0.2">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row>
    <row r="1147" spans="1:27" ht="12.75" customHeight="1" x14ac:dyDescent="0.2">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row>
    <row r="1148" spans="1:27" ht="12.75" customHeight="1" x14ac:dyDescent="0.2">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row>
    <row r="1149" spans="1:27" ht="12.75" customHeight="1" x14ac:dyDescent="0.2">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row>
    <row r="1150" spans="1:27" ht="12.75" customHeight="1" x14ac:dyDescent="0.2">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row>
    <row r="1151" spans="1:27" ht="12.75" customHeight="1" x14ac:dyDescent="0.2">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row>
    <row r="1152" spans="1:27" ht="12.75" customHeight="1" x14ac:dyDescent="0.2">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row>
    <row r="1153" spans="1:27" ht="12.75" customHeight="1" x14ac:dyDescent="0.2">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row>
    <row r="1154" spans="1:27" ht="12.75" customHeight="1" x14ac:dyDescent="0.2">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row>
    <row r="1155" spans="1:27" ht="12.75" customHeight="1" x14ac:dyDescent="0.2">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row>
    <row r="1156" spans="1:27" ht="12.75" customHeight="1" x14ac:dyDescent="0.2">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row>
    <row r="1157" spans="1:27" ht="12.75" customHeight="1" x14ac:dyDescent="0.2">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row>
    <row r="1158" spans="1:27" ht="12.75" customHeight="1" x14ac:dyDescent="0.2">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row>
    <row r="1159" spans="1:27" ht="12.75" customHeight="1" x14ac:dyDescent="0.2">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row>
    <row r="1160" spans="1:27" ht="12.75" customHeight="1" x14ac:dyDescent="0.2">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row>
    <row r="1161" spans="1:27" ht="12.75" customHeight="1" x14ac:dyDescent="0.2">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row>
    <row r="1162" spans="1:27" ht="12.75" customHeight="1" x14ac:dyDescent="0.2">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row>
    <row r="1163" spans="1:27" ht="12.75" customHeight="1" x14ac:dyDescent="0.2">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row>
    <row r="1164" spans="1:27" ht="12.75" customHeight="1" x14ac:dyDescent="0.2">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row>
    <row r="1165" spans="1:27" ht="12.75" customHeight="1" x14ac:dyDescent="0.2">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row>
    <row r="1166" spans="1:27" ht="12.75" customHeight="1" x14ac:dyDescent="0.2">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row>
    <row r="1167" spans="1:27" ht="12.75" customHeight="1" x14ac:dyDescent="0.2">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row>
    <row r="1168" spans="1:27" ht="12.75" customHeight="1" x14ac:dyDescent="0.2">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row>
    <row r="1169" spans="1:27" ht="12.75" customHeight="1" x14ac:dyDescent="0.2">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row>
    <row r="1170" spans="1:27" ht="12.75" customHeight="1" x14ac:dyDescent="0.2">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row>
    <row r="1171" spans="1:27" ht="12.75" customHeight="1" x14ac:dyDescent="0.2">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row>
    <row r="1172" spans="1:27" ht="12.75" customHeight="1" x14ac:dyDescent="0.2">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row>
  </sheetData>
  <sheetProtection algorithmName="SHA-512" hashValue="c6//Y1yUiJ/D+470z/6avXpcs5oliSCN73+ovSYdFe0/bYzEHCrg8Isk7MVTGwx1jbkTWiE4py4wM1mDgZl0sA==" saltValue="m777/zCFRRniYJZILLADCw==" spinCount="100000" sheet="1" objects="1" scenarios="1"/>
  <mergeCells count="953">
    <mergeCell ref="B1130:G1130"/>
    <mergeCell ref="B1131:G1131"/>
    <mergeCell ref="B1132:G1132"/>
    <mergeCell ref="B1133:G1133"/>
    <mergeCell ref="B1134:G1134"/>
    <mergeCell ref="B1135:G1135"/>
    <mergeCell ref="B1119:G1119"/>
    <mergeCell ref="B1120:G1120"/>
    <mergeCell ref="B1121:G1121"/>
    <mergeCell ref="B1123:G1124"/>
    <mergeCell ref="B1125:G1125"/>
    <mergeCell ref="B1126:G1126"/>
    <mergeCell ref="B1127:G1127"/>
    <mergeCell ref="B1128:G1128"/>
    <mergeCell ref="B1129:G1129"/>
    <mergeCell ref="B1108:G1108"/>
    <mergeCell ref="B1110:G1111"/>
    <mergeCell ref="B1112:G1112"/>
    <mergeCell ref="B1113:G1113"/>
    <mergeCell ref="B1114:G1114"/>
    <mergeCell ref="B1115:G1115"/>
    <mergeCell ref="B1116:G1116"/>
    <mergeCell ref="B1117:G1117"/>
    <mergeCell ref="B1118:G1118"/>
    <mergeCell ref="B1099:G1099"/>
    <mergeCell ref="B1100:G1100"/>
    <mergeCell ref="B1101:G1101"/>
    <mergeCell ref="B1102:G1102"/>
    <mergeCell ref="B1103:G1103"/>
    <mergeCell ref="B1104:G1104"/>
    <mergeCell ref="B1105:G1105"/>
    <mergeCell ref="B1106:G1106"/>
    <mergeCell ref="B1107:G1107"/>
    <mergeCell ref="B1088:G1088"/>
    <mergeCell ref="B1089:G1089"/>
    <mergeCell ref="B1090:G1090"/>
    <mergeCell ref="B1091:G1091"/>
    <mergeCell ref="B1092:G1092"/>
    <mergeCell ref="B1093:G1093"/>
    <mergeCell ref="B1095:G1096"/>
    <mergeCell ref="B1097:G1097"/>
    <mergeCell ref="B1098:G1098"/>
    <mergeCell ref="B1079:G1080"/>
    <mergeCell ref="K1079:M1079"/>
    <mergeCell ref="B1081:G1081"/>
    <mergeCell ref="B1082:G1082"/>
    <mergeCell ref="B1083:G1083"/>
    <mergeCell ref="B1084:G1084"/>
    <mergeCell ref="B1085:G1085"/>
    <mergeCell ref="B1086:G1086"/>
    <mergeCell ref="B1087:G1087"/>
    <mergeCell ref="A1:A2"/>
    <mergeCell ref="B1:B2"/>
    <mergeCell ref="C1:C2"/>
    <mergeCell ref="D1:D2"/>
    <mergeCell ref="E1:E2"/>
    <mergeCell ref="F1:F2"/>
    <mergeCell ref="G1:G2"/>
    <mergeCell ref="H1:H2"/>
    <mergeCell ref="I1:I2"/>
    <mergeCell ref="J1:J2"/>
    <mergeCell ref="K1:K2"/>
    <mergeCell ref="L1:L2"/>
    <mergeCell ref="M1:M2"/>
    <mergeCell ref="B8:M8"/>
    <mergeCell ref="N1:N2"/>
    <mergeCell ref="B9:M9"/>
    <mergeCell ref="B11:M11"/>
    <mergeCell ref="B14:E15"/>
    <mergeCell ref="F14:I14"/>
    <mergeCell ref="J14:M14"/>
    <mergeCell ref="B16:E16"/>
    <mergeCell ref="B17:E17"/>
    <mergeCell ref="I26:I28"/>
    <mergeCell ref="J26:J28"/>
    <mergeCell ref="J25:K25"/>
    <mergeCell ref="K27:K28"/>
    <mergeCell ref="L27:L28"/>
    <mergeCell ref="M27:M28"/>
    <mergeCell ref="B18:E18"/>
    <mergeCell ref="B19:M21"/>
    <mergeCell ref="B25:G28"/>
    <mergeCell ref="H25:I25"/>
    <mergeCell ref="L25:M25"/>
    <mergeCell ref="H26:H28"/>
    <mergeCell ref="L26:M26"/>
    <mergeCell ref="B29:K29"/>
    <mergeCell ref="B30:G30"/>
    <mergeCell ref="B31:G31"/>
    <mergeCell ref="B32:G32"/>
    <mergeCell ref="B33:G33"/>
    <mergeCell ref="B34:G34"/>
    <mergeCell ref="B35:K35"/>
    <mergeCell ref="B36:G36"/>
    <mergeCell ref="B37:G37"/>
    <mergeCell ref="B38:G38"/>
    <mergeCell ref="B39:G39"/>
    <mergeCell ref="B40:G40"/>
    <mergeCell ref="B41:G41"/>
    <mergeCell ref="B42:G42"/>
    <mergeCell ref="H53:H55"/>
    <mergeCell ref="I53:I55"/>
    <mergeCell ref="B43:G43"/>
    <mergeCell ref="B44:G44"/>
    <mergeCell ref="B45:G45"/>
    <mergeCell ref="B46:G46"/>
    <mergeCell ref="B47:M50"/>
    <mergeCell ref="B52:G55"/>
    <mergeCell ref="H52:I52"/>
    <mergeCell ref="B56:I56"/>
    <mergeCell ref="B57:G57"/>
    <mergeCell ref="B58:I58"/>
    <mergeCell ref="B60:M60"/>
    <mergeCell ref="B62:E62"/>
    <mergeCell ref="B63:E63"/>
    <mergeCell ref="B64:E64"/>
    <mergeCell ref="I70:I71"/>
    <mergeCell ref="J70:J71"/>
    <mergeCell ref="K70:K71"/>
    <mergeCell ref="L70:L71"/>
    <mergeCell ref="M70:M71"/>
    <mergeCell ref="B65:E65"/>
    <mergeCell ref="B66:E66"/>
    <mergeCell ref="B67:E67"/>
    <mergeCell ref="B68:E68"/>
    <mergeCell ref="B70:F71"/>
    <mergeCell ref="G70:G71"/>
    <mergeCell ref="H70:H71"/>
    <mergeCell ref="G79:G80"/>
    <mergeCell ref="H79:H80"/>
    <mergeCell ref="I79:I80"/>
    <mergeCell ref="J79:J80"/>
    <mergeCell ref="K79:K80"/>
    <mergeCell ref="L79:L80"/>
    <mergeCell ref="M79:M80"/>
    <mergeCell ref="B72:F72"/>
    <mergeCell ref="B73:F73"/>
    <mergeCell ref="B74:F74"/>
    <mergeCell ref="B75:F75"/>
    <mergeCell ref="B76:F76"/>
    <mergeCell ref="B77:F77"/>
    <mergeCell ref="B79:F80"/>
    <mergeCell ref="G88:G89"/>
    <mergeCell ref="H88:H89"/>
    <mergeCell ref="I88:I89"/>
    <mergeCell ref="J88:J89"/>
    <mergeCell ref="K88:K89"/>
    <mergeCell ref="L88:L89"/>
    <mergeCell ref="M88:M89"/>
    <mergeCell ref="B81:F81"/>
    <mergeCell ref="B82:F82"/>
    <mergeCell ref="B83:F83"/>
    <mergeCell ref="B84:F84"/>
    <mergeCell ref="B85:F85"/>
    <mergeCell ref="B86:F86"/>
    <mergeCell ref="B88:F89"/>
    <mergeCell ref="O143:Q144"/>
    <mergeCell ref="R143:T143"/>
    <mergeCell ref="U143:W143"/>
    <mergeCell ref="X143:Z143"/>
    <mergeCell ref="B90:F90"/>
    <mergeCell ref="B91:F91"/>
    <mergeCell ref="B92:F92"/>
    <mergeCell ref="B93:F93"/>
    <mergeCell ref="B94:F94"/>
    <mergeCell ref="B95:F95"/>
    <mergeCell ref="E98:F99"/>
    <mergeCell ref="B98:D99"/>
    <mergeCell ref="B100:D100"/>
    <mergeCell ref="E111:F111"/>
    <mergeCell ref="E112:F112"/>
    <mergeCell ref="E100:F100"/>
    <mergeCell ref="E101:F101"/>
    <mergeCell ref="E103:F104"/>
    <mergeCell ref="E105:F105"/>
    <mergeCell ref="E106:F106"/>
    <mergeCell ref="E107:F107"/>
    <mergeCell ref="E109:F110"/>
    <mergeCell ref="B109:D110"/>
    <mergeCell ref="B111:D111"/>
    <mergeCell ref="B178:D178"/>
    <mergeCell ref="B179:D179"/>
    <mergeCell ref="B169:M171"/>
    <mergeCell ref="B174:M174"/>
    <mergeCell ref="B175:M175"/>
    <mergeCell ref="B101:D101"/>
    <mergeCell ref="B103:D104"/>
    <mergeCell ref="B105:D105"/>
    <mergeCell ref="B106:D106"/>
    <mergeCell ref="B107:D107"/>
    <mergeCell ref="B141:M141"/>
    <mergeCell ref="B143:D144"/>
    <mergeCell ref="E143:G143"/>
    <mergeCell ref="H143:J143"/>
    <mergeCell ref="K143:M143"/>
    <mergeCell ref="I147:I148"/>
    <mergeCell ref="J147:J148"/>
    <mergeCell ref="K147:K148"/>
    <mergeCell ref="L147:L148"/>
    <mergeCell ref="M147:M148"/>
    <mergeCell ref="B145:D145"/>
    <mergeCell ref="B146:D146"/>
    <mergeCell ref="B147:D148"/>
    <mergeCell ref="E147:E148"/>
    <mergeCell ref="B112:D112"/>
    <mergeCell ref="B115:M115"/>
    <mergeCell ref="B117:M119"/>
    <mergeCell ref="B122:M122"/>
    <mergeCell ref="B124:M127"/>
    <mergeCell ref="B130:M130"/>
    <mergeCell ref="B132:M133"/>
    <mergeCell ref="F147:F148"/>
    <mergeCell ref="G147:G148"/>
    <mergeCell ref="H147:H148"/>
    <mergeCell ref="B149:D149"/>
    <mergeCell ref="B150:M152"/>
    <mergeCell ref="B154:D155"/>
    <mergeCell ref="E154:G154"/>
    <mergeCell ref="H154:J154"/>
    <mergeCell ref="K154:M154"/>
    <mergeCell ref="B156:M156"/>
    <mergeCell ref="B157:D157"/>
    <mergeCell ref="B158:D158"/>
    <mergeCell ref="B159:D159"/>
    <mergeCell ref="B160:M160"/>
    <mergeCell ref="B161:D161"/>
    <mergeCell ref="B162:D162"/>
    <mergeCell ref="B164:M164"/>
    <mergeCell ref="B200:G200"/>
    <mergeCell ref="B199:M199"/>
    <mergeCell ref="B185:M185"/>
    <mergeCell ref="B187:J187"/>
    <mergeCell ref="B188:J188"/>
    <mergeCell ref="B189:J189"/>
    <mergeCell ref="B190:M192"/>
    <mergeCell ref="B195:M195"/>
    <mergeCell ref="B197:G198"/>
    <mergeCell ref="H197:I197"/>
    <mergeCell ref="J197:K197"/>
    <mergeCell ref="L197:M197"/>
    <mergeCell ref="B180:D180"/>
    <mergeCell ref="B181:G183"/>
    <mergeCell ref="B163:D163"/>
    <mergeCell ref="B165:D165"/>
    <mergeCell ref="B166:D166"/>
    <mergeCell ref="B167:D167"/>
    <mergeCell ref="B168:D168"/>
    <mergeCell ref="B201:G201"/>
    <mergeCell ref="B202:M202"/>
    <mergeCell ref="B203:G203"/>
    <mergeCell ref="B204:G204"/>
    <mergeCell ref="B205:G205"/>
    <mergeCell ref="B206:G206"/>
    <mergeCell ref="B252:G252"/>
    <mergeCell ref="B253:G253"/>
    <mergeCell ref="B254:G254"/>
    <mergeCell ref="B232:G232"/>
    <mergeCell ref="B233:G233"/>
    <mergeCell ref="B234:G234"/>
    <mergeCell ref="B235:M235"/>
    <mergeCell ref="B236:G236"/>
    <mergeCell ref="B237:G237"/>
    <mergeCell ref="B238:G238"/>
    <mergeCell ref="B239:M240"/>
    <mergeCell ref="B242:G243"/>
    <mergeCell ref="H242:I242"/>
    <mergeCell ref="J242:K242"/>
    <mergeCell ref="L242:M242"/>
    <mergeCell ref="B244:M244"/>
    <mergeCell ref="B245:G245"/>
    <mergeCell ref="B246:G246"/>
    <mergeCell ref="B228:M228"/>
    <mergeCell ref="B229:G229"/>
    <mergeCell ref="B230:G230"/>
    <mergeCell ref="B231:M231"/>
    <mergeCell ref="B255:M257"/>
    <mergeCell ref="B259:M259"/>
    <mergeCell ref="B261:G261"/>
    <mergeCell ref="J261:K261"/>
    <mergeCell ref="B262:F263"/>
    <mergeCell ref="B247:M247"/>
    <mergeCell ref="B248:G248"/>
    <mergeCell ref="B249:G249"/>
    <mergeCell ref="B250:G250"/>
    <mergeCell ref="B251:M251"/>
    <mergeCell ref="B217:G217"/>
    <mergeCell ref="B218:G218"/>
    <mergeCell ref="B219:G219"/>
    <mergeCell ref="B220:G220"/>
    <mergeCell ref="B221:M224"/>
    <mergeCell ref="B226:G227"/>
    <mergeCell ref="H226:I226"/>
    <mergeCell ref="J226:K226"/>
    <mergeCell ref="L226:M226"/>
    <mergeCell ref="B207:M209"/>
    <mergeCell ref="B211:G212"/>
    <mergeCell ref="H211:I211"/>
    <mergeCell ref="J211:K211"/>
    <mergeCell ref="L211:M211"/>
    <mergeCell ref="B213:M213"/>
    <mergeCell ref="B214:G214"/>
    <mergeCell ref="B215:G215"/>
    <mergeCell ref="B216:M216"/>
    <mergeCell ref="B278:G279"/>
    <mergeCell ref="H278:J278"/>
    <mergeCell ref="K278:M278"/>
    <mergeCell ref="B280:M280"/>
    <mergeCell ref="B272:F273"/>
    <mergeCell ref="B276:M276"/>
    <mergeCell ref="B264:F265"/>
    <mergeCell ref="B266:F267"/>
    <mergeCell ref="B268:F269"/>
    <mergeCell ref="B270:F271"/>
    <mergeCell ref="B281:G281"/>
    <mergeCell ref="B282:G282"/>
    <mergeCell ref="B283:M283"/>
    <mergeCell ref="B284:G284"/>
    <mergeCell ref="B285:G285"/>
    <mergeCell ref="B286:G286"/>
    <mergeCell ref="B287:G287"/>
    <mergeCell ref="B288:G288"/>
    <mergeCell ref="B289:G289"/>
    <mergeCell ref="B290:G290"/>
    <mergeCell ref="H305:J305"/>
    <mergeCell ref="K305:M305"/>
    <mergeCell ref="B291:G291"/>
    <mergeCell ref="B292:G292"/>
    <mergeCell ref="B293:G293"/>
    <mergeCell ref="B294:G294"/>
    <mergeCell ref="B295:G295"/>
    <mergeCell ref="B296:M300"/>
    <mergeCell ref="B305:G306"/>
    <mergeCell ref="B307:M307"/>
    <mergeCell ref="B308:G308"/>
    <mergeCell ref="B309:G309"/>
    <mergeCell ref="B310:M310"/>
    <mergeCell ref="B311:G311"/>
    <mergeCell ref="B312:G312"/>
    <mergeCell ref="B313:G313"/>
    <mergeCell ref="B314:G314"/>
    <mergeCell ref="B315:G315"/>
    <mergeCell ref="B316:G316"/>
    <mergeCell ref="B317:G317"/>
    <mergeCell ref="B318:G318"/>
    <mergeCell ref="B319:G319"/>
    <mergeCell ref="B321:M323"/>
    <mergeCell ref="B320:G320"/>
    <mergeCell ref="B328:G329"/>
    <mergeCell ref="H328:I328"/>
    <mergeCell ref="J328:K328"/>
    <mergeCell ref="L328:M328"/>
    <mergeCell ref="B330:G330"/>
    <mergeCell ref="B331:G331"/>
    <mergeCell ref="B339:G339"/>
    <mergeCell ref="B340:G340"/>
    <mergeCell ref="B341:M342"/>
    <mergeCell ref="H344:J344"/>
    <mergeCell ref="K344:M344"/>
    <mergeCell ref="B332:G332"/>
    <mergeCell ref="B333:G333"/>
    <mergeCell ref="B334:G334"/>
    <mergeCell ref="B335:G335"/>
    <mergeCell ref="B336:G336"/>
    <mergeCell ref="B337:G337"/>
    <mergeCell ref="B338:G338"/>
    <mergeCell ref="J345:J347"/>
    <mergeCell ref="K345:K347"/>
    <mergeCell ref="L345:L347"/>
    <mergeCell ref="M345:M347"/>
    <mergeCell ref="B344:D347"/>
    <mergeCell ref="E344:G344"/>
    <mergeCell ref="E345:E347"/>
    <mergeCell ref="F345:F347"/>
    <mergeCell ref="G345:G347"/>
    <mergeCell ref="H345:H347"/>
    <mergeCell ref="I345:I347"/>
    <mergeCell ref="B348:D348"/>
    <mergeCell ref="B349:D349"/>
    <mergeCell ref="B350:D350"/>
    <mergeCell ref="B351:D351"/>
    <mergeCell ref="B352:D352"/>
    <mergeCell ref="B353:D353"/>
    <mergeCell ref="B354:D354"/>
    <mergeCell ref="J361:K361"/>
    <mergeCell ref="L361:M361"/>
    <mergeCell ref="B355:D355"/>
    <mergeCell ref="B356:D356"/>
    <mergeCell ref="B357:D357"/>
    <mergeCell ref="B358:D358"/>
    <mergeCell ref="B359:M359"/>
    <mergeCell ref="B361:G362"/>
    <mergeCell ref="H361:I361"/>
    <mergeCell ref="B370:G370"/>
    <mergeCell ref="B371:G371"/>
    <mergeCell ref="B372:M374"/>
    <mergeCell ref="H376:J376"/>
    <mergeCell ref="K376:M376"/>
    <mergeCell ref="B363:G363"/>
    <mergeCell ref="B364:G364"/>
    <mergeCell ref="B365:G365"/>
    <mergeCell ref="B366:G366"/>
    <mergeCell ref="B367:G367"/>
    <mergeCell ref="B368:G368"/>
    <mergeCell ref="B369:G369"/>
    <mergeCell ref="J377:J379"/>
    <mergeCell ref="K377:K379"/>
    <mergeCell ref="L377:L379"/>
    <mergeCell ref="M377:M379"/>
    <mergeCell ref="B376:D379"/>
    <mergeCell ref="E376:G376"/>
    <mergeCell ref="E377:E379"/>
    <mergeCell ref="F377:F379"/>
    <mergeCell ref="G377:G379"/>
    <mergeCell ref="H377:H379"/>
    <mergeCell ref="I377:I379"/>
    <mergeCell ref="B380:D380"/>
    <mergeCell ref="B381:D381"/>
    <mergeCell ref="B382:D382"/>
    <mergeCell ref="B383:D383"/>
    <mergeCell ref="B384:D384"/>
    <mergeCell ref="B385:D385"/>
    <mergeCell ref="B386:D386"/>
    <mergeCell ref="K393:K394"/>
    <mergeCell ref="L393:L394"/>
    <mergeCell ref="B387:D387"/>
    <mergeCell ref="B388:D388"/>
    <mergeCell ref="B389:M391"/>
    <mergeCell ref="H393:H394"/>
    <mergeCell ref="I393:I394"/>
    <mergeCell ref="J393:J394"/>
    <mergeCell ref="M393:M394"/>
    <mergeCell ref="B393:G394"/>
    <mergeCell ref="B395:G395"/>
    <mergeCell ref="B396:G396"/>
    <mergeCell ref="B397:G397"/>
    <mergeCell ref="B398:G398"/>
    <mergeCell ref="B399:G399"/>
    <mergeCell ref="B400:G400"/>
    <mergeCell ref="B450:G450"/>
    <mergeCell ref="B459:G460"/>
    <mergeCell ref="H459:J459"/>
    <mergeCell ref="B420:G420"/>
    <mergeCell ref="B421:G421"/>
    <mergeCell ref="B422:G422"/>
    <mergeCell ref="B423:G423"/>
    <mergeCell ref="B424:M425"/>
    <mergeCell ref="B428:M434"/>
    <mergeCell ref="B438:G439"/>
    <mergeCell ref="H438:J438"/>
    <mergeCell ref="K438:M438"/>
    <mergeCell ref="B440:G440"/>
    <mergeCell ref="B441:G441"/>
    <mergeCell ref="B442:G442"/>
    <mergeCell ref="B443:G443"/>
    <mergeCell ref="B444:G444"/>
    <mergeCell ref="B445:G445"/>
    <mergeCell ref="B412:G412"/>
    <mergeCell ref="B413:G413"/>
    <mergeCell ref="B414:G414"/>
    <mergeCell ref="B415:G415"/>
    <mergeCell ref="B416:G416"/>
    <mergeCell ref="B417:G417"/>
    <mergeCell ref="B418:G418"/>
    <mergeCell ref="B419:G419"/>
    <mergeCell ref="K459:M459"/>
    <mergeCell ref="B446:G446"/>
    <mergeCell ref="B447:G447"/>
    <mergeCell ref="B448:G448"/>
    <mergeCell ref="B449:G449"/>
    <mergeCell ref="B451:M454"/>
    <mergeCell ref="B401:G401"/>
    <mergeCell ref="B402:G402"/>
    <mergeCell ref="B403:G403"/>
    <mergeCell ref="B404:G404"/>
    <mergeCell ref="B405:G405"/>
    <mergeCell ref="B406:G406"/>
    <mergeCell ref="B407:M408"/>
    <mergeCell ref="B410:G411"/>
    <mergeCell ref="H410:H411"/>
    <mergeCell ref="I410:I411"/>
    <mergeCell ref="J410:J411"/>
    <mergeCell ref="K410:K411"/>
    <mergeCell ref="L410:L411"/>
    <mergeCell ref="M410:M411"/>
    <mergeCell ref="B504:M504"/>
    <mergeCell ref="B505:M505"/>
    <mergeCell ref="B513:D514"/>
    <mergeCell ref="E513:G513"/>
    <mergeCell ref="H513:J513"/>
    <mergeCell ref="K513:M513"/>
    <mergeCell ref="B492:M495"/>
    <mergeCell ref="B500:M500"/>
    <mergeCell ref="B461:G461"/>
    <mergeCell ref="B462:G462"/>
    <mergeCell ref="B463:G463"/>
    <mergeCell ref="B464:M465"/>
    <mergeCell ref="B470:M471"/>
    <mergeCell ref="B479:M481"/>
    <mergeCell ref="B485:M487"/>
    <mergeCell ref="B489:M490"/>
    <mergeCell ref="B793:M793"/>
    <mergeCell ref="B794:G794"/>
    <mergeCell ref="B795:G795"/>
    <mergeCell ref="B796:G796"/>
    <mergeCell ref="B797:G797"/>
    <mergeCell ref="B798:G798"/>
    <mergeCell ref="B799:M799"/>
    <mergeCell ref="B800:G800"/>
    <mergeCell ref="B753:H753"/>
    <mergeCell ref="L753:M753"/>
    <mergeCell ref="B754:M755"/>
    <mergeCell ref="B759:G760"/>
    <mergeCell ref="H759:J759"/>
    <mergeCell ref="K759:M759"/>
    <mergeCell ref="B761:G761"/>
    <mergeCell ref="B762:G762"/>
    <mergeCell ref="B763:G763"/>
    <mergeCell ref="B764:G764"/>
    <mergeCell ref="H775:J775"/>
    <mergeCell ref="K775:M775"/>
    <mergeCell ref="B765:G765"/>
    <mergeCell ref="B766:G766"/>
    <mergeCell ref="B767:G767"/>
    <mergeCell ref="B748:H748"/>
    <mergeCell ref="L748:M748"/>
    <mergeCell ref="B749:H749"/>
    <mergeCell ref="B750:H750"/>
    <mergeCell ref="B751:H751"/>
    <mergeCell ref="L751:M751"/>
    <mergeCell ref="B752:H752"/>
    <mergeCell ref="L752:M752"/>
    <mergeCell ref="B515:D515"/>
    <mergeCell ref="B743:H743"/>
    <mergeCell ref="L743:M743"/>
    <mergeCell ref="B744:H744"/>
    <mergeCell ref="L744:M744"/>
    <mergeCell ref="B745:H745"/>
    <mergeCell ref="L745:M745"/>
    <mergeCell ref="L746:M746"/>
    <mergeCell ref="B746:H746"/>
    <mergeCell ref="B747:H747"/>
    <mergeCell ref="L747:M747"/>
    <mergeCell ref="K533:M533"/>
    <mergeCell ref="B535:D535"/>
    <mergeCell ref="B536:D537"/>
    <mergeCell ref="B538:D539"/>
    <mergeCell ref="B540:D540"/>
    <mergeCell ref="B812:G812"/>
    <mergeCell ref="B813:G813"/>
    <mergeCell ref="B814:G814"/>
    <mergeCell ref="B815:G815"/>
    <mergeCell ref="B816:M816"/>
    <mergeCell ref="B801:G801"/>
    <mergeCell ref="B802:M804"/>
    <mergeCell ref="B809:G810"/>
    <mergeCell ref="H809:J809"/>
    <mergeCell ref="K809:M809"/>
    <mergeCell ref="B811:M811"/>
    <mergeCell ref="B863:G863"/>
    <mergeCell ref="B864:G864"/>
    <mergeCell ref="B865:G865"/>
    <mergeCell ref="B866:G866"/>
    <mergeCell ref="B867:G867"/>
    <mergeCell ref="B868:M870"/>
    <mergeCell ref="B875:G876"/>
    <mergeCell ref="B843:G843"/>
    <mergeCell ref="B844:G844"/>
    <mergeCell ref="B845:G845"/>
    <mergeCell ref="B846:G846"/>
    <mergeCell ref="B847:M848"/>
    <mergeCell ref="B854:G855"/>
    <mergeCell ref="B856:M856"/>
    <mergeCell ref="B857:G857"/>
    <mergeCell ref="B858:G858"/>
    <mergeCell ref="B859:G859"/>
    <mergeCell ref="B860:G860"/>
    <mergeCell ref="B861:M861"/>
    <mergeCell ref="B862:G862"/>
    <mergeCell ref="H875:J875"/>
    <mergeCell ref="K875:M875"/>
    <mergeCell ref="B838:G839"/>
    <mergeCell ref="H838:J838"/>
    <mergeCell ref="K838:M838"/>
    <mergeCell ref="B840:G840"/>
    <mergeCell ref="B841:G841"/>
    <mergeCell ref="H854:J854"/>
    <mergeCell ref="K854:M854"/>
    <mergeCell ref="B842:G842"/>
    <mergeCell ref="B817:G817"/>
    <mergeCell ref="B818:G818"/>
    <mergeCell ref="B819:G819"/>
    <mergeCell ref="B820:M822"/>
    <mergeCell ref="B827:G828"/>
    <mergeCell ref="H827:J827"/>
    <mergeCell ref="K827:M827"/>
    <mergeCell ref="B829:G829"/>
    <mergeCell ref="B830:G830"/>
    <mergeCell ref="B831:M832"/>
    <mergeCell ref="B835:M836"/>
    <mergeCell ref="B877:M877"/>
    <mergeCell ref="B878:G878"/>
    <mergeCell ref="B879:G879"/>
    <mergeCell ref="B880:G880"/>
    <mergeCell ref="B881:G881"/>
    <mergeCell ref="B882:M882"/>
    <mergeCell ref="B883:G883"/>
    <mergeCell ref="B947:M950"/>
    <mergeCell ref="D952:E952"/>
    <mergeCell ref="G952:H952"/>
    <mergeCell ref="B952:C952"/>
    <mergeCell ref="B903:G903"/>
    <mergeCell ref="B904:G904"/>
    <mergeCell ref="B905:G905"/>
    <mergeCell ref="B906:G906"/>
    <mergeCell ref="B907:M909"/>
    <mergeCell ref="H916:J916"/>
    <mergeCell ref="K916:M916"/>
    <mergeCell ref="B916:G917"/>
    <mergeCell ref="B918:G918"/>
    <mergeCell ref="B919:G919"/>
    <mergeCell ref="B920:G920"/>
    <mergeCell ref="B921:M922"/>
    <mergeCell ref="B927:M928"/>
    <mergeCell ref="B937:G938"/>
    <mergeCell ref="B939:G939"/>
    <mergeCell ref="B940:G940"/>
    <mergeCell ref="B941:G941"/>
    <mergeCell ref="B942:M944"/>
    <mergeCell ref="H937:J937"/>
    <mergeCell ref="K937:M937"/>
    <mergeCell ref="B956:C956"/>
    <mergeCell ref="D956:E956"/>
    <mergeCell ref="G956:H956"/>
    <mergeCell ref="B955:C955"/>
    <mergeCell ref="D955:E955"/>
    <mergeCell ref="G955:H955"/>
    <mergeCell ref="B953:C953"/>
    <mergeCell ref="D953:E953"/>
    <mergeCell ref="G953:H953"/>
    <mergeCell ref="B954:C954"/>
    <mergeCell ref="D954:E954"/>
    <mergeCell ref="G954:H954"/>
    <mergeCell ref="D957:E957"/>
    <mergeCell ref="B958:M959"/>
    <mergeCell ref="B957:C957"/>
    <mergeCell ref="B961:C961"/>
    <mergeCell ref="D961:E961"/>
    <mergeCell ref="B962:C962"/>
    <mergeCell ref="D962:E962"/>
    <mergeCell ref="B963:C963"/>
    <mergeCell ref="D963:E963"/>
    <mergeCell ref="G957:H957"/>
    <mergeCell ref="G961:H961"/>
    <mergeCell ref="G962:H962"/>
    <mergeCell ref="G963:H963"/>
    <mergeCell ref="B964:C964"/>
    <mergeCell ref="D964:E964"/>
    <mergeCell ref="B965:C965"/>
    <mergeCell ref="D965:E965"/>
    <mergeCell ref="B966:C966"/>
    <mergeCell ref="D966:E966"/>
    <mergeCell ref="D967:E967"/>
    <mergeCell ref="D968:E968"/>
    <mergeCell ref="J978:K979"/>
    <mergeCell ref="G966:H966"/>
    <mergeCell ref="G967:H967"/>
    <mergeCell ref="G964:H964"/>
    <mergeCell ref="G965:H965"/>
    <mergeCell ref="L978:M979"/>
    <mergeCell ref="B967:C967"/>
    <mergeCell ref="B968:C968"/>
    <mergeCell ref="G968:H968"/>
    <mergeCell ref="B969:M969"/>
    <mergeCell ref="B975:M976"/>
    <mergeCell ref="B978:C979"/>
    <mergeCell ref="D978:F979"/>
    <mergeCell ref="G978:H979"/>
    <mergeCell ref="I978:I979"/>
    <mergeCell ref="D980:F982"/>
    <mergeCell ref="G980:H982"/>
    <mergeCell ref="I980:I982"/>
    <mergeCell ref="J980:K982"/>
    <mergeCell ref="L980:M982"/>
    <mergeCell ref="B980:C982"/>
    <mergeCell ref="B983:C984"/>
    <mergeCell ref="D983:F984"/>
    <mergeCell ref="G983:H984"/>
    <mergeCell ref="I983:I984"/>
    <mergeCell ref="J983:K984"/>
    <mergeCell ref="L983:M984"/>
    <mergeCell ref="B985:M986"/>
    <mergeCell ref="B988:M991"/>
    <mergeCell ref="B994:M995"/>
    <mergeCell ref="B997:C998"/>
    <mergeCell ref="D997:F998"/>
    <mergeCell ref="G997:H998"/>
    <mergeCell ref="I997:M998"/>
    <mergeCell ref="B999:C1003"/>
    <mergeCell ref="D999:F1003"/>
    <mergeCell ref="G999:H1003"/>
    <mergeCell ref="I999:M1003"/>
    <mergeCell ref="B1004:C1007"/>
    <mergeCell ref="D1004:F1007"/>
    <mergeCell ref="G1004:H1007"/>
    <mergeCell ref="I1004:M1007"/>
    <mergeCell ref="B1010:M1011"/>
    <mergeCell ref="B1013:M1013"/>
    <mergeCell ref="B1016:M1017"/>
    <mergeCell ref="B1019:I1020"/>
    <mergeCell ref="J1019:K1020"/>
    <mergeCell ref="L1019:M1020"/>
    <mergeCell ref="B1024:I1024"/>
    <mergeCell ref="J1024:K1024"/>
    <mergeCell ref="L1024:M1024"/>
    <mergeCell ref="B1025:I1025"/>
    <mergeCell ref="J1025:M1025"/>
    <mergeCell ref="J1027:K1028"/>
    <mergeCell ref="L1027:M1028"/>
    <mergeCell ref="B1027:I1028"/>
    <mergeCell ref="B1029:I1029"/>
    <mergeCell ref="J1029:K1029"/>
    <mergeCell ref="L1029:M1029"/>
    <mergeCell ref="J1023:K1023"/>
    <mergeCell ref="L1023:M1023"/>
    <mergeCell ref="B1021:I1021"/>
    <mergeCell ref="J1021:K1021"/>
    <mergeCell ref="L1021:M1021"/>
    <mergeCell ref="B1022:I1022"/>
    <mergeCell ref="J1022:K1022"/>
    <mergeCell ref="L1022:M1022"/>
    <mergeCell ref="B1023:I1023"/>
    <mergeCell ref="B1030:I1030"/>
    <mergeCell ref="J1030:K1030"/>
    <mergeCell ref="L1030:M1030"/>
    <mergeCell ref="B1031:I1031"/>
    <mergeCell ref="J1031:K1031"/>
    <mergeCell ref="L1031:M1031"/>
    <mergeCell ref="B1032:I1032"/>
    <mergeCell ref="J1032:K1032"/>
    <mergeCell ref="L1032:M1032"/>
    <mergeCell ref="J1033:M1034"/>
    <mergeCell ref="B1033:I1034"/>
    <mergeCell ref="B1044:G1045"/>
    <mergeCell ref="H1044:I1044"/>
    <mergeCell ref="J1044:K1044"/>
    <mergeCell ref="L1044:M1044"/>
    <mergeCell ref="B1046:G1046"/>
    <mergeCell ref="B1047:G1047"/>
    <mergeCell ref="B1071:G1072"/>
    <mergeCell ref="B1064:G1064"/>
    <mergeCell ref="B1065:G1065"/>
    <mergeCell ref="B1066:M1066"/>
    <mergeCell ref="H1071:J1071"/>
    <mergeCell ref="K1071:M1071"/>
    <mergeCell ref="B1048:M1050"/>
    <mergeCell ref="B1052:H1052"/>
    <mergeCell ref="B1054:J1054"/>
    <mergeCell ref="B1059:G1060"/>
    <mergeCell ref="H1059:J1059"/>
    <mergeCell ref="K1059:M1059"/>
    <mergeCell ref="B1061:G1061"/>
    <mergeCell ref="B1062:G1062"/>
    <mergeCell ref="B1063:G1063"/>
    <mergeCell ref="B1073:G1073"/>
    <mergeCell ref="B1074:G1074"/>
    <mergeCell ref="B1075:M1075"/>
    <mergeCell ref="J518:J519"/>
    <mergeCell ref="K518:K519"/>
    <mergeCell ref="L518:L519"/>
    <mergeCell ref="M518:M519"/>
    <mergeCell ref="B516:D517"/>
    <mergeCell ref="B518:D519"/>
    <mergeCell ref="E518:E519"/>
    <mergeCell ref="F518:F519"/>
    <mergeCell ref="G518:G519"/>
    <mergeCell ref="H518:H519"/>
    <mergeCell ref="I518:I519"/>
    <mergeCell ref="B520:D520"/>
    <mergeCell ref="B521:D522"/>
    <mergeCell ref="B523:D524"/>
    <mergeCell ref="B525:D526"/>
    <mergeCell ref="B527:D527"/>
    <mergeCell ref="B528:D528"/>
    <mergeCell ref="B529:M531"/>
    <mergeCell ref="B533:D534"/>
    <mergeCell ref="E533:G533"/>
    <mergeCell ref="H533:J533"/>
    <mergeCell ref="B541:D542"/>
    <mergeCell ref="B543:D544"/>
    <mergeCell ref="B545:D546"/>
    <mergeCell ref="B547:D547"/>
    <mergeCell ref="B548:D548"/>
    <mergeCell ref="B549:M551"/>
    <mergeCell ref="B555:M561"/>
    <mergeCell ref="B563:M564"/>
    <mergeCell ref="B566:G567"/>
    <mergeCell ref="H566:I566"/>
    <mergeCell ref="J566:K566"/>
    <mergeCell ref="L566:M566"/>
    <mergeCell ref="B568:G568"/>
    <mergeCell ref="H594:J594"/>
    <mergeCell ref="K594:M594"/>
    <mergeCell ref="B651:M651"/>
    <mergeCell ref="B652:G652"/>
    <mergeCell ref="B653:G653"/>
    <mergeCell ref="B654:G654"/>
    <mergeCell ref="B655:G655"/>
    <mergeCell ref="B656:G656"/>
    <mergeCell ref="H649:J649"/>
    <mergeCell ref="K649:M649"/>
    <mergeCell ref="B657:G657"/>
    <mergeCell ref="B605:G606"/>
    <mergeCell ref="H605:J605"/>
    <mergeCell ref="K605:M605"/>
    <mergeCell ref="B607:G607"/>
    <mergeCell ref="B608:G608"/>
    <mergeCell ref="B609:G609"/>
    <mergeCell ref="B610:M611"/>
    <mergeCell ref="B616:G617"/>
    <mergeCell ref="H616:J616"/>
    <mergeCell ref="K616:M616"/>
    <mergeCell ref="B618:G618"/>
    <mergeCell ref="B619:G619"/>
    <mergeCell ref="B620:G620"/>
    <mergeCell ref="B621:J623"/>
    <mergeCell ref="B628:G629"/>
    <mergeCell ref="H628:J628"/>
    <mergeCell ref="K628:M628"/>
    <mergeCell ref="B630:G630"/>
    <mergeCell ref="B631:G631"/>
    <mergeCell ref="B632:G632"/>
    <mergeCell ref="B633:M633"/>
    <mergeCell ref="B641:M641"/>
    <mergeCell ref="B649:G650"/>
    <mergeCell ref="B658:G658"/>
    <mergeCell ref="B659:M659"/>
    <mergeCell ref="B660:G660"/>
    <mergeCell ref="B661:G661"/>
    <mergeCell ref="B662:G662"/>
    <mergeCell ref="B663:G663"/>
    <mergeCell ref="B664:M665"/>
    <mergeCell ref="B569:G569"/>
    <mergeCell ref="B570:G570"/>
    <mergeCell ref="B571:G571"/>
    <mergeCell ref="B572:M574"/>
    <mergeCell ref="H576:I576"/>
    <mergeCell ref="J576:K576"/>
    <mergeCell ref="L576:M576"/>
    <mergeCell ref="B576:G577"/>
    <mergeCell ref="B578:G578"/>
    <mergeCell ref="B579:G579"/>
    <mergeCell ref="B580:G580"/>
    <mergeCell ref="B581:G581"/>
    <mergeCell ref="B582:M584"/>
    <mergeCell ref="B594:G595"/>
    <mergeCell ref="B596:G596"/>
    <mergeCell ref="B597:G597"/>
    <mergeCell ref="B598:M600"/>
    <mergeCell ref="B670:D672"/>
    <mergeCell ref="E670:E672"/>
    <mergeCell ref="F670:F672"/>
    <mergeCell ref="G670:G672"/>
    <mergeCell ref="B673:D673"/>
    <mergeCell ref="B674:D674"/>
    <mergeCell ref="B675:G675"/>
    <mergeCell ref="L740:M741"/>
    <mergeCell ref="L742:M742"/>
    <mergeCell ref="B734:D734"/>
    <mergeCell ref="B737:M738"/>
    <mergeCell ref="B740:H741"/>
    <mergeCell ref="I740:I741"/>
    <mergeCell ref="J740:J741"/>
    <mergeCell ref="K740:K741"/>
    <mergeCell ref="B742:H742"/>
    <mergeCell ref="B680:D681"/>
    <mergeCell ref="B682:D683"/>
    <mergeCell ref="B684:G685"/>
    <mergeCell ref="B692:G693"/>
    <mergeCell ref="H692:J692"/>
    <mergeCell ref="K692:M692"/>
    <mergeCell ref="B694:G694"/>
    <mergeCell ref="B695:G695"/>
    <mergeCell ref="B696:G696"/>
    <mergeCell ref="B697:M697"/>
    <mergeCell ref="B699:G700"/>
    <mergeCell ref="H699:J699"/>
    <mergeCell ref="K699:M699"/>
    <mergeCell ref="B701:G701"/>
    <mergeCell ref="B702:G702"/>
    <mergeCell ref="B703:M703"/>
    <mergeCell ref="B707:G708"/>
    <mergeCell ref="H707:J707"/>
    <mergeCell ref="K707:M707"/>
    <mergeCell ref="L708:P712"/>
    <mergeCell ref="B709:G709"/>
    <mergeCell ref="B712:G712"/>
    <mergeCell ref="B710:G710"/>
    <mergeCell ref="B711:G711"/>
    <mergeCell ref="B713:G713"/>
    <mergeCell ref="B714:G714"/>
    <mergeCell ref="B715:G715"/>
    <mergeCell ref="B716:G716"/>
    <mergeCell ref="J722:J723"/>
    <mergeCell ref="F731:F733"/>
    <mergeCell ref="G731:G733"/>
    <mergeCell ref="B722:I723"/>
    <mergeCell ref="B724:I724"/>
    <mergeCell ref="B725:I725"/>
    <mergeCell ref="B726:I726"/>
    <mergeCell ref="B727:M727"/>
    <mergeCell ref="B731:D733"/>
    <mergeCell ref="E731:E733"/>
    <mergeCell ref="L749:M749"/>
    <mergeCell ref="L750:M750"/>
    <mergeCell ref="H791:J791"/>
    <mergeCell ref="K791:M791"/>
    <mergeCell ref="B777:G777"/>
    <mergeCell ref="B778:G778"/>
    <mergeCell ref="B779:G779"/>
    <mergeCell ref="B780:G780"/>
    <mergeCell ref="B781:G781"/>
    <mergeCell ref="B782:M782"/>
    <mergeCell ref="B791:G792"/>
    <mergeCell ref="B768:G768"/>
    <mergeCell ref="B769:G769"/>
    <mergeCell ref="B770:M770"/>
    <mergeCell ref="B775:G776"/>
    <mergeCell ref="B898:G898"/>
    <mergeCell ref="B899:G899"/>
    <mergeCell ref="B900:G900"/>
    <mergeCell ref="B901:G901"/>
    <mergeCell ref="B902:M902"/>
    <mergeCell ref="B884:G884"/>
    <mergeCell ref="B885:G885"/>
    <mergeCell ref="B886:G886"/>
    <mergeCell ref="B887:M889"/>
    <mergeCell ref="B894:G895"/>
    <mergeCell ref="H894:J894"/>
    <mergeCell ref="K894:M894"/>
    <mergeCell ref="B896:M896"/>
    <mergeCell ref="B897:G897"/>
    <mergeCell ref="K525:K526"/>
    <mergeCell ref="L525:L526"/>
    <mergeCell ref="M525:M526"/>
    <mergeCell ref="K516:K517"/>
    <mergeCell ref="L516:L517"/>
    <mergeCell ref="M516:M517"/>
    <mergeCell ref="K521:K522"/>
    <mergeCell ref="L521:L522"/>
    <mergeCell ref="M521:M522"/>
    <mergeCell ref="K523:K524"/>
    <mergeCell ref="L523:L524"/>
    <mergeCell ref="M523:M524"/>
  </mergeCells>
  <pageMargins left="0.25" right="0.25" top="0.75" bottom="0.75" header="0" footer="0"/>
  <pageSetup paperSize="9"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dimension ref="A1:Z1017"/>
  <sheetViews>
    <sheetView showGridLines="0" workbookViewId="0">
      <pane ySplit="2" topLeftCell="A517" activePane="bottomLeft" state="frozen"/>
      <selection pane="bottomLeft" activeCell="B541" sqref="B541"/>
    </sheetView>
  </sheetViews>
  <sheetFormatPr defaultColWidth="11.19921875" defaultRowHeight="15" customHeight="1" x14ac:dyDescent="0.2"/>
  <cols>
    <col min="1" max="2" width="7" customWidth="1"/>
    <col min="3" max="3" width="10.3984375" customWidth="1"/>
    <col min="4" max="4" width="12.09765625" customWidth="1"/>
    <col min="5" max="7" width="10.3984375" customWidth="1"/>
    <col min="9" max="9" width="13.69921875" customWidth="1"/>
    <col min="10" max="10" width="11.296875" customWidth="1"/>
    <col min="11" max="11" width="13.69921875" customWidth="1"/>
    <col min="13" max="13" width="13.796875" customWidth="1"/>
    <col min="14" max="14" width="12.796875" customWidth="1"/>
    <col min="15" max="17" width="8.796875" customWidth="1"/>
    <col min="18" max="26" width="8.59765625" customWidth="1"/>
  </cols>
  <sheetData>
    <row r="1" spans="1:26" ht="12.75" customHeight="1" x14ac:dyDescent="0.2">
      <c r="A1" s="1619"/>
      <c r="B1" s="1620"/>
      <c r="C1" s="1617"/>
      <c r="D1" s="1621"/>
      <c r="E1" s="1622"/>
      <c r="F1" s="1614"/>
      <c r="G1" s="1616"/>
      <c r="H1" s="1618"/>
      <c r="I1" s="1617"/>
      <c r="J1" s="1617"/>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9"/>
      <c r="B5" s="2201" t="s">
        <v>13</v>
      </c>
      <c r="C5" s="1610"/>
      <c r="D5" s="1610"/>
      <c r="E5" s="1610"/>
      <c r="F5" s="6"/>
      <c r="G5" s="6"/>
      <c r="H5" s="6"/>
      <c r="I5" s="6"/>
      <c r="J5" s="6"/>
      <c r="K5" s="6"/>
      <c r="L5" s="6"/>
      <c r="M5" s="6"/>
      <c r="N5" s="6"/>
      <c r="O5" s="6"/>
      <c r="P5" s="6"/>
      <c r="Q5" s="6"/>
      <c r="R5" s="6"/>
      <c r="S5" s="6"/>
      <c r="T5" s="6"/>
      <c r="U5" s="6"/>
      <c r="V5" s="6"/>
      <c r="W5" s="6"/>
      <c r="X5" s="6"/>
      <c r="Y5" s="6"/>
      <c r="Z5" s="6"/>
    </row>
    <row r="6" spans="1:26" ht="12.75" customHeight="1" x14ac:dyDescent="0.2">
      <c r="A6" s="2"/>
      <c r="B6" s="1610"/>
      <c r="C6" s="1610"/>
      <c r="D6" s="1610"/>
      <c r="E6" s="1610"/>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1012"/>
      <c r="B8" s="1012" t="s">
        <v>14</v>
      </c>
      <c r="C8" s="1012"/>
      <c r="D8" s="1012"/>
      <c r="E8" s="1012"/>
      <c r="F8" s="1012"/>
      <c r="G8" s="1012"/>
      <c r="H8" s="1012"/>
      <c r="I8" s="1012"/>
      <c r="J8" s="1012"/>
      <c r="K8" s="1012"/>
      <c r="L8" s="1012"/>
      <c r="M8" s="1012"/>
      <c r="N8" s="1"/>
      <c r="O8" s="1"/>
      <c r="P8" s="1"/>
      <c r="Q8" s="1"/>
      <c r="R8" s="1"/>
      <c r="S8" s="1"/>
      <c r="T8" s="1"/>
      <c r="U8" s="1"/>
      <c r="V8" s="1"/>
      <c r="W8" s="1"/>
      <c r="X8" s="1"/>
      <c r="Y8" s="1"/>
      <c r="Z8" s="1"/>
    </row>
    <row r="9" spans="1:26" ht="12.75" customHeight="1" x14ac:dyDescent="0.2">
      <c r="A9" s="1012"/>
      <c r="B9" s="2255" t="s">
        <v>823</v>
      </c>
      <c r="C9" s="1615"/>
      <c r="D9" s="1615"/>
      <c r="E9" s="1615"/>
      <c r="F9" s="1615"/>
      <c r="G9" s="1615"/>
      <c r="H9" s="1615"/>
      <c r="I9" s="1615"/>
      <c r="J9" s="1615"/>
      <c r="K9" s="1615"/>
      <c r="L9" s="1615"/>
      <c r="M9" s="1615"/>
      <c r="N9" s="1"/>
      <c r="O9" s="1"/>
      <c r="P9" s="1"/>
      <c r="Q9" s="1"/>
      <c r="R9" s="1"/>
      <c r="S9" s="1"/>
      <c r="T9" s="1"/>
      <c r="U9" s="1"/>
      <c r="V9" s="1"/>
      <c r="W9" s="1"/>
      <c r="X9" s="1"/>
      <c r="Y9" s="1"/>
      <c r="Z9" s="1"/>
    </row>
    <row r="10" spans="1:26" ht="4.5" customHeight="1" x14ac:dyDescent="0.2">
      <c r="A10" s="1012"/>
      <c r="B10" s="1615"/>
      <c r="C10" s="1615"/>
      <c r="D10" s="1615"/>
      <c r="E10" s="1615"/>
      <c r="F10" s="1615"/>
      <c r="G10" s="1615"/>
      <c r="H10" s="1615"/>
      <c r="I10" s="1615"/>
      <c r="J10" s="1615"/>
      <c r="K10" s="1615"/>
      <c r="L10" s="1615"/>
      <c r="M10" s="1615"/>
      <c r="N10" s="1"/>
      <c r="O10" s="1"/>
      <c r="P10" s="1"/>
      <c r="Q10" s="1"/>
      <c r="R10" s="1"/>
      <c r="S10" s="1"/>
      <c r="T10" s="1"/>
      <c r="U10" s="1"/>
      <c r="V10" s="1"/>
      <c r="W10" s="1"/>
      <c r="X10" s="1"/>
      <c r="Y10" s="1"/>
      <c r="Z10" s="1"/>
    </row>
    <row r="11" spans="1:26" ht="12.75" hidden="1" customHeight="1" x14ac:dyDescent="0.2">
      <c r="A11" s="1012"/>
      <c r="B11" s="1412"/>
      <c r="C11" s="1412"/>
      <c r="D11" s="1412"/>
      <c r="E11" s="1412"/>
      <c r="F11" s="1412"/>
      <c r="G11" s="1412"/>
      <c r="H11" s="1412"/>
      <c r="I11" s="1412"/>
      <c r="J11" s="1412"/>
      <c r="K11" s="1412"/>
      <c r="L11" s="1412"/>
      <c r="M11" s="1412"/>
      <c r="N11" s="1"/>
      <c r="O11" s="1"/>
      <c r="P11" s="1"/>
      <c r="Q11" s="1"/>
      <c r="R11" s="1"/>
      <c r="S11" s="1"/>
      <c r="T11" s="1"/>
      <c r="U11" s="1"/>
      <c r="V11" s="1"/>
      <c r="W11" s="1"/>
      <c r="X11" s="1"/>
      <c r="Y11" s="1"/>
      <c r="Z11" s="1"/>
    </row>
    <row r="12" spans="1:26" ht="12.7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 customHeight="1" x14ac:dyDescent="0.2">
      <c r="A13" s="1"/>
      <c r="B13" s="2256" t="s">
        <v>824</v>
      </c>
      <c r="C13" s="1610"/>
      <c r="D13" s="1610"/>
      <c r="E13" s="1610"/>
      <c r="F13" s="1610"/>
      <c r="G13" s="1610"/>
      <c r="H13" s="1610"/>
      <c r="I13" s="1610"/>
      <c r="J13" s="1610"/>
      <c r="K13" s="1610"/>
      <c r="L13" s="1610"/>
      <c r="M13" s="1610"/>
      <c r="N13" s="1"/>
      <c r="O13" s="1"/>
      <c r="P13" s="1"/>
      <c r="Q13" s="1"/>
      <c r="R13" s="1"/>
      <c r="S13" s="1"/>
      <c r="T13" s="1"/>
      <c r="U13" s="1"/>
      <c r="V13" s="1"/>
      <c r="W13" s="1"/>
      <c r="X13" s="1"/>
      <c r="Y13" s="1"/>
      <c r="Z13" s="1"/>
    </row>
    <row r="14" spans="1:26" ht="33" customHeight="1" x14ac:dyDescent="0.2">
      <c r="A14" s="1"/>
      <c r="B14" s="1610"/>
      <c r="C14" s="1610"/>
      <c r="D14" s="1610"/>
      <c r="E14" s="1610"/>
      <c r="F14" s="1610"/>
      <c r="G14" s="1610"/>
      <c r="H14" s="1610"/>
      <c r="I14" s="1610"/>
      <c r="J14" s="1610"/>
      <c r="K14" s="1610"/>
      <c r="L14" s="1610"/>
      <c r="M14" s="1610"/>
      <c r="N14" s="1"/>
      <c r="O14" s="1"/>
      <c r="P14" s="1"/>
      <c r="Q14" s="1"/>
      <c r="R14" s="1"/>
      <c r="S14" s="1"/>
      <c r="T14" s="1"/>
      <c r="U14" s="1"/>
      <c r="V14" s="1"/>
      <c r="W14" s="1"/>
      <c r="X14" s="1"/>
      <c r="Y14" s="1"/>
      <c r="Z14" s="1"/>
    </row>
    <row r="15" spans="1:26" ht="30" customHeight="1" x14ac:dyDescent="0.2">
      <c r="A15" s="1"/>
      <c r="B15" s="1610"/>
      <c r="C15" s="1610"/>
      <c r="D15" s="1610"/>
      <c r="E15" s="1610"/>
      <c r="F15" s="1610"/>
      <c r="G15" s="1610"/>
      <c r="H15" s="1610"/>
      <c r="I15" s="1610"/>
      <c r="J15" s="1610"/>
      <c r="K15" s="1610"/>
      <c r="L15" s="1610"/>
      <c r="M15" s="1610"/>
      <c r="N15" s="1"/>
      <c r="O15" s="1"/>
      <c r="P15" s="1"/>
      <c r="Q15" s="1"/>
      <c r="R15" s="1"/>
      <c r="S15" s="1"/>
      <c r="T15" s="1"/>
      <c r="U15" s="1"/>
      <c r="V15" s="1"/>
      <c r="W15" s="1"/>
      <c r="X15" s="1"/>
      <c r="Y15" s="1"/>
      <c r="Z15" s="1"/>
    </row>
    <row r="16" spans="1:26" ht="12.75" customHeight="1" x14ac:dyDescent="0.2">
      <c r="A16" s="2"/>
      <c r="B16" s="727"/>
      <c r="C16" s="727"/>
      <c r="D16" s="727"/>
      <c r="E16" s="727"/>
      <c r="F16" s="727"/>
      <c r="G16" s="727"/>
      <c r="H16" s="727"/>
      <c r="I16" s="727"/>
      <c r="J16" s="727"/>
      <c r="K16" s="727"/>
      <c r="L16" s="727"/>
      <c r="M16" s="727"/>
      <c r="N16" s="2"/>
      <c r="O16" s="2"/>
      <c r="P16" s="2"/>
      <c r="Q16" s="2"/>
      <c r="R16" s="2"/>
      <c r="S16" s="2"/>
      <c r="T16" s="2"/>
      <c r="U16" s="2"/>
      <c r="V16" s="2"/>
      <c r="W16" s="2"/>
      <c r="X16" s="2"/>
      <c r="Y16" s="2"/>
      <c r="Z16" s="2"/>
    </row>
    <row r="17" spans="1:26" ht="12.75"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 customHeight="1" x14ac:dyDescent="0.2">
      <c r="A18" s="1"/>
      <c r="B18" s="2190" t="s">
        <v>825</v>
      </c>
      <c r="C18" s="1615"/>
      <c r="D18" s="1637"/>
      <c r="E18" s="2194">
        <v>2022</v>
      </c>
      <c r="F18" s="2194">
        <v>2023</v>
      </c>
      <c r="G18" s="2163">
        <v>2024</v>
      </c>
      <c r="H18" s="1"/>
      <c r="I18" s="1"/>
      <c r="J18" s="1"/>
      <c r="K18" s="1"/>
      <c r="L18" s="1"/>
      <c r="M18" s="1"/>
      <c r="N18" s="1"/>
      <c r="O18" s="1"/>
      <c r="P18" s="1"/>
      <c r="Q18" s="1"/>
      <c r="R18" s="1"/>
      <c r="S18" s="1"/>
      <c r="T18" s="1"/>
      <c r="U18" s="1"/>
      <c r="V18" s="1"/>
      <c r="W18" s="1"/>
      <c r="X18" s="1"/>
      <c r="Y18" s="1"/>
      <c r="Z18" s="1"/>
    </row>
    <row r="19" spans="1:26" ht="15" customHeight="1" x14ac:dyDescent="0.2">
      <c r="A19" s="1"/>
      <c r="B19" s="1638"/>
      <c r="C19" s="1638"/>
      <c r="D19" s="1639"/>
      <c r="E19" s="1683"/>
      <c r="F19" s="1683"/>
      <c r="G19" s="1685"/>
      <c r="H19" s="1"/>
      <c r="I19" s="1"/>
      <c r="J19" s="1"/>
      <c r="K19" s="1"/>
      <c r="L19" s="1"/>
      <c r="M19" s="1"/>
      <c r="N19" s="1"/>
      <c r="O19" s="1"/>
      <c r="P19" s="1"/>
      <c r="Q19" s="1"/>
      <c r="R19" s="1"/>
      <c r="S19" s="1"/>
      <c r="T19" s="1"/>
      <c r="U19" s="1"/>
      <c r="V19" s="1"/>
      <c r="W19" s="1"/>
      <c r="X19" s="1"/>
      <c r="Y19" s="1"/>
      <c r="Z19" s="1"/>
    </row>
    <row r="20" spans="1:26" ht="15" customHeight="1" x14ac:dyDescent="0.2">
      <c r="A20" s="1"/>
      <c r="B20" s="1670" t="s">
        <v>826</v>
      </c>
      <c r="C20" s="1671"/>
      <c r="D20" s="1672"/>
      <c r="E20" s="728">
        <v>1</v>
      </c>
      <c r="F20" s="729">
        <v>0</v>
      </c>
      <c r="G20" s="729">
        <v>0</v>
      </c>
      <c r="H20" s="1"/>
      <c r="I20" s="1"/>
      <c r="J20" s="1"/>
      <c r="K20" s="1"/>
      <c r="L20" s="1"/>
      <c r="M20" s="1"/>
      <c r="N20" s="1"/>
      <c r="O20" s="1"/>
      <c r="P20" s="1"/>
      <c r="Q20" s="1"/>
      <c r="R20" s="1"/>
      <c r="S20" s="1"/>
      <c r="T20" s="1"/>
      <c r="U20" s="1"/>
      <c r="V20" s="1"/>
      <c r="W20" s="1"/>
      <c r="X20" s="1"/>
      <c r="Y20" s="1"/>
      <c r="Z20" s="1"/>
    </row>
    <row r="21" spans="1:26" ht="15" customHeight="1" x14ac:dyDescent="0.2">
      <c r="A21" s="1"/>
      <c r="B21" s="1697" t="s">
        <v>827</v>
      </c>
      <c r="C21" s="1698"/>
      <c r="D21" s="1699"/>
      <c r="E21" s="2257">
        <v>1384.6</v>
      </c>
      <c r="F21" s="2258">
        <v>0</v>
      </c>
      <c r="G21" s="2258">
        <v>0</v>
      </c>
      <c r="H21" s="1"/>
      <c r="I21" s="1"/>
      <c r="J21" s="1"/>
      <c r="K21" s="1"/>
      <c r="L21" s="1"/>
      <c r="M21" s="1"/>
      <c r="N21" s="1"/>
      <c r="O21" s="1"/>
      <c r="P21" s="1"/>
      <c r="Q21" s="1"/>
      <c r="R21" s="1"/>
      <c r="S21" s="1"/>
      <c r="T21" s="1"/>
      <c r="U21" s="1"/>
      <c r="V21" s="1"/>
      <c r="W21" s="1"/>
      <c r="X21" s="1"/>
      <c r="Y21" s="1"/>
      <c r="Z21" s="1"/>
    </row>
    <row r="22" spans="1:26" ht="15" customHeight="1" x14ac:dyDescent="0.2">
      <c r="A22" s="1"/>
      <c r="B22" s="1650"/>
      <c r="C22" s="1650"/>
      <c r="D22" s="1651"/>
      <c r="E22" s="1683"/>
      <c r="F22" s="1685"/>
      <c r="G22" s="1685"/>
      <c r="H22" s="1"/>
      <c r="I22" s="1"/>
      <c r="J22" s="1"/>
      <c r="K22" s="1"/>
      <c r="L22" s="1"/>
      <c r="M22" s="1"/>
      <c r="N22" s="1"/>
      <c r="O22" s="1"/>
      <c r="P22" s="1"/>
      <c r="Q22" s="1"/>
      <c r="R22" s="1"/>
      <c r="S22" s="1"/>
      <c r="T22" s="1"/>
      <c r="U22" s="1"/>
      <c r="V22" s="1"/>
      <c r="W22" s="1"/>
      <c r="X22" s="1"/>
      <c r="Y22" s="1"/>
      <c r="Z22" s="1"/>
    </row>
    <row r="23" spans="1:26" ht="15" customHeight="1" x14ac:dyDescent="0.2">
      <c r="A23" s="1"/>
      <c r="B23" s="1675" t="s">
        <v>442</v>
      </c>
      <c r="C23" s="1632"/>
      <c r="D23" s="1633"/>
      <c r="E23" s="731">
        <v>3</v>
      </c>
      <c r="F23" s="1205">
        <v>3</v>
      </c>
      <c r="G23" s="1205">
        <v>0</v>
      </c>
      <c r="H23" s="1"/>
      <c r="I23" s="1"/>
      <c r="J23" s="1"/>
      <c r="K23" s="1"/>
      <c r="L23" s="1"/>
      <c r="M23" s="1"/>
      <c r="N23" s="1"/>
      <c r="O23" s="1"/>
      <c r="P23" s="1"/>
      <c r="Q23" s="1"/>
      <c r="R23" s="1"/>
      <c r="S23" s="1"/>
      <c r="T23" s="1"/>
      <c r="U23" s="1"/>
      <c r="V23" s="1"/>
      <c r="W23" s="1"/>
      <c r="X23" s="1"/>
      <c r="Y23" s="1"/>
      <c r="Z23" s="1"/>
    </row>
    <row r="24" spans="1:26" ht="15" customHeight="1" x14ac:dyDescent="0.2">
      <c r="A24" s="2"/>
      <c r="B24" s="2028" t="s">
        <v>828</v>
      </c>
      <c r="C24" s="1645"/>
      <c r="D24" s="1645"/>
      <c r="E24" s="1645"/>
      <c r="F24" s="1645"/>
      <c r="G24" s="1645"/>
      <c r="H24" s="2"/>
      <c r="I24" s="2"/>
      <c r="J24" s="2"/>
      <c r="K24" s="2"/>
      <c r="L24" s="2"/>
      <c r="M24" s="2"/>
      <c r="N24" s="2"/>
      <c r="O24" s="2"/>
      <c r="P24" s="2"/>
      <c r="Q24" s="2"/>
      <c r="R24" s="2"/>
      <c r="S24" s="2"/>
      <c r="T24" s="2"/>
      <c r="U24" s="2"/>
      <c r="V24" s="2"/>
      <c r="W24" s="2"/>
      <c r="X24" s="2"/>
      <c r="Y24" s="2"/>
      <c r="Z24" s="2"/>
    </row>
    <row r="25" spans="1:26" ht="15" customHeight="1" x14ac:dyDescent="0.2">
      <c r="A25" s="2"/>
      <c r="B25" s="1635"/>
      <c r="C25" s="1635"/>
      <c r="D25" s="1635"/>
      <c r="E25" s="1635"/>
      <c r="F25" s="1635"/>
      <c r="G25" s="1635"/>
      <c r="H25" s="2"/>
      <c r="I25" s="2"/>
      <c r="J25" s="2"/>
      <c r="K25" s="2"/>
      <c r="L25" s="2"/>
      <c r="M25" s="2"/>
      <c r="N25" s="2"/>
      <c r="O25" s="2"/>
      <c r="P25" s="2"/>
      <c r="Q25" s="2"/>
      <c r="R25" s="2"/>
      <c r="S25" s="2"/>
      <c r="T25" s="2"/>
      <c r="U25" s="2"/>
      <c r="V25" s="2"/>
      <c r="W25" s="2"/>
      <c r="X25" s="2"/>
      <c r="Y25" s="2"/>
      <c r="Z25" s="2"/>
    </row>
    <row r="26" spans="1:26" ht="15" customHeight="1" x14ac:dyDescent="0.2">
      <c r="A26" s="2"/>
      <c r="B26" s="158"/>
      <c r="C26" s="158"/>
      <c r="D26" s="158"/>
      <c r="E26" s="158"/>
      <c r="F26" s="158"/>
      <c r="G26" s="158"/>
      <c r="H26" s="158"/>
      <c r="I26" s="158"/>
      <c r="J26" s="158"/>
      <c r="K26" s="158"/>
      <c r="L26" s="158"/>
      <c r="M26" s="158"/>
      <c r="N26" s="2"/>
      <c r="O26" s="2"/>
      <c r="P26" s="2"/>
      <c r="Q26" s="2"/>
      <c r="R26" s="2"/>
      <c r="S26" s="2"/>
      <c r="T26" s="2"/>
      <c r="U26" s="2"/>
      <c r="V26" s="2"/>
      <c r="W26" s="2"/>
      <c r="X26" s="2"/>
      <c r="Y26" s="2"/>
      <c r="Z26" s="2"/>
    </row>
    <row r="27" spans="1:26"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x14ac:dyDescent="0.2">
      <c r="A28" s="1012"/>
      <c r="B28" s="1012" t="s">
        <v>81</v>
      </c>
      <c r="C28" s="1012"/>
      <c r="D28" s="1012"/>
      <c r="E28" s="1012"/>
      <c r="F28" s="1012"/>
      <c r="G28" s="1012"/>
      <c r="H28" s="1012"/>
      <c r="I28" s="1012"/>
      <c r="J28" s="1012"/>
      <c r="K28" s="1012"/>
      <c r="L28" s="1012"/>
      <c r="M28" s="1012"/>
      <c r="N28" s="1"/>
      <c r="O28" s="1"/>
      <c r="P28" s="1"/>
      <c r="Q28" s="1"/>
      <c r="R28" s="1"/>
      <c r="S28" s="1"/>
      <c r="T28" s="1"/>
      <c r="U28" s="1"/>
      <c r="V28" s="1"/>
      <c r="W28" s="1"/>
      <c r="X28" s="1"/>
      <c r="Y28" s="1"/>
      <c r="Z28" s="1"/>
    </row>
    <row r="29" spans="1:26" ht="12.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36" customHeight="1" x14ac:dyDescent="0.2">
      <c r="A30" s="1"/>
      <c r="B30" s="1703" t="s">
        <v>829</v>
      </c>
      <c r="C30" s="1610"/>
      <c r="D30" s="1610"/>
      <c r="E30" s="1610"/>
      <c r="F30" s="1610"/>
      <c r="G30" s="1610"/>
      <c r="H30" s="1610"/>
      <c r="I30" s="1610"/>
      <c r="J30" s="1610"/>
      <c r="K30" s="1610"/>
      <c r="L30" s="1610"/>
      <c r="M30" s="1610"/>
      <c r="N30" s="1"/>
      <c r="O30" s="1"/>
      <c r="P30" s="1"/>
      <c r="Q30" s="1"/>
      <c r="R30" s="1"/>
      <c r="S30" s="1"/>
      <c r="T30" s="1"/>
      <c r="U30" s="1"/>
      <c r="V30" s="1"/>
      <c r="W30" s="1"/>
      <c r="X30" s="1"/>
      <c r="Y30" s="1"/>
      <c r="Z30" s="1"/>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2"/>
      <c r="B34" s="2201" t="s">
        <v>83</v>
      </c>
      <c r="C34" s="1610"/>
      <c r="D34" s="1610"/>
      <c r="E34" s="1610"/>
      <c r="F34" s="1610"/>
      <c r="G34" s="2"/>
      <c r="H34" s="2"/>
      <c r="I34" s="2"/>
      <c r="J34" s="2"/>
      <c r="K34" s="2"/>
      <c r="L34" s="2"/>
      <c r="M34" s="2"/>
      <c r="N34" s="2"/>
      <c r="O34" s="2"/>
      <c r="P34" s="2"/>
      <c r="Q34" s="2"/>
      <c r="R34" s="2"/>
      <c r="S34" s="2"/>
      <c r="T34" s="2"/>
      <c r="U34" s="2"/>
      <c r="V34" s="2"/>
      <c r="W34" s="2"/>
      <c r="X34" s="2"/>
      <c r="Y34" s="2"/>
      <c r="Z34" s="2"/>
    </row>
    <row r="35" spans="1:26" ht="12.75" customHeight="1" x14ac:dyDescent="0.2">
      <c r="A35" s="6"/>
      <c r="B35" s="1610"/>
      <c r="C35" s="1610"/>
      <c r="D35" s="1610"/>
      <c r="E35" s="1610"/>
      <c r="F35" s="1610"/>
      <c r="G35" s="6"/>
      <c r="H35" s="6"/>
      <c r="I35" s="6"/>
      <c r="J35" s="6"/>
      <c r="K35" s="6"/>
      <c r="L35" s="6"/>
      <c r="M35" s="6"/>
      <c r="N35" s="6"/>
      <c r="O35" s="6"/>
      <c r="P35" s="6"/>
      <c r="Q35" s="6"/>
      <c r="R35" s="6"/>
      <c r="S35" s="6"/>
      <c r="T35" s="6"/>
      <c r="U35" s="6"/>
      <c r="V35" s="6"/>
      <c r="W35" s="6"/>
      <c r="X35" s="6"/>
      <c r="Y35" s="6"/>
      <c r="Z35" s="6"/>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1012"/>
      <c r="B38" s="1012" t="s">
        <v>84</v>
      </c>
      <c r="C38" s="1012"/>
      <c r="D38" s="1012"/>
      <c r="E38" s="1012"/>
      <c r="F38" s="1012"/>
      <c r="G38" s="1012"/>
      <c r="H38" s="1012"/>
      <c r="I38" s="1012"/>
      <c r="J38" s="1012"/>
      <c r="K38" s="1012"/>
      <c r="L38" s="1012"/>
      <c r="M38" s="1012"/>
      <c r="N38" s="1"/>
      <c r="O38" s="1"/>
      <c r="P38" s="1"/>
      <c r="Q38" s="1"/>
      <c r="R38" s="1"/>
      <c r="S38" s="1"/>
      <c r="T38" s="1"/>
      <c r="U38" s="1"/>
      <c r="V38" s="1"/>
      <c r="W38" s="1"/>
      <c r="X38" s="1"/>
      <c r="Y38" s="1"/>
      <c r="Z38" s="1"/>
    </row>
    <row r="39" spans="1:26" ht="12.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 customHeight="1" x14ac:dyDescent="0.2">
      <c r="A40" s="1"/>
      <c r="B40" s="2190" t="s">
        <v>830</v>
      </c>
      <c r="C40" s="1615"/>
      <c r="D40" s="1637"/>
      <c r="E40" s="2192">
        <v>2022</v>
      </c>
      <c r="F40" s="1615"/>
      <c r="G40" s="1637"/>
      <c r="H40" s="2192">
        <v>2023</v>
      </c>
      <c r="I40" s="1615"/>
      <c r="J40" s="1637"/>
      <c r="K40" s="2192">
        <v>2024</v>
      </c>
      <c r="L40" s="1615"/>
      <c r="M40" s="1615"/>
      <c r="N40" s="1"/>
      <c r="O40" s="1"/>
      <c r="P40" s="1"/>
      <c r="Q40" s="1"/>
      <c r="R40" s="1"/>
      <c r="S40" s="1"/>
      <c r="T40" s="1"/>
      <c r="U40" s="1"/>
      <c r="V40" s="1"/>
      <c r="W40" s="1"/>
      <c r="X40" s="1"/>
      <c r="Y40" s="1"/>
      <c r="Z40" s="1"/>
    </row>
    <row r="41" spans="1:26" ht="12.75" hidden="1" customHeight="1" x14ac:dyDescent="0.2">
      <c r="A41" s="1"/>
      <c r="B41" s="1615"/>
      <c r="C41" s="1610"/>
      <c r="D41" s="1637"/>
      <c r="E41" s="1685"/>
      <c r="F41" s="1615"/>
      <c r="G41" s="1637"/>
      <c r="H41" s="1685"/>
      <c r="I41" s="1615"/>
      <c r="J41" s="1637"/>
      <c r="K41" s="1685"/>
      <c r="L41" s="1615"/>
      <c r="M41" s="1615"/>
      <c r="N41" s="1"/>
      <c r="O41" s="1"/>
      <c r="P41" s="1"/>
      <c r="Q41" s="1"/>
      <c r="R41" s="1"/>
      <c r="S41" s="1"/>
      <c r="T41" s="1"/>
      <c r="U41" s="1"/>
      <c r="V41" s="1"/>
      <c r="W41" s="1"/>
      <c r="X41" s="1"/>
      <c r="Y41" s="1"/>
      <c r="Z41" s="1"/>
    </row>
    <row r="42" spans="1:26" ht="12.75" customHeight="1" x14ac:dyDescent="0.2">
      <c r="A42" s="1"/>
      <c r="B42" s="1615"/>
      <c r="C42" s="1610"/>
      <c r="D42" s="1637"/>
      <c r="E42" s="2251" t="s">
        <v>86</v>
      </c>
      <c r="F42" s="2249" t="s">
        <v>87</v>
      </c>
      <c r="G42" s="2250" t="s">
        <v>42</v>
      </c>
      <c r="H42" s="2251" t="s">
        <v>86</v>
      </c>
      <c r="I42" s="2249" t="s">
        <v>87</v>
      </c>
      <c r="J42" s="2250" t="s">
        <v>42</v>
      </c>
      <c r="K42" s="2251" t="s">
        <v>86</v>
      </c>
      <c r="L42" s="2249" t="s">
        <v>87</v>
      </c>
      <c r="M42" s="2252" t="s">
        <v>42</v>
      </c>
      <c r="N42" s="1"/>
      <c r="O42" s="1"/>
      <c r="P42" s="1"/>
      <c r="Q42" s="1"/>
      <c r="R42" s="1"/>
      <c r="S42" s="1"/>
      <c r="T42" s="1"/>
      <c r="U42" s="1"/>
      <c r="V42" s="1"/>
      <c r="W42" s="1"/>
      <c r="X42" s="1"/>
      <c r="Y42" s="1"/>
      <c r="Z42" s="1"/>
    </row>
    <row r="43" spans="1:26" ht="12.75" hidden="1" customHeight="1" x14ac:dyDescent="0.2">
      <c r="A43" s="1"/>
      <c r="B43" s="1638"/>
      <c r="C43" s="1638"/>
      <c r="D43" s="1639"/>
      <c r="E43" s="1733"/>
      <c r="F43" s="1729"/>
      <c r="G43" s="1735"/>
      <c r="H43" s="1733"/>
      <c r="I43" s="1729"/>
      <c r="J43" s="1735"/>
      <c r="K43" s="1733"/>
      <c r="L43" s="1729"/>
      <c r="M43" s="1731"/>
      <c r="N43" s="1"/>
      <c r="O43" s="1"/>
      <c r="P43" s="1"/>
      <c r="Q43" s="1"/>
      <c r="R43" s="1"/>
      <c r="S43" s="1"/>
      <c r="T43" s="1"/>
      <c r="U43" s="1"/>
      <c r="V43" s="1"/>
      <c r="W43" s="1"/>
      <c r="X43" s="1"/>
      <c r="Y43" s="1"/>
      <c r="Z43" s="1"/>
    </row>
    <row r="44" spans="1:26" ht="12.75" customHeight="1" x14ac:dyDescent="0.2">
      <c r="A44" s="1"/>
      <c r="B44" s="2247" t="s">
        <v>88</v>
      </c>
      <c r="C44" s="1627"/>
      <c r="D44" s="1627"/>
      <c r="E44" s="1627"/>
      <c r="F44" s="1627"/>
      <c r="G44" s="1627"/>
      <c r="H44" s="1627"/>
      <c r="I44" s="1627"/>
      <c r="J44" s="1627"/>
      <c r="K44" s="1627"/>
      <c r="L44" s="1627"/>
      <c r="M44" s="1627"/>
      <c r="N44" s="1"/>
      <c r="O44" s="1"/>
      <c r="P44" s="1"/>
      <c r="Q44" s="1"/>
      <c r="R44" s="1"/>
      <c r="S44" s="1"/>
      <c r="T44" s="1"/>
      <c r="U44" s="1"/>
      <c r="V44" s="1"/>
      <c r="W44" s="1"/>
      <c r="X44" s="1"/>
      <c r="Y44" s="1"/>
      <c r="Z44" s="1"/>
    </row>
    <row r="45" spans="1:26" ht="12.75" customHeight="1" x14ac:dyDescent="0.2">
      <c r="A45" s="1"/>
      <c r="B45" s="1646" t="s">
        <v>23</v>
      </c>
      <c r="C45" s="1647"/>
      <c r="D45" s="1648"/>
      <c r="E45" s="76">
        <v>267</v>
      </c>
      <c r="F45" s="77">
        <v>45</v>
      </c>
      <c r="G45" s="78">
        <f>SUM(E45:F45)</f>
        <v>312</v>
      </c>
      <c r="H45" s="79">
        <v>501</v>
      </c>
      <c r="I45" s="77">
        <v>70</v>
      </c>
      <c r="J45" s="80">
        <f t="shared" ref="J45:J47" si="0">SUM(H45:I45)</f>
        <v>571</v>
      </c>
      <c r="K45" s="79">
        <v>563</v>
      </c>
      <c r="L45" s="77">
        <v>102</v>
      </c>
      <c r="M45" s="80">
        <v>665</v>
      </c>
      <c r="N45" s="1"/>
      <c r="O45" s="82"/>
      <c r="P45" s="82"/>
      <c r="Q45" s="82"/>
      <c r="R45" s="1"/>
      <c r="S45" s="1"/>
      <c r="T45" s="1"/>
      <c r="U45" s="1"/>
      <c r="V45" s="1"/>
      <c r="W45" s="1"/>
      <c r="X45" s="1"/>
      <c r="Y45" s="1"/>
      <c r="Z45" s="1"/>
    </row>
    <row r="46" spans="1:26" ht="12.75" customHeight="1" x14ac:dyDescent="0.2">
      <c r="A46" s="1"/>
      <c r="B46" s="1623" t="s">
        <v>24</v>
      </c>
      <c r="C46" s="1624"/>
      <c r="D46" s="1625"/>
      <c r="E46" s="1038" t="s">
        <v>25</v>
      </c>
      <c r="F46" s="1041" t="s">
        <v>25</v>
      </c>
      <c r="G46" s="192" t="s">
        <v>25</v>
      </c>
      <c r="H46" s="1038">
        <v>50</v>
      </c>
      <c r="I46" s="1041">
        <v>6</v>
      </c>
      <c r="J46" s="1042">
        <f t="shared" si="0"/>
        <v>56</v>
      </c>
      <c r="K46" s="1038">
        <v>65</v>
      </c>
      <c r="L46" s="1041">
        <v>5</v>
      </c>
      <c r="M46" s="1042">
        <v>70</v>
      </c>
      <c r="N46" s="1"/>
      <c r="O46" s="82"/>
      <c r="P46" s="82"/>
      <c r="Q46" s="82"/>
      <c r="R46" s="1"/>
      <c r="S46" s="1"/>
      <c r="T46" s="1"/>
      <c r="U46" s="1"/>
      <c r="V46" s="1"/>
      <c r="W46" s="1"/>
      <c r="X46" s="1"/>
      <c r="Y46" s="1"/>
      <c r="Z46" s="1"/>
    </row>
    <row r="47" spans="1:26" ht="12.75" customHeight="1" x14ac:dyDescent="0.2">
      <c r="A47" s="1"/>
      <c r="B47" s="1623" t="s">
        <v>26</v>
      </c>
      <c r="C47" s="1624"/>
      <c r="D47" s="1625"/>
      <c r="E47" s="1043">
        <v>723</v>
      </c>
      <c r="F47" s="84">
        <v>201</v>
      </c>
      <c r="G47" s="83">
        <f>SUM(E47:F47)</f>
        <v>924</v>
      </c>
      <c r="H47" s="85">
        <v>1789</v>
      </c>
      <c r="I47" s="84">
        <v>473</v>
      </c>
      <c r="J47" s="1042">
        <f t="shared" si="0"/>
        <v>2262</v>
      </c>
      <c r="K47" s="85">
        <v>2196</v>
      </c>
      <c r="L47" s="84">
        <v>530</v>
      </c>
      <c r="M47" s="1042">
        <v>2726</v>
      </c>
      <c r="N47" s="1"/>
      <c r="O47" s="82"/>
      <c r="P47" s="82"/>
      <c r="Q47" s="82"/>
      <c r="R47" s="1"/>
      <c r="S47" s="1"/>
      <c r="T47" s="1"/>
      <c r="U47" s="1"/>
      <c r="V47" s="1"/>
      <c r="W47" s="1"/>
      <c r="X47" s="1"/>
      <c r="Y47" s="1"/>
      <c r="Z47" s="1"/>
    </row>
    <row r="48" spans="1:26" ht="12.75" customHeight="1" x14ac:dyDescent="0.2">
      <c r="A48" s="1"/>
      <c r="B48" s="1631" t="s">
        <v>42</v>
      </c>
      <c r="C48" s="1632"/>
      <c r="D48" s="1633"/>
      <c r="E48" s="437">
        <f t="shared" ref="E48:J48" si="1">SUM(E45:E47)</f>
        <v>990</v>
      </c>
      <c r="F48" s="310">
        <f t="shared" si="1"/>
        <v>246</v>
      </c>
      <c r="G48" s="211">
        <f t="shared" si="1"/>
        <v>1236</v>
      </c>
      <c r="H48" s="309">
        <f t="shared" si="1"/>
        <v>2340</v>
      </c>
      <c r="I48" s="310">
        <f t="shared" si="1"/>
        <v>549</v>
      </c>
      <c r="J48" s="1116">
        <f t="shared" si="1"/>
        <v>2889</v>
      </c>
      <c r="K48" s="309">
        <v>2824</v>
      </c>
      <c r="L48" s="310">
        <v>637</v>
      </c>
      <c r="M48" s="1116">
        <v>3461</v>
      </c>
      <c r="N48" s="1"/>
      <c r="O48" s="82"/>
      <c r="P48" s="82"/>
      <c r="Q48" s="82"/>
      <c r="R48" s="1"/>
      <c r="S48" s="1"/>
      <c r="T48" s="1"/>
      <c r="U48" s="1"/>
      <c r="V48" s="1"/>
      <c r="W48" s="1"/>
      <c r="X48" s="1"/>
      <c r="Y48" s="1"/>
      <c r="Z48" s="1"/>
    </row>
    <row r="49" spans="1:26" ht="12.75" customHeight="1" x14ac:dyDescent="0.2">
      <c r="A49" s="1"/>
      <c r="B49" s="2235" t="s">
        <v>90</v>
      </c>
      <c r="C49" s="1630"/>
      <c r="D49" s="1630"/>
      <c r="E49" s="1630"/>
      <c r="F49" s="1630"/>
      <c r="G49" s="1630"/>
      <c r="H49" s="1630"/>
      <c r="I49" s="1630"/>
      <c r="J49" s="1630"/>
      <c r="K49" s="1630"/>
      <c r="L49" s="1630"/>
      <c r="M49" s="1630"/>
      <c r="N49" s="1"/>
      <c r="O49" s="1"/>
      <c r="P49" s="1"/>
      <c r="Q49" s="1"/>
      <c r="R49" s="1"/>
      <c r="S49" s="1"/>
      <c r="T49" s="1"/>
      <c r="U49" s="1"/>
      <c r="V49" s="1"/>
      <c r="W49" s="1"/>
      <c r="X49" s="1"/>
      <c r="Y49" s="1"/>
      <c r="Z49" s="1"/>
    </row>
    <row r="50" spans="1:26" ht="12.75" customHeight="1" x14ac:dyDescent="0.2">
      <c r="A50" s="1"/>
      <c r="B50" s="1646" t="s">
        <v>23</v>
      </c>
      <c r="C50" s="1647"/>
      <c r="D50" s="1648"/>
      <c r="E50" s="79">
        <v>2</v>
      </c>
      <c r="F50" s="77">
        <v>2</v>
      </c>
      <c r="G50" s="78">
        <f>SUM(E50:F50)</f>
        <v>4</v>
      </c>
      <c r="H50" s="79">
        <v>0</v>
      </c>
      <c r="I50" s="77">
        <v>12</v>
      </c>
      <c r="J50" s="80">
        <f t="shared" ref="J50:J52" si="2">SUM(H50:I50)</f>
        <v>12</v>
      </c>
      <c r="K50" s="79">
        <v>3</v>
      </c>
      <c r="L50" s="77">
        <v>1</v>
      </c>
      <c r="M50" s="80">
        <v>4</v>
      </c>
      <c r="N50" s="1"/>
      <c r="O50" s="82"/>
      <c r="P50" s="82"/>
      <c r="Q50" s="82"/>
      <c r="R50" s="1"/>
      <c r="S50" s="1"/>
      <c r="T50" s="1"/>
      <c r="U50" s="1"/>
      <c r="V50" s="1"/>
      <c r="W50" s="1"/>
      <c r="X50" s="1"/>
      <c r="Y50" s="1"/>
      <c r="Z50" s="1"/>
    </row>
    <row r="51" spans="1:26" ht="12.75" customHeight="1" x14ac:dyDescent="0.2">
      <c r="A51" s="1"/>
      <c r="B51" s="1623" t="s">
        <v>24</v>
      </c>
      <c r="C51" s="1624"/>
      <c r="D51" s="1625"/>
      <c r="E51" s="1038" t="s">
        <v>25</v>
      </c>
      <c r="F51" s="1041" t="s">
        <v>25</v>
      </c>
      <c r="G51" s="192" t="s">
        <v>25</v>
      </c>
      <c r="H51" s="1038">
        <v>0</v>
      </c>
      <c r="I51" s="1041">
        <v>0</v>
      </c>
      <c r="J51" s="1042">
        <f t="shared" si="2"/>
        <v>0</v>
      </c>
      <c r="K51" s="1038">
        <v>1</v>
      </c>
      <c r="L51" s="1041">
        <v>0</v>
      </c>
      <c r="M51" s="1042">
        <v>1</v>
      </c>
      <c r="N51" s="1"/>
      <c r="O51" s="82"/>
      <c r="P51" s="82"/>
      <c r="Q51" s="82"/>
      <c r="R51" s="1"/>
      <c r="S51" s="1"/>
      <c r="T51" s="1"/>
      <c r="U51" s="1"/>
      <c r="V51" s="1"/>
      <c r="W51" s="1"/>
      <c r="X51" s="1"/>
      <c r="Y51" s="1"/>
      <c r="Z51" s="1"/>
    </row>
    <row r="52" spans="1:26" ht="12.75" customHeight="1" x14ac:dyDescent="0.2">
      <c r="A52" s="1"/>
      <c r="B52" s="1623" t="s">
        <v>26</v>
      </c>
      <c r="C52" s="1624"/>
      <c r="D52" s="1625"/>
      <c r="E52" s="85">
        <v>9</v>
      </c>
      <c r="F52" s="84">
        <v>0</v>
      </c>
      <c r="G52" s="83">
        <f>SUM(E52:F52)</f>
        <v>9</v>
      </c>
      <c r="H52" s="85">
        <v>15</v>
      </c>
      <c r="I52" s="84">
        <v>13</v>
      </c>
      <c r="J52" s="1042">
        <f t="shared" si="2"/>
        <v>28</v>
      </c>
      <c r="K52" s="85">
        <v>32</v>
      </c>
      <c r="L52" s="84">
        <v>20</v>
      </c>
      <c r="M52" s="1042">
        <v>52</v>
      </c>
      <c r="N52" s="1"/>
      <c r="O52" s="82"/>
      <c r="P52" s="82"/>
      <c r="Q52" s="82"/>
      <c r="R52" s="1"/>
      <c r="S52" s="1"/>
      <c r="T52" s="1"/>
      <c r="U52" s="1"/>
      <c r="V52" s="1"/>
      <c r="W52" s="1"/>
      <c r="X52" s="1"/>
      <c r="Y52" s="1"/>
      <c r="Z52" s="1"/>
    </row>
    <row r="53" spans="1:26" ht="12.75" customHeight="1" x14ac:dyDescent="0.2">
      <c r="A53" s="1"/>
      <c r="B53" s="1631" t="s">
        <v>42</v>
      </c>
      <c r="C53" s="1632"/>
      <c r="D53" s="1633"/>
      <c r="E53" s="309">
        <f t="shared" ref="E53:J53" si="3">SUM(E50:E52)</f>
        <v>11</v>
      </c>
      <c r="F53" s="310">
        <f t="shared" si="3"/>
        <v>2</v>
      </c>
      <c r="G53" s="211">
        <f t="shared" si="3"/>
        <v>13</v>
      </c>
      <c r="H53" s="309">
        <f t="shared" si="3"/>
        <v>15</v>
      </c>
      <c r="I53" s="310">
        <f t="shared" si="3"/>
        <v>25</v>
      </c>
      <c r="J53" s="1116">
        <f t="shared" si="3"/>
        <v>40</v>
      </c>
      <c r="K53" s="309">
        <v>36</v>
      </c>
      <c r="L53" s="310">
        <v>21</v>
      </c>
      <c r="M53" s="1116">
        <v>57</v>
      </c>
      <c r="N53" s="1"/>
      <c r="O53" s="82"/>
      <c r="P53" s="82"/>
      <c r="Q53" s="82"/>
      <c r="R53" s="1"/>
      <c r="S53" s="1"/>
      <c r="T53" s="1"/>
      <c r="U53" s="1"/>
      <c r="V53" s="1"/>
      <c r="W53" s="1"/>
      <c r="X53" s="1"/>
      <c r="Y53" s="1"/>
      <c r="Z53" s="1"/>
    </row>
    <row r="54" spans="1:26" ht="12.75" customHeight="1" x14ac:dyDescent="0.2">
      <c r="A54" s="1"/>
      <c r="B54" s="2235" t="s">
        <v>91</v>
      </c>
      <c r="C54" s="1630"/>
      <c r="D54" s="1630"/>
      <c r="E54" s="1630"/>
      <c r="F54" s="1630"/>
      <c r="G54" s="1630"/>
      <c r="H54" s="1630"/>
      <c r="I54" s="1630"/>
      <c r="J54" s="1630"/>
      <c r="K54" s="1630"/>
      <c r="L54" s="1630"/>
      <c r="M54" s="1630"/>
      <c r="N54" s="1"/>
      <c r="O54" s="1"/>
      <c r="P54" s="1"/>
      <c r="Q54" s="1"/>
      <c r="R54" s="1"/>
      <c r="S54" s="1"/>
      <c r="T54" s="1"/>
      <c r="U54" s="1"/>
      <c r="V54" s="1"/>
      <c r="W54" s="1"/>
      <c r="X54" s="1"/>
      <c r="Y54" s="1"/>
      <c r="Z54" s="1"/>
    </row>
    <row r="55" spans="1:26" ht="12.75" customHeight="1" x14ac:dyDescent="0.2">
      <c r="A55" s="1"/>
      <c r="B55" s="1646" t="s">
        <v>23</v>
      </c>
      <c r="C55" s="1647"/>
      <c r="D55" s="1648"/>
      <c r="E55" s="79">
        <v>3</v>
      </c>
      <c r="F55" s="77">
        <v>8</v>
      </c>
      <c r="G55" s="78">
        <f>SUM(E55:F55)</f>
        <v>11</v>
      </c>
      <c r="H55" s="79">
        <v>3</v>
      </c>
      <c r="I55" s="77">
        <v>17</v>
      </c>
      <c r="J55" s="80">
        <f t="shared" ref="J55:J57" si="4">SUM(H55:I55)</f>
        <v>20</v>
      </c>
      <c r="K55" s="79">
        <v>0</v>
      </c>
      <c r="L55" s="77">
        <v>21</v>
      </c>
      <c r="M55" s="80">
        <v>21</v>
      </c>
      <c r="N55" s="1"/>
      <c r="O55" s="82"/>
      <c r="P55" s="82"/>
      <c r="Q55" s="82"/>
      <c r="R55" s="1"/>
      <c r="S55" s="1"/>
      <c r="T55" s="1"/>
      <c r="U55" s="1"/>
      <c r="V55" s="1"/>
      <c r="W55" s="1"/>
      <c r="X55" s="1"/>
      <c r="Y55" s="1"/>
      <c r="Z55" s="1"/>
    </row>
    <row r="56" spans="1:26" ht="12.75" customHeight="1" x14ac:dyDescent="0.2">
      <c r="A56" s="1"/>
      <c r="B56" s="1623" t="s">
        <v>24</v>
      </c>
      <c r="C56" s="1624"/>
      <c r="D56" s="1625"/>
      <c r="E56" s="1038" t="s">
        <v>25</v>
      </c>
      <c r="F56" s="1041" t="s">
        <v>25</v>
      </c>
      <c r="G56" s="192" t="s">
        <v>25</v>
      </c>
      <c r="H56" s="1038">
        <v>1</v>
      </c>
      <c r="I56" s="1041">
        <v>0</v>
      </c>
      <c r="J56" s="1042">
        <f t="shared" si="4"/>
        <v>1</v>
      </c>
      <c r="K56" s="1038">
        <v>0</v>
      </c>
      <c r="L56" s="1041">
        <v>1</v>
      </c>
      <c r="M56" s="1042">
        <v>1</v>
      </c>
      <c r="N56" s="1"/>
      <c r="O56" s="82"/>
      <c r="P56" s="82"/>
      <c r="Q56" s="82"/>
      <c r="R56" s="1"/>
      <c r="S56" s="1"/>
      <c r="T56" s="1"/>
      <c r="U56" s="1"/>
      <c r="V56" s="1"/>
      <c r="W56" s="1"/>
      <c r="X56" s="1"/>
      <c r="Y56" s="1"/>
      <c r="Z56" s="1"/>
    </row>
    <row r="57" spans="1:26" ht="12.75" customHeight="1" x14ac:dyDescent="0.2">
      <c r="A57" s="1"/>
      <c r="B57" s="1623" t="s">
        <v>26</v>
      </c>
      <c r="C57" s="1624"/>
      <c r="D57" s="1625"/>
      <c r="E57" s="85">
        <v>13</v>
      </c>
      <c r="F57" s="84">
        <v>18</v>
      </c>
      <c r="G57" s="83">
        <f>SUM(E57:F57)</f>
        <v>31</v>
      </c>
      <c r="H57" s="85">
        <v>13</v>
      </c>
      <c r="I57" s="84">
        <v>26</v>
      </c>
      <c r="J57" s="1042">
        <f t="shared" si="4"/>
        <v>39</v>
      </c>
      <c r="K57" s="85">
        <v>10</v>
      </c>
      <c r="L57" s="84">
        <v>85</v>
      </c>
      <c r="M57" s="1042">
        <v>95</v>
      </c>
      <c r="N57" s="1"/>
      <c r="O57" s="82"/>
      <c r="P57" s="82"/>
      <c r="Q57" s="82"/>
      <c r="R57" s="1"/>
      <c r="S57" s="1"/>
      <c r="T57" s="1"/>
      <c r="U57" s="1"/>
      <c r="V57" s="1"/>
      <c r="W57" s="1"/>
      <c r="X57" s="1"/>
      <c r="Y57" s="1"/>
      <c r="Z57" s="1"/>
    </row>
    <row r="58" spans="1:26" ht="12.75" customHeight="1" x14ac:dyDescent="0.2">
      <c r="A58" s="1"/>
      <c r="B58" s="1736" t="s">
        <v>42</v>
      </c>
      <c r="C58" s="1698"/>
      <c r="D58" s="1699"/>
      <c r="E58" s="1046">
        <f t="shared" ref="E58:J58" si="5">SUM(E55:E57)</f>
        <v>16</v>
      </c>
      <c r="F58" s="1045">
        <f t="shared" si="5"/>
        <v>26</v>
      </c>
      <c r="G58" s="87">
        <f t="shared" si="5"/>
        <v>42</v>
      </c>
      <c r="H58" s="1046">
        <f t="shared" si="5"/>
        <v>17</v>
      </c>
      <c r="I58" s="1045">
        <f t="shared" si="5"/>
        <v>43</v>
      </c>
      <c r="J58" s="1047">
        <f t="shared" si="5"/>
        <v>60</v>
      </c>
      <c r="K58" s="309">
        <v>10</v>
      </c>
      <c r="L58" s="310">
        <v>107</v>
      </c>
      <c r="M58" s="1116">
        <v>117</v>
      </c>
      <c r="N58" s="1"/>
      <c r="O58" s="82"/>
      <c r="P58" s="82"/>
      <c r="Q58" s="82"/>
      <c r="R58" s="1"/>
      <c r="S58" s="1"/>
      <c r="T58" s="1"/>
      <c r="U58" s="1"/>
      <c r="V58" s="1"/>
      <c r="W58" s="1"/>
      <c r="X58" s="1"/>
      <c r="Y58" s="1"/>
      <c r="Z58" s="1"/>
    </row>
    <row r="59" spans="1:26" ht="12.75" customHeight="1" x14ac:dyDescent="0.2">
      <c r="A59" s="1"/>
      <c r="B59" s="1707" t="s">
        <v>831</v>
      </c>
      <c r="C59" s="1632"/>
      <c r="D59" s="1633"/>
      <c r="E59" s="1163">
        <f t="shared" ref="E59:J59" si="6">E48+E53+E58</f>
        <v>1017</v>
      </c>
      <c r="F59" s="1164">
        <f t="shared" si="6"/>
        <v>274</v>
      </c>
      <c r="G59" s="1413">
        <f t="shared" si="6"/>
        <v>1291</v>
      </c>
      <c r="H59" s="1163">
        <f t="shared" si="6"/>
        <v>2372</v>
      </c>
      <c r="I59" s="1164">
        <f t="shared" si="6"/>
        <v>617</v>
      </c>
      <c r="J59" s="1165">
        <f t="shared" si="6"/>
        <v>2989</v>
      </c>
      <c r="K59" s="1163">
        <v>2870</v>
      </c>
      <c r="L59" s="1164">
        <v>765</v>
      </c>
      <c r="M59" s="1165">
        <v>3635</v>
      </c>
      <c r="N59" s="1"/>
      <c r="O59" s="82"/>
      <c r="P59" s="82"/>
      <c r="Q59" s="82"/>
      <c r="R59" s="1"/>
      <c r="S59" s="1"/>
      <c r="T59" s="1"/>
      <c r="U59" s="1"/>
      <c r="V59" s="1"/>
      <c r="W59" s="1"/>
      <c r="X59" s="1"/>
      <c r="Y59" s="1"/>
      <c r="Z59" s="1"/>
    </row>
    <row r="60" spans="1:26" ht="15" customHeight="1" x14ac:dyDescent="0.2">
      <c r="A60" s="2"/>
      <c r="B60" s="1644" t="s">
        <v>832</v>
      </c>
      <c r="C60" s="1645"/>
      <c r="D60" s="1645"/>
      <c r="E60" s="1645"/>
      <c r="F60" s="1645"/>
      <c r="G60" s="1645"/>
      <c r="H60" s="1645"/>
      <c r="I60" s="1645"/>
      <c r="J60" s="1645"/>
      <c r="K60" s="1645"/>
      <c r="L60" s="1645"/>
      <c r="M60" s="1645"/>
      <c r="N60" s="2"/>
      <c r="O60" s="2"/>
      <c r="P60" s="2"/>
      <c r="Q60" s="2"/>
      <c r="R60" s="2"/>
      <c r="S60" s="2"/>
      <c r="T60" s="2"/>
      <c r="U60" s="2"/>
      <c r="V60" s="2"/>
      <c r="W60" s="2"/>
      <c r="X60" s="2"/>
      <c r="Y60" s="2"/>
      <c r="Z60" s="2"/>
    </row>
    <row r="61" spans="1:26" ht="12.75" customHeight="1" x14ac:dyDescent="0.2">
      <c r="A61" s="2"/>
      <c r="B61" s="1610"/>
      <c r="C61" s="1610"/>
      <c r="D61" s="1610"/>
      <c r="E61" s="1610"/>
      <c r="F61" s="1610"/>
      <c r="G61" s="1610"/>
      <c r="H61" s="1610"/>
      <c r="I61" s="1610"/>
      <c r="J61" s="1610"/>
      <c r="K61" s="1610"/>
      <c r="L61" s="1610"/>
      <c r="M61" s="1610"/>
      <c r="N61" s="2"/>
      <c r="O61" s="2"/>
      <c r="P61" s="2"/>
      <c r="Q61" s="2"/>
      <c r="R61" s="2"/>
      <c r="S61" s="2"/>
      <c r="T61" s="2"/>
      <c r="U61" s="2"/>
      <c r="V61" s="2"/>
      <c r="W61" s="2"/>
      <c r="X61" s="2"/>
      <c r="Y61" s="2"/>
      <c r="Z61" s="2"/>
    </row>
    <row r="62" spans="1:26" ht="12.75" customHeight="1" x14ac:dyDescent="0.2">
      <c r="A62" s="2"/>
      <c r="B62" s="1635"/>
      <c r="C62" s="1635"/>
      <c r="D62" s="1635"/>
      <c r="E62" s="1635"/>
      <c r="F62" s="1635"/>
      <c r="G62" s="1635"/>
      <c r="H62" s="1635"/>
      <c r="I62" s="1635"/>
      <c r="J62" s="1635"/>
      <c r="K62" s="1635"/>
      <c r="L62" s="1635"/>
      <c r="M62" s="1635"/>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1012"/>
      <c r="B65" s="1012" t="s">
        <v>94</v>
      </c>
      <c r="C65" s="1012"/>
      <c r="D65" s="1012"/>
      <c r="E65" s="1012"/>
      <c r="F65" s="1012"/>
      <c r="G65" s="1012"/>
      <c r="H65" s="1012"/>
      <c r="I65" s="1012"/>
      <c r="J65" s="1012"/>
      <c r="K65" s="1012"/>
      <c r="L65" s="1012"/>
      <c r="M65" s="1012"/>
      <c r="N65" s="1"/>
      <c r="O65" s="1"/>
      <c r="P65" s="1"/>
      <c r="Q65" s="1"/>
      <c r="R65" s="1"/>
      <c r="S65" s="1"/>
      <c r="T65" s="1"/>
      <c r="U65" s="1"/>
      <c r="V65" s="1"/>
      <c r="W65" s="1"/>
      <c r="X65" s="1"/>
      <c r="Y65" s="1"/>
      <c r="Z65" s="1"/>
    </row>
    <row r="66" spans="1:26" ht="12.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2">
      <c r="A68" s="1"/>
      <c r="B68" s="2248" t="s">
        <v>378</v>
      </c>
      <c r="C68" s="1638"/>
      <c r="D68" s="1639"/>
      <c r="E68" s="732">
        <v>2022</v>
      </c>
      <c r="F68" s="732">
        <v>2023</v>
      </c>
      <c r="G68" s="1414">
        <v>2024</v>
      </c>
      <c r="H68" s="1"/>
      <c r="I68" s="1"/>
      <c r="J68" s="1"/>
      <c r="K68" s="1"/>
      <c r="L68" s="1"/>
      <c r="M68" s="1"/>
      <c r="N68" s="1"/>
      <c r="O68" s="1"/>
      <c r="P68" s="1"/>
      <c r="Q68" s="1"/>
      <c r="R68" s="1"/>
      <c r="S68" s="1"/>
      <c r="T68" s="1"/>
      <c r="U68" s="1"/>
      <c r="V68" s="1"/>
      <c r="W68" s="1"/>
      <c r="X68" s="1"/>
      <c r="Y68" s="1"/>
      <c r="Z68" s="1"/>
    </row>
    <row r="69" spans="1:26" ht="12.75" customHeight="1" x14ac:dyDescent="0.2">
      <c r="A69" s="1"/>
      <c r="B69" s="1686" t="s">
        <v>833</v>
      </c>
      <c r="C69" s="1627"/>
      <c r="D69" s="1687"/>
      <c r="E69" s="728">
        <v>650</v>
      </c>
      <c r="F69" s="728">
        <v>3004</v>
      </c>
      <c r="G69" s="729">
        <v>3790</v>
      </c>
      <c r="H69" s="1"/>
      <c r="I69" s="1"/>
      <c r="J69" s="1"/>
      <c r="K69" s="1"/>
      <c r="L69" s="1"/>
      <c r="M69" s="1"/>
      <c r="N69" s="1"/>
      <c r="O69" s="1"/>
      <c r="P69" s="1"/>
      <c r="Q69" s="1"/>
      <c r="R69" s="1"/>
      <c r="S69" s="1"/>
      <c r="T69" s="1"/>
      <c r="U69" s="1"/>
      <c r="V69" s="1"/>
      <c r="W69" s="1"/>
      <c r="X69" s="1"/>
      <c r="Y69" s="1"/>
      <c r="Z69" s="1"/>
    </row>
    <row r="70" spans="1:26" ht="69.75" customHeight="1" x14ac:dyDescent="0.2">
      <c r="A70" s="2"/>
      <c r="B70" s="1644" t="s">
        <v>834</v>
      </c>
      <c r="C70" s="1645"/>
      <c r="D70" s="1645"/>
      <c r="E70" s="1645"/>
      <c r="F70" s="1645"/>
      <c r="G70" s="1645"/>
      <c r="H70" s="1"/>
      <c r="I70" s="1"/>
      <c r="J70" s="1"/>
      <c r="K70" s="1"/>
      <c r="L70" s="1"/>
      <c r="M70" s="1"/>
      <c r="N70" s="2"/>
      <c r="O70" s="2"/>
      <c r="P70" s="2"/>
      <c r="Q70" s="2"/>
      <c r="R70" s="2"/>
      <c r="S70" s="2"/>
      <c r="T70" s="2"/>
      <c r="U70" s="2"/>
      <c r="V70" s="2"/>
      <c r="W70" s="2"/>
      <c r="X70" s="2"/>
      <c r="Y70" s="2"/>
      <c r="Z70" s="2"/>
    </row>
    <row r="71" spans="1:26" ht="12.75" customHeight="1" x14ac:dyDescent="0.2">
      <c r="A71" s="2"/>
      <c r="B71" s="1635"/>
      <c r="C71" s="1635"/>
      <c r="D71" s="1635"/>
      <c r="E71" s="1635"/>
      <c r="F71" s="1635"/>
      <c r="G71" s="1635"/>
      <c r="H71" s="1"/>
      <c r="I71" s="1"/>
      <c r="J71" s="1"/>
      <c r="K71" s="1"/>
      <c r="L71" s="1"/>
      <c r="M71" s="1"/>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1012"/>
      <c r="B74" s="1012" t="s">
        <v>103</v>
      </c>
      <c r="C74" s="1012"/>
      <c r="D74" s="1012"/>
      <c r="E74" s="1012"/>
      <c r="F74" s="1012"/>
      <c r="G74" s="1012"/>
      <c r="H74" s="1012"/>
      <c r="I74" s="1012"/>
      <c r="J74" s="1012"/>
      <c r="K74" s="1012"/>
      <c r="L74" s="1012"/>
      <c r="M74" s="1012"/>
      <c r="N74" s="1"/>
      <c r="O74" s="1"/>
      <c r="P74" s="1"/>
      <c r="Q74" s="1"/>
      <c r="R74" s="1"/>
      <c r="S74" s="1"/>
      <c r="T74" s="1"/>
      <c r="U74" s="1"/>
      <c r="V74" s="1"/>
      <c r="W74" s="1"/>
      <c r="X74" s="1"/>
      <c r="Y74" s="1"/>
      <c r="Z74" s="1"/>
    </row>
    <row r="75" spans="1:26" ht="12.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 customHeight="1" x14ac:dyDescent="0.2">
      <c r="A76" s="1"/>
      <c r="B76" s="2190" t="s">
        <v>835</v>
      </c>
      <c r="C76" s="1615"/>
      <c r="D76" s="1615"/>
      <c r="E76" s="1615"/>
      <c r="F76" s="1615"/>
      <c r="G76" s="1637"/>
      <c r="H76" s="2192">
        <v>2022</v>
      </c>
      <c r="I76" s="1637"/>
      <c r="J76" s="2192">
        <v>2023</v>
      </c>
      <c r="K76" s="1637"/>
      <c r="L76" s="2192">
        <v>2024</v>
      </c>
      <c r="M76" s="1615"/>
      <c r="N76" s="1"/>
      <c r="O76" s="1"/>
      <c r="P76" s="1"/>
      <c r="Q76" s="1"/>
      <c r="R76" s="1"/>
      <c r="S76" s="1"/>
      <c r="T76" s="1"/>
      <c r="U76" s="1"/>
      <c r="V76" s="1"/>
      <c r="W76" s="1"/>
      <c r="X76" s="1"/>
      <c r="Y76" s="1"/>
      <c r="Z76" s="1"/>
    </row>
    <row r="77" spans="1:26" ht="12.75" customHeight="1" x14ac:dyDescent="0.2">
      <c r="A77" s="1"/>
      <c r="B77" s="1638"/>
      <c r="C77" s="1638"/>
      <c r="D77" s="1638"/>
      <c r="E77" s="1638"/>
      <c r="F77" s="1638"/>
      <c r="G77" s="1639"/>
      <c r="H77" s="1415" t="s">
        <v>105</v>
      </c>
      <c r="I77" s="1416" t="s">
        <v>106</v>
      </c>
      <c r="J77" s="1415" t="s">
        <v>105</v>
      </c>
      <c r="K77" s="1416" t="s">
        <v>106</v>
      </c>
      <c r="L77" s="1415" t="s">
        <v>105</v>
      </c>
      <c r="M77" s="733" t="s">
        <v>106</v>
      </c>
      <c r="N77" s="1"/>
      <c r="O77" s="1"/>
      <c r="P77" s="1"/>
      <c r="Q77" s="1"/>
      <c r="R77" s="1"/>
      <c r="S77" s="1"/>
      <c r="T77" s="1"/>
      <c r="U77" s="1"/>
      <c r="V77" s="1"/>
      <c r="W77" s="1"/>
      <c r="X77" s="1"/>
      <c r="Y77" s="1"/>
      <c r="Z77" s="1"/>
    </row>
    <row r="78" spans="1:26" ht="12.75" customHeight="1" x14ac:dyDescent="0.2">
      <c r="A78" s="1"/>
      <c r="B78" s="2247" t="s">
        <v>107</v>
      </c>
      <c r="C78" s="1627"/>
      <c r="D78" s="1627"/>
      <c r="E78" s="1627"/>
      <c r="F78" s="1627"/>
      <c r="G78" s="1627"/>
      <c r="H78" s="1627"/>
      <c r="I78" s="1627"/>
      <c r="J78" s="1627"/>
      <c r="K78" s="1627"/>
      <c r="L78" s="1627"/>
      <c r="M78" s="1627"/>
      <c r="N78" s="1"/>
      <c r="O78" s="1"/>
      <c r="P78" s="1"/>
      <c r="Q78" s="1"/>
      <c r="R78" s="1"/>
      <c r="S78" s="1"/>
      <c r="T78" s="1"/>
      <c r="U78" s="1"/>
      <c r="V78" s="1"/>
      <c r="W78" s="1"/>
      <c r="X78" s="1"/>
      <c r="Y78" s="1"/>
      <c r="Z78" s="1"/>
    </row>
    <row r="79" spans="1:26" ht="12.75" customHeight="1" x14ac:dyDescent="0.2">
      <c r="A79" s="1"/>
      <c r="B79" s="1646" t="s">
        <v>86</v>
      </c>
      <c r="C79" s="1647"/>
      <c r="D79" s="1647"/>
      <c r="E79" s="1647"/>
      <c r="F79" s="1647"/>
      <c r="G79" s="1648"/>
      <c r="H79" s="76">
        <v>160</v>
      </c>
      <c r="I79" s="734">
        <v>157</v>
      </c>
      <c r="J79" s="735">
        <v>198</v>
      </c>
      <c r="K79" s="736">
        <v>157</v>
      </c>
      <c r="L79" s="79">
        <v>833</v>
      </c>
      <c r="M79" s="737">
        <v>367</v>
      </c>
      <c r="N79" s="1"/>
      <c r="O79" s="82"/>
      <c r="P79" s="82"/>
      <c r="Q79" s="1"/>
      <c r="R79" s="1"/>
      <c r="S79" s="1"/>
      <c r="T79" s="1"/>
      <c r="U79" s="1"/>
      <c r="V79" s="1"/>
      <c r="W79" s="1"/>
      <c r="X79" s="1"/>
      <c r="Y79" s="1"/>
      <c r="Z79" s="1"/>
    </row>
    <row r="80" spans="1:26" ht="12.75" customHeight="1" x14ac:dyDescent="0.2">
      <c r="A80" s="1"/>
      <c r="B80" s="1675" t="s">
        <v>87</v>
      </c>
      <c r="C80" s="1632"/>
      <c r="D80" s="1632"/>
      <c r="E80" s="1632"/>
      <c r="F80" s="1632"/>
      <c r="G80" s="1633"/>
      <c r="H80" s="738">
        <v>98</v>
      </c>
      <c r="I80" s="739">
        <v>58</v>
      </c>
      <c r="J80" s="740">
        <v>144</v>
      </c>
      <c r="K80" s="1417">
        <v>83</v>
      </c>
      <c r="L80" s="209">
        <v>320</v>
      </c>
      <c r="M80" s="1418">
        <v>167</v>
      </c>
      <c r="N80" s="1"/>
      <c r="O80" s="82"/>
      <c r="P80" s="82"/>
      <c r="Q80" s="1"/>
      <c r="R80" s="1"/>
      <c r="S80" s="1"/>
      <c r="T80" s="1"/>
      <c r="U80" s="1"/>
      <c r="V80" s="1"/>
      <c r="W80" s="1"/>
      <c r="X80" s="1"/>
      <c r="Y80" s="1"/>
      <c r="Z80" s="1"/>
    </row>
    <row r="81" spans="1:26" ht="12.75" customHeight="1" x14ac:dyDescent="0.2">
      <c r="A81" s="1"/>
      <c r="B81" s="2235" t="s">
        <v>108</v>
      </c>
      <c r="C81" s="1630"/>
      <c r="D81" s="1630"/>
      <c r="E81" s="1630"/>
      <c r="F81" s="1630"/>
      <c r="G81" s="1630"/>
      <c r="H81" s="1630"/>
      <c r="I81" s="1630"/>
      <c r="J81" s="1630"/>
      <c r="K81" s="1630"/>
      <c r="L81" s="1630"/>
      <c r="M81" s="1630"/>
      <c r="N81" s="1"/>
      <c r="O81" s="1"/>
      <c r="P81" s="1"/>
      <c r="Q81" s="1"/>
      <c r="R81" s="1"/>
      <c r="S81" s="1"/>
      <c r="T81" s="1"/>
      <c r="U81" s="1"/>
      <c r="V81" s="1"/>
      <c r="W81" s="1"/>
      <c r="X81" s="1"/>
      <c r="Y81" s="1"/>
      <c r="Z81" s="1"/>
    </row>
    <row r="82" spans="1:26" ht="12.75" customHeight="1" x14ac:dyDescent="0.2">
      <c r="A82" s="1"/>
      <c r="B82" s="1756" t="s">
        <v>109</v>
      </c>
      <c r="C82" s="1647"/>
      <c r="D82" s="1647"/>
      <c r="E82" s="1647"/>
      <c r="F82" s="1647"/>
      <c r="G82" s="1648"/>
      <c r="H82" s="76">
        <v>131</v>
      </c>
      <c r="I82" s="734">
        <v>79</v>
      </c>
      <c r="J82" s="735">
        <v>159</v>
      </c>
      <c r="K82" s="736">
        <v>94</v>
      </c>
      <c r="L82" s="79">
        <v>425</v>
      </c>
      <c r="M82" s="737">
        <v>181</v>
      </c>
      <c r="N82" s="1"/>
      <c r="O82" s="82"/>
      <c r="P82" s="82"/>
      <c r="Q82" s="1"/>
      <c r="R82" s="1"/>
      <c r="S82" s="1"/>
      <c r="T82" s="1"/>
      <c r="U82" s="1"/>
      <c r="V82" s="1"/>
      <c r="W82" s="1"/>
      <c r="X82" s="1"/>
      <c r="Y82" s="1"/>
      <c r="Z82" s="1"/>
    </row>
    <row r="83" spans="1:26" ht="12.75" customHeight="1" x14ac:dyDescent="0.2">
      <c r="A83" s="1"/>
      <c r="B83" s="1623" t="s">
        <v>110</v>
      </c>
      <c r="C83" s="1624"/>
      <c r="D83" s="1624"/>
      <c r="E83" s="1624"/>
      <c r="F83" s="1624"/>
      <c r="G83" s="1625"/>
      <c r="H83" s="1043">
        <v>112</v>
      </c>
      <c r="I83" s="741">
        <v>123</v>
      </c>
      <c r="J83" s="742">
        <v>172</v>
      </c>
      <c r="K83" s="1119">
        <v>133</v>
      </c>
      <c r="L83" s="85">
        <v>622</v>
      </c>
      <c r="M83" s="1419">
        <v>287</v>
      </c>
      <c r="N83" s="1"/>
      <c r="O83" s="82"/>
      <c r="P83" s="82"/>
      <c r="Q83" s="1"/>
      <c r="R83" s="1"/>
      <c r="S83" s="1"/>
      <c r="T83" s="1"/>
      <c r="U83" s="1"/>
      <c r="V83" s="1"/>
      <c r="W83" s="1"/>
      <c r="X83" s="1"/>
      <c r="Y83" s="1"/>
      <c r="Z83" s="1"/>
    </row>
    <row r="84" spans="1:26" ht="12.75" customHeight="1" x14ac:dyDescent="0.2">
      <c r="A84" s="1"/>
      <c r="B84" s="1675" t="s">
        <v>111</v>
      </c>
      <c r="C84" s="1632"/>
      <c r="D84" s="1632"/>
      <c r="E84" s="1632"/>
      <c r="F84" s="1632"/>
      <c r="G84" s="1633"/>
      <c r="H84" s="738">
        <v>15</v>
      </c>
      <c r="I84" s="739">
        <v>13</v>
      </c>
      <c r="J84" s="740">
        <v>11</v>
      </c>
      <c r="K84" s="1417">
        <v>13</v>
      </c>
      <c r="L84" s="209">
        <v>106</v>
      </c>
      <c r="M84" s="1418">
        <v>66</v>
      </c>
      <c r="N84" s="1"/>
      <c r="O84" s="82"/>
      <c r="P84" s="82"/>
      <c r="Q84" s="1"/>
      <c r="R84" s="1"/>
      <c r="S84" s="1"/>
      <c r="T84" s="1"/>
      <c r="U84" s="1"/>
      <c r="V84" s="1"/>
      <c r="W84" s="1"/>
      <c r="X84" s="1"/>
      <c r="Y84" s="1"/>
      <c r="Z84" s="1"/>
    </row>
    <row r="85" spans="1:26" ht="12.75" customHeight="1" x14ac:dyDescent="0.2">
      <c r="A85" s="1"/>
      <c r="B85" s="2235" t="s">
        <v>21</v>
      </c>
      <c r="C85" s="1630"/>
      <c r="D85" s="1630"/>
      <c r="E85" s="1630"/>
      <c r="F85" s="1630"/>
      <c r="G85" s="1630"/>
      <c r="H85" s="1630"/>
      <c r="I85" s="1630"/>
      <c r="J85" s="1630"/>
      <c r="K85" s="1630"/>
      <c r="L85" s="1630"/>
      <c r="M85" s="1630"/>
      <c r="N85" s="1"/>
      <c r="O85" s="1"/>
      <c r="P85" s="1"/>
      <c r="Q85" s="1"/>
      <c r="R85" s="1"/>
      <c r="S85" s="1"/>
      <c r="T85" s="1"/>
      <c r="U85" s="1"/>
      <c r="V85" s="1"/>
      <c r="W85" s="1"/>
      <c r="X85" s="1"/>
      <c r="Y85" s="1"/>
      <c r="Z85" s="1"/>
    </row>
    <row r="86" spans="1:26" ht="12.75" customHeight="1" x14ac:dyDescent="0.2">
      <c r="A86" s="1"/>
      <c r="B86" s="1646" t="s">
        <v>23</v>
      </c>
      <c r="C86" s="1647"/>
      <c r="D86" s="1647"/>
      <c r="E86" s="1647"/>
      <c r="F86" s="1647"/>
      <c r="G86" s="1648"/>
      <c r="H86" s="76">
        <v>35</v>
      </c>
      <c r="I86" s="734">
        <v>29</v>
      </c>
      <c r="J86" s="735">
        <v>58</v>
      </c>
      <c r="K86" s="736">
        <v>36</v>
      </c>
      <c r="L86" s="79">
        <v>157</v>
      </c>
      <c r="M86" s="737">
        <v>79</v>
      </c>
      <c r="N86" s="1"/>
      <c r="O86" s="82"/>
      <c r="P86" s="82"/>
      <c r="Q86" s="1"/>
      <c r="R86" s="1"/>
      <c r="S86" s="1"/>
      <c r="T86" s="1"/>
      <c r="U86" s="1"/>
      <c r="V86" s="1"/>
      <c r="W86" s="1"/>
      <c r="X86" s="1"/>
      <c r="Y86" s="1"/>
      <c r="Z86" s="1"/>
    </row>
    <row r="87" spans="1:26" ht="12.75" customHeight="1" x14ac:dyDescent="0.2">
      <c r="A87" s="1"/>
      <c r="B87" s="1623" t="s">
        <v>24</v>
      </c>
      <c r="C87" s="1624"/>
      <c r="D87" s="1624"/>
      <c r="E87" s="1624"/>
      <c r="F87" s="1624"/>
      <c r="G87" s="1625"/>
      <c r="H87" s="1182" t="s">
        <v>25</v>
      </c>
      <c r="I87" s="743" t="s">
        <v>25</v>
      </c>
      <c r="J87" s="744" t="s">
        <v>836</v>
      </c>
      <c r="K87" s="1139">
        <v>1</v>
      </c>
      <c r="L87" s="85">
        <v>22</v>
      </c>
      <c r="M87" s="1419">
        <v>5</v>
      </c>
      <c r="N87" s="1"/>
      <c r="O87" s="82"/>
      <c r="P87" s="82"/>
      <c r="Q87" s="1"/>
      <c r="R87" s="1"/>
      <c r="S87" s="1"/>
      <c r="T87" s="1"/>
      <c r="U87" s="1"/>
      <c r="V87" s="1"/>
      <c r="W87" s="1"/>
      <c r="X87" s="1"/>
      <c r="Y87" s="1"/>
      <c r="Z87" s="1"/>
    </row>
    <row r="88" spans="1:26" ht="12.75" customHeight="1" x14ac:dyDescent="0.2">
      <c r="A88" s="1"/>
      <c r="B88" s="1623" t="s">
        <v>26</v>
      </c>
      <c r="C88" s="1624"/>
      <c r="D88" s="1624"/>
      <c r="E88" s="1624"/>
      <c r="F88" s="1624"/>
      <c r="G88" s="1625"/>
      <c r="H88" s="1043">
        <v>223</v>
      </c>
      <c r="I88" s="741">
        <v>186</v>
      </c>
      <c r="J88" s="742">
        <v>282</v>
      </c>
      <c r="K88" s="1119">
        <v>203</v>
      </c>
      <c r="L88" s="85">
        <v>974</v>
      </c>
      <c r="M88" s="1419">
        <v>450</v>
      </c>
      <c r="N88" s="1"/>
      <c r="O88" s="82"/>
      <c r="P88" s="82"/>
      <c r="Q88" s="1"/>
      <c r="R88" s="1"/>
      <c r="S88" s="1"/>
      <c r="T88" s="1"/>
      <c r="U88" s="1"/>
      <c r="V88" s="1"/>
      <c r="W88" s="1"/>
      <c r="X88" s="1"/>
      <c r="Y88" s="1"/>
      <c r="Z88" s="1"/>
    </row>
    <row r="89" spans="1:26" ht="12.75" customHeight="1" x14ac:dyDescent="0.2">
      <c r="A89" s="1"/>
      <c r="B89" s="1631" t="s">
        <v>42</v>
      </c>
      <c r="C89" s="1632"/>
      <c r="D89" s="1632"/>
      <c r="E89" s="1632"/>
      <c r="F89" s="1632"/>
      <c r="G89" s="1633"/>
      <c r="H89" s="745">
        <v>258</v>
      </c>
      <c r="I89" s="1420">
        <v>215</v>
      </c>
      <c r="J89" s="746">
        <v>342</v>
      </c>
      <c r="K89" s="1421">
        <v>240</v>
      </c>
      <c r="L89" s="1422">
        <v>1153</v>
      </c>
      <c r="M89" s="1423">
        <v>534</v>
      </c>
      <c r="N89" s="1"/>
      <c r="O89" s="82"/>
      <c r="P89" s="82"/>
      <c r="Q89" s="1"/>
      <c r="R89" s="1"/>
      <c r="S89" s="1"/>
      <c r="T89" s="1"/>
      <c r="U89" s="1"/>
      <c r="V89" s="1"/>
      <c r="W89" s="1"/>
      <c r="X89" s="1"/>
      <c r="Y89" s="1"/>
      <c r="Z89" s="1"/>
    </row>
    <row r="90" spans="1:26" ht="15" customHeight="1" x14ac:dyDescent="0.2">
      <c r="A90" s="1"/>
      <c r="B90" s="1644" t="s">
        <v>837</v>
      </c>
      <c r="C90" s="1645"/>
      <c r="D90" s="1645"/>
      <c r="E90" s="1645"/>
      <c r="F90" s="1645"/>
      <c r="G90" s="1645"/>
      <c r="H90" s="1645"/>
      <c r="I90" s="1645"/>
      <c r="J90" s="1645"/>
      <c r="K90" s="1645"/>
      <c r="L90" s="1645"/>
      <c r="M90" s="1645"/>
      <c r="N90" s="2"/>
      <c r="O90" s="2"/>
      <c r="P90" s="2"/>
      <c r="Q90" s="2"/>
      <c r="R90" s="2"/>
      <c r="S90" s="2"/>
      <c r="T90" s="2"/>
      <c r="U90" s="2"/>
      <c r="V90" s="2"/>
      <c r="W90" s="2"/>
      <c r="X90" s="2"/>
      <c r="Y90" s="2"/>
      <c r="Z90" s="2"/>
    </row>
    <row r="91" spans="1:26" ht="15" customHeight="1" x14ac:dyDescent="0.2">
      <c r="A91" s="1"/>
      <c r="B91" s="1610"/>
      <c r="C91" s="1610"/>
      <c r="D91" s="1610"/>
      <c r="E91" s="1610"/>
      <c r="F91" s="1610"/>
      <c r="G91" s="1610"/>
      <c r="H91" s="1610"/>
      <c r="I91" s="1610"/>
      <c r="J91" s="1610"/>
      <c r="K91" s="1610"/>
      <c r="L91" s="1610"/>
      <c r="M91" s="1610"/>
      <c r="N91" s="2"/>
      <c r="O91" s="2"/>
      <c r="P91" s="2"/>
      <c r="Q91" s="2"/>
      <c r="R91" s="2"/>
      <c r="S91" s="2"/>
      <c r="T91" s="2"/>
      <c r="U91" s="2"/>
      <c r="V91" s="2"/>
      <c r="W91" s="2"/>
      <c r="X91" s="2"/>
      <c r="Y91" s="2"/>
      <c r="Z91" s="2"/>
    </row>
    <row r="92" spans="1:26" ht="3.75" customHeight="1" x14ac:dyDescent="0.2">
      <c r="A92" s="1"/>
      <c r="B92" s="1635"/>
      <c r="C92" s="1635"/>
      <c r="D92" s="1635"/>
      <c r="E92" s="1635"/>
      <c r="F92" s="1635"/>
      <c r="G92" s="1635"/>
      <c r="H92" s="1635"/>
      <c r="I92" s="1635"/>
      <c r="J92" s="1635"/>
      <c r="K92" s="1635"/>
      <c r="L92" s="1635"/>
      <c r="M92" s="1635"/>
      <c r="N92" s="2"/>
      <c r="O92" s="2"/>
      <c r="P92" s="2"/>
      <c r="Q92" s="2"/>
      <c r="R92" s="2"/>
      <c r="S92" s="2"/>
      <c r="T92" s="2"/>
      <c r="U92" s="2"/>
      <c r="V92" s="2"/>
      <c r="W92" s="2"/>
      <c r="X92" s="2"/>
      <c r="Y92" s="2"/>
      <c r="Z92" s="2"/>
    </row>
    <row r="93" spans="1:26" ht="12.75" customHeight="1" x14ac:dyDescent="0.2">
      <c r="A93" s="1"/>
      <c r="B93" s="1"/>
      <c r="C93" s="1"/>
      <c r="D93" s="1"/>
      <c r="E93" s="1"/>
      <c r="F93" s="1"/>
      <c r="G93" s="1"/>
      <c r="H93" s="1"/>
      <c r="I93" s="1"/>
      <c r="J93" s="1"/>
      <c r="K93" s="1"/>
      <c r="L93" s="1"/>
      <c r="M93" s="1"/>
      <c r="N93" s="2"/>
      <c r="O93" s="2"/>
      <c r="P93" s="2"/>
      <c r="Q93" s="2"/>
      <c r="R93" s="2"/>
      <c r="S93" s="2"/>
      <c r="T93" s="2"/>
      <c r="U93" s="2"/>
      <c r="V93" s="2"/>
      <c r="W93" s="2"/>
      <c r="X93" s="2"/>
      <c r="Y93" s="2"/>
      <c r="Z93" s="2"/>
    </row>
    <row r="94" spans="1:26" ht="15" customHeight="1" x14ac:dyDescent="0.2">
      <c r="A94" s="1"/>
      <c r="B94" s="2190" t="s">
        <v>838</v>
      </c>
      <c r="C94" s="1615"/>
      <c r="D94" s="1615"/>
      <c r="E94" s="1615"/>
      <c r="F94" s="1615"/>
      <c r="G94" s="1637"/>
      <c r="H94" s="2192">
        <v>2022</v>
      </c>
      <c r="I94" s="1637"/>
      <c r="J94" s="2192">
        <v>2023</v>
      </c>
      <c r="K94" s="1637"/>
      <c r="L94" s="2192">
        <v>2024</v>
      </c>
      <c r="M94" s="1615"/>
      <c r="N94" s="1"/>
      <c r="O94" s="1"/>
      <c r="P94" s="1"/>
      <c r="Q94" s="1"/>
      <c r="R94" s="1"/>
      <c r="S94" s="1"/>
      <c r="T94" s="1"/>
      <c r="U94" s="1"/>
      <c r="V94" s="1"/>
      <c r="W94" s="1"/>
      <c r="X94" s="1"/>
      <c r="Y94" s="1"/>
      <c r="Z94" s="1"/>
    </row>
    <row r="95" spans="1:26" ht="12.75" customHeight="1" x14ac:dyDescent="0.2">
      <c r="A95" s="1"/>
      <c r="B95" s="1638"/>
      <c r="C95" s="1638"/>
      <c r="D95" s="1638"/>
      <c r="E95" s="1638"/>
      <c r="F95" s="1638"/>
      <c r="G95" s="1639"/>
      <c r="H95" s="1424" t="s">
        <v>839</v>
      </c>
      <c r="I95" s="1425" t="s">
        <v>115</v>
      </c>
      <c r="J95" s="1424" t="s">
        <v>840</v>
      </c>
      <c r="K95" s="1425" t="s">
        <v>115</v>
      </c>
      <c r="L95" s="1424" t="s">
        <v>839</v>
      </c>
      <c r="M95" s="747" t="s">
        <v>115</v>
      </c>
      <c r="N95" s="1"/>
      <c r="O95" s="1"/>
      <c r="P95" s="1"/>
      <c r="Q95" s="1"/>
      <c r="R95" s="1"/>
      <c r="S95" s="1"/>
      <c r="T95" s="1"/>
      <c r="U95" s="1"/>
      <c r="V95" s="1"/>
      <c r="W95" s="1"/>
      <c r="X95" s="1"/>
      <c r="Y95" s="1"/>
      <c r="Z95" s="1"/>
    </row>
    <row r="96" spans="1:26" ht="15" customHeight="1" x14ac:dyDescent="0.2">
      <c r="A96" s="1"/>
      <c r="B96" s="2247" t="s">
        <v>107</v>
      </c>
      <c r="C96" s="1627"/>
      <c r="D96" s="1627"/>
      <c r="E96" s="1627"/>
      <c r="F96" s="1627"/>
      <c r="G96" s="1627"/>
      <c r="H96" s="1627"/>
      <c r="I96" s="1627"/>
      <c r="J96" s="1627"/>
      <c r="K96" s="1627"/>
      <c r="L96" s="1627"/>
      <c r="M96" s="1627"/>
      <c r="N96" s="1"/>
      <c r="O96" s="1"/>
      <c r="P96" s="1"/>
      <c r="Q96" s="1"/>
      <c r="R96" s="1"/>
      <c r="S96" s="1"/>
      <c r="T96" s="1"/>
      <c r="U96" s="1"/>
      <c r="V96" s="1"/>
      <c r="W96" s="1"/>
      <c r="X96" s="1"/>
      <c r="Y96" s="1"/>
      <c r="Z96" s="1"/>
    </row>
    <row r="97" spans="1:26" ht="15" customHeight="1" x14ac:dyDescent="0.2">
      <c r="A97" s="1"/>
      <c r="B97" s="1646" t="s">
        <v>86</v>
      </c>
      <c r="C97" s="1647"/>
      <c r="D97" s="1647"/>
      <c r="E97" s="1647"/>
      <c r="F97" s="1647"/>
      <c r="G97" s="1648"/>
      <c r="H97" s="748">
        <v>0.187</v>
      </c>
      <c r="I97" s="749">
        <v>0.188</v>
      </c>
      <c r="J97" s="750">
        <v>0.14836498312344695</v>
      </c>
      <c r="K97" s="751">
        <v>0.1179944197895967</v>
      </c>
      <c r="L97" s="750">
        <v>0.316</v>
      </c>
      <c r="M97" s="751">
        <v>0.14099999999999999</v>
      </c>
      <c r="N97" s="1"/>
      <c r="O97" s="82"/>
      <c r="P97" s="82"/>
      <c r="Q97" s="1"/>
      <c r="R97" s="1"/>
      <c r="S97" s="1"/>
      <c r="T97" s="1"/>
      <c r="U97" s="1"/>
      <c r="V97" s="1"/>
      <c r="W97" s="1"/>
      <c r="X97" s="1"/>
      <c r="Y97" s="1"/>
      <c r="Z97" s="1"/>
    </row>
    <row r="98" spans="1:26" ht="15" customHeight="1" x14ac:dyDescent="0.2">
      <c r="A98" s="1"/>
      <c r="B98" s="1675" t="s">
        <v>87</v>
      </c>
      <c r="C98" s="1632"/>
      <c r="D98" s="1632"/>
      <c r="E98" s="1632"/>
      <c r="F98" s="1632"/>
      <c r="G98" s="1633"/>
      <c r="H98" s="1426">
        <v>0.42199999999999999</v>
      </c>
      <c r="I98" s="752">
        <v>0.247</v>
      </c>
      <c r="J98" s="1186">
        <v>0.37123537319089794</v>
      </c>
      <c r="K98" s="1187">
        <v>0.22255092103547022</v>
      </c>
      <c r="L98" s="1186">
        <v>0.47099999999999997</v>
      </c>
      <c r="M98" s="1187">
        <v>0.252</v>
      </c>
      <c r="N98" s="1"/>
      <c r="O98" s="82"/>
      <c r="P98" s="82"/>
      <c r="Q98" s="1"/>
      <c r="R98" s="1"/>
      <c r="S98" s="1"/>
      <c r="T98" s="1"/>
      <c r="U98" s="1"/>
      <c r="V98" s="1"/>
      <c r="W98" s="1"/>
      <c r="X98" s="1"/>
      <c r="Y98" s="1"/>
      <c r="Z98" s="1"/>
    </row>
    <row r="99" spans="1:26" ht="15" customHeight="1" x14ac:dyDescent="0.2">
      <c r="A99" s="1"/>
      <c r="B99" s="2235" t="s">
        <v>108</v>
      </c>
      <c r="C99" s="1630"/>
      <c r="D99" s="1630"/>
      <c r="E99" s="1630"/>
      <c r="F99" s="1630"/>
      <c r="G99" s="1630"/>
      <c r="H99" s="1630"/>
      <c r="I99" s="1630"/>
      <c r="J99" s="1630"/>
      <c r="K99" s="1630"/>
      <c r="L99" s="1630"/>
      <c r="M99" s="1630"/>
      <c r="N99" s="1"/>
      <c r="O99" s="1"/>
      <c r="P99" s="1"/>
      <c r="Q99" s="1"/>
      <c r="R99" s="1"/>
      <c r="S99" s="1"/>
      <c r="T99" s="1"/>
      <c r="U99" s="1"/>
      <c r="V99" s="1"/>
      <c r="W99" s="1"/>
      <c r="X99" s="1"/>
      <c r="Y99" s="1"/>
      <c r="Z99" s="1"/>
    </row>
    <row r="100" spans="1:26" ht="15" customHeight="1" x14ac:dyDescent="0.2">
      <c r="A100" s="1"/>
      <c r="B100" s="1756" t="s">
        <v>109</v>
      </c>
      <c r="C100" s="1647"/>
      <c r="D100" s="1647"/>
      <c r="E100" s="1647"/>
      <c r="F100" s="1647"/>
      <c r="G100" s="1648"/>
      <c r="H100" s="748">
        <v>0.46200000000000002</v>
      </c>
      <c r="I100" s="749">
        <v>0.27100000000000002</v>
      </c>
      <c r="J100" s="750">
        <v>0.39398267567242712</v>
      </c>
      <c r="K100" s="751">
        <v>0.24318632774041396</v>
      </c>
      <c r="L100" s="750">
        <v>0.64200000000000002</v>
      </c>
      <c r="M100" s="751">
        <v>0.27800000000000002</v>
      </c>
      <c r="N100" s="1"/>
      <c r="O100" s="82"/>
      <c r="P100" s="82"/>
      <c r="Q100" s="1"/>
      <c r="R100" s="1"/>
      <c r="S100" s="1"/>
      <c r="T100" s="1"/>
      <c r="U100" s="1"/>
      <c r="V100" s="1"/>
      <c r="W100" s="1"/>
      <c r="X100" s="1"/>
      <c r="Y100" s="1"/>
      <c r="Z100" s="1"/>
    </row>
    <row r="101" spans="1:26" ht="15" customHeight="1" x14ac:dyDescent="0.2">
      <c r="A101" s="1"/>
      <c r="B101" s="1623" t="s">
        <v>110</v>
      </c>
      <c r="C101" s="1624"/>
      <c r="D101" s="1624"/>
      <c r="E101" s="1624"/>
      <c r="F101" s="1624"/>
      <c r="G101" s="1625"/>
      <c r="H101" s="1092">
        <v>0.161</v>
      </c>
      <c r="I101" s="178">
        <v>0.19</v>
      </c>
      <c r="J101" s="176">
        <v>0.15694777931374901</v>
      </c>
      <c r="K101" s="1093">
        <v>0.12279118077481257</v>
      </c>
      <c r="L101" s="176">
        <v>0.29499999999999998</v>
      </c>
      <c r="M101" s="1093">
        <v>0.13900000000000001</v>
      </c>
      <c r="N101" s="1"/>
      <c r="O101" s="82"/>
      <c r="P101" s="82"/>
      <c r="Q101" s="1"/>
      <c r="R101" s="1"/>
      <c r="S101" s="1"/>
      <c r="T101" s="1"/>
      <c r="U101" s="1"/>
      <c r="V101" s="1"/>
      <c r="W101" s="1"/>
      <c r="X101" s="1"/>
      <c r="Y101" s="1"/>
      <c r="Z101" s="1"/>
    </row>
    <row r="102" spans="1:26" ht="12.75" customHeight="1" x14ac:dyDescent="0.2">
      <c r="A102" s="1"/>
      <c r="B102" s="1675" t="s">
        <v>111</v>
      </c>
      <c r="C102" s="1632"/>
      <c r="D102" s="1632"/>
      <c r="E102" s="1632"/>
      <c r="F102" s="1632"/>
      <c r="G102" s="1633"/>
      <c r="H102" s="1426">
        <v>0.10299999999999999</v>
      </c>
      <c r="I102" s="752">
        <v>9.4E-2</v>
      </c>
      <c r="J102" s="1186">
        <v>4.9647055388313169E-2</v>
      </c>
      <c r="K102" s="1187">
        <v>4.5270263016728783E-2</v>
      </c>
      <c r="L102" s="1186">
        <v>0.19500000000000001</v>
      </c>
      <c r="M102" s="1187">
        <v>0.123</v>
      </c>
      <c r="N102" s="1"/>
      <c r="O102" s="82"/>
      <c r="P102" s="82"/>
      <c r="Q102" s="1"/>
      <c r="R102" s="1"/>
      <c r="S102" s="1"/>
      <c r="T102" s="1"/>
      <c r="U102" s="1"/>
      <c r="V102" s="1"/>
      <c r="W102" s="1"/>
      <c r="X102" s="1"/>
      <c r="Y102" s="1"/>
      <c r="Z102" s="1"/>
    </row>
    <row r="103" spans="1:26" ht="12.75" customHeight="1" x14ac:dyDescent="0.2">
      <c r="A103" s="1"/>
      <c r="B103" s="2235" t="s">
        <v>21</v>
      </c>
      <c r="C103" s="1630"/>
      <c r="D103" s="1630"/>
      <c r="E103" s="1630"/>
      <c r="F103" s="1630"/>
      <c r="G103" s="1630"/>
      <c r="H103" s="1630"/>
      <c r="I103" s="1630"/>
      <c r="J103" s="1630"/>
      <c r="K103" s="1630"/>
      <c r="L103" s="1630"/>
      <c r="M103" s="1630"/>
      <c r="N103" s="1"/>
      <c r="O103" s="1"/>
      <c r="P103" s="1"/>
      <c r="Q103" s="1"/>
      <c r="R103" s="1"/>
      <c r="S103" s="1"/>
      <c r="T103" s="1"/>
      <c r="U103" s="1"/>
      <c r="V103" s="1"/>
      <c r="W103" s="1"/>
      <c r="X103" s="1"/>
      <c r="Y103" s="1"/>
      <c r="Z103" s="1"/>
    </row>
    <row r="104" spans="1:26" ht="12.75" customHeight="1" x14ac:dyDescent="0.2">
      <c r="A104" s="1"/>
      <c r="B104" s="1646" t="s">
        <v>23</v>
      </c>
      <c r="C104" s="1647"/>
      <c r="D104" s="1647"/>
      <c r="E104" s="1647"/>
      <c r="F104" s="1647"/>
      <c r="G104" s="1648"/>
      <c r="H104" s="750">
        <v>0.153</v>
      </c>
      <c r="I104" s="749">
        <v>9.0999999999999998E-2</v>
      </c>
      <c r="J104" s="750">
        <v>0.14399762376510919</v>
      </c>
      <c r="K104" s="751">
        <v>9.6345292016151135E-2</v>
      </c>
      <c r="L104" s="750">
        <v>0.24299999999999999</v>
      </c>
      <c r="M104" s="751">
        <v>0.125</v>
      </c>
      <c r="N104" s="1"/>
      <c r="O104" s="82"/>
      <c r="P104" s="82"/>
      <c r="Q104" s="1"/>
      <c r="R104" s="1"/>
      <c r="S104" s="1"/>
      <c r="T104" s="1"/>
      <c r="U104" s="1"/>
      <c r="V104" s="1"/>
      <c r="W104" s="1"/>
      <c r="X104" s="1"/>
      <c r="Y104" s="1"/>
      <c r="Z104" s="1"/>
    </row>
    <row r="105" spans="1:26" ht="12.75" customHeight="1" x14ac:dyDescent="0.2">
      <c r="A105" s="1"/>
      <c r="B105" s="1623" t="s">
        <v>24</v>
      </c>
      <c r="C105" s="1624"/>
      <c r="D105" s="1624"/>
      <c r="E105" s="1624"/>
      <c r="F105" s="1624"/>
      <c r="G105" s="1625"/>
      <c r="H105" s="1182" t="s">
        <v>25</v>
      </c>
      <c r="I105" s="743" t="s">
        <v>25</v>
      </c>
      <c r="J105" s="1182">
        <v>3.5087719298245612E-2</v>
      </c>
      <c r="K105" s="1183">
        <v>1.7543859649122806E-2</v>
      </c>
      <c r="L105" s="1182">
        <v>0.33400000000000002</v>
      </c>
      <c r="M105" s="1183">
        <v>7.9000000000000001E-2</v>
      </c>
      <c r="N105" s="1"/>
      <c r="O105" s="82"/>
      <c r="P105" s="82"/>
      <c r="Q105" s="1"/>
      <c r="R105" s="1"/>
      <c r="S105" s="1"/>
      <c r="T105" s="1"/>
      <c r="U105" s="1"/>
      <c r="V105" s="1"/>
      <c r="W105" s="1"/>
      <c r="X105" s="1"/>
      <c r="Y105" s="1"/>
      <c r="Z105" s="1"/>
    </row>
    <row r="106" spans="1:26" ht="12.75" customHeight="1" x14ac:dyDescent="0.2">
      <c r="A106" s="1"/>
      <c r="B106" s="1623" t="s">
        <v>26</v>
      </c>
      <c r="C106" s="1624"/>
      <c r="D106" s="1624"/>
      <c r="E106" s="1624"/>
      <c r="F106" s="1624"/>
      <c r="G106" s="1625"/>
      <c r="H106" s="1186">
        <v>0.24</v>
      </c>
      <c r="I106" s="752">
        <v>0.20100000000000001</v>
      </c>
      <c r="J106" s="176">
        <v>0.21255929174726154</v>
      </c>
      <c r="K106" s="1093">
        <v>0.15387040401139659</v>
      </c>
      <c r="L106" s="176">
        <v>0.375</v>
      </c>
      <c r="M106" s="1093">
        <v>0.17599999999999999</v>
      </c>
      <c r="N106" s="1"/>
      <c r="O106" s="82"/>
      <c r="P106" s="82"/>
      <c r="Q106" s="1"/>
      <c r="R106" s="1"/>
      <c r="S106" s="1"/>
      <c r="T106" s="1"/>
      <c r="U106" s="1"/>
      <c r="V106" s="1"/>
      <c r="W106" s="1"/>
      <c r="X106" s="1"/>
      <c r="Y106" s="1"/>
      <c r="Z106" s="1"/>
    </row>
    <row r="107" spans="1:26" ht="12.75" customHeight="1" x14ac:dyDescent="0.2">
      <c r="A107" s="1"/>
      <c r="B107" s="1631" t="s">
        <v>42</v>
      </c>
      <c r="C107" s="1632"/>
      <c r="D107" s="1632"/>
      <c r="E107" s="1632"/>
      <c r="F107" s="1632"/>
      <c r="G107" s="1633"/>
      <c r="H107" s="753">
        <v>0.23599999999999999</v>
      </c>
      <c r="I107" s="754">
        <v>0.2</v>
      </c>
      <c r="J107" s="1427">
        <v>0.19590357224355026</v>
      </c>
      <c r="K107" s="1428">
        <v>0.14012154137713179</v>
      </c>
      <c r="L107" s="755">
        <v>0.34799999999999998</v>
      </c>
      <c r="M107" s="756">
        <v>0.16400000000000001</v>
      </c>
      <c r="N107" s="1"/>
      <c r="O107" s="82"/>
      <c r="P107" s="82"/>
      <c r="Q107" s="1"/>
      <c r="R107" s="1"/>
      <c r="S107" s="1"/>
      <c r="T107" s="1"/>
      <c r="U107" s="1"/>
      <c r="V107" s="1"/>
      <c r="W107" s="1"/>
      <c r="X107" s="1"/>
      <c r="Y107" s="1"/>
      <c r="Z107" s="1"/>
    </row>
    <row r="108" spans="1:26" ht="15" customHeight="1" x14ac:dyDescent="0.2">
      <c r="A108" s="1"/>
      <c r="B108" s="1644" t="s">
        <v>841</v>
      </c>
      <c r="C108" s="1645"/>
      <c r="D108" s="1645"/>
      <c r="E108" s="1645"/>
      <c r="F108" s="1645"/>
      <c r="G108" s="1645"/>
      <c r="H108" s="1645"/>
      <c r="I108" s="1645"/>
      <c r="J108" s="1645"/>
      <c r="K108" s="1645"/>
      <c r="L108" s="1645"/>
      <c r="M108" s="1645"/>
      <c r="N108" s="2"/>
      <c r="O108" s="2"/>
      <c r="P108" s="2"/>
      <c r="Q108" s="2"/>
      <c r="R108" s="2"/>
      <c r="S108" s="2"/>
      <c r="T108" s="2"/>
      <c r="U108" s="2"/>
      <c r="V108" s="2"/>
      <c r="W108" s="2"/>
      <c r="X108" s="2"/>
      <c r="Y108" s="2"/>
      <c r="Z108" s="2"/>
    </row>
    <row r="109" spans="1:26" ht="12.75" customHeight="1" x14ac:dyDescent="0.2">
      <c r="A109" s="1"/>
      <c r="B109" s="1610"/>
      <c r="C109" s="1610"/>
      <c r="D109" s="1610"/>
      <c r="E109" s="1610"/>
      <c r="F109" s="1610"/>
      <c r="G109" s="1610"/>
      <c r="H109" s="1610"/>
      <c r="I109" s="1610"/>
      <c r="J109" s="1610"/>
      <c r="K109" s="1610"/>
      <c r="L109" s="1610"/>
      <c r="M109" s="1610"/>
      <c r="N109" s="2"/>
      <c r="O109" s="2"/>
      <c r="P109" s="2"/>
      <c r="Q109" s="2"/>
      <c r="R109" s="2"/>
      <c r="S109" s="2"/>
      <c r="T109" s="2"/>
      <c r="U109" s="2"/>
      <c r="V109" s="2"/>
      <c r="W109" s="2"/>
      <c r="X109" s="2"/>
      <c r="Y109" s="2"/>
      <c r="Z109" s="2"/>
    </row>
    <row r="110" spans="1:26" ht="21.75" customHeight="1" x14ac:dyDescent="0.2">
      <c r="A110" s="1"/>
      <c r="B110" s="1635"/>
      <c r="C110" s="1635"/>
      <c r="D110" s="1635"/>
      <c r="E110" s="1635"/>
      <c r="F110" s="1635"/>
      <c r="G110" s="1635"/>
      <c r="H110" s="1635"/>
      <c r="I110" s="1635"/>
      <c r="J110" s="1635"/>
      <c r="K110" s="1635"/>
      <c r="L110" s="1635"/>
      <c r="M110" s="1635"/>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1012"/>
      <c r="B113" s="1012" t="s">
        <v>126</v>
      </c>
      <c r="C113" s="1012"/>
      <c r="D113" s="1012"/>
      <c r="E113" s="1012"/>
      <c r="F113" s="1012"/>
      <c r="G113" s="1012"/>
      <c r="H113" s="1012"/>
      <c r="I113" s="1012"/>
      <c r="J113" s="1012"/>
      <c r="K113" s="1012"/>
      <c r="L113" s="1012"/>
      <c r="M113" s="1012"/>
      <c r="N113" s="1"/>
      <c r="O113" s="1"/>
      <c r="P113" s="1"/>
      <c r="Q113" s="1"/>
      <c r="R113" s="1"/>
      <c r="S113" s="1"/>
      <c r="T113" s="1"/>
      <c r="U113" s="1"/>
      <c r="V113" s="1"/>
      <c r="W113" s="1"/>
      <c r="X113" s="1"/>
      <c r="Y113" s="1"/>
      <c r="Z113" s="1"/>
    </row>
    <row r="114" spans="1:26" ht="12.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 customHeight="1" x14ac:dyDescent="0.2">
      <c r="A115" s="1"/>
      <c r="B115" s="2190" t="s">
        <v>842</v>
      </c>
      <c r="C115" s="1615"/>
      <c r="D115" s="1637"/>
      <c r="E115" s="2191">
        <v>2022</v>
      </c>
      <c r="F115" s="2191">
        <v>2023</v>
      </c>
      <c r="G115" s="2192" t="s">
        <v>135</v>
      </c>
      <c r="H115" s="1"/>
      <c r="I115" s="1"/>
      <c r="J115" s="1"/>
      <c r="K115" s="1"/>
      <c r="L115" s="1"/>
      <c r="M115" s="1"/>
      <c r="N115" s="1"/>
      <c r="O115" s="1"/>
      <c r="P115" s="1"/>
      <c r="Q115" s="1"/>
      <c r="R115" s="1"/>
      <c r="S115" s="1"/>
      <c r="T115" s="1"/>
      <c r="U115" s="1"/>
      <c r="V115" s="1"/>
      <c r="W115" s="1"/>
      <c r="X115" s="1"/>
      <c r="Y115" s="1"/>
      <c r="Z115" s="1"/>
    </row>
    <row r="116" spans="1:26" ht="21" customHeight="1" x14ac:dyDescent="0.2">
      <c r="A116" s="1"/>
      <c r="B116" s="1638"/>
      <c r="C116" s="1638"/>
      <c r="D116" s="1639"/>
      <c r="E116" s="1641"/>
      <c r="F116" s="1641"/>
      <c r="G116" s="1643"/>
      <c r="H116" s="1"/>
      <c r="I116" s="1"/>
      <c r="J116" s="1"/>
      <c r="K116" s="1"/>
      <c r="L116" s="1"/>
      <c r="M116" s="1"/>
      <c r="N116" s="1"/>
      <c r="O116" s="1"/>
      <c r="P116" s="1"/>
      <c r="Q116" s="1"/>
      <c r="R116" s="1"/>
      <c r="S116" s="1"/>
      <c r="T116" s="1"/>
      <c r="U116" s="1"/>
      <c r="V116" s="1"/>
      <c r="W116" s="1"/>
      <c r="X116" s="1"/>
      <c r="Y116" s="1"/>
      <c r="Z116" s="1"/>
    </row>
    <row r="117" spans="1:26" ht="12.75" customHeight="1" x14ac:dyDescent="0.2">
      <c r="A117" s="1"/>
      <c r="B117" s="2247" t="s">
        <v>107</v>
      </c>
      <c r="C117" s="1627"/>
      <c r="D117" s="1627"/>
      <c r="E117" s="1627"/>
      <c r="F117" s="1627"/>
      <c r="G117" s="1627"/>
      <c r="H117" s="1"/>
      <c r="I117" s="1"/>
      <c r="J117" s="1"/>
      <c r="K117" s="1"/>
      <c r="L117" s="1"/>
      <c r="M117" s="1"/>
      <c r="N117" s="1"/>
      <c r="O117" s="1"/>
      <c r="P117" s="1"/>
      <c r="Q117" s="1"/>
      <c r="R117" s="1"/>
      <c r="S117" s="1"/>
      <c r="T117" s="1"/>
      <c r="U117" s="1"/>
      <c r="V117" s="1"/>
      <c r="W117" s="1"/>
      <c r="X117" s="1"/>
      <c r="Y117" s="1"/>
      <c r="Z117" s="1"/>
    </row>
    <row r="118" spans="1:26" ht="12.75" customHeight="1" x14ac:dyDescent="0.2">
      <c r="A118" s="1"/>
      <c r="B118" s="1646" t="s">
        <v>86</v>
      </c>
      <c r="C118" s="1647"/>
      <c r="D118" s="1648"/>
      <c r="E118" s="757">
        <v>11.4</v>
      </c>
      <c r="F118" s="330">
        <v>8.2038649544324755</v>
      </c>
      <c r="G118" s="330">
        <v>18.3</v>
      </c>
      <c r="H118" s="1"/>
      <c r="I118" s="82"/>
      <c r="J118" s="1"/>
      <c r="K118" s="1"/>
      <c r="L118" s="1"/>
      <c r="M118" s="1"/>
      <c r="N118" s="1"/>
      <c r="O118" s="1"/>
      <c r="P118" s="1"/>
      <c r="Q118" s="1"/>
      <c r="R118" s="1"/>
      <c r="S118" s="1"/>
      <c r="T118" s="1"/>
      <c r="U118" s="1"/>
      <c r="V118" s="1"/>
      <c r="W118" s="1"/>
      <c r="X118" s="1"/>
      <c r="Y118" s="1"/>
      <c r="Z118" s="1"/>
    </row>
    <row r="119" spans="1:26" ht="12.75" customHeight="1" x14ac:dyDescent="0.2">
      <c r="A119" s="1"/>
      <c r="B119" s="1675" t="s">
        <v>87</v>
      </c>
      <c r="C119" s="1632"/>
      <c r="D119" s="1633"/>
      <c r="E119" s="758">
        <v>10.8</v>
      </c>
      <c r="F119" s="1177">
        <v>10.107373219373219</v>
      </c>
      <c r="G119" s="1177">
        <v>20.13</v>
      </c>
      <c r="H119" s="1"/>
      <c r="I119" s="82"/>
      <c r="J119" s="1"/>
      <c r="K119" s="1"/>
      <c r="L119" s="1"/>
      <c r="M119" s="1"/>
      <c r="N119" s="1"/>
      <c r="O119" s="1"/>
      <c r="P119" s="1"/>
      <c r="Q119" s="1"/>
      <c r="R119" s="1"/>
      <c r="S119" s="1"/>
      <c r="T119" s="1"/>
      <c r="U119" s="1"/>
      <c r="V119" s="1"/>
      <c r="W119" s="1"/>
      <c r="X119" s="1"/>
      <c r="Y119" s="1"/>
      <c r="Z119" s="1"/>
    </row>
    <row r="120" spans="1:26" ht="12.75" customHeight="1" x14ac:dyDescent="0.2">
      <c r="A120" s="1"/>
      <c r="B120" s="2235" t="s">
        <v>28</v>
      </c>
      <c r="C120" s="1630"/>
      <c r="D120" s="1630"/>
      <c r="E120" s="1630"/>
      <c r="F120" s="1630"/>
      <c r="G120" s="1630"/>
      <c r="H120" s="1"/>
      <c r="I120" s="1"/>
      <c r="J120" s="1"/>
      <c r="K120" s="1"/>
      <c r="L120" s="1"/>
      <c r="M120" s="1"/>
      <c r="N120" s="1"/>
      <c r="O120" s="1"/>
      <c r="P120" s="1"/>
      <c r="Q120" s="1"/>
      <c r="R120" s="1"/>
      <c r="S120" s="1"/>
      <c r="T120" s="1"/>
      <c r="U120" s="1"/>
      <c r="V120" s="1"/>
      <c r="W120" s="1"/>
      <c r="X120" s="1"/>
      <c r="Y120" s="1"/>
      <c r="Z120" s="1"/>
    </row>
    <row r="121" spans="1:26" ht="12.75" customHeight="1" x14ac:dyDescent="0.2">
      <c r="A121" s="1"/>
      <c r="B121" s="1646" t="s">
        <v>29</v>
      </c>
      <c r="C121" s="1647"/>
      <c r="D121" s="1648"/>
      <c r="E121" s="757">
        <v>0.5</v>
      </c>
      <c r="F121" s="330">
        <v>1.0471428571428572</v>
      </c>
      <c r="G121" s="1179">
        <v>15.31</v>
      </c>
      <c r="H121" s="1"/>
      <c r="I121" s="82"/>
      <c r="J121" s="1"/>
      <c r="K121" s="1"/>
      <c r="L121" s="1"/>
      <c r="M121" s="1"/>
      <c r="N121" s="1"/>
      <c r="O121" s="1"/>
      <c r="P121" s="1"/>
      <c r="Q121" s="1"/>
      <c r="R121" s="1"/>
      <c r="S121" s="1"/>
      <c r="T121" s="1"/>
      <c r="U121" s="1"/>
      <c r="V121" s="1"/>
      <c r="W121" s="1"/>
      <c r="X121" s="1"/>
      <c r="Y121" s="1"/>
      <c r="Z121" s="1"/>
    </row>
    <row r="122" spans="1:26" ht="12.75" customHeight="1" x14ac:dyDescent="0.2">
      <c r="A122" s="1"/>
      <c r="B122" s="1623" t="s">
        <v>30</v>
      </c>
      <c r="C122" s="1624"/>
      <c r="D122" s="1625"/>
      <c r="E122" s="759">
        <v>6.9</v>
      </c>
      <c r="F122" s="1179">
        <v>10.581766467065869</v>
      </c>
      <c r="G122" s="1179">
        <v>36.6</v>
      </c>
      <c r="H122" s="1"/>
      <c r="I122" s="82"/>
      <c r="J122" s="1"/>
      <c r="K122" s="1"/>
      <c r="L122" s="1"/>
      <c r="M122" s="1"/>
      <c r="N122" s="1"/>
      <c r="O122" s="1"/>
      <c r="P122" s="1"/>
      <c r="Q122" s="1"/>
      <c r="R122" s="1"/>
      <c r="S122" s="1"/>
      <c r="T122" s="1"/>
      <c r="U122" s="1"/>
      <c r="V122" s="1"/>
      <c r="W122" s="1"/>
      <c r="X122" s="1"/>
      <c r="Y122" s="1"/>
      <c r="Z122" s="1"/>
    </row>
    <row r="123" spans="1:26" ht="12.75" customHeight="1" x14ac:dyDescent="0.2">
      <c r="A123" s="1"/>
      <c r="B123" s="1623" t="s">
        <v>31</v>
      </c>
      <c r="C123" s="1624"/>
      <c r="D123" s="1625"/>
      <c r="E123" s="759">
        <v>5.9</v>
      </c>
      <c r="F123" s="1179">
        <v>16.150468749999998</v>
      </c>
      <c r="G123" s="1179">
        <v>31.53</v>
      </c>
      <c r="H123" s="1"/>
      <c r="I123" s="82"/>
      <c r="J123" s="1"/>
      <c r="K123" s="1"/>
      <c r="L123" s="1"/>
      <c r="M123" s="1"/>
      <c r="N123" s="1"/>
      <c r="O123" s="1"/>
      <c r="P123" s="1"/>
      <c r="Q123" s="1"/>
      <c r="R123" s="1"/>
      <c r="S123" s="1"/>
      <c r="T123" s="1"/>
      <c r="U123" s="1"/>
      <c r="V123" s="1"/>
      <c r="W123" s="1"/>
      <c r="X123" s="1"/>
      <c r="Y123" s="1"/>
      <c r="Z123" s="1"/>
    </row>
    <row r="124" spans="1:26" ht="12.75" customHeight="1" x14ac:dyDescent="0.2">
      <c r="A124" s="1"/>
      <c r="B124" s="1623" t="s">
        <v>32</v>
      </c>
      <c r="C124" s="1624"/>
      <c r="D124" s="1625"/>
      <c r="E124" s="759">
        <v>5.2</v>
      </c>
      <c r="F124" s="1179">
        <v>12.497999999999999</v>
      </c>
      <c r="G124" s="1179">
        <v>52.35</v>
      </c>
      <c r="H124" s="1"/>
      <c r="I124" s="82"/>
      <c r="J124" s="1"/>
      <c r="K124" s="1"/>
      <c r="L124" s="1"/>
      <c r="M124" s="1"/>
      <c r="N124" s="1"/>
      <c r="O124" s="1"/>
      <c r="P124" s="1"/>
      <c r="Q124" s="1"/>
      <c r="R124" s="1"/>
      <c r="S124" s="1"/>
      <c r="T124" s="1"/>
      <c r="U124" s="1"/>
      <c r="V124" s="1"/>
      <c r="W124" s="1"/>
      <c r="X124" s="1"/>
      <c r="Y124" s="1"/>
      <c r="Z124" s="1"/>
    </row>
    <row r="125" spans="1:26" ht="12.75" customHeight="1" x14ac:dyDescent="0.2">
      <c r="A125" s="1"/>
      <c r="B125" s="1623" t="s">
        <v>33</v>
      </c>
      <c r="C125" s="1624"/>
      <c r="D125" s="1625"/>
      <c r="E125" s="759">
        <v>3.5</v>
      </c>
      <c r="F125" s="1179">
        <v>5.9728267477203651</v>
      </c>
      <c r="G125" s="1179">
        <v>19.510000000000002</v>
      </c>
      <c r="H125" s="1"/>
      <c r="I125" s="82"/>
      <c r="J125" s="1"/>
      <c r="K125" s="1"/>
      <c r="L125" s="1"/>
      <c r="M125" s="1"/>
      <c r="N125" s="1"/>
      <c r="O125" s="1"/>
      <c r="P125" s="1"/>
      <c r="Q125" s="1"/>
      <c r="R125" s="1"/>
      <c r="S125" s="1"/>
      <c r="T125" s="1"/>
      <c r="U125" s="1"/>
      <c r="V125" s="1"/>
      <c r="W125" s="1"/>
      <c r="X125" s="1"/>
      <c r="Y125" s="1"/>
      <c r="Z125" s="1"/>
    </row>
    <row r="126" spans="1:26" ht="12.75" customHeight="1" x14ac:dyDescent="0.2">
      <c r="A126" s="1"/>
      <c r="B126" s="1623" t="s">
        <v>34</v>
      </c>
      <c r="C126" s="1624"/>
      <c r="D126" s="1625"/>
      <c r="E126" s="759">
        <v>11.4</v>
      </c>
      <c r="F126" s="1179">
        <v>9.9889555125725344</v>
      </c>
      <c r="G126" s="1179">
        <v>22.6</v>
      </c>
      <c r="H126" s="1"/>
      <c r="I126" s="82"/>
      <c r="J126" s="1"/>
      <c r="K126" s="1"/>
      <c r="L126" s="1"/>
      <c r="M126" s="1"/>
      <c r="N126" s="1"/>
      <c r="O126" s="1"/>
      <c r="P126" s="1"/>
      <c r="Q126" s="1"/>
      <c r="R126" s="1"/>
      <c r="S126" s="1"/>
      <c r="T126" s="1"/>
      <c r="U126" s="1"/>
      <c r="V126" s="1"/>
      <c r="W126" s="1"/>
      <c r="X126" s="1"/>
      <c r="Y126" s="1"/>
      <c r="Z126" s="1"/>
    </row>
    <row r="127" spans="1:26" ht="12.75" customHeight="1" x14ac:dyDescent="0.2">
      <c r="A127" s="1"/>
      <c r="B127" s="1623" t="s">
        <v>35</v>
      </c>
      <c r="C127" s="1624"/>
      <c r="D127" s="1625"/>
      <c r="E127" s="759">
        <v>6.4</v>
      </c>
      <c r="F127" s="1179">
        <v>8.725741463414634</v>
      </c>
      <c r="G127" s="1179">
        <v>12.17</v>
      </c>
      <c r="H127" s="1"/>
      <c r="I127" s="82"/>
      <c r="J127" s="1"/>
      <c r="K127" s="1"/>
      <c r="L127" s="1"/>
      <c r="M127" s="1"/>
      <c r="N127" s="1"/>
      <c r="O127" s="1"/>
      <c r="P127" s="1"/>
      <c r="Q127" s="1"/>
      <c r="R127" s="1"/>
      <c r="S127" s="1"/>
      <c r="T127" s="1"/>
      <c r="U127" s="1"/>
      <c r="V127" s="1"/>
      <c r="W127" s="1"/>
      <c r="X127" s="1"/>
      <c r="Y127" s="1"/>
      <c r="Z127" s="1"/>
    </row>
    <row r="128" spans="1:26" ht="12.75" customHeight="1" x14ac:dyDescent="0.2">
      <c r="A128" s="1"/>
      <c r="B128" s="1623" t="s">
        <v>36</v>
      </c>
      <c r="C128" s="1624"/>
      <c r="D128" s="1625"/>
      <c r="E128" s="759">
        <v>13.8</v>
      </c>
      <c r="F128" s="1179">
        <v>7.0888488700564967</v>
      </c>
      <c r="G128" s="1179">
        <v>12.17</v>
      </c>
      <c r="H128" s="1"/>
      <c r="I128" s="82"/>
      <c r="J128" s="1"/>
      <c r="K128" s="1"/>
      <c r="L128" s="1"/>
      <c r="M128" s="1"/>
      <c r="N128" s="1"/>
      <c r="O128" s="1"/>
      <c r="P128" s="1"/>
      <c r="Q128" s="1"/>
      <c r="R128" s="1"/>
      <c r="S128" s="1"/>
      <c r="T128" s="1"/>
      <c r="U128" s="1"/>
      <c r="V128" s="1"/>
      <c r="W128" s="1"/>
      <c r="X128" s="1"/>
      <c r="Y128" s="1"/>
      <c r="Z128" s="1"/>
    </row>
    <row r="129" spans="1:26" ht="12.75" customHeight="1" x14ac:dyDescent="0.2">
      <c r="A129" s="1"/>
      <c r="B129" s="1623" t="s">
        <v>128</v>
      </c>
      <c r="C129" s="1624"/>
      <c r="D129" s="1625"/>
      <c r="E129" s="759">
        <v>31</v>
      </c>
      <c r="F129" s="1179">
        <v>12.904516129032256</v>
      </c>
      <c r="G129" s="1179">
        <v>40.58</v>
      </c>
      <c r="H129" s="1"/>
      <c r="I129" s="82"/>
      <c r="J129" s="1"/>
      <c r="K129" s="1"/>
      <c r="L129" s="1"/>
      <c r="M129" s="1"/>
      <c r="N129" s="1"/>
      <c r="O129" s="1"/>
      <c r="P129" s="1"/>
      <c r="Q129" s="1"/>
      <c r="R129" s="1"/>
      <c r="S129" s="1"/>
      <c r="T129" s="1"/>
      <c r="U129" s="1"/>
      <c r="V129" s="1"/>
      <c r="W129" s="1"/>
      <c r="X129" s="1"/>
      <c r="Y129" s="1"/>
      <c r="Z129" s="1"/>
    </row>
    <row r="130" spans="1:26" ht="12.75" customHeight="1" x14ac:dyDescent="0.2">
      <c r="A130" s="1"/>
      <c r="B130" s="1623" t="s">
        <v>37</v>
      </c>
      <c r="C130" s="1624"/>
      <c r="D130" s="1625"/>
      <c r="E130" s="759" t="s">
        <v>136</v>
      </c>
      <c r="F130" s="1179">
        <v>34.065999999999995</v>
      </c>
      <c r="G130" s="1179">
        <v>11.05</v>
      </c>
      <c r="H130" s="1"/>
      <c r="I130" s="82"/>
      <c r="J130" s="1"/>
      <c r="K130" s="1"/>
      <c r="L130" s="1"/>
      <c r="M130" s="1"/>
      <c r="N130" s="1"/>
      <c r="O130" s="1"/>
      <c r="P130" s="1"/>
      <c r="Q130" s="1"/>
      <c r="R130" s="1"/>
      <c r="S130" s="1"/>
      <c r="T130" s="1"/>
      <c r="U130" s="1"/>
      <c r="V130" s="1"/>
      <c r="W130" s="1"/>
      <c r="X130" s="1"/>
      <c r="Y130" s="1"/>
      <c r="Z130" s="1"/>
    </row>
    <row r="131" spans="1:26" ht="12.75" customHeight="1" x14ac:dyDescent="0.2">
      <c r="A131" s="1"/>
      <c r="B131" s="1623" t="s">
        <v>38</v>
      </c>
      <c r="C131" s="1624"/>
      <c r="D131" s="1625"/>
      <c r="E131" s="759">
        <v>4.5</v>
      </c>
      <c r="F131" s="1179">
        <v>13.375433333333335</v>
      </c>
      <c r="G131" s="1179">
        <v>9.49</v>
      </c>
      <c r="H131" s="1"/>
      <c r="I131" s="82"/>
      <c r="J131" s="1"/>
      <c r="K131" s="1"/>
      <c r="L131" s="1"/>
      <c r="M131" s="1"/>
      <c r="N131" s="1"/>
      <c r="O131" s="1"/>
      <c r="P131" s="1"/>
      <c r="Q131" s="1"/>
      <c r="R131" s="1"/>
      <c r="S131" s="1"/>
      <c r="T131" s="1"/>
      <c r="U131" s="1"/>
      <c r="V131" s="1"/>
      <c r="W131" s="1"/>
      <c r="X131" s="1"/>
      <c r="Y131" s="1"/>
      <c r="Z131" s="1"/>
    </row>
    <row r="132" spans="1:26" ht="12.75" customHeight="1" x14ac:dyDescent="0.2">
      <c r="A132" s="1"/>
      <c r="B132" s="1631" t="s">
        <v>42</v>
      </c>
      <c r="C132" s="1632"/>
      <c r="D132" s="1633"/>
      <c r="E132" s="760">
        <v>11.3</v>
      </c>
      <c r="F132" s="1180">
        <v>8.632704107830552</v>
      </c>
      <c r="G132" s="1180">
        <v>18.72</v>
      </c>
      <c r="H132" s="1"/>
      <c r="I132" s="82"/>
      <c r="J132" s="1"/>
      <c r="K132" s="1"/>
      <c r="L132" s="1"/>
      <c r="M132" s="1"/>
      <c r="N132" s="1"/>
      <c r="O132" s="1"/>
      <c r="P132" s="1"/>
      <c r="Q132" s="1"/>
      <c r="R132" s="1"/>
      <c r="S132" s="1"/>
      <c r="T132" s="1"/>
      <c r="U132" s="1"/>
      <c r="V132" s="1"/>
      <c r="W132" s="1"/>
      <c r="X132" s="1"/>
      <c r="Y132" s="1"/>
      <c r="Z132" s="1"/>
    </row>
    <row r="133" spans="1:26" ht="15" customHeight="1" x14ac:dyDescent="0.2">
      <c r="A133" s="2"/>
      <c r="B133" s="1644" t="s">
        <v>843</v>
      </c>
      <c r="C133" s="1645"/>
      <c r="D133" s="1645"/>
      <c r="E133" s="1645"/>
      <c r="F133" s="1645"/>
      <c r="G133" s="1645"/>
      <c r="H133" s="2"/>
      <c r="I133" s="2"/>
      <c r="J133" s="2"/>
      <c r="K133" s="2"/>
      <c r="L133" s="2"/>
      <c r="M133" s="2"/>
      <c r="N133" s="2"/>
      <c r="O133" s="2"/>
      <c r="P133" s="2"/>
      <c r="Q133" s="2"/>
      <c r="R133" s="2"/>
      <c r="S133" s="2"/>
      <c r="T133" s="2"/>
      <c r="U133" s="2"/>
      <c r="V133" s="2"/>
      <c r="W133" s="2"/>
      <c r="X133" s="2"/>
      <c r="Y133" s="2"/>
      <c r="Z133" s="2"/>
    </row>
    <row r="134" spans="1:26" ht="42" customHeight="1" x14ac:dyDescent="0.2">
      <c r="A134" s="2"/>
      <c r="B134" s="1610"/>
      <c r="C134" s="1610"/>
      <c r="D134" s="1610"/>
      <c r="E134" s="1610"/>
      <c r="F134" s="1610"/>
      <c r="G134" s="1610"/>
      <c r="H134" s="2"/>
      <c r="I134" s="2"/>
      <c r="J134" s="2"/>
      <c r="K134" s="2"/>
      <c r="L134" s="2"/>
      <c r="M134" s="2"/>
      <c r="N134" s="2"/>
      <c r="O134" s="2"/>
      <c r="P134" s="2"/>
      <c r="Q134" s="2"/>
      <c r="R134" s="2"/>
      <c r="S134" s="2"/>
      <c r="T134" s="2"/>
      <c r="U134" s="2"/>
      <c r="V134" s="2"/>
      <c r="W134" s="2"/>
      <c r="X134" s="2"/>
      <c r="Y134" s="2"/>
      <c r="Z134" s="2"/>
    </row>
    <row r="135" spans="1:26" ht="1.5" customHeight="1" x14ac:dyDescent="0.2">
      <c r="A135" s="2"/>
      <c r="B135" s="1610"/>
      <c r="C135" s="1610"/>
      <c r="D135" s="1610"/>
      <c r="E135" s="1610"/>
      <c r="F135" s="1610"/>
      <c r="G135" s="1610"/>
      <c r="H135" s="761"/>
      <c r="I135" s="2"/>
      <c r="J135" s="2"/>
      <c r="K135" s="2"/>
      <c r="L135" s="2"/>
      <c r="M135" s="2"/>
      <c r="N135" s="2"/>
      <c r="O135" s="2"/>
      <c r="P135" s="2"/>
      <c r="Q135" s="2"/>
      <c r="R135" s="2"/>
      <c r="S135" s="2"/>
      <c r="T135" s="2"/>
      <c r="U135" s="2"/>
      <c r="V135" s="2"/>
      <c r="W135" s="2"/>
      <c r="X135" s="2"/>
      <c r="Y135" s="2"/>
      <c r="Z135" s="2"/>
    </row>
    <row r="136" spans="1:26" ht="12.75" customHeight="1" x14ac:dyDescent="0.2">
      <c r="A136" s="2"/>
      <c r="B136" s="1635"/>
      <c r="C136" s="1635"/>
      <c r="D136" s="1635"/>
      <c r="E136" s="1635"/>
      <c r="F136" s="1635"/>
      <c r="G136" s="1635"/>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1012"/>
      <c r="B139" s="1012" t="s">
        <v>133</v>
      </c>
      <c r="C139" s="1012"/>
      <c r="D139" s="1012"/>
      <c r="E139" s="1012"/>
      <c r="F139" s="1012"/>
      <c r="G139" s="1012"/>
      <c r="H139" s="1012"/>
      <c r="I139" s="1012"/>
      <c r="J139" s="1012"/>
      <c r="K139" s="1012"/>
      <c r="L139" s="1012"/>
      <c r="M139" s="1012"/>
      <c r="N139" s="1"/>
      <c r="O139" s="1"/>
      <c r="P139" s="1"/>
      <c r="Q139" s="1"/>
      <c r="R139" s="1"/>
      <c r="S139" s="1"/>
      <c r="T139" s="1"/>
      <c r="U139" s="1"/>
      <c r="V139" s="1"/>
      <c r="W139" s="1"/>
      <c r="X139" s="1"/>
      <c r="Y139" s="1"/>
      <c r="Z139" s="1"/>
    </row>
    <row r="140" spans="1:26" ht="12.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 customHeight="1" x14ac:dyDescent="0.2">
      <c r="A141" s="1"/>
      <c r="B141" s="2190" t="s">
        <v>844</v>
      </c>
      <c r="C141" s="1615"/>
      <c r="D141" s="1637"/>
      <c r="E141" s="2191">
        <v>2022</v>
      </c>
      <c r="F141" s="2191">
        <v>2023</v>
      </c>
      <c r="G141" s="2192">
        <v>2024</v>
      </c>
      <c r="H141" s="1"/>
      <c r="I141" s="1"/>
      <c r="J141" s="1"/>
      <c r="K141" s="1"/>
      <c r="L141" s="1"/>
      <c r="M141" s="1"/>
      <c r="N141" s="1"/>
      <c r="O141" s="1"/>
      <c r="P141" s="1"/>
      <c r="Q141" s="1"/>
      <c r="R141" s="1"/>
      <c r="S141" s="1"/>
      <c r="T141" s="1"/>
      <c r="U141" s="1"/>
      <c r="V141" s="1"/>
      <c r="W141" s="1"/>
      <c r="X141" s="1"/>
      <c r="Y141" s="1"/>
      <c r="Z141" s="1"/>
    </row>
    <row r="142" spans="1:26" ht="15" customHeight="1" x14ac:dyDescent="0.2">
      <c r="A142" s="1"/>
      <c r="B142" s="1615"/>
      <c r="C142" s="1610"/>
      <c r="D142" s="1637"/>
      <c r="E142" s="1683"/>
      <c r="F142" s="1683"/>
      <c r="G142" s="1685"/>
      <c r="H142" s="1"/>
      <c r="I142" s="1"/>
      <c r="J142" s="1"/>
      <c r="K142" s="1"/>
      <c r="L142" s="1"/>
      <c r="M142" s="1"/>
      <c r="N142" s="1"/>
      <c r="O142" s="1"/>
      <c r="P142" s="1"/>
      <c r="Q142" s="1"/>
      <c r="R142" s="1"/>
      <c r="S142" s="1"/>
      <c r="T142" s="1"/>
      <c r="U142" s="1"/>
      <c r="V142" s="1"/>
      <c r="W142" s="1"/>
      <c r="X142" s="1"/>
      <c r="Y142" s="1"/>
      <c r="Z142" s="1"/>
    </row>
    <row r="143" spans="1:26" ht="14.25" customHeight="1" x14ac:dyDescent="0.2">
      <c r="A143" s="1"/>
      <c r="B143" s="1638"/>
      <c r="C143" s="1638"/>
      <c r="D143" s="1639"/>
      <c r="E143" s="1641"/>
      <c r="F143" s="1641"/>
      <c r="G143" s="1643"/>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2247" t="s">
        <v>107</v>
      </c>
      <c r="C144" s="1627"/>
      <c r="D144" s="1627"/>
      <c r="E144" s="1627"/>
      <c r="F144" s="1627"/>
      <c r="G144" s="1627"/>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1623" t="s">
        <v>86</v>
      </c>
      <c r="C145" s="1624"/>
      <c r="D145" s="1625"/>
      <c r="E145" s="762">
        <v>0.90424242424242429</v>
      </c>
      <c r="F145" s="763">
        <v>0.99210526315789471</v>
      </c>
      <c r="G145" s="763" t="s">
        <v>136</v>
      </c>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1623" t="s">
        <v>87</v>
      </c>
      <c r="C146" s="1624"/>
      <c r="D146" s="1625"/>
      <c r="E146" s="102">
        <v>0.930379746835443</v>
      </c>
      <c r="F146" s="1054">
        <v>0.96848137535816614</v>
      </c>
      <c r="G146" s="1054" t="s">
        <v>136</v>
      </c>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2235" t="s">
        <v>28</v>
      </c>
      <c r="C147" s="1630"/>
      <c r="D147" s="1630"/>
      <c r="E147" s="1630"/>
      <c r="F147" s="1630"/>
      <c r="G147" s="1630"/>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1646" t="s">
        <v>29</v>
      </c>
      <c r="C148" s="1647"/>
      <c r="D148" s="1648"/>
      <c r="E148" s="762" t="s">
        <v>25</v>
      </c>
      <c r="F148" s="763">
        <v>1</v>
      </c>
      <c r="G148" s="764" t="s">
        <v>136</v>
      </c>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1623" t="s">
        <v>30</v>
      </c>
      <c r="C149" s="1624"/>
      <c r="D149" s="1625"/>
      <c r="E149" s="185">
        <v>1</v>
      </c>
      <c r="F149" s="1098">
        <v>0.98045602605863191</v>
      </c>
      <c r="G149" s="765" t="s">
        <v>136</v>
      </c>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1623" t="s">
        <v>31</v>
      </c>
      <c r="C150" s="1624"/>
      <c r="D150" s="1625"/>
      <c r="E150" s="185">
        <v>1</v>
      </c>
      <c r="F150" s="1098">
        <v>0.98181818181818181</v>
      </c>
      <c r="G150" s="765" t="s">
        <v>136</v>
      </c>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623" t="s">
        <v>32</v>
      </c>
      <c r="C151" s="1624"/>
      <c r="D151" s="1625"/>
      <c r="E151" s="185">
        <v>0.95238095238095233</v>
      </c>
      <c r="F151" s="1098">
        <v>0.97727272727272729</v>
      </c>
      <c r="G151" s="1429" t="s">
        <v>136</v>
      </c>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1623" t="s">
        <v>33</v>
      </c>
      <c r="C152" s="1624"/>
      <c r="D152" s="1625"/>
      <c r="E152" s="185">
        <v>0.9662921348314607</v>
      </c>
      <c r="F152" s="1098">
        <v>0.98360655737704916</v>
      </c>
      <c r="G152" s="766" t="s">
        <v>136</v>
      </c>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623" t="s">
        <v>34</v>
      </c>
      <c r="C153" s="1624"/>
      <c r="D153" s="1625"/>
      <c r="E153" s="185">
        <v>0.95209580838323349</v>
      </c>
      <c r="F153" s="1098">
        <v>0.99761336515513122</v>
      </c>
      <c r="G153" s="1429" t="s">
        <v>136</v>
      </c>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623" t="s">
        <v>35</v>
      </c>
      <c r="C154" s="1624"/>
      <c r="D154" s="1625"/>
      <c r="E154" s="185">
        <v>0.95348837209302328</v>
      </c>
      <c r="F154" s="1098">
        <v>0.98181818181818181</v>
      </c>
      <c r="G154" s="766" t="s">
        <v>136</v>
      </c>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1623" t="s">
        <v>36</v>
      </c>
      <c r="C155" s="1624"/>
      <c r="D155" s="1625"/>
      <c r="E155" s="185">
        <v>0.85603112840466922</v>
      </c>
      <c r="F155" s="1098">
        <v>0.98966165413533835</v>
      </c>
      <c r="G155" s="1429" t="s">
        <v>136</v>
      </c>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628" t="s">
        <v>42</v>
      </c>
      <c r="C156" s="1624"/>
      <c r="D156" s="1625"/>
      <c r="E156" s="186">
        <v>0.90844354018311291</v>
      </c>
      <c r="F156" s="1099">
        <v>0.98843930635838151</v>
      </c>
      <c r="G156" s="767" t="s">
        <v>136</v>
      </c>
      <c r="H156" s="1"/>
      <c r="I156" s="1"/>
      <c r="J156" s="1"/>
      <c r="K156" s="1"/>
      <c r="L156" s="1"/>
      <c r="M156" s="1"/>
      <c r="N156" s="1"/>
      <c r="O156" s="1"/>
      <c r="P156" s="1"/>
      <c r="Q156" s="1"/>
      <c r="R156" s="1"/>
      <c r="S156" s="1"/>
      <c r="T156" s="1"/>
      <c r="U156" s="1"/>
      <c r="V156" s="1"/>
      <c r="W156" s="1"/>
      <c r="X156" s="1"/>
      <c r="Y156" s="1"/>
      <c r="Z156" s="1"/>
    </row>
    <row r="157" spans="1:26" ht="15" customHeight="1" x14ac:dyDescent="0.2">
      <c r="A157" s="2"/>
      <c r="B157" s="1644" t="s">
        <v>845</v>
      </c>
      <c r="C157" s="1645"/>
      <c r="D157" s="1645"/>
      <c r="E157" s="1645"/>
      <c r="F157" s="1645"/>
      <c r="G157" s="1645"/>
      <c r="H157" s="2"/>
      <c r="I157" s="2"/>
      <c r="J157" s="2"/>
      <c r="K157" s="2"/>
      <c r="L157" s="2"/>
      <c r="M157" s="2"/>
      <c r="N157" s="2"/>
      <c r="O157" s="2"/>
      <c r="P157" s="2"/>
      <c r="Q157" s="2"/>
      <c r="R157" s="2"/>
      <c r="S157" s="2"/>
      <c r="T157" s="2"/>
      <c r="U157" s="2"/>
      <c r="V157" s="2"/>
      <c r="W157" s="2"/>
      <c r="X157" s="2"/>
      <c r="Y157" s="2"/>
      <c r="Z157" s="2"/>
    </row>
    <row r="158" spans="1:26" ht="15" customHeight="1" x14ac:dyDescent="0.2">
      <c r="A158" s="2"/>
      <c r="B158" s="1610"/>
      <c r="C158" s="1610"/>
      <c r="D158" s="1610"/>
      <c r="E158" s="1610"/>
      <c r="F158" s="1610"/>
      <c r="G158" s="1610"/>
      <c r="H158" s="2"/>
      <c r="I158" s="2"/>
      <c r="J158" s="2"/>
      <c r="K158" s="2"/>
      <c r="L158" s="2"/>
      <c r="M158" s="2"/>
      <c r="N158" s="2"/>
      <c r="O158" s="2"/>
      <c r="P158" s="2"/>
      <c r="Q158" s="2"/>
      <c r="R158" s="2"/>
      <c r="S158" s="2"/>
      <c r="T158" s="2"/>
      <c r="U158" s="2"/>
      <c r="V158" s="2"/>
      <c r="W158" s="2"/>
      <c r="X158" s="2"/>
      <c r="Y158" s="2"/>
      <c r="Z158" s="2"/>
    </row>
    <row r="159" spans="1:26" ht="15" customHeight="1" x14ac:dyDescent="0.2">
      <c r="A159" s="2"/>
      <c r="B159" s="1610"/>
      <c r="C159" s="1610"/>
      <c r="D159" s="1610"/>
      <c r="E159" s="1610"/>
      <c r="F159" s="1610"/>
      <c r="G159" s="1610"/>
      <c r="H159" s="2"/>
      <c r="I159" s="2"/>
      <c r="J159" s="2"/>
      <c r="K159" s="2"/>
      <c r="L159" s="2"/>
      <c r="M159" s="2"/>
      <c r="N159" s="2"/>
      <c r="O159" s="2"/>
      <c r="P159" s="2"/>
      <c r="Q159" s="2"/>
      <c r="R159" s="2"/>
      <c r="S159" s="2"/>
      <c r="T159" s="2"/>
      <c r="U159" s="2"/>
      <c r="V159" s="2"/>
      <c r="W159" s="2"/>
      <c r="X159" s="2"/>
      <c r="Y159" s="2"/>
      <c r="Z159" s="2"/>
    </row>
    <row r="160" spans="1:26" ht="24.75" customHeight="1" x14ac:dyDescent="0.2">
      <c r="A160" s="2"/>
      <c r="B160" s="1635"/>
      <c r="C160" s="1635"/>
      <c r="D160" s="1635"/>
      <c r="E160" s="1635"/>
      <c r="F160" s="1635"/>
      <c r="G160" s="1635"/>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158"/>
      <c r="C161" s="158"/>
      <c r="D161" s="158"/>
      <c r="E161" s="158"/>
      <c r="F161" s="158"/>
      <c r="G161" s="158"/>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158"/>
      <c r="C162" s="158"/>
      <c r="D162" s="158"/>
      <c r="E162" s="158"/>
      <c r="F162" s="158"/>
      <c r="G162" s="158"/>
      <c r="H162" s="158"/>
      <c r="I162" s="2"/>
      <c r="J162" s="2"/>
      <c r="K162" s="2"/>
      <c r="L162" s="2"/>
      <c r="M162" s="2"/>
      <c r="N162" s="2"/>
      <c r="O162" s="2"/>
      <c r="P162" s="2"/>
      <c r="Q162" s="2"/>
      <c r="R162" s="2"/>
      <c r="S162" s="2"/>
      <c r="T162" s="2"/>
      <c r="U162" s="2"/>
      <c r="V162" s="2"/>
      <c r="W162" s="2"/>
      <c r="X162" s="2"/>
      <c r="Y162" s="2"/>
      <c r="Z162" s="2"/>
    </row>
    <row r="163" spans="1:26" ht="12.75" customHeight="1" x14ac:dyDescent="0.2">
      <c r="A163" s="1012"/>
      <c r="B163" s="1012" t="s">
        <v>139</v>
      </c>
      <c r="C163" s="1012"/>
      <c r="D163" s="1012"/>
      <c r="E163" s="1012"/>
      <c r="F163" s="1012"/>
      <c r="G163" s="1012"/>
      <c r="H163" s="1012"/>
      <c r="I163" s="1012"/>
      <c r="J163" s="1012"/>
      <c r="K163" s="1012"/>
      <c r="L163" s="1012"/>
      <c r="M163" s="1012"/>
      <c r="N163" s="1"/>
      <c r="O163" s="1"/>
      <c r="P163" s="1"/>
      <c r="Q163" s="1"/>
      <c r="R163" s="1"/>
      <c r="S163" s="1"/>
      <c r="T163" s="1"/>
      <c r="U163" s="1"/>
      <c r="V163" s="1"/>
      <c r="W163" s="1"/>
      <c r="X163" s="1"/>
      <c r="Y163" s="1"/>
      <c r="Z163" s="1"/>
    </row>
    <row r="164" spans="1:26" ht="12.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 customHeight="1" x14ac:dyDescent="0.2">
      <c r="A165" s="1"/>
      <c r="B165" s="2190" t="s">
        <v>846</v>
      </c>
      <c r="C165" s="1615"/>
      <c r="D165" s="1615"/>
      <c r="E165" s="1615"/>
      <c r="F165" s="1615"/>
      <c r="G165" s="1637"/>
      <c r="H165" s="2192">
        <v>2022</v>
      </c>
      <c r="I165" s="1637"/>
      <c r="J165" s="2192">
        <v>2023</v>
      </c>
      <c r="K165" s="1637"/>
      <c r="L165" s="2192">
        <v>2024</v>
      </c>
      <c r="M165" s="1615"/>
      <c r="N165" s="1"/>
      <c r="O165" s="1"/>
      <c r="P165" s="1"/>
      <c r="Q165" s="1"/>
      <c r="R165" s="1"/>
      <c r="S165" s="1"/>
      <c r="T165" s="1"/>
      <c r="U165" s="1"/>
      <c r="V165" s="1"/>
      <c r="W165" s="1"/>
      <c r="X165" s="1"/>
      <c r="Y165" s="1"/>
      <c r="Z165" s="1"/>
    </row>
    <row r="166" spans="1:26" ht="12.75" customHeight="1" x14ac:dyDescent="0.2">
      <c r="A166" s="1"/>
      <c r="B166" s="1638"/>
      <c r="C166" s="1638"/>
      <c r="D166" s="1638"/>
      <c r="E166" s="1638"/>
      <c r="F166" s="1638"/>
      <c r="G166" s="1639"/>
      <c r="H166" s="1415" t="s">
        <v>86</v>
      </c>
      <c r="I166" s="1416" t="s">
        <v>87</v>
      </c>
      <c r="J166" s="1415" t="s">
        <v>86</v>
      </c>
      <c r="K166" s="1416" t="s">
        <v>87</v>
      </c>
      <c r="L166" s="1415" t="s">
        <v>86</v>
      </c>
      <c r="M166" s="733" t="s">
        <v>87</v>
      </c>
      <c r="N166" s="1"/>
      <c r="O166" s="1"/>
      <c r="P166" s="1"/>
      <c r="Q166" s="1"/>
      <c r="R166" s="1"/>
      <c r="S166" s="1"/>
      <c r="T166" s="1"/>
      <c r="U166" s="1"/>
      <c r="V166" s="1"/>
      <c r="W166" s="1"/>
      <c r="X166" s="1"/>
      <c r="Y166" s="1"/>
      <c r="Z166" s="1"/>
    </row>
    <row r="167" spans="1:26" ht="12.75" customHeight="1" x14ac:dyDescent="0.2">
      <c r="A167" s="1"/>
      <c r="B167" s="1670" t="s">
        <v>29</v>
      </c>
      <c r="C167" s="1671"/>
      <c r="D167" s="1671"/>
      <c r="E167" s="1671"/>
      <c r="F167" s="1671"/>
      <c r="G167" s="1672"/>
      <c r="H167" s="750" t="s">
        <v>25</v>
      </c>
      <c r="I167" s="749" t="s">
        <v>25</v>
      </c>
      <c r="J167" s="750">
        <v>0.83299999999999996</v>
      </c>
      <c r="K167" s="751">
        <v>0.16700000000000001</v>
      </c>
      <c r="L167" s="750">
        <v>0.75</v>
      </c>
      <c r="M167" s="751">
        <v>0.25</v>
      </c>
      <c r="N167" s="1"/>
      <c r="O167" s="82"/>
      <c r="P167" s="82"/>
      <c r="Q167" s="1"/>
      <c r="R167" s="1"/>
      <c r="S167" s="1"/>
      <c r="T167" s="1"/>
      <c r="U167" s="1"/>
      <c r="V167" s="1"/>
      <c r="W167" s="1"/>
      <c r="X167" s="1"/>
      <c r="Y167" s="1"/>
      <c r="Z167" s="1"/>
    </row>
    <row r="168" spans="1:26" ht="12.75" customHeight="1" x14ac:dyDescent="0.2">
      <c r="A168" s="1"/>
      <c r="B168" s="1623" t="s">
        <v>30</v>
      </c>
      <c r="C168" s="1624"/>
      <c r="D168" s="1624"/>
      <c r="E168" s="1624"/>
      <c r="F168" s="1624"/>
      <c r="G168" s="1625"/>
      <c r="H168" s="176">
        <v>0.83699999999999997</v>
      </c>
      <c r="I168" s="178">
        <v>0.16300000000000001</v>
      </c>
      <c r="J168" s="176">
        <v>0.79600000000000004</v>
      </c>
      <c r="K168" s="1093">
        <v>0.20399999999999999</v>
      </c>
      <c r="L168" s="176">
        <v>0.79800000000000004</v>
      </c>
      <c r="M168" s="1093">
        <v>0.20200000000000001</v>
      </c>
      <c r="N168" s="1"/>
      <c r="O168" s="82"/>
      <c r="P168" s="82"/>
      <c r="Q168" s="1"/>
      <c r="R168" s="1"/>
      <c r="S168" s="1"/>
      <c r="T168" s="1"/>
      <c r="U168" s="1"/>
      <c r="V168" s="1"/>
      <c r="W168" s="1"/>
      <c r="X168" s="1"/>
      <c r="Y168" s="1"/>
      <c r="Z168" s="1"/>
    </row>
    <row r="169" spans="1:26" ht="12.75" customHeight="1" x14ac:dyDescent="0.2">
      <c r="A169" s="1"/>
      <c r="B169" s="1623" t="s">
        <v>31</v>
      </c>
      <c r="C169" s="1624"/>
      <c r="D169" s="1624"/>
      <c r="E169" s="1624"/>
      <c r="F169" s="1624"/>
      <c r="G169" s="1625"/>
      <c r="H169" s="176">
        <v>1</v>
      </c>
      <c r="I169" s="178">
        <v>0</v>
      </c>
      <c r="J169" s="176">
        <v>0.64100000000000001</v>
      </c>
      <c r="K169" s="1093">
        <v>0.35899999999999999</v>
      </c>
      <c r="L169" s="176">
        <v>0.69099999999999995</v>
      </c>
      <c r="M169" s="1093">
        <v>0.309</v>
      </c>
      <c r="N169" s="1"/>
      <c r="O169" s="82"/>
      <c r="P169" s="82"/>
      <c r="Q169" s="1"/>
      <c r="R169" s="1"/>
      <c r="S169" s="1"/>
      <c r="T169" s="1"/>
      <c r="U169" s="1"/>
      <c r="V169" s="1"/>
      <c r="W169" s="1"/>
      <c r="X169" s="1"/>
      <c r="Y169" s="1"/>
      <c r="Z169" s="1"/>
    </row>
    <row r="170" spans="1:26" ht="12.75" customHeight="1" x14ac:dyDescent="0.2">
      <c r="A170" s="1"/>
      <c r="B170" s="1623" t="s">
        <v>32</v>
      </c>
      <c r="C170" s="1624"/>
      <c r="D170" s="1624"/>
      <c r="E170" s="1624"/>
      <c r="F170" s="1624"/>
      <c r="G170" s="1625"/>
      <c r="H170" s="176">
        <v>0.87</v>
      </c>
      <c r="I170" s="178">
        <v>0.13</v>
      </c>
      <c r="J170" s="176">
        <v>0.7</v>
      </c>
      <c r="K170" s="1093">
        <v>0.3</v>
      </c>
      <c r="L170" s="176">
        <v>0.67400000000000004</v>
      </c>
      <c r="M170" s="1093">
        <v>0.32600000000000001</v>
      </c>
      <c r="N170" s="1"/>
      <c r="O170" s="82"/>
      <c r="P170" s="82"/>
      <c r="Q170" s="1"/>
      <c r="R170" s="1"/>
      <c r="S170" s="1"/>
      <c r="T170" s="1"/>
      <c r="U170" s="1"/>
      <c r="V170" s="1"/>
      <c r="W170" s="1"/>
      <c r="X170" s="1"/>
      <c r="Y170" s="1"/>
      <c r="Z170" s="1"/>
    </row>
    <row r="171" spans="1:26" ht="12.75" customHeight="1" x14ac:dyDescent="0.2">
      <c r="A171" s="1"/>
      <c r="B171" s="1623" t="s">
        <v>33</v>
      </c>
      <c r="C171" s="1624"/>
      <c r="D171" s="1624"/>
      <c r="E171" s="1624"/>
      <c r="F171" s="1624"/>
      <c r="G171" s="1625"/>
      <c r="H171" s="176">
        <v>0.52800000000000002</v>
      </c>
      <c r="I171" s="178">
        <v>0.47199999999999998</v>
      </c>
      <c r="J171" s="176">
        <v>0.50900000000000001</v>
      </c>
      <c r="K171" s="1093">
        <v>0.49099999999999999</v>
      </c>
      <c r="L171" s="176">
        <v>0.51700000000000002</v>
      </c>
      <c r="M171" s="1093">
        <v>0.48299999999999998</v>
      </c>
      <c r="N171" s="1"/>
      <c r="O171" s="82"/>
      <c r="P171" s="82"/>
      <c r="Q171" s="1"/>
      <c r="R171" s="1"/>
      <c r="S171" s="1"/>
      <c r="T171" s="1"/>
      <c r="U171" s="1"/>
      <c r="V171" s="1"/>
      <c r="W171" s="1"/>
      <c r="X171" s="1"/>
      <c r="Y171" s="1"/>
      <c r="Z171" s="1"/>
    </row>
    <row r="172" spans="1:26" ht="12.75" customHeight="1" x14ac:dyDescent="0.2">
      <c r="A172" s="1"/>
      <c r="B172" s="1623" t="s">
        <v>34</v>
      </c>
      <c r="C172" s="1624"/>
      <c r="D172" s="1624"/>
      <c r="E172" s="1624"/>
      <c r="F172" s="1624"/>
      <c r="G172" s="1625"/>
      <c r="H172" s="176">
        <v>0.93799999999999994</v>
      </c>
      <c r="I172" s="178">
        <v>6.2E-2</v>
      </c>
      <c r="J172" s="176">
        <v>0.93200000000000005</v>
      </c>
      <c r="K172" s="1093">
        <v>6.8000000000000005E-2</v>
      </c>
      <c r="L172" s="176">
        <v>0.91100000000000003</v>
      </c>
      <c r="M172" s="1093">
        <v>8.8999999999999996E-2</v>
      </c>
      <c r="N172" s="1"/>
      <c r="O172" s="82"/>
      <c r="P172" s="82"/>
      <c r="Q172" s="1"/>
      <c r="R172" s="1"/>
      <c r="S172" s="1"/>
      <c r="T172" s="1"/>
      <c r="U172" s="1"/>
      <c r="V172" s="1"/>
      <c r="W172" s="1"/>
      <c r="X172" s="1"/>
      <c r="Y172" s="1"/>
      <c r="Z172" s="1"/>
    </row>
    <row r="173" spans="1:26" ht="12.75" customHeight="1" x14ac:dyDescent="0.2">
      <c r="A173" s="1"/>
      <c r="B173" s="1623" t="s">
        <v>35</v>
      </c>
      <c r="C173" s="1624"/>
      <c r="D173" s="1624"/>
      <c r="E173" s="1624"/>
      <c r="F173" s="1624"/>
      <c r="G173" s="1625"/>
      <c r="H173" s="176">
        <v>0.34799999999999998</v>
      </c>
      <c r="I173" s="178">
        <v>0.65200000000000002</v>
      </c>
      <c r="J173" s="176">
        <v>0.34100000000000003</v>
      </c>
      <c r="K173" s="1093">
        <v>0.65900000000000003</v>
      </c>
      <c r="L173" s="176">
        <v>0.47899999999999998</v>
      </c>
      <c r="M173" s="1093">
        <v>0.52100000000000002</v>
      </c>
      <c r="N173" s="1"/>
      <c r="O173" s="82"/>
      <c r="P173" s="82"/>
      <c r="Q173" s="1"/>
      <c r="R173" s="1"/>
      <c r="S173" s="1"/>
      <c r="T173" s="1"/>
      <c r="U173" s="1"/>
      <c r="V173" s="1"/>
      <c r="W173" s="1"/>
      <c r="X173" s="1"/>
      <c r="Y173" s="1"/>
      <c r="Z173" s="1"/>
    </row>
    <row r="174" spans="1:26" ht="12.75" customHeight="1" x14ac:dyDescent="0.2">
      <c r="A174" s="1"/>
      <c r="B174" s="1623" t="s">
        <v>36</v>
      </c>
      <c r="C174" s="1624"/>
      <c r="D174" s="1624"/>
      <c r="E174" s="1624"/>
      <c r="F174" s="1624"/>
      <c r="G174" s="1625"/>
      <c r="H174" s="176">
        <v>0.878</v>
      </c>
      <c r="I174" s="178">
        <v>0.122</v>
      </c>
      <c r="J174" s="176">
        <v>0.91100000000000003</v>
      </c>
      <c r="K174" s="1093">
        <v>8.8999999999999996E-2</v>
      </c>
      <c r="L174" s="176">
        <v>0.92400000000000004</v>
      </c>
      <c r="M174" s="1093">
        <v>7.5999999999999998E-2</v>
      </c>
      <c r="N174" s="1"/>
      <c r="O174" s="82"/>
      <c r="P174" s="82"/>
      <c r="Q174" s="1"/>
      <c r="R174" s="1"/>
      <c r="S174" s="1"/>
      <c r="T174" s="1"/>
      <c r="U174" s="1"/>
      <c r="V174" s="1"/>
      <c r="W174" s="1"/>
      <c r="X174" s="1"/>
      <c r="Y174" s="1"/>
      <c r="Z174" s="1"/>
    </row>
    <row r="175" spans="1:26" ht="12.75" customHeight="1" x14ac:dyDescent="0.2">
      <c r="A175" s="1"/>
      <c r="B175" s="1623" t="s">
        <v>37</v>
      </c>
      <c r="C175" s="1624"/>
      <c r="D175" s="1624"/>
      <c r="E175" s="1624"/>
      <c r="F175" s="1624"/>
      <c r="G175" s="1625"/>
      <c r="H175" s="176" t="s">
        <v>25</v>
      </c>
      <c r="I175" s="178" t="s">
        <v>25</v>
      </c>
      <c r="J175" s="176">
        <v>0</v>
      </c>
      <c r="K175" s="1093">
        <v>1</v>
      </c>
      <c r="L175" s="176">
        <v>0</v>
      </c>
      <c r="M175" s="1093">
        <v>1</v>
      </c>
      <c r="N175" s="1"/>
      <c r="O175" s="82"/>
      <c r="P175" s="82"/>
      <c r="Q175" s="1"/>
      <c r="R175" s="1"/>
      <c r="S175" s="1"/>
      <c r="T175" s="1"/>
      <c r="U175" s="1"/>
      <c r="V175" s="1"/>
      <c r="W175" s="1"/>
      <c r="X175" s="1"/>
      <c r="Y175" s="1"/>
      <c r="Z175" s="1"/>
    </row>
    <row r="176" spans="1:26" ht="12.75" customHeight="1" x14ac:dyDescent="0.2">
      <c r="A176" s="1"/>
      <c r="B176" s="1623" t="s">
        <v>38</v>
      </c>
      <c r="C176" s="1624"/>
      <c r="D176" s="1624"/>
      <c r="E176" s="1624"/>
      <c r="F176" s="1624"/>
      <c r="G176" s="1625"/>
      <c r="H176" s="176">
        <v>0.38100000000000001</v>
      </c>
      <c r="I176" s="178">
        <v>0.61899999999999999</v>
      </c>
      <c r="J176" s="176">
        <v>0.28299999999999997</v>
      </c>
      <c r="K176" s="1093">
        <v>0.71699999999999997</v>
      </c>
      <c r="L176" s="176">
        <v>0.13</v>
      </c>
      <c r="M176" s="1093">
        <v>0.87</v>
      </c>
      <c r="N176" s="1"/>
      <c r="O176" s="82"/>
      <c r="P176" s="82"/>
      <c r="Q176" s="1"/>
      <c r="R176" s="1"/>
      <c r="S176" s="1"/>
      <c r="T176" s="1"/>
      <c r="U176" s="1"/>
      <c r="V176" s="1"/>
      <c r="W176" s="1"/>
      <c r="X176" s="1"/>
      <c r="Y176" s="1"/>
      <c r="Z176" s="1"/>
    </row>
    <row r="177" spans="1:26" ht="12.75" customHeight="1" x14ac:dyDescent="0.2">
      <c r="A177" s="1"/>
      <c r="B177" s="1631" t="s">
        <v>42</v>
      </c>
      <c r="C177" s="1632"/>
      <c r="D177" s="1632"/>
      <c r="E177" s="1632"/>
      <c r="F177" s="1632"/>
      <c r="G177" s="1633"/>
      <c r="H177" s="333">
        <v>0.78800000000000003</v>
      </c>
      <c r="I177" s="768">
        <v>0.21199999999999999</v>
      </c>
      <c r="J177" s="333">
        <v>0.79400000000000004</v>
      </c>
      <c r="K177" s="1094">
        <v>0.20599999999999999</v>
      </c>
      <c r="L177" s="333">
        <v>0.79</v>
      </c>
      <c r="M177" s="1094">
        <v>0.21</v>
      </c>
      <c r="N177" s="1"/>
      <c r="O177" s="82"/>
      <c r="P177" s="82"/>
      <c r="Q177" s="1"/>
      <c r="R177" s="1"/>
      <c r="S177" s="1"/>
      <c r="T177" s="1"/>
      <c r="U177" s="1"/>
      <c r="V177" s="1"/>
      <c r="W177" s="1"/>
      <c r="X177" s="1"/>
      <c r="Y177" s="1"/>
      <c r="Z177" s="1"/>
    </row>
    <row r="178" spans="1:26" ht="15" customHeight="1" x14ac:dyDescent="0.2">
      <c r="A178" s="2"/>
      <c r="B178" s="2028" t="s">
        <v>847</v>
      </c>
      <c r="C178" s="1645"/>
      <c r="D178" s="1645"/>
      <c r="E178" s="1645"/>
      <c r="F178" s="1645"/>
      <c r="G178" s="1645"/>
      <c r="H178" s="1645"/>
      <c r="I178" s="1645"/>
      <c r="J178" s="1645"/>
      <c r="K178" s="1645"/>
      <c r="L178" s="1645"/>
      <c r="M178" s="1645"/>
      <c r="N178" s="2"/>
      <c r="O178" s="2"/>
      <c r="P178" s="2"/>
      <c r="Q178" s="2"/>
      <c r="R178" s="2"/>
      <c r="S178" s="2"/>
      <c r="T178" s="2"/>
      <c r="U178" s="2"/>
      <c r="V178" s="2"/>
      <c r="W178" s="2"/>
      <c r="X178" s="2"/>
      <c r="Y178" s="2"/>
      <c r="Z178" s="2"/>
    </row>
    <row r="179" spans="1:26" ht="6.75" customHeight="1" x14ac:dyDescent="0.2">
      <c r="A179" s="2"/>
      <c r="B179" s="1635"/>
      <c r="C179" s="1635"/>
      <c r="D179" s="1635"/>
      <c r="E179" s="1635"/>
      <c r="F179" s="1635"/>
      <c r="G179" s="1635"/>
      <c r="H179" s="1635"/>
      <c r="I179" s="1635"/>
      <c r="J179" s="1635"/>
      <c r="K179" s="1635"/>
      <c r="L179" s="1635"/>
      <c r="M179" s="1635"/>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 customHeight="1" x14ac:dyDescent="0.2">
      <c r="A181" s="1"/>
      <c r="B181" s="2190" t="s">
        <v>848</v>
      </c>
      <c r="C181" s="1615"/>
      <c r="D181" s="1637"/>
      <c r="E181" s="2192">
        <v>2022</v>
      </c>
      <c r="F181" s="1615"/>
      <c r="G181" s="1637"/>
      <c r="H181" s="2192">
        <v>2023</v>
      </c>
      <c r="I181" s="1615"/>
      <c r="J181" s="1637"/>
      <c r="K181" s="2192">
        <v>2024</v>
      </c>
      <c r="L181" s="1615"/>
      <c r="M181" s="1615"/>
      <c r="N181" s="1"/>
      <c r="O181" s="1"/>
      <c r="P181" s="1"/>
      <c r="Q181" s="1"/>
      <c r="R181" s="1"/>
      <c r="S181" s="1"/>
      <c r="T181" s="1"/>
      <c r="U181" s="1"/>
      <c r="V181" s="1"/>
      <c r="W181" s="1"/>
      <c r="X181" s="1"/>
      <c r="Y181" s="1"/>
      <c r="Z181" s="1"/>
    </row>
    <row r="182" spans="1:26" ht="40.5" customHeight="1" x14ac:dyDescent="0.2">
      <c r="A182" s="1"/>
      <c r="B182" s="1615"/>
      <c r="C182" s="1615"/>
      <c r="D182" s="1637"/>
      <c r="E182" s="769" t="s">
        <v>109</v>
      </c>
      <c r="F182" s="770" t="s">
        <v>110</v>
      </c>
      <c r="G182" s="771" t="s">
        <v>111</v>
      </c>
      <c r="H182" s="769" t="s">
        <v>109</v>
      </c>
      <c r="I182" s="770" t="s">
        <v>110</v>
      </c>
      <c r="J182" s="771" t="s">
        <v>111</v>
      </c>
      <c r="K182" s="769" t="s">
        <v>109</v>
      </c>
      <c r="L182" s="770" t="s">
        <v>110</v>
      </c>
      <c r="M182" s="772" t="s">
        <v>111</v>
      </c>
      <c r="N182" s="1"/>
      <c r="O182" s="1"/>
      <c r="P182" s="1"/>
      <c r="Q182" s="1"/>
      <c r="R182" s="1"/>
      <c r="S182" s="1"/>
      <c r="T182" s="1"/>
      <c r="U182" s="1"/>
      <c r="V182" s="1"/>
      <c r="W182" s="1"/>
      <c r="X182" s="1"/>
      <c r="Y182" s="1"/>
      <c r="Z182" s="1"/>
    </row>
    <row r="183" spans="1:26" ht="12.75" customHeight="1" x14ac:dyDescent="0.2">
      <c r="A183" s="1"/>
      <c r="B183" s="1646" t="s">
        <v>29</v>
      </c>
      <c r="C183" s="1647"/>
      <c r="D183" s="1648"/>
      <c r="E183" s="173" t="s">
        <v>25</v>
      </c>
      <c r="F183" s="174" t="s">
        <v>25</v>
      </c>
      <c r="G183" s="175" t="s">
        <v>25</v>
      </c>
      <c r="H183" s="173">
        <v>0</v>
      </c>
      <c r="I183" s="174">
        <v>1</v>
      </c>
      <c r="J183" s="165">
        <v>0</v>
      </c>
      <c r="K183" s="173">
        <v>0</v>
      </c>
      <c r="L183" s="174">
        <v>1</v>
      </c>
      <c r="M183" s="165">
        <v>0</v>
      </c>
      <c r="N183" s="1"/>
      <c r="O183" s="82"/>
      <c r="P183" s="82"/>
      <c r="Q183" s="82"/>
      <c r="R183" s="1"/>
      <c r="S183" s="1"/>
      <c r="T183" s="1"/>
      <c r="U183" s="1"/>
      <c r="V183" s="1"/>
      <c r="W183" s="1"/>
      <c r="X183" s="1"/>
      <c r="Y183" s="1"/>
      <c r="Z183" s="1"/>
    </row>
    <row r="184" spans="1:26" ht="12.75" customHeight="1" x14ac:dyDescent="0.2">
      <c r="A184" s="1"/>
      <c r="B184" s="1623" t="s">
        <v>30</v>
      </c>
      <c r="C184" s="1624"/>
      <c r="D184" s="1625"/>
      <c r="E184" s="176">
        <v>5.0999999999999997E-2</v>
      </c>
      <c r="F184" s="177">
        <v>0.70399999999999996</v>
      </c>
      <c r="G184" s="178">
        <v>0.245</v>
      </c>
      <c r="H184" s="176">
        <v>0.03</v>
      </c>
      <c r="I184" s="177">
        <v>0.71899999999999997</v>
      </c>
      <c r="J184" s="1093">
        <v>0.251</v>
      </c>
      <c r="K184" s="176">
        <v>2.4E-2</v>
      </c>
      <c r="L184" s="177">
        <v>0.72399999999999998</v>
      </c>
      <c r="M184" s="1093">
        <v>0.252</v>
      </c>
      <c r="N184" s="1"/>
      <c r="O184" s="82"/>
      <c r="P184" s="82"/>
      <c r="Q184" s="82"/>
      <c r="R184" s="1"/>
      <c r="S184" s="1"/>
      <c r="T184" s="1"/>
      <c r="U184" s="1"/>
      <c r="V184" s="1"/>
      <c r="W184" s="1"/>
      <c r="X184" s="1"/>
      <c r="Y184" s="1"/>
      <c r="Z184" s="1"/>
    </row>
    <row r="185" spans="1:26" ht="12.75" customHeight="1" x14ac:dyDescent="0.2">
      <c r="A185" s="1"/>
      <c r="B185" s="1623" t="s">
        <v>31</v>
      </c>
      <c r="C185" s="1624"/>
      <c r="D185" s="1625"/>
      <c r="E185" s="176">
        <v>0</v>
      </c>
      <c r="F185" s="177">
        <v>0.73299999999999998</v>
      </c>
      <c r="G185" s="178">
        <v>0.26700000000000002</v>
      </c>
      <c r="H185" s="176">
        <v>1.6E-2</v>
      </c>
      <c r="I185" s="177">
        <v>0.79700000000000004</v>
      </c>
      <c r="J185" s="1093">
        <v>0.188</v>
      </c>
      <c r="K185" s="176">
        <v>8.5999999999999993E-2</v>
      </c>
      <c r="L185" s="177">
        <v>0.72799999999999998</v>
      </c>
      <c r="M185" s="1093">
        <v>0.185</v>
      </c>
      <c r="N185" s="1"/>
      <c r="O185" s="82"/>
      <c r="P185" s="82"/>
      <c r="Q185" s="82"/>
      <c r="R185" s="1"/>
      <c r="S185" s="1"/>
      <c r="T185" s="1"/>
      <c r="U185" s="1"/>
      <c r="V185" s="1"/>
      <c r="W185" s="1"/>
      <c r="X185" s="1"/>
      <c r="Y185" s="1"/>
      <c r="Z185" s="1"/>
    </row>
    <row r="186" spans="1:26" ht="12.75" customHeight="1" x14ac:dyDescent="0.2">
      <c r="A186" s="1"/>
      <c r="B186" s="1623" t="s">
        <v>32</v>
      </c>
      <c r="C186" s="1624"/>
      <c r="D186" s="1625"/>
      <c r="E186" s="176">
        <v>0.13</v>
      </c>
      <c r="F186" s="177">
        <v>0.73899999999999999</v>
      </c>
      <c r="G186" s="178">
        <v>0.13</v>
      </c>
      <c r="H186" s="176">
        <v>0.34</v>
      </c>
      <c r="I186" s="177">
        <v>0.57999999999999996</v>
      </c>
      <c r="J186" s="1093">
        <v>0.08</v>
      </c>
      <c r="K186" s="176">
        <v>0.23300000000000001</v>
      </c>
      <c r="L186" s="177">
        <v>0.67400000000000004</v>
      </c>
      <c r="M186" s="1093">
        <v>9.2999999999999999E-2</v>
      </c>
      <c r="N186" s="1"/>
      <c r="O186" s="82"/>
      <c r="P186" s="82"/>
      <c r="Q186" s="82"/>
      <c r="R186" s="1"/>
      <c r="S186" s="1"/>
      <c r="T186" s="1"/>
      <c r="U186" s="1"/>
      <c r="V186" s="1"/>
      <c r="W186" s="1"/>
      <c r="X186" s="1"/>
      <c r="Y186" s="1"/>
      <c r="Z186" s="1"/>
    </row>
    <row r="187" spans="1:26" ht="12.75" customHeight="1" x14ac:dyDescent="0.2">
      <c r="A187" s="1"/>
      <c r="B187" s="1623" t="s">
        <v>33</v>
      </c>
      <c r="C187" s="1624"/>
      <c r="D187" s="1625"/>
      <c r="E187" s="176">
        <v>0.16500000000000001</v>
      </c>
      <c r="F187" s="177">
        <v>0.70099999999999996</v>
      </c>
      <c r="G187" s="178">
        <v>0.13400000000000001</v>
      </c>
      <c r="H187" s="176">
        <v>0.25600000000000001</v>
      </c>
      <c r="I187" s="177">
        <v>0.625</v>
      </c>
      <c r="J187" s="1093">
        <v>0.11899999999999999</v>
      </c>
      <c r="K187" s="176">
        <v>0.23699999999999999</v>
      </c>
      <c r="L187" s="177">
        <v>0.65100000000000002</v>
      </c>
      <c r="M187" s="1093">
        <v>0.111</v>
      </c>
      <c r="N187" s="1"/>
      <c r="O187" s="82"/>
      <c r="P187" s="82"/>
      <c r="Q187" s="82"/>
      <c r="R187" s="1"/>
      <c r="S187" s="1"/>
      <c r="T187" s="1"/>
      <c r="U187" s="1"/>
      <c r="V187" s="1"/>
      <c r="W187" s="1"/>
      <c r="X187" s="1"/>
      <c r="Y187" s="1"/>
      <c r="Z187" s="1"/>
    </row>
    <row r="188" spans="1:26" ht="12.75" customHeight="1" x14ac:dyDescent="0.2">
      <c r="A188" s="1"/>
      <c r="B188" s="1623" t="s">
        <v>34</v>
      </c>
      <c r="C188" s="1624"/>
      <c r="D188" s="1625"/>
      <c r="E188" s="176">
        <v>0.13500000000000001</v>
      </c>
      <c r="F188" s="177">
        <v>0.74199999999999999</v>
      </c>
      <c r="G188" s="178">
        <v>0.124</v>
      </c>
      <c r="H188" s="176">
        <v>0.124</v>
      </c>
      <c r="I188" s="177">
        <v>0.70599999999999996</v>
      </c>
      <c r="J188" s="1093">
        <v>0.17</v>
      </c>
      <c r="K188" s="176">
        <v>0.16200000000000001</v>
      </c>
      <c r="L188" s="177">
        <v>0.66400000000000003</v>
      </c>
      <c r="M188" s="1093">
        <v>0.17399999999999999</v>
      </c>
      <c r="N188" s="1"/>
      <c r="O188" s="82"/>
      <c r="P188" s="82"/>
      <c r="Q188" s="82"/>
      <c r="R188" s="1"/>
      <c r="S188" s="1"/>
      <c r="T188" s="1"/>
      <c r="U188" s="1"/>
      <c r="V188" s="1"/>
      <c r="W188" s="1"/>
      <c r="X188" s="1"/>
      <c r="Y188" s="1"/>
      <c r="Z188" s="1"/>
    </row>
    <row r="189" spans="1:26" ht="12.75" customHeight="1" x14ac:dyDescent="0.2">
      <c r="A189" s="1"/>
      <c r="B189" s="1623" t="s">
        <v>35</v>
      </c>
      <c r="C189" s="1624"/>
      <c r="D189" s="1625"/>
      <c r="E189" s="176">
        <v>0.33900000000000002</v>
      </c>
      <c r="F189" s="177">
        <v>0.63400000000000001</v>
      </c>
      <c r="G189" s="178">
        <v>2.7E-2</v>
      </c>
      <c r="H189" s="176">
        <v>0.376</v>
      </c>
      <c r="I189" s="177">
        <v>0.57099999999999995</v>
      </c>
      <c r="J189" s="1093">
        <v>5.3999999999999999E-2</v>
      </c>
      <c r="K189" s="176">
        <v>0.34</v>
      </c>
      <c r="L189" s="177">
        <v>0.61099999999999999</v>
      </c>
      <c r="M189" s="1093">
        <v>4.9000000000000002E-2</v>
      </c>
      <c r="N189" s="1"/>
      <c r="O189" s="82"/>
      <c r="P189" s="82"/>
      <c r="Q189" s="82"/>
      <c r="R189" s="1"/>
      <c r="S189" s="1"/>
      <c r="T189" s="1"/>
      <c r="U189" s="1"/>
      <c r="V189" s="1"/>
      <c r="W189" s="1"/>
      <c r="X189" s="1"/>
      <c r="Y189" s="1"/>
      <c r="Z189" s="1"/>
    </row>
    <row r="190" spans="1:26" ht="12.75" customHeight="1" x14ac:dyDescent="0.2">
      <c r="A190" s="1"/>
      <c r="B190" s="1623" t="s">
        <v>36</v>
      </c>
      <c r="C190" s="1624"/>
      <c r="D190" s="1625"/>
      <c r="E190" s="176">
        <v>0.28000000000000003</v>
      </c>
      <c r="F190" s="177">
        <v>0.59099999999999997</v>
      </c>
      <c r="G190" s="178">
        <v>0.129</v>
      </c>
      <c r="H190" s="176">
        <v>0.192</v>
      </c>
      <c r="I190" s="177">
        <v>0.63200000000000001</v>
      </c>
      <c r="J190" s="1093">
        <v>0.17599999999999999</v>
      </c>
      <c r="K190" s="176">
        <v>0.186</v>
      </c>
      <c r="L190" s="177">
        <v>0.629</v>
      </c>
      <c r="M190" s="1093">
        <v>0.185</v>
      </c>
      <c r="N190" s="1"/>
      <c r="O190" s="82"/>
      <c r="P190" s="82"/>
      <c r="Q190" s="82"/>
      <c r="R190" s="1"/>
      <c r="S190" s="1"/>
      <c r="T190" s="1"/>
      <c r="U190" s="1"/>
      <c r="V190" s="1"/>
      <c r="W190" s="1"/>
      <c r="X190" s="1"/>
      <c r="Y190" s="1"/>
      <c r="Z190" s="1"/>
    </row>
    <row r="191" spans="1:26" ht="12.75" customHeight="1" x14ac:dyDescent="0.2">
      <c r="A191" s="1"/>
      <c r="B191" s="1623" t="s">
        <v>37</v>
      </c>
      <c r="C191" s="1624"/>
      <c r="D191" s="1625"/>
      <c r="E191" s="176" t="s">
        <v>25</v>
      </c>
      <c r="F191" s="177" t="s">
        <v>25</v>
      </c>
      <c r="G191" s="178" t="s">
        <v>25</v>
      </c>
      <c r="H191" s="176">
        <v>0.4</v>
      </c>
      <c r="I191" s="177">
        <v>0.6</v>
      </c>
      <c r="J191" s="1093">
        <v>0</v>
      </c>
      <c r="K191" s="176">
        <v>0.378</v>
      </c>
      <c r="L191" s="177">
        <v>0.6</v>
      </c>
      <c r="M191" s="1093">
        <v>2.1999999999999999E-2</v>
      </c>
      <c r="N191" s="1"/>
      <c r="O191" s="82"/>
      <c r="P191" s="82"/>
      <c r="Q191" s="82"/>
      <c r="R191" s="1"/>
      <c r="S191" s="1"/>
      <c r="T191" s="1"/>
      <c r="U191" s="1"/>
      <c r="V191" s="1"/>
      <c r="W191" s="1"/>
      <c r="X191" s="1"/>
      <c r="Y191" s="1"/>
      <c r="Z191" s="1"/>
    </row>
    <row r="192" spans="1:26" ht="12.75" customHeight="1" x14ac:dyDescent="0.2">
      <c r="A192" s="1"/>
      <c r="B192" s="1623" t="s">
        <v>38</v>
      </c>
      <c r="C192" s="1624"/>
      <c r="D192" s="1625"/>
      <c r="E192" s="176">
        <v>1</v>
      </c>
      <c r="F192" s="177">
        <v>0</v>
      </c>
      <c r="G192" s="178">
        <v>0</v>
      </c>
      <c r="H192" s="176">
        <v>1</v>
      </c>
      <c r="I192" s="177">
        <v>0</v>
      </c>
      <c r="J192" s="1093">
        <v>0</v>
      </c>
      <c r="K192" s="176">
        <v>1</v>
      </c>
      <c r="L192" s="177">
        <v>0</v>
      </c>
      <c r="M192" s="1093">
        <v>0</v>
      </c>
      <c r="N192" s="1"/>
      <c r="O192" s="82"/>
      <c r="P192" s="82"/>
      <c r="Q192" s="82"/>
      <c r="R192" s="1"/>
      <c r="S192" s="1"/>
      <c r="T192" s="1"/>
      <c r="U192" s="1"/>
      <c r="V192" s="1"/>
      <c r="W192" s="1"/>
      <c r="X192" s="1"/>
      <c r="Y192" s="1"/>
      <c r="Z192" s="1"/>
    </row>
    <row r="193" spans="1:26" ht="12.75" customHeight="1" x14ac:dyDescent="0.2">
      <c r="A193" s="1"/>
      <c r="B193" s="1631" t="s">
        <v>42</v>
      </c>
      <c r="C193" s="1632"/>
      <c r="D193" s="1633"/>
      <c r="E193" s="333">
        <v>0.254</v>
      </c>
      <c r="F193" s="338">
        <v>0.62</v>
      </c>
      <c r="G193" s="768">
        <v>0.126</v>
      </c>
      <c r="H193" s="333">
        <v>0.19700000000000001</v>
      </c>
      <c r="I193" s="338">
        <v>0.64</v>
      </c>
      <c r="J193" s="1094">
        <v>0.16300000000000001</v>
      </c>
      <c r="K193" s="333">
        <v>0.20399999999999999</v>
      </c>
      <c r="L193" s="338">
        <v>0.63400000000000001</v>
      </c>
      <c r="M193" s="1094">
        <v>0.161</v>
      </c>
      <c r="N193" s="1"/>
      <c r="O193" s="82"/>
      <c r="P193" s="82"/>
      <c r="Q193" s="82"/>
      <c r="R193" s="1"/>
      <c r="S193" s="1"/>
      <c r="T193" s="1"/>
      <c r="U193" s="1"/>
      <c r="V193" s="1"/>
      <c r="W193" s="1"/>
      <c r="X193" s="1"/>
      <c r="Y193" s="1"/>
      <c r="Z193" s="1"/>
    </row>
    <row r="194" spans="1:26" ht="12.75" customHeight="1" x14ac:dyDescent="0.2">
      <c r="A194" s="2"/>
      <c r="B194" s="2028" t="s">
        <v>847</v>
      </c>
      <c r="C194" s="1645"/>
      <c r="D194" s="1645"/>
      <c r="E194" s="1645"/>
      <c r="F194" s="1645"/>
      <c r="G194" s="1645"/>
      <c r="H194" s="1645"/>
      <c r="I194" s="1645"/>
      <c r="J194" s="1645"/>
      <c r="K194" s="1645"/>
      <c r="L194" s="1645"/>
      <c r="M194" s="1645"/>
      <c r="N194" s="2"/>
      <c r="O194" s="2"/>
      <c r="P194" s="2"/>
      <c r="Q194" s="2"/>
      <c r="R194" s="2"/>
      <c r="S194" s="2"/>
      <c r="T194" s="2"/>
      <c r="U194" s="2"/>
      <c r="V194" s="2"/>
      <c r="W194" s="2"/>
      <c r="X194" s="2"/>
      <c r="Y194" s="2"/>
      <c r="Z194" s="2"/>
    </row>
    <row r="195" spans="1:26" ht="12.75" hidden="1" customHeight="1" x14ac:dyDescent="0.2">
      <c r="A195" s="2"/>
      <c r="B195" s="1610"/>
      <c r="C195" s="1610"/>
      <c r="D195" s="1610"/>
      <c r="E195" s="1610"/>
      <c r="F195" s="1610"/>
      <c r="G195" s="1610"/>
      <c r="H195" s="1610"/>
      <c r="I195" s="1610"/>
      <c r="J195" s="1610"/>
      <c r="K195" s="1610"/>
      <c r="L195" s="1610"/>
      <c r="M195" s="1610"/>
      <c r="N195" s="2"/>
      <c r="O195" s="2"/>
      <c r="P195" s="2"/>
      <c r="Q195" s="2"/>
      <c r="R195" s="2"/>
      <c r="S195" s="2"/>
      <c r="T195" s="2"/>
      <c r="U195" s="2"/>
      <c r="V195" s="2"/>
      <c r="W195" s="2"/>
      <c r="X195" s="2"/>
      <c r="Y195" s="2"/>
      <c r="Z195" s="2"/>
    </row>
    <row r="196" spans="1:26" ht="12.75" customHeight="1" x14ac:dyDescent="0.2">
      <c r="A196" s="2"/>
      <c r="B196" s="1635"/>
      <c r="C196" s="1635"/>
      <c r="D196" s="1635"/>
      <c r="E196" s="1635"/>
      <c r="F196" s="1635"/>
      <c r="G196" s="1635"/>
      <c r="H196" s="1635"/>
      <c r="I196" s="1635"/>
      <c r="J196" s="1635"/>
      <c r="K196" s="1635"/>
      <c r="L196" s="1635"/>
      <c r="M196" s="1635"/>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1"/>
      <c r="B198" s="2246" t="s">
        <v>849</v>
      </c>
      <c r="C198" s="1615"/>
      <c r="D198" s="1615"/>
      <c r="E198" s="1615"/>
      <c r="F198" s="1615"/>
      <c r="G198" s="1615"/>
      <c r="H198" s="2244" t="s">
        <v>155</v>
      </c>
      <c r="I198" s="2244" t="s">
        <v>850</v>
      </c>
      <c r="J198" s="2244" t="s">
        <v>851</v>
      </c>
      <c r="K198" s="2244" t="s">
        <v>852</v>
      </c>
      <c r="L198" s="2244" t="s">
        <v>853</v>
      </c>
      <c r="M198" s="2245" t="s">
        <v>854</v>
      </c>
      <c r="N198" s="1"/>
      <c r="O198" s="1"/>
      <c r="P198" s="1"/>
      <c r="Q198" s="1"/>
      <c r="R198" s="1"/>
      <c r="S198" s="1"/>
      <c r="T198" s="1"/>
      <c r="U198" s="1"/>
      <c r="V198" s="1"/>
      <c r="W198" s="1"/>
      <c r="X198" s="1"/>
      <c r="Y198" s="1"/>
      <c r="Z198" s="1"/>
    </row>
    <row r="199" spans="1:26" ht="12.75" customHeight="1" x14ac:dyDescent="0.2">
      <c r="A199" s="1"/>
      <c r="B199" s="1615"/>
      <c r="C199" s="1615"/>
      <c r="D199" s="1615"/>
      <c r="E199" s="1615"/>
      <c r="F199" s="1615"/>
      <c r="G199" s="1615"/>
      <c r="H199" s="1691"/>
      <c r="I199" s="1691"/>
      <c r="J199" s="1691"/>
      <c r="K199" s="1691"/>
      <c r="L199" s="1691"/>
      <c r="M199" s="1693"/>
      <c r="N199" s="1"/>
      <c r="O199" s="1"/>
      <c r="P199" s="1"/>
      <c r="Q199" s="1"/>
      <c r="R199" s="1"/>
      <c r="S199" s="1"/>
      <c r="T199" s="1"/>
      <c r="U199" s="1"/>
      <c r="V199" s="1"/>
      <c r="W199" s="1"/>
      <c r="X199" s="1"/>
      <c r="Y199" s="1"/>
      <c r="Z199" s="1"/>
    </row>
    <row r="200" spans="1:26" ht="12.75" customHeight="1" x14ac:dyDescent="0.2">
      <c r="A200" s="1"/>
      <c r="B200" s="1829" t="s">
        <v>29</v>
      </c>
      <c r="C200" s="1671"/>
      <c r="D200" s="1671"/>
      <c r="E200" s="1671"/>
      <c r="F200" s="1671"/>
      <c r="G200" s="1671"/>
      <c r="H200" s="183">
        <v>0</v>
      </c>
      <c r="I200" s="183">
        <v>1</v>
      </c>
      <c r="J200" s="183">
        <v>0</v>
      </c>
      <c r="K200" s="183">
        <v>0</v>
      </c>
      <c r="L200" s="183">
        <v>0</v>
      </c>
      <c r="M200" s="184">
        <v>0</v>
      </c>
      <c r="N200" s="1"/>
      <c r="O200" s="1"/>
      <c r="P200" s="1"/>
      <c r="Q200" s="1"/>
      <c r="R200" s="1"/>
      <c r="S200" s="1"/>
      <c r="T200" s="1"/>
      <c r="U200" s="1"/>
      <c r="V200" s="1"/>
      <c r="W200" s="1"/>
      <c r="X200" s="1"/>
      <c r="Y200" s="1"/>
      <c r="Z200" s="1"/>
    </row>
    <row r="201" spans="1:26" ht="12.75" customHeight="1" x14ac:dyDescent="0.2">
      <c r="A201" s="1"/>
      <c r="B201" s="1830" t="s">
        <v>855</v>
      </c>
      <c r="C201" s="1624"/>
      <c r="D201" s="1624"/>
      <c r="E201" s="1624"/>
      <c r="F201" s="1624"/>
      <c r="G201" s="1624"/>
      <c r="H201" s="185">
        <v>8.9999999999999993E-3</v>
      </c>
      <c r="I201" s="185">
        <v>0.58499999999999996</v>
      </c>
      <c r="J201" s="185">
        <v>0</v>
      </c>
      <c r="K201" s="185">
        <v>6.2E-2</v>
      </c>
      <c r="L201" s="185">
        <v>0.32900000000000001</v>
      </c>
      <c r="M201" s="1098">
        <v>1.4999999999999999E-2</v>
      </c>
      <c r="N201" s="1"/>
      <c r="O201" s="1"/>
      <c r="P201" s="1"/>
      <c r="Q201" s="1"/>
      <c r="R201" s="1"/>
      <c r="S201" s="1"/>
      <c r="T201" s="1"/>
      <c r="U201" s="1"/>
      <c r="V201" s="1"/>
      <c r="W201" s="1"/>
      <c r="X201" s="1"/>
      <c r="Y201" s="1"/>
      <c r="Z201" s="1"/>
    </row>
    <row r="202" spans="1:26" ht="12.75" customHeight="1" x14ac:dyDescent="0.2">
      <c r="A202" s="1"/>
      <c r="B202" s="1830" t="s">
        <v>856</v>
      </c>
      <c r="C202" s="1624"/>
      <c r="D202" s="1624"/>
      <c r="E202" s="1624"/>
      <c r="F202" s="1624"/>
      <c r="G202" s="1624"/>
      <c r="H202" s="185">
        <v>0</v>
      </c>
      <c r="I202" s="185">
        <v>0.67900000000000005</v>
      </c>
      <c r="J202" s="185">
        <v>0</v>
      </c>
      <c r="K202" s="185">
        <v>3.6999999999999998E-2</v>
      </c>
      <c r="L202" s="185">
        <v>0.23499999999999999</v>
      </c>
      <c r="M202" s="1098">
        <v>4.9000000000000002E-2</v>
      </c>
      <c r="N202" s="1"/>
      <c r="O202" s="1"/>
      <c r="P202" s="1"/>
      <c r="Q202" s="1"/>
      <c r="R202" s="1"/>
      <c r="S202" s="1"/>
      <c r="T202" s="1"/>
      <c r="U202" s="1"/>
      <c r="V202" s="1"/>
      <c r="W202" s="1"/>
      <c r="X202" s="1"/>
      <c r="Y202" s="1"/>
      <c r="Z202" s="1"/>
    </row>
    <row r="203" spans="1:26" ht="12.75" customHeight="1" x14ac:dyDescent="0.2">
      <c r="A203" s="1"/>
      <c r="B203" s="1830" t="s">
        <v>857</v>
      </c>
      <c r="C203" s="1624"/>
      <c r="D203" s="1624"/>
      <c r="E203" s="1624"/>
      <c r="F203" s="1624"/>
      <c r="G203" s="1624"/>
      <c r="H203" s="185">
        <v>2.3E-2</v>
      </c>
      <c r="I203" s="185">
        <v>0.60499999999999998</v>
      </c>
      <c r="J203" s="185">
        <v>0</v>
      </c>
      <c r="K203" s="185">
        <v>2.3E-2</v>
      </c>
      <c r="L203" s="185">
        <v>0.34899999999999998</v>
      </c>
      <c r="M203" s="1098">
        <v>0</v>
      </c>
      <c r="N203" s="1"/>
      <c r="O203" s="1"/>
      <c r="P203" s="1"/>
      <c r="Q203" s="1"/>
      <c r="R203" s="1"/>
      <c r="S203" s="1"/>
      <c r="T203" s="1"/>
      <c r="U203" s="1"/>
      <c r="V203" s="1"/>
      <c r="W203" s="1"/>
      <c r="X203" s="1"/>
      <c r="Y203" s="1"/>
      <c r="Z203" s="1"/>
    </row>
    <row r="204" spans="1:26" ht="12.75" customHeight="1" x14ac:dyDescent="0.2">
      <c r="A204" s="1"/>
      <c r="B204" s="1830" t="s">
        <v>858</v>
      </c>
      <c r="C204" s="1624"/>
      <c r="D204" s="1624"/>
      <c r="E204" s="1624"/>
      <c r="F204" s="1624"/>
      <c r="G204" s="1624"/>
      <c r="H204" s="185">
        <v>1.0999999999999999E-2</v>
      </c>
      <c r="I204" s="185">
        <v>0.56299999999999994</v>
      </c>
      <c r="J204" s="185">
        <v>0</v>
      </c>
      <c r="K204" s="185">
        <v>7.0999999999999994E-2</v>
      </c>
      <c r="L204" s="185">
        <v>0.33400000000000002</v>
      </c>
      <c r="M204" s="1098">
        <v>0.02</v>
      </c>
      <c r="N204" s="1"/>
      <c r="O204" s="1"/>
      <c r="P204" s="1"/>
      <c r="Q204" s="1"/>
      <c r="R204" s="1"/>
      <c r="S204" s="1"/>
      <c r="T204" s="1"/>
      <c r="U204" s="1"/>
      <c r="V204" s="1"/>
      <c r="W204" s="1"/>
      <c r="X204" s="1"/>
      <c r="Y204" s="1"/>
      <c r="Z204" s="1"/>
    </row>
    <row r="205" spans="1:26" ht="12.75" customHeight="1" x14ac:dyDescent="0.2">
      <c r="A205" s="1"/>
      <c r="B205" s="1830" t="s">
        <v>859</v>
      </c>
      <c r="C205" s="1624"/>
      <c r="D205" s="1624"/>
      <c r="E205" s="1624"/>
      <c r="F205" s="1624"/>
      <c r="G205" s="1624"/>
      <c r="H205" s="185">
        <v>1.5306122448979591E-2</v>
      </c>
      <c r="I205" s="185">
        <v>0.40899999999999997</v>
      </c>
      <c r="J205" s="185">
        <v>1E-3</v>
      </c>
      <c r="K205" s="185">
        <v>0.11700000000000001</v>
      </c>
      <c r="L205" s="185">
        <v>0.44</v>
      </c>
      <c r="M205" s="1098">
        <v>1.7999999999999999E-2</v>
      </c>
      <c r="N205" s="1"/>
      <c r="O205" s="1"/>
      <c r="P205" s="1"/>
      <c r="Q205" s="1"/>
      <c r="R205" s="1"/>
      <c r="S205" s="1"/>
      <c r="T205" s="1"/>
      <c r="U205" s="1"/>
      <c r="V205" s="1"/>
      <c r="W205" s="1"/>
      <c r="X205" s="1"/>
      <c r="Y205" s="1"/>
      <c r="Z205" s="1"/>
    </row>
    <row r="206" spans="1:26" ht="12.75" customHeight="1" x14ac:dyDescent="0.2">
      <c r="A206" s="1"/>
      <c r="B206" s="1830" t="s">
        <v>860</v>
      </c>
      <c r="C206" s="1624"/>
      <c r="D206" s="1624"/>
      <c r="E206" s="1624"/>
      <c r="F206" s="1624"/>
      <c r="G206" s="1624"/>
      <c r="H206" s="185">
        <v>1.0999999999999999E-2</v>
      </c>
      <c r="I206" s="185">
        <v>0.41399999999999998</v>
      </c>
      <c r="J206" s="185">
        <v>0</v>
      </c>
      <c r="K206" s="185">
        <v>0.112</v>
      </c>
      <c r="L206" s="185">
        <v>0.42699999999999999</v>
      </c>
      <c r="M206" s="1098">
        <v>3.5999999999999997E-2</v>
      </c>
      <c r="N206" s="1"/>
      <c r="O206" s="1"/>
      <c r="P206" s="1"/>
      <c r="Q206" s="1"/>
      <c r="R206" s="1"/>
      <c r="S206" s="1"/>
      <c r="T206" s="1"/>
      <c r="U206" s="1"/>
      <c r="V206" s="1"/>
      <c r="W206" s="1"/>
      <c r="X206" s="1"/>
      <c r="Y206" s="1"/>
      <c r="Z206" s="1"/>
    </row>
    <row r="207" spans="1:26" ht="12.75" customHeight="1" x14ac:dyDescent="0.2">
      <c r="A207" s="1"/>
      <c r="B207" s="1830" t="s">
        <v>861</v>
      </c>
      <c r="C207" s="1624"/>
      <c r="D207" s="1624"/>
      <c r="E207" s="1624"/>
      <c r="F207" s="1624"/>
      <c r="G207" s="1624"/>
      <c r="H207" s="185">
        <v>8.0000000000000002E-3</v>
      </c>
      <c r="I207" s="185">
        <v>0.29799999999999999</v>
      </c>
      <c r="J207" s="185">
        <v>2E-3</v>
      </c>
      <c r="K207" s="185">
        <v>0.14699999999999999</v>
      </c>
      <c r="L207" s="185">
        <v>0.49099999999999999</v>
      </c>
      <c r="M207" s="1098">
        <v>5.3999999999999999E-2</v>
      </c>
      <c r="N207" s="1"/>
      <c r="O207" s="1"/>
      <c r="P207" s="1"/>
      <c r="Q207" s="1"/>
      <c r="R207" s="1"/>
      <c r="S207" s="1"/>
      <c r="T207" s="1"/>
      <c r="U207" s="1"/>
      <c r="V207" s="1"/>
      <c r="W207" s="1"/>
      <c r="X207" s="1"/>
      <c r="Y207" s="1"/>
      <c r="Z207" s="1"/>
    </row>
    <row r="208" spans="1:26" ht="12.75" customHeight="1" x14ac:dyDescent="0.2">
      <c r="A208" s="1"/>
      <c r="B208" s="1830" t="s">
        <v>862</v>
      </c>
      <c r="C208" s="1624"/>
      <c r="D208" s="1624"/>
      <c r="E208" s="1624"/>
      <c r="F208" s="1624"/>
      <c r="G208" s="1624"/>
      <c r="H208" s="185">
        <v>0</v>
      </c>
      <c r="I208" s="185">
        <v>0.378</v>
      </c>
      <c r="J208" s="185">
        <v>2.1999999999999999E-2</v>
      </c>
      <c r="K208" s="185">
        <v>0.156</v>
      </c>
      <c r="L208" s="185">
        <v>0.44400000000000001</v>
      </c>
      <c r="M208" s="1098">
        <v>0</v>
      </c>
      <c r="N208" s="1"/>
      <c r="O208" s="1"/>
      <c r="P208" s="1"/>
      <c r="Q208" s="1"/>
      <c r="R208" s="1"/>
      <c r="S208" s="1"/>
      <c r="T208" s="1"/>
      <c r="U208" s="1"/>
      <c r="V208" s="1"/>
      <c r="W208" s="1"/>
      <c r="X208" s="1"/>
      <c r="Y208" s="1"/>
      <c r="Z208" s="1"/>
    </row>
    <row r="209" spans="1:26" ht="12.75" customHeight="1" x14ac:dyDescent="0.2">
      <c r="A209" s="1"/>
      <c r="B209" s="1830" t="s">
        <v>863</v>
      </c>
      <c r="C209" s="1624"/>
      <c r="D209" s="1624"/>
      <c r="E209" s="1624"/>
      <c r="F209" s="1624"/>
      <c r="G209" s="1624"/>
      <c r="H209" s="185">
        <v>1.2925969447708578E-2</v>
      </c>
      <c r="I209" s="185">
        <v>0.41599999999999998</v>
      </c>
      <c r="J209" s="185">
        <v>1.2999999999999999E-2</v>
      </c>
      <c r="K209" s="185">
        <v>0.156</v>
      </c>
      <c r="L209" s="185">
        <v>0.40300000000000002</v>
      </c>
      <c r="M209" s="1098">
        <v>0</v>
      </c>
      <c r="N209" s="1"/>
      <c r="O209" s="1"/>
      <c r="P209" s="1"/>
      <c r="Q209" s="1"/>
      <c r="R209" s="1"/>
      <c r="S209" s="1"/>
      <c r="T209" s="1"/>
      <c r="U209" s="1"/>
      <c r="V209" s="1"/>
      <c r="W209" s="1"/>
      <c r="X209" s="1"/>
      <c r="Y209" s="1"/>
      <c r="Z209" s="1"/>
    </row>
    <row r="210" spans="1:26" ht="12.75" customHeight="1" x14ac:dyDescent="0.2">
      <c r="A210" s="1"/>
      <c r="B210" s="1831" t="s">
        <v>42</v>
      </c>
      <c r="C210" s="1632"/>
      <c r="D210" s="1632"/>
      <c r="E210" s="1632"/>
      <c r="F210" s="1632"/>
      <c r="G210" s="1632"/>
      <c r="H210" s="186">
        <v>0.01</v>
      </c>
      <c r="I210" s="186">
        <v>0.39900000000000002</v>
      </c>
      <c r="J210" s="186">
        <v>2E-3</v>
      </c>
      <c r="K210" s="186">
        <v>0.11899999999999999</v>
      </c>
      <c r="L210" s="186">
        <v>0.434</v>
      </c>
      <c r="M210" s="1099">
        <v>3.5999999999999997E-2</v>
      </c>
      <c r="N210" s="1"/>
      <c r="O210" s="1"/>
      <c r="P210" s="1"/>
      <c r="Q210" s="1"/>
      <c r="R210" s="1"/>
      <c r="S210" s="1"/>
      <c r="T210" s="1"/>
      <c r="U210" s="1"/>
      <c r="V210" s="1"/>
      <c r="W210" s="1"/>
      <c r="X210" s="1"/>
      <c r="Y210" s="1"/>
      <c r="Z210" s="1"/>
    </row>
    <row r="211" spans="1:26" ht="12.75" customHeight="1" x14ac:dyDescent="0.2">
      <c r="A211" s="2"/>
      <c r="B211" s="2243" t="s">
        <v>864</v>
      </c>
      <c r="C211" s="1645"/>
      <c r="D211" s="1645"/>
      <c r="E211" s="1645"/>
      <c r="F211" s="1645"/>
      <c r="G211" s="1645"/>
      <c r="H211" s="1645"/>
      <c r="I211" s="1645"/>
      <c r="J211" s="1645"/>
      <c r="K211" s="1645"/>
      <c r="L211" s="1645"/>
      <c r="M211" s="1645"/>
      <c r="N211" s="2"/>
      <c r="O211" s="2"/>
      <c r="P211" s="2"/>
      <c r="Q211" s="2"/>
      <c r="R211" s="2"/>
      <c r="S211" s="2"/>
      <c r="T211" s="2"/>
      <c r="U211" s="2"/>
      <c r="V211" s="2"/>
      <c r="W211" s="2"/>
      <c r="X211" s="2"/>
      <c r="Y211" s="2"/>
      <c r="Z211" s="2"/>
    </row>
    <row r="212" spans="1:26" ht="12.75" customHeight="1" x14ac:dyDescent="0.2">
      <c r="A212" s="2"/>
      <c r="B212" s="1615"/>
      <c r="C212" s="1610"/>
      <c r="D212" s="1610"/>
      <c r="E212" s="1610"/>
      <c r="F212" s="1610"/>
      <c r="G212" s="1610"/>
      <c r="H212" s="1610"/>
      <c r="I212" s="1610"/>
      <c r="J212" s="1610"/>
      <c r="K212" s="1610"/>
      <c r="L212" s="1610"/>
      <c r="M212" s="1615"/>
      <c r="N212" s="2"/>
      <c r="O212" s="2"/>
      <c r="P212" s="2"/>
      <c r="Q212" s="2"/>
      <c r="R212" s="2"/>
      <c r="S212" s="2"/>
      <c r="T212" s="2"/>
      <c r="U212" s="2"/>
      <c r="V212" s="2"/>
      <c r="W212" s="2"/>
      <c r="X212" s="2"/>
      <c r="Y212" s="2"/>
      <c r="Z212" s="2"/>
    </row>
    <row r="213" spans="1:26" ht="4.5" customHeight="1" x14ac:dyDescent="0.2">
      <c r="A213" s="2"/>
      <c r="B213" s="1635"/>
      <c r="C213" s="1635"/>
      <c r="D213" s="1635"/>
      <c r="E213" s="1635"/>
      <c r="F213" s="1635"/>
      <c r="G213" s="1635"/>
      <c r="H213" s="1635"/>
      <c r="I213" s="1635"/>
      <c r="J213" s="1635"/>
      <c r="K213" s="1635"/>
      <c r="L213" s="1635"/>
      <c r="M213" s="1635"/>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1012"/>
      <c r="B216" s="1012" t="s">
        <v>157</v>
      </c>
      <c r="C216" s="1012"/>
      <c r="D216" s="1012"/>
      <c r="E216" s="1012"/>
      <c r="F216" s="1012"/>
      <c r="G216" s="1012"/>
      <c r="H216" s="1012"/>
      <c r="I216" s="1012"/>
      <c r="J216" s="1012"/>
      <c r="K216" s="1012"/>
      <c r="L216" s="1012"/>
      <c r="M216" s="1012"/>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 customHeight="1" x14ac:dyDescent="0.2">
      <c r="A218" s="1"/>
      <c r="B218" s="2190" t="s">
        <v>865</v>
      </c>
      <c r="C218" s="1615"/>
      <c r="D218" s="1637"/>
      <c r="E218" s="2191">
        <v>2022</v>
      </c>
      <c r="F218" s="2191">
        <v>2023</v>
      </c>
      <c r="G218" s="2192">
        <v>2024</v>
      </c>
      <c r="H218" s="1"/>
      <c r="I218" s="1"/>
      <c r="J218" s="1"/>
      <c r="K218" s="1"/>
      <c r="L218" s="1"/>
      <c r="M218" s="1"/>
      <c r="N218" s="1"/>
      <c r="O218" s="1"/>
      <c r="P218" s="1"/>
      <c r="Q218" s="1"/>
      <c r="R218" s="1"/>
      <c r="S218" s="1"/>
      <c r="T218" s="1"/>
      <c r="U218" s="1"/>
      <c r="V218" s="1"/>
      <c r="W218" s="1"/>
      <c r="X218" s="1"/>
      <c r="Y218" s="1"/>
      <c r="Z218" s="1"/>
    </row>
    <row r="219" spans="1:26" ht="15" customHeight="1" x14ac:dyDescent="0.2">
      <c r="A219" s="1"/>
      <c r="B219" s="1615"/>
      <c r="C219" s="1610"/>
      <c r="D219" s="1637"/>
      <c r="E219" s="1683"/>
      <c r="F219" s="1683"/>
      <c r="G219" s="1685"/>
      <c r="H219" s="1"/>
      <c r="I219" s="1"/>
      <c r="J219" s="1"/>
      <c r="K219" s="1"/>
      <c r="L219" s="1"/>
      <c r="M219" s="1"/>
      <c r="N219" s="1"/>
      <c r="O219" s="1"/>
      <c r="P219" s="1"/>
      <c r="Q219" s="1"/>
      <c r="R219" s="1"/>
      <c r="S219" s="1"/>
      <c r="T219" s="1"/>
      <c r="U219" s="1"/>
      <c r="V219" s="1"/>
      <c r="W219" s="1"/>
      <c r="X219" s="1"/>
      <c r="Y219" s="1"/>
      <c r="Z219" s="1"/>
    </row>
    <row r="220" spans="1:26" ht="15" customHeight="1" x14ac:dyDescent="0.2">
      <c r="A220" s="1"/>
      <c r="B220" s="1615"/>
      <c r="C220" s="1610"/>
      <c r="D220" s="1637"/>
      <c r="E220" s="1683"/>
      <c r="F220" s="1683"/>
      <c r="G220" s="1685"/>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638"/>
      <c r="C221" s="1638"/>
      <c r="D221" s="1639"/>
      <c r="E221" s="1641"/>
      <c r="F221" s="1641"/>
      <c r="G221" s="1643"/>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646" t="s">
        <v>29</v>
      </c>
      <c r="C222" s="1647"/>
      <c r="D222" s="1648"/>
      <c r="E222" s="1430" t="s">
        <v>25</v>
      </c>
      <c r="F222" s="773">
        <v>1.0639025447333696</v>
      </c>
      <c r="G222" s="773">
        <v>1.2405999999999999</v>
      </c>
      <c r="H222" s="82"/>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623" t="s">
        <v>30</v>
      </c>
      <c r="C223" s="1624"/>
      <c r="D223" s="1625"/>
      <c r="E223" s="185">
        <v>0.69</v>
      </c>
      <c r="F223" s="1098">
        <v>0.82951640140428407</v>
      </c>
      <c r="G223" s="1098">
        <v>0.83</v>
      </c>
      <c r="H223" s="82"/>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623" t="s">
        <v>31</v>
      </c>
      <c r="C224" s="1624"/>
      <c r="D224" s="1625"/>
      <c r="E224" s="185" t="s">
        <v>25</v>
      </c>
      <c r="F224" s="1098">
        <v>0.9690328036861523</v>
      </c>
      <c r="G224" s="1098">
        <v>0.98199999999999998</v>
      </c>
      <c r="H224" s="82"/>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623" t="s">
        <v>32</v>
      </c>
      <c r="C225" s="1624"/>
      <c r="D225" s="1625"/>
      <c r="E225" s="185">
        <v>0.99299999999999999</v>
      </c>
      <c r="F225" s="1098">
        <v>0.77088069287383898</v>
      </c>
      <c r="G225" s="1098">
        <v>0.97</v>
      </c>
      <c r="H225" s="82"/>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623" t="s">
        <v>33</v>
      </c>
      <c r="C226" s="1624"/>
      <c r="D226" s="1625"/>
      <c r="E226" s="185">
        <v>0.94599999999999995</v>
      </c>
      <c r="F226" s="1098">
        <v>0.88621686840447689</v>
      </c>
      <c r="G226" s="1098">
        <v>0.90200000000000002</v>
      </c>
      <c r="H226" s="82"/>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623" t="s">
        <v>34</v>
      </c>
      <c r="C227" s="1624"/>
      <c r="D227" s="1625"/>
      <c r="E227" s="185">
        <v>0.68300000000000005</v>
      </c>
      <c r="F227" s="1098">
        <v>0.74273082201956775</v>
      </c>
      <c r="G227" s="1098">
        <v>0.80400000000000005</v>
      </c>
      <c r="H227" s="82"/>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623" t="s">
        <v>35</v>
      </c>
      <c r="C228" s="1624"/>
      <c r="D228" s="1625"/>
      <c r="E228" s="185">
        <v>1.042</v>
      </c>
      <c r="F228" s="1098">
        <v>1.0638168984042526</v>
      </c>
      <c r="G228" s="1098">
        <v>0.94</v>
      </c>
      <c r="H228" s="82"/>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623" t="s">
        <v>36</v>
      </c>
      <c r="C229" s="1624"/>
      <c r="D229" s="1625"/>
      <c r="E229" s="185">
        <v>0.84199999999999997</v>
      </c>
      <c r="F229" s="1098">
        <v>0.71614135497900056</v>
      </c>
      <c r="G229" s="1098">
        <v>0.70799999999999996</v>
      </c>
      <c r="H229" s="82"/>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623" t="s">
        <v>38</v>
      </c>
      <c r="C230" s="1624"/>
      <c r="D230" s="1625"/>
      <c r="E230" s="185">
        <v>0.73199999999999998</v>
      </c>
      <c r="F230" s="1098">
        <v>0.88165857084619947</v>
      </c>
      <c r="G230" s="1098">
        <v>1</v>
      </c>
      <c r="H230" s="82"/>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628" t="s">
        <v>159</v>
      </c>
      <c r="C231" s="1624"/>
      <c r="D231" s="1625"/>
      <c r="E231" s="186">
        <v>0.84199999999999997</v>
      </c>
      <c r="F231" s="1099">
        <v>0.94206590936323376</v>
      </c>
      <c r="G231" s="1099">
        <v>0.94</v>
      </c>
      <c r="H231" s="82"/>
      <c r="I231" s="1"/>
      <c r="J231" s="1"/>
      <c r="K231" s="1"/>
      <c r="L231" s="1"/>
      <c r="M231" s="1"/>
      <c r="N231" s="1"/>
      <c r="O231" s="1"/>
      <c r="P231" s="1"/>
      <c r="Q231" s="1"/>
      <c r="R231" s="1"/>
      <c r="S231" s="1"/>
      <c r="T231" s="1"/>
      <c r="U231" s="1"/>
      <c r="V231" s="1"/>
      <c r="W231" s="1"/>
      <c r="X231" s="1"/>
      <c r="Y231" s="1"/>
      <c r="Z231" s="1"/>
    </row>
    <row r="232" spans="1:26" ht="15" customHeight="1" x14ac:dyDescent="0.2">
      <c r="A232" s="2"/>
      <c r="B232" s="1644" t="s">
        <v>866</v>
      </c>
      <c r="C232" s="1645"/>
      <c r="D232" s="1645"/>
      <c r="E232" s="1645"/>
      <c r="F232" s="1645"/>
      <c r="G232" s="1645"/>
      <c r="H232" s="2"/>
      <c r="I232" s="2"/>
      <c r="J232" s="2"/>
      <c r="K232" s="2"/>
      <c r="L232" s="2"/>
      <c r="M232" s="2"/>
      <c r="N232" s="2"/>
      <c r="O232" s="2"/>
      <c r="P232" s="2"/>
      <c r="Q232" s="2"/>
      <c r="R232" s="2"/>
      <c r="S232" s="2"/>
      <c r="T232" s="2"/>
      <c r="U232" s="2"/>
      <c r="V232" s="2"/>
      <c r="W232" s="2"/>
      <c r="X232" s="2"/>
      <c r="Y232" s="2"/>
      <c r="Z232" s="2"/>
    </row>
    <row r="233" spans="1:26" ht="15" customHeight="1" x14ac:dyDescent="0.2">
      <c r="A233" s="2"/>
      <c r="B233" s="1610"/>
      <c r="C233" s="1610"/>
      <c r="D233" s="1610"/>
      <c r="E233" s="1610"/>
      <c r="F233" s="1610"/>
      <c r="G233" s="1610"/>
      <c r="H233" s="2"/>
      <c r="I233" s="2"/>
      <c r="J233" s="2"/>
      <c r="K233" s="2"/>
      <c r="L233" s="2"/>
      <c r="M233" s="2"/>
      <c r="N233" s="2"/>
      <c r="O233" s="2"/>
      <c r="P233" s="2"/>
      <c r="Q233" s="2"/>
      <c r="R233" s="2"/>
      <c r="S233" s="2"/>
      <c r="T233" s="2"/>
      <c r="U233" s="2"/>
      <c r="V233" s="2"/>
      <c r="W233" s="2"/>
      <c r="X233" s="2"/>
      <c r="Y233" s="2"/>
      <c r="Z233" s="2"/>
    </row>
    <row r="234" spans="1:26" ht="15" customHeight="1" x14ac:dyDescent="0.2">
      <c r="A234" s="2"/>
      <c r="B234" s="1610"/>
      <c r="C234" s="1610"/>
      <c r="D234" s="1610"/>
      <c r="E234" s="1610"/>
      <c r="F234" s="1610"/>
      <c r="G234" s="1610"/>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1610"/>
      <c r="C235" s="1610"/>
      <c r="D235" s="1610"/>
      <c r="E235" s="1610"/>
      <c r="F235" s="1610"/>
      <c r="G235" s="1610"/>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1635"/>
      <c r="C236" s="1635"/>
      <c r="D236" s="1635"/>
      <c r="E236" s="1635"/>
      <c r="F236" s="1635"/>
      <c r="G236" s="1635"/>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6"/>
      <c r="B241" s="2201" t="s">
        <v>164</v>
      </c>
      <c r="C241" s="1610"/>
      <c r="D241" s="1610"/>
      <c r="E241" s="1610"/>
      <c r="F241" s="1610"/>
      <c r="G241" s="6"/>
      <c r="H241" s="6"/>
      <c r="I241" s="6"/>
      <c r="J241" s="6"/>
      <c r="K241" s="6"/>
      <c r="L241" s="6"/>
      <c r="M241" s="6"/>
      <c r="N241" s="6"/>
      <c r="O241" s="6"/>
      <c r="P241" s="6"/>
      <c r="Q241" s="6"/>
      <c r="R241" s="6"/>
      <c r="S241" s="6"/>
      <c r="T241" s="6"/>
      <c r="U241" s="6"/>
      <c r="V241" s="6"/>
      <c r="W241" s="6"/>
      <c r="X241" s="6"/>
      <c r="Y241" s="6"/>
      <c r="Z241" s="6"/>
    </row>
    <row r="242" spans="1:26" ht="12.75" customHeight="1" x14ac:dyDescent="0.2">
      <c r="A242" s="2"/>
      <c r="B242" s="1610"/>
      <c r="C242" s="1610"/>
      <c r="D242" s="1610"/>
      <c r="E242" s="1610"/>
      <c r="F242" s="1610"/>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1012"/>
      <c r="B244" s="1012" t="s">
        <v>165</v>
      </c>
      <c r="C244" s="1012"/>
      <c r="D244" s="1012"/>
      <c r="E244" s="1012"/>
      <c r="F244" s="1012"/>
      <c r="G244" s="1012"/>
      <c r="H244" s="1012"/>
      <c r="I244" s="1012"/>
      <c r="J244" s="1012"/>
      <c r="K244" s="1012"/>
      <c r="L244" s="1012"/>
      <c r="M244" s="1012"/>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 customHeight="1" x14ac:dyDescent="0.2">
      <c r="A246" s="1"/>
      <c r="B246" s="2190" t="s">
        <v>867</v>
      </c>
      <c r="C246" s="1615"/>
      <c r="D246" s="1637"/>
      <c r="E246" s="2192">
        <v>2022</v>
      </c>
      <c r="F246" s="1615"/>
      <c r="G246" s="1637"/>
      <c r="H246" s="2192">
        <v>2023</v>
      </c>
      <c r="I246" s="1615"/>
      <c r="J246" s="1637"/>
      <c r="K246" s="2192">
        <v>2024</v>
      </c>
      <c r="L246" s="1615"/>
      <c r="M246" s="1615"/>
      <c r="N246" s="1"/>
      <c r="O246" s="1"/>
      <c r="P246" s="1"/>
      <c r="Q246" s="1"/>
      <c r="R246" s="1"/>
      <c r="S246" s="1"/>
      <c r="T246" s="1"/>
      <c r="U246" s="1"/>
      <c r="V246" s="1"/>
      <c r="W246" s="1"/>
      <c r="X246" s="1"/>
      <c r="Y246" s="1"/>
      <c r="Z246" s="1"/>
    </row>
    <row r="247" spans="1:26" ht="12.75" customHeight="1" x14ac:dyDescent="0.2">
      <c r="A247" s="1"/>
      <c r="B247" s="1638"/>
      <c r="C247" s="1638"/>
      <c r="D247" s="1639"/>
      <c r="E247" s="1415" t="s">
        <v>167</v>
      </c>
      <c r="F247" s="774" t="s">
        <v>168</v>
      </c>
      <c r="G247" s="1416" t="s">
        <v>159</v>
      </c>
      <c r="H247" s="1415" t="s">
        <v>167</v>
      </c>
      <c r="I247" s="774" t="s">
        <v>168</v>
      </c>
      <c r="J247" s="1416" t="s">
        <v>159</v>
      </c>
      <c r="K247" s="1415" t="s">
        <v>167</v>
      </c>
      <c r="L247" s="774" t="s">
        <v>168</v>
      </c>
      <c r="M247" s="733" t="s">
        <v>159</v>
      </c>
      <c r="N247" s="1"/>
      <c r="O247" s="1"/>
      <c r="P247" s="1"/>
      <c r="Q247" s="1"/>
      <c r="R247" s="1"/>
      <c r="S247" s="1"/>
      <c r="T247" s="1"/>
      <c r="U247" s="1"/>
      <c r="V247" s="1"/>
      <c r="W247" s="1"/>
      <c r="X247" s="1"/>
      <c r="Y247" s="1"/>
      <c r="Z247" s="1"/>
    </row>
    <row r="248" spans="1:26" ht="15.75" customHeight="1" x14ac:dyDescent="0.2">
      <c r="A248" s="1"/>
      <c r="B248" s="1670" t="s">
        <v>169</v>
      </c>
      <c r="C248" s="1671"/>
      <c r="D248" s="1672"/>
      <c r="E248" s="1038">
        <v>3244222</v>
      </c>
      <c r="F248" s="1041">
        <v>1770995</v>
      </c>
      <c r="G248" s="192">
        <v>5015216</v>
      </c>
      <c r="H248" s="1038">
        <v>5775718.4000000004</v>
      </c>
      <c r="I248" s="1041">
        <v>7270805</v>
      </c>
      <c r="J248" s="1102">
        <v>13046523</v>
      </c>
      <c r="K248" s="1038">
        <v>6692062</v>
      </c>
      <c r="L248" s="1041">
        <v>7998413</v>
      </c>
      <c r="M248" s="1102">
        <v>14690475</v>
      </c>
      <c r="N248" s="1"/>
      <c r="O248" s="82"/>
      <c r="P248" s="82"/>
      <c r="Q248" s="82"/>
      <c r="R248" s="1"/>
      <c r="S248" s="1"/>
      <c r="T248" s="1"/>
      <c r="U248" s="1"/>
      <c r="V248" s="1"/>
      <c r="W248" s="1"/>
      <c r="X248" s="1"/>
      <c r="Y248" s="1"/>
      <c r="Z248" s="1"/>
    </row>
    <row r="249" spans="1:26" ht="15" customHeight="1" x14ac:dyDescent="0.2">
      <c r="A249" s="1"/>
      <c r="B249" s="1697" t="s">
        <v>170</v>
      </c>
      <c r="C249" s="1698"/>
      <c r="D249" s="1699"/>
      <c r="E249" s="2253">
        <v>3</v>
      </c>
      <c r="F249" s="2068">
        <v>3</v>
      </c>
      <c r="G249" s="2254">
        <v>6</v>
      </c>
      <c r="H249" s="2253">
        <v>8</v>
      </c>
      <c r="I249" s="2068">
        <v>10</v>
      </c>
      <c r="J249" s="2075">
        <v>18</v>
      </c>
      <c r="K249" s="1100">
        <v>8</v>
      </c>
      <c r="L249" s="1101">
        <v>10</v>
      </c>
      <c r="M249" s="1047">
        <v>18</v>
      </c>
      <c r="N249" s="1"/>
      <c r="O249" s="82"/>
      <c r="P249" s="82"/>
      <c r="Q249" s="82"/>
      <c r="R249" s="1"/>
      <c r="S249" s="1"/>
      <c r="T249" s="1"/>
      <c r="U249" s="1"/>
      <c r="V249" s="1"/>
      <c r="W249" s="1"/>
      <c r="X249" s="1"/>
      <c r="Y249" s="1"/>
      <c r="Z249" s="1"/>
    </row>
    <row r="250" spans="1:26" ht="12.75" hidden="1" customHeight="1" x14ac:dyDescent="0.2">
      <c r="A250" s="1"/>
      <c r="B250" s="1650"/>
      <c r="C250" s="1650"/>
      <c r="D250" s="1651"/>
      <c r="E250" s="2239"/>
      <c r="F250" s="1865"/>
      <c r="G250" s="2242"/>
      <c r="H250" s="2239"/>
      <c r="I250" s="1865"/>
      <c r="J250" s="1867"/>
      <c r="K250" s="1038"/>
      <c r="L250" s="1041"/>
      <c r="M250" s="1102"/>
      <c r="N250" s="1"/>
      <c r="O250" s="1"/>
      <c r="P250" s="1"/>
      <c r="Q250" s="1"/>
      <c r="R250" s="1"/>
      <c r="S250" s="1"/>
      <c r="T250" s="1"/>
      <c r="U250" s="1"/>
      <c r="V250" s="1"/>
      <c r="W250" s="1"/>
      <c r="X250" s="1"/>
      <c r="Y250" s="1"/>
      <c r="Z250" s="1"/>
    </row>
    <row r="251" spans="1:26" ht="15" customHeight="1" x14ac:dyDescent="0.2">
      <c r="A251" s="1"/>
      <c r="B251" s="1697" t="s">
        <v>171</v>
      </c>
      <c r="C251" s="1698"/>
      <c r="D251" s="1699"/>
      <c r="E251" s="2253">
        <v>0</v>
      </c>
      <c r="F251" s="2068">
        <v>0</v>
      </c>
      <c r="G251" s="2254">
        <v>0</v>
      </c>
      <c r="H251" s="2253">
        <v>0</v>
      </c>
      <c r="I251" s="2068">
        <v>1</v>
      </c>
      <c r="J251" s="2075">
        <v>1</v>
      </c>
      <c r="K251" s="2263">
        <v>1</v>
      </c>
      <c r="L251" s="2264">
        <v>0</v>
      </c>
      <c r="M251" s="2265">
        <v>1</v>
      </c>
      <c r="N251" s="1"/>
      <c r="O251" s="82"/>
      <c r="P251" s="82"/>
      <c r="Q251" s="82"/>
      <c r="R251" s="1"/>
      <c r="S251" s="1"/>
      <c r="T251" s="1"/>
      <c r="U251" s="1"/>
      <c r="V251" s="1"/>
      <c r="W251" s="1"/>
      <c r="X251" s="1"/>
      <c r="Y251" s="1"/>
      <c r="Z251" s="1"/>
    </row>
    <row r="252" spans="1:26" ht="12.75" customHeight="1" x14ac:dyDescent="0.2">
      <c r="A252" s="1"/>
      <c r="B252" s="1650"/>
      <c r="C252" s="1650"/>
      <c r="D252" s="1651"/>
      <c r="E252" s="2239"/>
      <c r="F252" s="1865"/>
      <c r="G252" s="2242"/>
      <c r="H252" s="2239"/>
      <c r="I252" s="1865"/>
      <c r="J252" s="1867"/>
      <c r="K252" s="2239"/>
      <c r="L252" s="1865"/>
      <c r="M252" s="1867"/>
      <c r="N252" s="1"/>
      <c r="O252" s="1"/>
      <c r="P252" s="1"/>
      <c r="Q252" s="1"/>
      <c r="R252" s="1"/>
      <c r="S252" s="1"/>
      <c r="T252" s="1"/>
      <c r="U252" s="1"/>
      <c r="V252" s="1"/>
      <c r="W252" s="1"/>
      <c r="X252" s="1"/>
      <c r="Y252" s="1"/>
      <c r="Z252" s="1"/>
    </row>
    <row r="253" spans="1:26" ht="15" customHeight="1" x14ac:dyDescent="0.2">
      <c r="A253" s="1"/>
      <c r="B253" s="1623" t="s">
        <v>172</v>
      </c>
      <c r="C253" s="1624"/>
      <c r="D253" s="1625"/>
      <c r="E253" s="85">
        <v>0</v>
      </c>
      <c r="F253" s="84">
        <v>0</v>
      </c>
      <c r="G253" s="83">
        <v>0</v>
      </c>
      <c r="H253" s="85">
        <v>0</v>
      </c>
      <c r="I253" s="84">
        <v>1</v>
      </c>
      <c r="J253" s="1042">
        <v>1</v>
      </c>
      <c r="K253" s="297">
        <v>0</v>
      </c>
      <c r="L253" s="298">
        <v>0</v>
      </c>
      <c r="M253" s="1155">
        <v>0</v>
      </c>
      <c r="N253" s="1"/>
      <c r="O253" s="82"/>
      <c r="P253" s="82"/>
      <c r="Q253" s="82"/>
      <c r="R253" s="1"/>
      <c r="S253" s="1"/>
      <c r="T253" s="1"/>
      <c r="U253" s="1"/>
      <c r="V253" s="1"/>
      <c r="W253" s="1"/>
      <c r="X253" s="1"/>
      <c r="Y253" s="1"/>
      <c r="Z253" s="1"/>
    </row>
    <row r="254" spans="1:26" ht="15" customHeight="1" x14ac:dyDescent="0.2">
      <c r="A254" s="1"/>
      <c r="B254" s="1697" t="s">
        <v>173</v>
      </c>
      <c r="C254" s="1698"/>
      <c r="D254" s="1699"/>
      <c r="E254" s="2253">
        <v>72</v>
      </c>
      <c r="F254" s="2068">
        <v>236</v>
      </c>
      <c r="G254" s="2254">
        <v>308</v>
      </c>
      <c r="H254" s="2253">
        <v>0</v>
      </c>
      <c r="I254" s="2068">
        <v>6570</v>
      </c>
      <c r="J254" s="2075">
        <v>6570</v>
      </c>
      <c r="K254" s="775">
        <v>109</v>
      </c>
      <c r="L254" s="776">
        <v>207</v>
      </c>
      <c r="M254" s="999">
        <v>316</v>
      </c>
      <c r="N254" s="1"/>
      <c r="O254" s="82"/>
      <c r="P254" s="82"/>
      <c r="Q254" s="82"/>
      <c r="R254" s="1"/>
      <c r="S254" s="1"/>
      <c r="T254" s="1"/>
      <c r="U254" s="1"/>
      <c r="V254" s="1"/>
      <c r="W254" s="1"/>
      <c r="X254" s="1"/>
      <c r="Y254" s="1"/>
      <c r="Z254" s="1"/>
    </row>
    <row r="255" spans="1:26" ht="12.75" hidden="1" customHeight="1" x14ac:dyDescent="0.2">
      <c r="A255" s="1"/>
      <c r="B255" s="1650"/>
      <c r="C255" s="1650"/>
      <c r="D255" s="1651"/>
      <c r="E255" s="2239"/>
      <c r="F255" s="1865"/>
      <c r="G255" s="2242"/>
      <c r="H255" s="2239"/>
      <c r="I255" s="1865"/>
      <c r="J255" s="1867"/>
      <c r="K255" s="777"/>
      <c r="L255" s="778"/>
      <c r="M255" s="1431"/>
      <c r="N255" s="1"/>
      <c r="O255" s="1"/>
      <c r="P255" s="1"/>
      <c r="Q255" s="1"/>
      <c r="R255" s="1"/>
      <c r="S255" s="1"/>
      <c r="T255" s="1"/>
      <c r="U255" s="1"/>
      <c r="V255" s="1"/>
      <c r="W255" s="1"/>
      <c r="X255" s="1"/>
      <c r="Y255" s="1"/>
      <c r="Z255" s="1"/>
    </row>
    <row r="256" spans="1:26" ht="15" customHeight="1" x14ac:dyDescent="0.2">
      <c r="A256" s="1"/>
      <c r="B256" s="1697" t="s">
        <v>868</v>
      </c>
      <c r="C256" s="1698"/>
      <c r="D256" s="1699"/>
      <c r="E256" s="2238">
        <v>0.18</v>
      </c>
      <c r="F256" s="2240">
        <v>0.34</v>
      </c>
      <c r="G256" s="2241">
        <v>0.24</v>
      </c>
      <c r="H256" s="2238">
        <v>0.28000000000000003</v>
      </c>
      <c r="I256" s="2240">
        <v>0.28000000000000003</v>
      </c>
      <c r="J256" s="2259">
        <v>0.28000000000000003</v>
      </c>
      <c r="K256" s="1432">
        <v>0.24</v>
      </c>
      <c r="L256" s="1433">
        <v>0.25</v>
      </c>
      <c r="M256" s="1434">
        <v>0.25</v>
      </c>
      <c r="N256" s="1"/>
      <c r="O256" s="82"/>
      <c r="P256" s="82"/>
      <c r="Q256" s="82"/>
      <c r="R256" s="1"/>
      <c r="S256" s="1"/>
      <c r="T256" s="1"/>
      <c r="U256" s="1"/>
      <c r="V256" s="1"/>
      <c r="W256" s="1"/>
      <c r="X256" s="1"/>
      <c r="Y256" s="1"/>
      <c r="Z256" s="1"/>
    </row>
    <row r="257" spans="1:26" ht="12.75" hidden="1" customHeight="1" x14ac:dyDescent="0.2">
      <c r="A257" s="1"/>
      <c r="B257" s="1650"/>
      <c r="C257" s="1650"/>
      <c r="D257" s="1651"/>
      <c r="E257" s="2239"/>
      <c r="F257" s="1865"/>
      <c r="G257" s="2242"/>
      <c r="H257" s="2239"/>
      <c r="I257" s="1865"/>
      <c r="J257" s="1867"/>
      <c r="K257" s="1435"/>
      <c r="L257" s="1436"/>
      <c r="M257" s="1437"/>
      <c r="N257" s="1"/>
      <c r="O257" s="1"/>
      <c r="P257" s="1"/>
      <c r="Q257" s="1"/>
      <c r="R257" s="1"/>
      <c r="S257" s="1"/>
      <c r="T257" s="1"/>
      <c r="U257" s="1"/>
      <c r="V257" s="1"/>
      <c r="W257" s="1"/>
      <c r="X257" s="1"/>
      <c r="Y257" s="1"/>
      <c r="Z257" s="1"/>
    </row>
    <row r="258" spans="1:26" ht="15" customHeight="1" x14ac:dyDescent="0.2">
      <c r="A258" s="1"/>
      <c r="B258" s="1697" t="s">
        <v>175</v>
      </c>
      <c r="C258" s="1698"/>
      <c r="D258" s="1699"/>
      <c r="E258" s="2238">
        <v>0</v>
      </c>
      <c r="F258" s="2240">
        <v>0</v>
      </c>
      <c r="G258" s="2241">
        <v>0</v>
      </c>
      <c r="H258" s="2238">
        <v>0</v>
      </c>
      <c r="I258" s="2240">
        <v>0.03</v>
      </c>
      <c r="J258" s="2259">
        <v>0.02</v>
      </c>
      <c r="K258" s="2260">
        <v>0.03</v>
      </c>
      <c r="L258" s="2261">
        <v>0</v>
      </c>
      <c r="M258" s="2262">
        <v>0.01</v>
      </c>
      <c r="N258" s="1"/>
      <c r="O258" s="82"/>
      <c r="P258" s="82"/>
      <c r="Q258" s="82"/>
      <c r="R258" s="1"/>
      <c r="S258" s="1"/>
      <c r="T258" s="1"/>
      <c r="U258" s="1"/>
      <c r="V258" s="1"/>
      <c r="W258" s="1"/>
      <c r="X258" s="1"/>
      <c r="Y258" s="1"/>
      <c r="Z258" s="1"/>
    </row>
    <row r="259" spans="1:26" ht="23.25" customHeight="1" x14ac:dyDescent="0.2">
      <c r="A259" s="1"/>
      <c r="B259" s="1650"/>
      <c r="C259" s="1650"/>
      <c r="D259" s="1651"/>
      <c r="E259" s="2239"/>
      <c r="F259" s="1865"/>
      <c r="G259" s="2242"/>
      <c r="H259" s="2239"/>
      <c r="I259" s="1865"/>
      <c r="J259" s="1867"/>
      <c r="K259" s="2239"/>
      <c r="L259" s="1865"/>
      <c r="M259" s="1867"/>
      <c r="N259" s="1"/>
      <c r="O259" s="1"/>
      <c r="P259" s="1"/>
      <c r="Q259" s="1"/>
      <c r="R259" s="1"/>
      <c r="S259" s="1"/>
      <c r="T259" s="1"/>
      <c r="U259" s="1"/>
      <c r="V259" s="1"/>
      <c r="W259" s="1"/>
      <c r="X259" s="1"/>
      <c r="Y259" s="1"/>
      <c r="Z259" s="1"/>
    </row>
    <row r="260" spans="1:26" ht="15" customHeight="1" x14ac:dyDescent="0.2">
      <c r="A260" s="1"/>
      <c r="B260" s="1623" t="s">
        <v>176</v>
      </c>
      <c r="C260" s="1624"/>
      <c r="D260" s="1625"/>
      <c r="E260" s="203">
        <v>0</v>
      </c>
      <c r="F260" s="204">
        <v>0</v>
      </c>
      <c r="G260" s="205">
        <v>0</v>
      </c>
      <c r="H260" s="203">
        <v>0</v>
      </c>
      <c r="I260" s="204">
        <v>0.03</v>
      </c>
      <c r="J260" s="1115">
        <v>0.02</v>
      </c>
      <c r="K260" s="203">
        <v>0</v>
      </c>
      <c r="L260" s="204">
        <v>0</v>
      </c>
      <c r="M260" s="1115">
        <v>0</v>
      </c>
      <c r="N260" s="1"/>
      <c r="O260" s="82"/>
      <c r="P260" s="82"/>
      <c r="Q260" s="82"/>
      <c r="R260" s="1"/>
      <c r="S260" s="1"/>
      <c r="T260" s="1"/>
      <c r="U260" s="1"/>
      <c r="V260" s="1"/>
      <c r="W260" s="1"/>
      <c r="X260" s="1"/>
      <c r="Y260" s="1"/>
      <c r="Z260" s="1"/>
    </row>
    <row r="261" spans="1:26" ht="15" customHeight="1" x14ac:dyDescent="0.2">
      <c r="A261" s="1"/>
      <c r="B261" s="1675" t="s">
        <v>177</v>
      </c>
      <c r="C261" s="1632"/>
      <c r="D261" s="1633"/>
      <c r="E261" s="209">
        <v>4</v>
      </c>
      <c r="F261" s="210">
        <v>27</v>
      </c>
      <c r="G261" s="211">
        <v>12</v>
      </c>
      <c r="H261" s="209">
        <v>0</v>
      </c>
      <c r="I261" s="210">
        <v>181</v>
      </c>
      <c r="J261" s="1116">
        <v>101</v>
      </c>
      <c r="K261" s="212">
        <v>3</v>
      </c>
      <c r="L261" s="213">
        <v>5</v>
      </c>
      <c r="M261" s="214">
        <v>4</v>
      </c>
      <c r="N261" s="1"/>
      <c r="O261" s="82"/>
      <c r="P261" s="82"/>
      <c r="Q261" s="82"/>
      <c r="R261" s="1"/>
      <c r="S261" s="1"/>
      <c r="T261" s="1"/>
      <c r="U261" s="1"/>
      <c r="V261" s="1"/>
      <c r="W261" s="1"/>
      <c r="X261" s="1"/>
      <c r="Y261" s="1"/>
      <c r="Z261" s="1"/>
    </row>
    <row r="262" spans="1:26" ht="15" customHeight="1" x14ac:dyDescent="0.2">
      <c r="A262" s="2"/>
      <c r="B262" s="2028" t="s">
        <v>869</v>
      </c>
      <c r="C262" s="1645"/>
      <c r="D262" s="1645"/>
      <c r="E262" s="1645"/>
      <c r="F262" s="1645"/>
      <c r="G262" s="1645"/>
      <c r="H262" s="1645"/>
      <c r="I262" s="1645"/>
      <c r="J262" s="1645"/>
      <c r="K262" s="1645"/>
      <c r="L262" s="1645"/>
      <c r="M262" s="1645"/>
      <c r="N262" s="2"/>
      <c r="O262" s="2"/>
      <c r="P262" s="2"/>
      <c r="Q262" s="2"/>
      <c r="R262" s="2"/>
      <c r="S262" s="2"/>
      <c r="T262" s="2"/>
      <c r="U262" s="2"/>
      <c r="V262" s="2"/>
      <c r="W262" s="2"/>
      <c r="X262" s="2"/>
      <c r="Y262" s="2"/>
      <c r="Z262" s="2"/>
    </row>
    <row r="263" spans="1:26" ht="15" customHeight="1" x14ac:dyDescent="0.2">
      <c r="A263" s="2"/>
      <c r="B263" s="1610"/>
      <c r="C263" s="1610"/>
      <c r="D263" s="1610"/>
      <c r="E263" s="1610"/>
      <c r="F263" s="1610"/>
      <c r="G263" s="1610"/>
      <c r="H263" s="1610"/>
      <c r="I263" s="1610"/>
      <c r="J263" s="1610"/>
      <c r="K263" s="1610"/>
      <c r="L263" s="1610"/>
      <c r="M263" s="1610"/>
      <c r="N263" s="2"/>
      <c r="O263" s="2"/>
      <c r="P263" s="2"/>
      <c r="Q263" s="2"/>
      <c r="R263" s="2"/>
      <c r="S263" s="2"/>
      <c r="T263" s="2"/>
      <c r="U263" s="2"/>
      <c r="V263" s="2"/>
      <c r="W263" s="2"/>
      <c r="X263" s="2"/>
      <c r="Y263" s="2"/>
      <c r="Z263" s="2"/>
    </row>
    <row r="264" spans="1:26" ht="12.75" customHeight="1" x14ac:dyDescent="0.2">
      <c r="A264" s="2"/>
      <c r="B264" s="1635"/>
      <c r="C264" s="1635"/>
      <c r="D264" s="1635"/>
      <c r="E264" s="1635"/>
      <c r="F264" s="1635"/>
      <c r="G264" s="1635"/>
      <c r="H264" s="1635"/>
      <c r="I264" s="1635"/>
      <c r="J264" s="1635"/>
      <c r="K264" s="1635"/>
      <c r="L264" s="1635"/>
      <c r="M264" s="1635"/>
      <c r="N264" s="2"/>
      <c r="O264" s="2"/>
      <c r="P264" s="2"/>
      <c r="Q264" s="2"/>
      <c r="R264" s="2"/>
      <c r="S264" s="2"/>
      <c r="T264" s="2"/>
      <c r="U264" s="2"/>
      <c r="V264" s="2"/>
      <c r="W264" s="2"/>
      <c r="X264" s="2"/>
      <c r="Y264" s="2"/>
      <c r="Z264" s="2"/>
    </row>
    <row r="265" spans="1:26" ht="12.75" customHeight="1" x14ac:dyDescent="0.2">
      <c r="A265" s="1"/>
      <c r="B265" s="1"/>
      <c r="C265" s="1"/>
      <c r="D265" s="1"/>
      <c r="E265" s="1"/>
      <c r="F265" s="1"/>
      <c r="G265" s="1"/>
      <c r="H265" s="1"/>
      <c r="I265" s="1"/>
      <c r="J265" s="1"/>
      <c r="K265" s="1"/>
      <c r="L265" s="1"/>
      <c r="M265" s="1"/>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 customHeight="1" x14ac:dyDescent="0.2">
      <c r="A267" s="1012"/>
      <c r="B267" s="1702" t="s">
        <v>870</v>
      </c>
      <c r="C267" s="1615"/>
      <c r="D267" s="1615"/>
      <c r="E267" s="1615"/>
      <c r="F267" s="1615"/>
      <c r="G267" s="1615"/>
      <c r="H267" s="1615"/>
      <c r="I267" s="1615"/>
      <c r="J267" s="1615"/>
      <c r="K267" s="1615"/>
      <c r="L267" s="1615"/>
      <c r="M267" s="1615"/>
      <c r="N267" s="1"/>
      <c r="O267" s="1"/>
      <c r="P267" s="1"/>
      <c r="Q267" s="1"/>
      <c r="R267" s="1"/>
      <c r="S267" s="1"/>
      <c r="T267" s="1"/>
      <c r="U267" s="1"/>
      <c r="V267" s="1"/>
      <c r="W267" s="1"/>
      <c r="X267" s="1"/>
      <c r="Y267" s="1"/>
      <c r="Z267" s="1"/>
    </row>
    <row r="268" spans="1:26" ht="12.75" hidden="1" customHeight="1" x14ac:dyDescent="0.2">
      <c r="A268" s="1012"/>
      <c r="B268" s="1615"/>
      <c r="C268" s="1615"/>
      <c r="D268" s="1615"/>
      <c r="E268" s="1615"/>
      <c r="F268" s="1615"/>
      <c r="G268" s="1615"/>
      <c r="H268" s="1615"/>
      <c r="I268" s="1615"/>
      <c r="J268" s="1615"/>
      <c r="K268" s="1615"/>
      <c r="L268" s="1615"/>
      <c r="M268" s="1615"/>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 customHeight="1" x14ac:dyDescent="0.2">
      <c r="A270" s="1"/>
      <c r="B270" s="2190" t="s">
        <v>871</v>
      </c>
      <c r="C270" s="1615"/>
      <c r="D270" s="1615"/>
      <c r="E270" s="1615"/>
      <c r="F270" s="1615"/>
      <c r="G270" s="1637"/>
      <c r="H270" s="2192">
        <v>2022</v>
      </c>
      <c r="I270" s="1637"/>
      <c r="J270" s="2192">
        <v>2023</v>
      </c>
      <c r="K270" s="1637"/>
      <c r="L270" s="2192">
        <v>2024</v>
      </c>
      <c r="M270" s="1615"/>
      <c r="N270" s="1"/>
      <c r="O270" s="1"/>
      <c r="P270" s="1"/>
      <c r="Q270" s="1"/>
      <c r="R270" s="1"/>
      <c r="S270" s="1"/>
      <c r="T270" s="1"/>
      <c r="U270" s="1"/>
      <c r="V270" s="1"/>
      <c r="W270" s="1"/>
      <c r="X270" s="1"/>
      <c r="Y270" s="1"/>
      <c r="Z270" s="1"/>
    </row>
    <row r="271" spans="1:26" ht="12.75" customHeight="1" x14ac:dyDescent="0.2">
      <c r="A271" s="1"/>
      <c r="B271" s="1638"/>
      <c r="C271" s="1638"/>
      <c r="D271" s="1638"/>
      <c r="E271" s="1638"/>
      <c r="F271" s="1638"/>
      <c r="G271" s="1639"/>
      <c r="H271" s="1415" t="s">
        <v>167</v>
      </c>
      <c r="I271" s="1416" t="s">
        <v>168</v>
      </c>
      <c r="J271" s="1415" t="s">
        <v>167</v>
      </c>
      <c r="K271" s="1416" t="s">
        <v>168</v>
      </c>
      <c r="L271" s="1415" t="s">
        <v>167</v>
      </c>
      <c r="M271" s="733" t="s">
        <v>168</v>
      </c>
      <c r="N271" s="1"/>
      <c r="O271" s="1"/>
      <c r="P271" s="1"/>
      <c r="Q271" s="1"/>
      <c r="R271" s="1"/>
      <c r="S271" s="1"/>
      <c r="T271" s="1"/>
      <c r="U271" s="1"/>
      <c r="V271" s="1"/>
      <c r="W271" s="1"/>
      <c r="X271" s="1"/>
      <c r="Y271" s="1"/>
      <c r="Z271" s="1"/>
    </row>
    <row r="272" spans="1:26" ht="12.75" customHeight="1" x14ac:dyDescent="0.2">
      <c r="A272" s="1"/>
      <c r="B272" s="1623" t="s">
        <v>872</v>
      </c>
      <c r="C272" s="1624"/>
      <c r="D272" s="1624"/>
      <c r="E272" s="1624"/>
      <c r="F272" s="1624"/>
      <c r="G272" s="1625"/>
      <c r="H272" s="1109">
        <v>1.1096652925825194</v>
      </c>
      <c r="I272" s="779">
        <v>2.1456869611329532</v>
      </c>
      <c r="J272" s="1109">
        <v>2.9087290682315809</v>
      </c>
      <c r="K272" s="1438">
        <v>1.7063153579844805</v>
      </c>
      <c r="L272" s="1109">
        <v>0.24</v>
      </c>
      <c r="M272" s="1438">
        <v>0.25</v>
      </c>
      <c r="N272" s="1"/>
      <c r="O272" s="82"/>
      <c r="P272" s="82"/>
      <c r="Q272" s="1"/>
      <c r="R272" s="1"/>
      <c r="S272" s="1"/>
      <c r="T272" s="1"/>
      <c r="U272" s="1"/>
      <c r="V272" s="1"/>
      <c r="W272" s="1"/>
      <c r="X272" s="1"/>
      <c r="Y272" s="1"/>
      <c r="Z272" s="1"/>
    </row>
    <row r="273" spans="1:26" ht="12.75" customHeight="1" x14ac:dyDescent="0.2">
      <c r="A273" s="1"/>
      <c r="B273" s="1623" t="s">
        <v>873</v>
      </c>
      <c r="C273" s="1624"/>
      <c r="D273" s="1624"/>
      <c r="E273" s="1624"/>
      <c r="F273" s="1624"/>
      <c r="G273" s="1625"/>
      <c r="H273" s="203">
        <v>0.18494421543041989</v>
      </c>
      <c r="I273" s="780">
        <v>0.33879267807362418</v>
      </c>
      <c r="J273" s="203">
        <v>0.27702181602205533</v>
      </c>
      <c r="K273" s="1439">
        <v>0.27521215451362591</v>
      </c>
      <c r="L273" s="203">
        <v>0.24</v>
      </c>
      <c r="M273" s="1439">
        <v>0.25</v>
      </c>
      <c r="N273" s="1"/>
      <c r="O273" s="82"/>
      <c r="P273" s="82"/>
      <c r="Q273" s="1"/>
      <c r="R273" s="1"/>
      <c r="S273" s="1"/>
      <c r="T273" s="1"/>
      <c r="U273" s="1"/>
      <c r="V273" s="1"/>
      <c r="W273" s="1"/>
      <c r="X273" s="1"/>
      <c r="Y273" s="1"/>
      <c r="Z273" s="1"/>
    </row>
    <row r="274" spans="1:26" ht="12.75" customHeight="1" x14ac:dyDescent="0.2">
      <c r="A274" s="1"/>
      <c r="B274" s="1675" t="s">
        <v>874</v>
      </c>
      <c r="C274" s="1632"/>
      <c r="D274" s="1632"/>
      <c r="E274" s="1632"/>
      <c r="F274" s="1632"/>
      <c r="G274" s="1633"/>
      <c r="H274" s="1105">
        <v>0</v>
      </c>
      <c r="I274" s="781">
        <v>0</v>
      </c>
      <c r="J274" s="1105">
        <v>0</v>
      </c>
      <c r="K274" s="1440">
        <v>2.7521215451362588E-2</v>
      </c>
      <c r="L274" s="1105">
        <v>0</v>
      </c>
      <c r="M274" s="1440">
        <v>0</v>
      </c>
      <c r="N274" s="1"/>
      <c r="O274" s="82"/>
      <c r="P274" s="82"/>
      <c r="Q274" s="1"/>
      <c r="R274" s="1"/>
      <c r="S274" s="1"/>
      <c r="T274" s="1"/>
      <c r="U274" s="1"/>
      <c r="V274" s="1"/>
      <c r="W274" s="1"/>
      <c r="X274" s="1"/>
      <c r="Y274" s="1"/>
      <c r="Z274" s="1"/>
    </row>
    <row r="275" spans="1:26" ht="12.75" customHeight="1" x14ac:dyDescent="0.2">
      <c r="A275" s="2"/>
      <c r="B275" s="1644" t="s">
        <v>875</v>
      </c>
      <c r="C275" s="1645"/>
      <c r="D275" s="1645"/>
      <c r="E275" s="1645"/>
      <c r="F275" s="1645"/>
      <c r="G275" s="1645"/>
      <c r="H275" s="1645"/>
      <c r="I275" s="1645"/>
      <c r="J275" s="1645"/>
      <c r="K275" s="1645"/>
      <c r="L275" s="1645"/>
      <c r="M275" s="1645"/>
      <c r="N275" s="2"/>
      <c r="O275" s="2"/>
      <c r="P275" s="2"/>
      <c r="Q275" s="2"/>
      <c r="R275" s="2"/>
      <c r="S275" s="2"/>
      <c r="T275" s="2"/>
      <c r="U275" s="2"/>
      <c r="V275" s="2"/>
      <c r="W275" s="2"/>
      <c r="X275" s="2"/>
      <c r="Y275" s="2"/>
      <c r="Z275" s="2"/>
    </row>
    <row r="276" spans="1:26" ht="12.75" customHeight="1" x14ac:dyDescent="0.2">
      <c r="A276" s="2"/>
      <c r="B276" s="1610"/>
      <c r="C276" s="1610"/>
      <c r="D276" s="1610"/>
      <c r="E276" s="1610"/>
      <c r="F276" s="1610"/>
      <c r="G276" s="1610"/>
      <c r="H276" s="1610"/>
      <c r="I276" s="1610"/>
      <c r="J276" s="1610"/>
      <c r="K276" s="1610"/>
      <c r="L276" s="1610"/>
      <c r="M276" s="1610"/>
      <c r="N276" s="2"/>
      <c r="O276" s="2"/>
      <c r="P276" s="2"/>
      <c r="Q276" s="2"/>
      <c r="R276" s="2"/>
      <c r="S276" s="2"/>
      <c r="T276" s="2"/>
      <c r="U276" s="2"/>
      <c r="V276" s="2"/>
      <c r="W276" s="2"/>
      <c r="X276" s="2"/>
      <c r="Y276" s="2"/>
      <c r="Z276" s="2"/>
    </row>
    <row r="277" spans="1:26" ht="12.75" customHeight="1" x14ac:dyDescent="0.2">
      <c r="A277" s="2"/>
      <c r="B277" s="1635"/>
      <c r="C277" s="1635"/>
      <c r="D277" s="1635"/>
      <c r="E277" s="1635"/>
      <c r="F277" s="1635"/>
      <c r="G277" s="1635"/>
      <c r="H277" s="1635"/>
      <c r="I277" s="1635"/>
      <c r="J277" s="1635"/>
      <c r="K277" s="1635"/>
      <c r="L277" s="1635"/>
      <c r="M277" s="1635"/>
      <c r="N277" s="2"/>
      <c r="O277" s="2"/>
      <c r="P277" s="2"/>
      <c r="Q277" s="2"/>
      <c r="R277" s="2"/>
      <c r="S277" s="2"/>
      <c r="T277" s="2"/>
      <c r="U277" s="2"/>
      <c r="V277" s="2"/>
      <c r="W277" s="2"/>
      <c r="X277" s="2"/>
      <c r="Y277" s="2"/>
      <c r="Z277" s="2"/>
    </row>
    <row r="278" spans="1:26" ht="12.75" customHeight="1" x14ac:dyDescent="0.2">
      <c r="A278" s="2"/>
      <c r="B278" s="1"/>
      <c r="C278" s="1"/>
      <c r="D278" s="1"/>
      <c r="E278" s="1"/>
      <c r="F278" s="1"/>
      <c r="G278" s="1"/>
      <c r="H278" s="1"/>
      <c r="I278" s="1"/>
      <c r="J278" s="1"/>
      <c r="K278" s="1"/>
      <c r="L278" s="1"/>
      <c r="M278" s="1"/>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1012"/>
      <c r="B280" s="1012" t="s">
        <v>876</v>
      </c>
      <c r="C280" s="1012"/>
      <c r="D280" s="1012"/>
      <c r="E280" s="1012"/>
      <c r="F280" s="1012"/>
      <c r="G280" s="1012"/>
      <c r="H280" s="1012"/>
      <c r="I280" s="1012"/>
      <c r="J280" s="1012"/>
      <c r="K280" s="1012"/>
      <c r="L280" s="1012"/>
      <c r="M280" s="1012"/>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48" customHeight="1" x14ac:dyDescent="0.2">
      <c r="A282" s="1"/>
      <c r="B282" s="1703" t="s">
        <v>877</v>
      </c>
      <c r="C282" s="1610"/>
      <c r="D282" s="1610"/>
      <c r="E282" s="1610"/>
      <c r="F282" s="1610"/>
      <c r="G282" s="1610"/>
      <c r="H282" s="1610"/>
      <c r="I282" s="1610"/>
      <c r="J282" s="1610"/>
      <c r="K282" s="1610"/>
      <c r="L282" s="1610"/>
      <c r="M282" s="1610"/>
      <c r="N282" s="1"/>
      <c r="O282" s="1"/>
      <c r="P282" s="1"/>
      <c r="Q282" s="1"/>
      <c r="R282" s="1"/>
      <c r="S282" s="1"/>
      <c r="T282" s="1"/>
      <c r="U282" s="1"/>
      <c r="V282" s="1"/>
      <c r="W282" s="1"/>
      <c r="X282" s="1"/>
      <c r="Y282" s="1"/>
      <c r="Z282" s="1"/>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6"/>
      <c r="B286" s="2201" t="s">
        <v>181</v>
      </c>
      <c r="C286" s="1610"/>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x14ac:dyDescent="0.2">
      <c r="A287" s="2"/>
      <c r="B287" s="1610"/>
      <c r="C287" s="1610"/>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1012"/>
      <c r="B289" s="1012" t="s">
        <v>182</v>
      </c>
      <c r="C289" s="1012"/>
      <c r="D289" s="1012"/>
      <c r="E289" s="1012"/>
      <c r="F289" s="1012"/>
      <c r="G289" s="1012"/>
      <c r="H289" s="1012"/>
      <c r="I289" s="1012"/>
      <c r="J289" s="1012"/>
      <c r="K289" s="1012"/>
      <c r="L289" s="1012"/>
      <c r="M289" s="1012"/>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2190" t="s">
        <v>878</v>
      </c>
      <c r="C291" s="1615"/>
      <c r="D291" s="1637"/>
      <c r="E291" s="2194">
        <v>2022</v>
      </c>
      <c r="F291" s="2194">
        <v>2023</v>
      </c>
      <c r="G291" s="2163">
        <v>2024</v>
      </c>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638"/>
      <c r="C292" s="1638"/>
      <c r="D292" s="1639"/>
      <c r="E292" s="1641"/>
      <c r="F292" s="1641"/>
      <c r="G292" s="1643"/>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670" t="s">
        <v>184</v>
      </c>
      <c r="C293" s="1671"/>
      <c r="D293" s="1672"/>
      <c r="E293" s="1441">
        <v>1230</v>
      </c>
      <c r="F293" s="782">
        <v>2338</v>
      </c>
      <c r="G293" s="782">
        <v>2531</v>
      </c>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675" t="s">
        <v>185</v>
      </c>
      <c r="C294" s="1632"/>
      <c r="D294" s="1633"/>
      <c r="E294" s="758">
        <v>1270.5</v>
      </c>
      <c r="F294" s="1177">
        <v>2281.1</v>
      </c>
      <c r="G294" s="1177">
        <v>3995.2</v>
      </c>
      <c r="H294" s="1"/>
      <c r="I294" s="1"/>
      <c r="J294" s="1"/>
      <c r="K294" s="1"/>
      <c r="L294" s="1"/>
      <c r="M294" s="1"/>
      <c r="N294" s="1"/>
      <c r="O294" s="1"/>
      <c r="P294" s="1"/>
      <c r="Q294" s="1"/>
      <c r="R294" s="1"/>
      <c r="S294" s="1"/>
      <c r="T294" s="1"/>
      <c r="U294" s="1"/>
      <c r="V294" s="1"/>
      <c r="W294" s="1"/>
      <c r="X294" s="1"/>
      <c r="Y294" s="1"/>
      <c r="Z294" s="1"/>
    </row>
    <row r="295" spans="1:26" ht="23.25" customHeight="1" x14ac:dyDescent="0.2">
      <c r="A295" s="2"/>
      <c r="B295" s="1644" t="s">
        <v>879</v>
      </c>
      <c r="C295" s="1645"/>
      <c r="D295" s="1645"/>
      <c r="E295" s="1645"/>
      <c r="F295" s="1645"/>
      <c r="G295" s="1645"/>
      <c r="H295" s="2"/>
      <c r="I295" s="2"/>
      <c r="J295" s="2"/>
      <c r="K295" s="2"/>
      <c r="L295" s="2"/>
      <c r="M295" s="2"/>
      <c r="N295" s="2"/>
      <c r="O295" s="2"/>
      <c r="P295" s="2"/>
      <c r="Q295" s="2"/>
      <c r="R295" s="2"/>
      <c r="S295" s="2"/>
      <c r="T295" s="2"/>
      <c r="U295" s="2"/>
      <c r="V295" s="2"/>
      <c r="W295" s="2"/>
      <c r="X295" s="2"/>
      <c r="Y295" s="2"/>
      <c r="Z295" s="2"/>
    </row>
    <row r="296" spans="1:26" ht="17.25" customHeight="1" x14ac:dyDescent="0.2">
      <c r="A296" s="2"/>
      <c r="B296" s="1635"/>
      <c r="C296" s="1635"/>
      <c r="D296" s="1635"/>
      <c r="E296" s="1635"/>
      <c r="F296" s="1635"/>
      <c r="G296" s="1635"/>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8"/>
      <c r="C297" s="8"/>
      <c r="D297" s="8"/>
      <c r="E297" s="268"/>
      <c r="F297" s="268"/>
      <c r="G297" s="268"/>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1012"/>
      <c r="B299" s="1012" t="s">
        <v>187</v>
      </c>
      <c r="C299" s="1012"/>
      <c r="D299" s="1012"/>
      <c r="E299" s="1012"/>
      <c r="F299" s="1012"/>
      <c r="G299" s="1012"/>
      <c r="H299" s="1012"/>
      <c r="I299" s="1012"/>
      <c r="J299" s="1012"/>
      <c r="K299" s="1012"/>
      <c r="L299" s="1012"/>
      <c r="M299" s="1012"/>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 customHeight="1" x14ac:dyDescent="0.2">
      <c r="A301" s="1"/>
      <c r="B301" s="2190" t="s">
        <v>880</v>
      </c>
      <c r="C301" s="1615"/>
      <c r="D301" s="1615"/>
      <c r="E301" s="2194">
        <v>2022</v>
      </c>
      <c r="F301" s="2194">
        <v>2023</v>
      </c>
      <c r="G301" s="2163">
        <v>2024</v>
      </c>
      <c r="H301" s="1"/>
      <c r="I301" s="1"/>
      <c r="J301" s="1"/>
      <c r="K301" s="1"/>
      <c r="L301" s="1"/>
      <c r="M301" s="1"/>
      <c r="N301" s="1"/>
      <c r="O301" s="1"/>
      <c r="P301" s="1"/>
      <c r="Q301" s="1"/>
      <c r="R301" s="1"/>
      <c r="S301" s="1"/>
      <c r="T301" s="1"/>
      <c r="U301" s="1"/>
      <c r="V301" s="1"/>
      <c r="W301" s="1"/>
      <c r="X301" s="1"/>
      <c r="Y301" s="1"/>
      <c r="Z301" s="1"/>
    </row>
    <row r="302" spans="1:26" ht="15" customHeight="1" x14ac:dyDescent="0.2">
      <c r="A302" s="1"/>
      <c r="B302" s="1615"/>
      <c r="C302" s="1610"/>
      <c r="D302" s="1615"/>
      <c r="E302" s="1683"/>
      <c r="F302" s="1683"/>
      <c r="G302" s="1685"/>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638"/>
      <c r="C303" s="1638"/>
      <c r="D303" s="1638"/>
      <c r="E303" s="1641"/>
      <c r="F303" s="1683"/>
      <c r="G303" s="1685"/>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670" t="s">
        <v>190</v>
      </c>
      <c r="C304" s="1671"/>
      <c r="D304" s="1672"/>
      <c r="E304" s="1430">
        <v>0.20699999999999999</v>
      </c>
      <c r="F304" s="184">
        <v>0.40600000000000003</v>
      </c>
      <c r="G304" s="184">
        <v>0.46600000000000003</v>
      </c>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623" t="s">
        <v>191</v>
      </c>
      <c r="C305" s="1624"/>
      <c r="D305" s="1625"/>
      <c r="E305" s="185">
        <v>0.27700000000000002</v>
      </c>
      <c r="F305" s="1098">
        <v>0.46400000000000002</v>
      </c>
      <c r="G305" s="1098">
        <v>0.51880000000000004</v>
      </c>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631" t="s">
        <v>159</v>
      </c>
      <c r="C306" s="1632"/>
      <c r="D306" s="1633"/>
      <c r="E306" s="186">
        <v>0.23499999999999999</v>
      </c>
      <c r="F306" s="1099">
        <v>0.43099999999999999</v>
      </c>
      <c r="G306" s="783">
        <v>0.49399999999999999</v>
      </c>
      <c r="H306" s="1"/>
      <c r="I306" s="1"/>
      <c r="J306" s="1"/>
      <c r="K306" s="1"/>
      <c r="L306" s="1"/>
      <c r="M306" s="1"/>
      <c r="N306" s="1"/>
      <c r="O306" s="1"/>
      <c r="P306" s="1"/>
      <c r="Q306" s="1"/>
      <c r="R306" s="1"/>
      <c r="S306" s="1"/>
      <c r="T306" s="1"/>
      <c r="U306" s="1"/>
      <c r="V306" s="1"/>
      <c r="W306" s="1"/>
      <c r="X306" s="1"/>
      <c r="Y306" s="1"/>
      <c r="Z306" s="1"/>
    </row>
    <row r="307" spans="1:26" ht="15" customHeight="1" x14ac:dyDescent="0.2">
      <c r="A307" s="2"/>
      <c r="B307" s="2028" t="s">
        <v>881</v>
      </c>
      <c r="C307" s="1645"/>
      <c r="D307" s="1645"/>
      <c r="E307" s="1645"/>
      <c r="F307" s="1645"/>
      <c r="G307" s="1645"/>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1635"/>
      <c r="C308" s="1635"/>
      <c r="D308" s="1635"/>
      <c r="E308" s="1635"/>
      <c r="F308" s="1635"/>
      <c r="G308" s="1635"/>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6"/>
      <c r="B313" s="2201" t="s">
        <v>205</v>
      </c>
      <c r="C313" s="1610"/>
      <c r="D313" s="1610"/>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x14ac:dyDescent="0.2">
      <c r="A314" s="2"/>
      <c r="B314" s="1610"/>
      <c r="C314" s="1610"/>
      <c r="D314" s="1610"/>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1012"/>
      <c r="B316" s="1012" t="s">
        <v>206</v>
      </c>
      <c r="C316" s="1012"/>
      <c r="D316" s="1012"/>
      <c r="E316" s="1012"/>
      <c r="F316" s="1012"/>
      <c r="G316" s="1012"/>
      <c r="H316" s="1012"/>
      <c r="I316" s="1012"/>
      <c r="J316" s="1012"/>
      <c r="K316" s="1012"/>
      <c r="L316" s="1012"/>
      <c r="M316" s="1012"/>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 customHeight="1" x14ac:dyDescent="0.2">
      <c r="A318" s="1"/>
      <c r="B318" s="2195" t="s">
        <v>882</v>
      </c>
      <c r="C318" s="1638"/>
      <c r="D318" s="1638"/>
      <c r="E318" s="1638"/>
      <c r="F318" s="1638"/>
      <c r="G318" s="1638"/>
      <c r="H318" s="1638"/>
      <c r="I318" s="1638"/>
      <c r="J318" s="1639"/>
      <c r="K318" s="784">
        <v>2022</v>
      </c>
      <c r="L318" s="784">
        <v>2023</v>
      </c>
      <c r="M318" s="1442">
        <v>2024</v>
      </c>
      <c r="N318" s="1"/>
      <c r="O318" s="1"/>
      <c r="P318" s="1"/>
      <c r="Q318" s="1"/>
      <c r="R318" s="1"/>
      <c r="S318" s="1"/>
      <c r="T318" s="1"/>
      <c r="U318" s="1"/>
      <c r="V318" s="1"/>
      <c r="W318" s="1"/>
      <c r="X318" s="1"/>
      <c r="Y318" s="1"/>
      <c r="Z318" s="1"/>
    </row>
    <row r="319" spans="1:26" ht="15.75" customHeight="1" x14ac:dyDescent="0.2">
      <c r="A319" s="1"/>
      <c r="B319" s="2236" t="s">
        <v>208</v>
      </c>
      <c r="C319" s="1627"/>
      <c r="D319" s="1627"/>
      <c r="E319" s="1627"/>
      <c r="F319" s="1627"/>
      <c r="G319" s="1627"/>
      <c r="H319" s="1627"/>
      <c r="I319" s="1627"/>
      <c r="J319" s="1627"/>
      <c r="K319" s="1627"/>
      <c r="L319" s="1627"/>
      <c r="M319" s="1627"/>
      <c r="N319" s="1"/>
      <c r="O319" s="1"/>
      <c r="P319" s="1"/>
      <c r="Q319" s="1"/>
      <c r="R319" s="1"/>
      <c r="S319" s="1"/>
      <c r="T319" s="1"/>
      <c r="U319" s="1"/>
      <c r="V319" s="1"/>
      <c r="W319" s="1"/>
      <c r="X319" s="1"/>
      <c r="Y319" s="1"/>
      <c r="Z319" s="1"/>
    </row>
    <row r="320" spans="1:26" ht="12.75" customHeight="1" x14ac:dyDescent="0.2">
      <c r="A320" s="1"/>
      <c r="B320" s="2237" t="s">
        <v>212</v>
      </c>
      <c r="C320" s="1647"/>
      <c r="D320" s="1647"/>
      <c r="E320" s="1647"/>
      <c r="F320" s="1647"/>
      <c r="G320" s="1647"/>
      <c r="H320" s="1647"/>
      <c r="I320" s="1647"/>
      <c r="J320" s="1647"/>
      <c r="K320" s="782">
        <v>1566716</v>
      </c>
      <c r="L320" s="782">
        <v>33038</v>
      </c>
      <c r="M320" s="233">
        <v>8588</v>
      </c>
      <c r="N320" s="1"/>
      <c r="O320" s="1"/>
      <c r="P320" s="1"/>
      <c r="Q320" s="1"/>
      <c r="R320" s="1"/>
      <c r="S320" s="1"/>
      <c r="T320" s="1"/>
      <c r="U320" s="1"/>
      <c r="V320" s="1"/>
      <c r="W320" s="1"/>
      <c r="X320" s="1"/>
      <c r="Y320" s="1"/>
      <c r="Z320" s="1"/>
    </row>
    <row r="321" spans="1:26" ht="12.75" customHeight="1" x14ac:dyDescent="0.2">
      <c r="A321" s="1"/>
      <c r="B321" s="1830" t="s">
        <v>216</v>
      </c>
      <c r="C321" s="1624"/>
      <c r="D321" s="1624"/>
      <c r="E321" s="1624"/>
      <c r="F321" s="1624"/>
      <c r="G321" s="1624"/>
      <c r="H321" s="1624"/>
      <c r="I321" s="1624"/>
      <c r="J321" s="1624"/>
      <c r="K321" s="1118">
        <v>8446801</v>
      </c>
      <c r="L321" s="1118">
        <v>11521087</v>
      </c>
      <c r="M321" s="233">
        <v>20753221</v>
      </c>
      <c r="N321" s="1"/>
      <c r="O321" s="1"/>
      <c r="P321" s="1"/>
      <c r="Q321" s="1"/>
      <c r="R321" s="1"/>
      <c r="S321" s="1"/>
      <c r="T321" s="1"/>
      <c r="U321" s="1"/>
      <c r="V321" s="1"/>
      <c r="W321" s="1"/>
      <c r="X321" s="1"/>
      <c r="Y321" s="1"/>
      <c r="Z321" s="1"/>
    </row>
    <row r="322" spans="1:26" ht="12.75" customHeight="1" x14ac:dyDescent="0.2">
      <c r="A322" s="1"/>
      <c r="B322" s="1830" t="s">
        <v>217</v>
      </c>
      <c r="C322" s="1624"/>
      <c r="D322" s="1624"/>
      <c r="E322" s="1624"/>
      <c r="F322" s="1624"/>
      <c r="G322" s="1624"/>
      <c r="H322" s="1624"/>
      <c r="I322" s="1624"/>
      <c r="J322" s="1624"/>
      <c r="K322" s="1118">
        <v>166523</v>
      </c>
      <c r="L322" s="1118">
        <v>392827</v>
      </c>
      <c r="M322" s="233">
        <v>407987</v>
      </c>
      <c r="N322" s="1"/>
      <c r="O322" s="1"/>
      <c r="P322" s="1"/>
      <c r="Q322" s="1"/>
      <c r="R322" s="1"/>
      <c r="S322" s="1"/>
      <c r="T322" s="1"/>
      <c r="U322" s="1"/>
      <c r="V322" s="1"/>
      <c r="W322" s="1"/>
      <c r="X322" s="1"/>
      <c r="Y322" s="1"/>
      <c r="Z322" s="1"/>
    </row>
    <row r="323" spans="1:26" ht="12.75" customHeight="1" x14ac:dyDescent="0.2">
      <c r="A323" s="1"/>
      <c r="B323" s="1830" t="s">
        <v>218</v>
      </c>
      <c r="C323" s="1624"/>
      <c r="D323" s="1624"/>
      <c r="E323" s="1624"/>
      <c r="F323" s="1624"/>
      <c r="G323" s="1624"/>
      <c r="H323" s="1624"/>
      <c r="I323" s="1624"/>
      <c r="J323" s="1624"/>
      <c r="K323" s="1118">
        <v>7676</v>
      </c>
      <c r="L323" s="1118">
        <v>637823</v>
      </c>
      <c r="M323" s="233">
        <v>229371</v>
      </c>
      <c r="N323" s="1"/>
      <c r="O323" s="1"/>
      <c r="P323" s="1"/>
      <c r="Q323" s="1"/>
      <c r="R323" s="1"/>
      <c r="S323" s="1"/>
      <c r="T323" s="1"/>
      <c r="U323" s="1"/>
      <c r="V323" s="1"/>
      <c r="W323" s="1"/>
      <c r="X323" s="1"/>
      <c r="Y323" s="1"/>
      <c r="Z323" s="1"/>
    </row>
    <row r="324" spans="1:26" ht="12.75" customHeight="1" x14ac:dyDescent="0.2">
      <c r="A324" s="1"/>
      <c r="B324" s="1830" t="s">
        <v>219</v>
      </c>
      <c r="C324" s="1624"/>
      <c r="D324" s="1624"/>
      <c r="E324" s="1624"/>
      <c r="F324" s="1624"/>
      <c r="G324" s="1624"/>
      <c r="H324" s="1624"/>
      <c r="I324" s="1624"/>
      <c r="J324" s="1624"/>
      <c r="K324" s="1118">
        <v>174405</v>
      </c>
      <c r="L324" s="1118">
        <v>213298</v>
      </c>
      <c r="M324" s="233">
        <v>252575</v>
      </c>
      <c r="N324" s="1"/>
      <c r="O324" s="1"/>
      <c r="P324" s="1"/>
      <c r="Q324" s="1"/>
      <c r="R324" s="1"/>
      <c r="S324" s="1"/>
      <c r="T324" s="1"/>
      <c r="U324" s="1"/>
      <c r="V324" s="1"/>
      <c r="W324" s="1"/>
      <c r="X324" s="1"/>
      <c r="Y324" s="1"/>
      <c r="Z324" s="1"/>
    </row>
    <row r="325" spans="1:26" ht="12.75" customHeight="1" x14ac:dyDescent="0.2">
      <c r="A325" s="1"/>
      <c r="B325" s="1830" t="s">
        <v>220</v>
      </c>
      <c r="C325" s="1624"/>
      <c r="D325" s="1624"/>
      <c r="E325" s="1624"/>
      <c r="F325" s="1624"/>
      <c r="G325" s="1624"/>
      <c r="H325" s="1624"/>
      <c r="I325" s="1624"/>
      <c r="J325" s="1624"/>
      <c r="K325" s="1118">
        <v>980</v>
      </c>
      <c r="L325" s="1118">
        <v>16968</v>
      </c>
      <c r="M325" s="233">
        <v>2151</v>
      </c>
      <c r="N325" s="1"/>
      <c r="O325" s="1"/>
      <c r="P325" s="1"/>
      <c r="Q325" s="1"/>
      <c r="R325" s="1"/>
      <c r="S325" s="1"/>
      <c r="T325" s="1"/>
      <c r="U325" s="1"/>
      <c r="V325" s="1"/>
      <c r="W325" s="1"/>
      <c r="X325" s="1"/>
      <c r="Y325" s="1"/>
      <c r="Z325" s="1"/>
    </row>
    <row r="326" spans="1:26" ht="12.75" customHeight="1" x14ac:dyDescent="0.2">
      <c r="A326" s="1"/>
      <c r="B326" s="1830" t="s">
        <v>221</v>
      </c>
      <c r="C326" s="1624"/>
      <c r="D326" s="1624"/>
      <c r="E326" s="1624"/>
      <c r="F326" s="1624"/>
      <c r="G326" s="1624"/>
      <c r="H326" s="1624"/>
      <c r="I326" s="1624"/>
      <c r="J326" s="1624"/>
      <c r="K326" s="1118">
        <v>179624</v>
      </c>
      <c r="L326" s="1118">
        <v>8</v>
      </c>
      <c r="M326" s="233">
        <v>217383</v>
      </c>
      <c r="N326" s="1"/>
      <c r="O326" s="1"/>
      <c r="P326" s="1"/>
      <c r="Q326" s="1"/>
      <c r="R326" s="1"/>
      <c r="S326" s="1"/>
      <c r="T326" s="1"/>
      <c r="U326" s="1"/>
      <c r="V326" s="1"/>
      <c r="W326" s="1"/>
      <c r="X326" s="1"/>
      <c r="Y326" s="1"/>
      <c r="Z326" s="1"/>
    </row>
    <row r="327" spans="1:26" ht="12.75" customHeight="1" x14ac:dyDescent="0.2">
      <c r="A327" s="1"/>
      <c r="B327" s="1192" t="s">
        <v>883</v>
      </c>
      <c r="C327" s="1192"/>
      <c r="D327" s="1192"/>
      <c r="E327" s="1192"/>
      <c r="F327" s="1192"/>
      <c r="G327" s="1192"/>
      <c r="H327" s="1192"/>
      <c r="I327" s="1192"/>
      <c r="J327" s="1192"/>
      <c r="K327" s="785">
        <v>0</v>
      </c>
      <c r="L327" s="785">
        <v>2741547</v>
      </c>
      <c r="M327" s="785">
        <v>2589861</v>
      </c>
      <c r="N327" s="1"/>
      <c r="O327" s="1"/>
      <c r="P327" s="1"/>
      <c r="Q327" s="1"/>
      <c r="R327" s="1"/>
      <c r="S327" s="1"/>
      <c r="T327" s="1"/>
      <c r="U327" s="1"/>
      <c r="V327" s="1"/>
      <c r="W327" s="1"/>
      <c r="X327" s="1"/>
      <c r="Y327" s="1"/>
      <c r="Z327" s="1"/>
    </row>
    <row r="328" spans="1:26" ht="12.75" customHeight="1" x14ac:dyDescent="0.2">
      <c r="A328" s="1"/>
      <c r="B328" s="2233" t="s">
        <v>884</v>
      </c>
      <c r="C328" s="1624"/>
      <c r="D328" s="1624"/>
      <c r="E328" s="1624"/>
      <c r="F328" s="1624"/>
      <c r="G328" s="1624"/>
      <c r="H328" s="1624"/>
      <c r="I328" s="1624"/>
      <c r="J328" s="1624"/>
      <c r="K328" s="786">
        <v>8976009</v>
      </c>
      <c r="L328" s="786">
        <v>15821373</v>
      </c>
      <c r="M328" s="786">
        <v>24461137</v>
      </c>
      <c r="N328" s="1"/>
      <c r="O328" s="1"/>
      <c r="P328" s="1"/>
      <c r="Q328" s="1"/>
      <c r="R328" s="1"/>
      <c r="S328" s="1"/>
      <c r="T328" s="1"/>
      <c r="U328" s="1"/>
      <c r="V328" s="1"/>
      <c r="W328" s="1"/>
      <c r="X328" s="1"/>
      <c r="Y328" s="1"/>
      <c r="Z328" s="1"/>
    </row>
    <row r="329" spans="1:26" ht="12.75" customHeight="1" x14ac:dyDescent="0.2">
      <c r="A329" s="1"/>
      <c r="B329" s="2233" t="s">
        <v>224</v>
      </c>
      <c r="C329" s="1624"/>
      <c r="D329" s="1624"/>
      <c r="E329" s="1624"/>
      <c r="F329" s="1624"/>
      <c r="G329" s="1624"/>
      <c r="H329" s="1624"/>
      <c r="I329" s="1624"/>
      <c r="J329" s="1624"/>
      <c r="K329" s="236">
        <v>0</v>
      </c>
      <c r="L329" s="236">
        <v>41</v>
      </c>
      <c r="M329" s="236">
        <v>497</v>
      </c>
      <c r="N329" s="1"/>
      <c r="O329" s="1"/>
      <c r="P329" s="1"/>
      <c r="Q329" s="1"/>
      <c r="R329" s="1"/>
      <c r="S329" s="1"/>
      <c r="T329" s="1"/>
      <c r="U329" s="1"/>
      <c r="V329" s="1"/>
      <c r="W329" s="1"/>
      <c r="X329" s="1"/>
      <c r="Y329" s="1"/>
      <c r="Z329" s="1"/>
    </row>
    <row r="330" spans="1:26" ht="12.75" customHeight="1" x14ac:dyDescent="0.2">
      <c r="A330" s="1"/>
      <c r="B330" s="1443" t="s">
        <v>225</v>
      </c>
      <c r="C330" s="1444"/>
      <c r="D330" s="1444"/>
      <c r="E330" s="1444"/>
      <c r="F330" s="1444"/>
      <c r="G330" s="1444"/>
      <c r="H330" s="1444"/>
      <c r="I330" s="1444"/>
      <c r="J330" s="1444"/>
      <c r="K330" s="1123">
        <v>1566716</v>
      </c>
      <c r="L330" s="1123">
        <v>6338671</v>
      </c>
      <c r="M330" s="1123">
        <v>5931865</v>
      </c>
      <c r="N330" s="1"/>
      <c r="O330" s="1"/>
      <c r="P330" s="1"/>
      <c r="Q330" s="1"/>
      <c r="R330" s="1"/>
      <c r="S330" s="1"/>
      <c r="T330" s="1"/>
      <c r="U330" s="1"/>
      <c r="V330" s="1"/>
      <c r="W330" s="1"/>
      <c r="X330" s="1"/>
      <c r="Y330" s="1"/>
      <c r="Z330" s="1"/>
    </row>
    <row r="331" spans="1:26" ht="12.75" customHeight="1" x14ac:dyDescent="0.2">
      <c r="A331" s="1"/>
      <c r="B331" s="2234" t="s">
        <v>885</v>
      </c>
      <c r="C331" s="1632"/>
      <c r="D331" s="1632"/>
      <c r="E331" s="1632"/>
      <c r="F331" s="1632"/>
      <c r="G331" s="1632"/>
      <c r="H331" s="1632"/>
      <c r="I331" s="1632"/>
      <c r="J331" s="1632"/>
      <c r="K331" s="787">
        <v>10542725</v>
      </c>
      <c r="L331" s="787">
        <v>22160085</v>
      </c>
      <c r="M331" s="787">
        <v>30393498</v>
      </c>
      <c r="N331" s="1"/>
      <c r="O331" s="1"/>
      <c r="P331" s="1"/>
      <c r="Q331" s="1"/>
      <c r="R331" s="1"/>
      <c r="S331" s="1"/>
      <c r="T331" s="1"/>
      <c r="U331" s="1"/>
      <c r="V331" s="1"/>
      <c r="W331" s="1"/>
      <c r="X331" s="1"/>
      <c r="Y331" s="1"/>
      <c r="Z331" s="1"/>
    </row>
    <row r="332" spans="1:26" ht="12.75" customHeight="1" x14ac:dyDescent="0.2">
      <c r="A332" s="1"/>
      <c r="B332" s="2235" t="s">
        <v>227</v>
      </c>
      <c r="C332" s="1630"/>
      <c r="D332" s="1630"/>
      <c r="E332" s="1630"/>
      <c r="F332" s="1630"/>
      <c r="G332" s="1630"/>
      <c r="H332" s="1630"/>
      <c r="I332" s="1630"/>
      <c r="J332" s="1630"/>
      <c r="K332" s="1630"/>
      <c r="L332" s="1630"/>
      <c r="M332" s="1630"/>
      <c r="N332" s="1"/>
      <c r="O332" s="1"/>
      <c r="P332" s="1"/>
      <c r="Q332" s="1"/>
      <c r="R332" s="1"/>
      <c r="S332" s="1"/>
      <c r="T332" s="1"/>
      <c r="U332" s="1"/>
      <c r="V332" s="1"/>
      <c r="W332" s="1"/>
      <c r="X332" s="1"/>
      <c r="Y332" s="1"/>
      <c r="Z332" s="1"/>
    </row>
    <row r="333" spans="1:26" ht="12.75" customHeight="1" x14ac:dyDescent="0.2">
      <c r="A333" s="1"/>
      <c r="B333" s="1646" t="s">
        <v>228</v>
      </c>
      <c r="C333" s="1647"/>
      <c r="D333" s="1647"/>
      <c r="E333" s="1647"/>
      <c r="F333" s="1647"/>
      <c r="G333" s="1647"/>
      <c r="H333" s="1647"/>
      <c r="I333" s="1647"/>
      <c r="J333" s="1648"/>
      <c r="K333" s="1441">
        <v>441875</v>
      </c>
      <c r="L333" s="782">
        <v>0</v>
      </c>
      <c r="M333" s="233">
        <v>0</v>
      </c>
      <c r="N333" s="1"/>
      <c r="O333" s="1"/>
      <c r="P333" s="1"/>
      <c r="Q333" s="1"/>
      <c r="R333" s="1"/>
      <c r="S333" s="1"/>
      <c r="T333" s="1"/>
      <c r="U333" s="1"/>
      <c r="V333" s="1"/>
      <c r="W333" s="1"/>
      <c r="X333" s="1"/>
      <c r="Y333" s="1"/>
      <c r="Z333" s="1"/>
    </row>
    <row r="334" spans="1:26" ht="12.75" customHeight="1" x14ac:dyDescent="0.2">
      <c r="A334" s="1"/>
      <c r="B334" s="1623" t="s">
        <v>230</v>
      </c>
      <c r="C334" s="1624"/>
      <c r="D334" s="1624"/>
      <c r="E334" s="1624"/>
      <c r="F334" s="1624"/>
      <c r="G334" s="1624"/>
      <c r="H334" s="1624"/>
      <c r="I334" s="1624"/>
      <c r="J334" s="1625"/>
      <c r="K334" s="788">
        <v>801641</v>
      </c>
      <c r="L334" s="1118">
        <v>4170859</v>
      </c>
      <c r="M334" s="233">
        <v>4337344</v>
      </c>
      <c r="N334" s="1"/>
      <c r="O334" s="1"/>
      <c r="P334" s="1"/>
      <c r="Q334" s="1"/>
      <c r="R334" s="1"/>
      <c r="S334" s="1"/>
      <c r="T334" s="1"/>
      <c r="U334" s="1"/>
      <c r="V334" s="1"/>
      <c r="W334" s="1"/>
      <c r="X334" s="1"/>
      <c r="Y334" s="1"/>
      <c r="Z334" s="1"/>
    </row>
    <row r="335" spans="1:26" ht="12.75" customHeight="1" x14ac:dyDescent="0.2">
      <c r="A335" s="1"/>
      <c r="B335" s="1628" t="s">
        <v>231</v>
      </c>
      <c r="C335" s="1624"/>
      <c r="D335" s="1624"/>
      <c r="E335" s="1624"/>
      <c r="F335" s="1624"/>
      <c r="G335" s="1624"/>
      <c r="H335" s="1624"/>
      <c r="I335" s="1624"/>
      <c r="J335" s="1625"/>
      <c r="K335" s="789">
        <v>1243517</v>
      </c>
      <c r="L335" s="1201">
        <v>4170859</v>
      </c>
      <c r="M335" s="236">
        <v>4337344</v>
      </c>
      <c r="N335" s="1"/>
      <c r="O335" s="1"/>
      <c r="P335" s="1"/>
      <c r="Q335" s="1"/>
      <c r="R335" s="1"/>
      <c r="S335" s="1"/>
      <c r="T335" s="1"/>
      <c r="U335" s="1"/>
      <c r="V335" s="1"/>
      <c r="W335" s="1"/>
      <c r="X335" s="1"/>
      <c r="Y335" s="1"/>
      <c r="Z335" s="1"/>
    </row>
    <row r="336" spans="1:26" ht="12.75" customHeight="1" x14ac:dyDescent="0.2">
      <c r="A336" s="1"/>
      <c r="B336" s="1707" t="s">
        <v>232</v>
      </c>
      <c r="C336" s="1632"/>
      <c r="D336" s="1632"/>
      <c r="E336" s="1632"/>
      <c r="F336" s="1632"/>
      <c r="G336" s="1632"/>
      <c r="H336" s="1632"/>
      <c r="I336" s="1632"/>
      <c r="J336" s="1633"/>
      <c r="K336" s="1445">
        <v>11786242</v>
      </c>
      <c r="L336" s="1446">
        <v>26330944</v>
      </c>
      <c r="M336" s="1123">
        <v>34730843</v>
      </c>
      <c r="N336" s="1"/>
      <c r="O336" s="1"/>
      <c r="P336" s="1"/>
      <c r="Q336" s="1"/>
      <c r="R336" s="1"/>
      <c r="S336" s="1"/>
      <c r="T336" s="1"/>
      <c r="U336" s="1"/>
      <c r="V336" s="1"/>
      <c r="W336" s="1"/>
      <c r="X336" s="1"/>
      <c r="Y336" s="1"/>
      <c r="Z336" s="1"/>
    </row>
    <row r="337" spans="1:26" ht="26.25" customHeight="1" x14ac:dyDescent="0.2">
      <c r="A337" s="2"/>
      <c r="B337" s="1694" t="s">
        <v>886</v>
      </c>
      <c r="C337" s="1630"/>
      <c r="D337" s="1630"/>
      <c r="E337" s="1630"/>
      <c r="F337" s="1630"/>
      <c r="G337" s="1630"/>
      <c r="H337" s="1630"/>
      <c r="I337" s="1630"/>
      <c r="J337" s="1630"/>
      <c r="K337" s="1630"/>
      <c r="L337" s="1630"/>
      <c r="M337" s="1630"/>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1012"/>
      <c r="B340" s="1012" t="s">
        <v>234</v>
      </c>
      <c r="C340" s="1012"/>
      <c r="D340" s="1012"/>
      <c r="E340" s="1012"/>
      <c r="F340" s="1012"/>
      <c r="G340" s="1012"/>
      <c r="H340" s="1012"/>
      <c r="I340" s="1012"/>
      <c r="J340" s="1012"/>
      <c r="K340" s="1012"/>
      <c r="L340" s="1012"/>
      <c r="M340" s="1012"/>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2190" t="s">
        <v>418</v>
      </c>
      <c r="C342" s="1615"/>
      <c r="D342" s="1615"/>
      <c r="E342" s="2194">
        <v>2022</v>
      </c>
      <c r="F342" s="2194">
        <v>2023</v>
      </c>
      <c r="G342" s="2163">
        <v>2024</v>
      </c>
      <c r="H342" s="1"/>
      <c r="I342" s="1"/>
      <c r="J342" s="1"/>
      <c r="K342" s="1"/>
      <c r="L342" s="1"/>
      <c r="M342" s="1"/>
      <c r="N342" s="1"/>
      <c r="O342" s="1"/>
      <c r="P342" s="1"/>
      <c r="Q342" s="1"/>
      <c r="R342" s="1"/>
      <c r="S342" s="1"/>
      <c r="T342" s="1"/>
      <c r="U342" s="1"/>
      <c r="V342" s="1"/>
      <c r="W342" s="1"/>
      <c r="X342" s="1"/>
      <c r="Y342" s="1"/>
      <c r="Z342" s="1"/>
    </row>
    <row r="343" spans="1:26" ht="12.75" hidden="1" customHeight="1" x14ac:dyDescent="0.2">
      <c r="A343" s="1"/>
      <c r="B343" s="1615"/>
      <c r="C343" s="1610"/>
      <c r="D343" s="1615"/>
      <c r="E343" s="1683"/>
      <c r="F343" s="1683"/>
      <c r="G343" s="1685"/>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638"/>
      <c r="C344" s="1638"/>
      <c r="D344" s="1638"/>
      <c r="E344" s="1683"/>
      <c r="F344" s="1683"/>
      <c r="G344" s="1685"/>
      <c r="H344" s="1"/>
      <c r="I344" s="1"/>
      <c r="J344" s="1"/>
      <c r="K344" s="1"/>
      <c r="L344" s="1"/>
      <c r="M344" s="1"/>
      <c r="N344" s="1"/>
      <c r="O344" s="1"/>
      <c r="P344" s="1"/>
      <c r="Q344" s="1"/>
      <c r="R344" s="1"/>
      <c r="S344" s="1"/>
      <c r="T344" s="1"/>
      <c r="U344" s="1"/>
      <c r="V344" s="1"/>
      <c r="W344" s="1"/>
      <c r="X344" s="1"/>
      <c r="Y344" s="1"/>
      <c r="Z344" s="1"/>
    </row>
    <row r="345" spans="1:26" ht="19.5" customHeight="1" x14ac:dyDescent="0.2">
      <c r="A345" s="1"/>
      <c r="B345" s="1686" t="s">
        <v>833</v>
      </c>
      <c r="C345" s="1627"/>
      <c r="D345" s="1687"/>
      <c r="E345" s="790">
        <v>6430463</v>
      </c>
      <c r="F345" s="791">
        <v>12285767.720000001</v>
      </c>
      <c r="G345" s="791">
        <v>9475522.2100000009</v>
      </c>
      <c r="H345" s="1"/>
      <c r="I345" s="1"/>
      <c r="J345" s="1"/>
      <c r="K345" s="1"/>
      <c r="L345" s="1"/>
      <c r="M345" s="1"/>
      <c r="N345" s="1"/>
      <c r="O345" s="1"/>
      <c r="P345" s="1"/>
      <c r="Q345" s="1"/>
      <c r="R345" s="1"/>
      <c r="S345" s="1"/>
      <c r="T345" s="1"/>
      <c r="U345" s="1"/>
      <c r="V345" s="1"/>
      <c r="W345" s="1"/>
      <c r="X345" s="1"/>
      <c r="Y345" s="1"/>
      <c r="Z345" s="1"/>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1012"/>
      <c r="B348" s="1012" t="s">
        <v>236</v>
      </c>
      <c r="C348" s="1012"/>
      <c r="D348" s="1012"/>
      <c r="E348" s="1012"/>
      <c r="F348" s="1012"/>
      <c r="G348" s="1012"/>
      <c r="H348" s="1012"/>
      <c r="I348" s="1012"/>
      <c r="J348" s="1012"/>
      <c r="K348" s="1012"/>
      <c r="L348" s="1012"/>
      <c r="M348" s="1012"/>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2231" t="s">
        <v>887</v>
      </c>
      <c r="C350" s="1638"/>
      <c r="D350" s="1638"/>
      <c r="E350" s="1638"/>
      <c r="F350" s="1638"/>
      <c r="G350" s="1638"/>
      <c r="H350" s="1638"/>
      <c r="I350" s="1638"/>
      <c r="J350" s="1639"/>
      <c r="K350" s="732">
        <v>2022</v>
      </c>
      <c r="L350" s="732">
        <v>2023</v>
      </c>
      <c r="M350" s="1414">
        <v>2024</v>
      </c>
      <c r="N350" s="1"/>
      <c r="O350" s="1"/>
      <c r="P350" s="1"/>
      <c r="Q350" s="1"/>
      <c r="R350" s="1"/>
      <c r="S350" s="1"/>
      <c r="T350" s="1"/>
      <c r="U350" s="1"/>
      <c r="V350" s="1"/>
      <c r="W350" s="1"/>
      <c r="X350" s="1"/>
      <c r="Y350" s="1"/>
      <c r="Z350" s="1"/>
    </row>
    <row r="351" spans="1:26" ht="12.75" customHeight="1" x14ac:dyDescent="0.2">
      <c r="A351" s="1"/>
      <c r="B351" s="1649" t="s">
        <v>888</v>
      </c>
      <c r="C351" s="1650"/>
      <c r="D351" s="1650"/>
      <c r="E351" s="1650"/>
      <c r="F351" s="1650"/>
      <c r="G351" s="1650"/>
      <c r="H351" s="1650"/>
      <c r="I351" s="1650"/>
      <c r="J351" s="1651"/>
      <c r="K351" s="792">
        <v>70.38</v>
      </c>
      <c r="L351" s="792">
        <v>82.998200041055711</v>
      </c>
      <c r="M351" s="793">
        <v>88.49</v>
      </c>
      <c r="N351" s="1"/>
      <c r="O351" s="1"/>
      <c r="P351" s="1"/>
      <c r="Q351" s="1"/>
      <c r="R351" s="1"/>
      <c r="S351" s="1"/>
      <c r="T351" s="1"/>
      <c r="U351" s="1"/>
      <c r="V351" s="1"/>
      <c r="W351" s="1"/>
      <c r="X351" s="1"/>
      <c r="Y351" s="1"/>
      <c r="Z351" s="1"/>
    </row>
    <row r="352" spans="1:26" ht="12.75" customHeight="1" x14ac:dyDescent="0.2">
      <c r="A352" s="1"/>
      <c r="B352" s="1623" t="s">
        <v>889</v>
      </c>
      <c r="C352" s="1624"/>
      <c r="D352" s="1624"/>
      <c r="E352" s="1624"/>
      <c r="F352" s="1624"/>
      <c r="G352" s="1624"/>
      <c r="H352" s="1624"/>
      <c r="I352" s="1624"/>
      <c r="J352" s="1625"/>
      <c r="K352" s="794">
        <v>74.400000000000006</v>
      </c>
      <c r="L352" s="794">
        <v>84.710259856484583</v>
      </c>
      <c r="M352" s="1447">
        <v>90.9</v>
      </c>
      <c r="N352" s="1"/>
      <c r="O352" s="1"/>
      <c r="P352" s="1"/>
      <c r="Q352" s="1"/>
      <c r="R352" s="1"/>
      <c r="S352" s="1"/>
      <c r="T352" s="1"/>
      <c r="U352" s="1"/>
      <c r="V352" s="1"/>
      <c r="W352" s="1"/>
      <c r="X352" s="1"/>
      <c r="Y352" s="1"/>
      <c r="Z352" s="1"/>
    </row>
    <row r="353" spans="1:26" ht="12.75" customHeight="1" x14ac:dyDescent="0.2">
      <c r="A353" s="1"/>
      <c r="B353" s="1822" t="s">
        <v>890</v>
      </c>
      <c r="C353" s="1698"/>
      <c r="D353" s="1698"/>
      <c r="E353" s="1698"/>
      <c r="F353" s="1698"/>
      <c r="G353" s="1698"/>
      <c r="H353" s="1698"/>
      <c r="I353" s="1698"/>
      <c r="J353" s="1699"/>
      <c r="K353" s="795">
        <v>3315</v>
      </c>
      <c r="L353" s="795">
        <v>3545</v>
      </c>
      <c r="M353" s="796">
        <v>3575</v>
      </c>
      <c r="N353" s="1"/>
      <c r="O353" s="1"/>
      <c r="P353" s="1"/>
      <c r="Q353" s="1"/>
      <c r="R353" s="1"/>
      <c r="S353" s="1"/>
      <c r="T353" s="1"/>
      <c r="U353" s="1"/>
      <c r="V353" s="1"/>
      <c r="W353" s="1"/>
      <c r="X353" s="1"/>
      <c r="Y353" s="1"/>
      <c r="Z353" s="1"/>
    </row>
    <row r="354" spans="1:26" ht="19.5" customHeight="1" x14ac:dyDescent="0.2">
      <c r="A354" s="2"/>
      <c r="B354" s="2198" t="s">
        <v>891</v>
      </c>
      <c r="C354" s="1630"/>
      <c r="D354" s="1630"/>
      <c r="E354" s="1630"/>
      <c r="F354" s="1630"/>
      <c r="G354" s="1630"/>
      <c r="H354" s="1630"/>
      <c r="I354" s="1630"/>
      <c r="J354" s="1630"/>
      <c r="K354" s="1630"/>
      <c r="L354" s="1630"/>
      <c r="M354" s="1630"/>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1012"/>
      <c r="B357" s="1012" t="s">
        <v>240</v>
      </c>
      <c r="C357" s="1012"/>
      <c r="D357" s="1012"/>
      <c r="E357" s="1012"/>
      <c r="F357" s="1012"/>
      <c r="G357" s="1012"/>
      <c r="H357" s="1012"/>
      <c r="I357" s="1012"/>
      <c r="J357" s="1012"/>
      <c r="K357" s="1012"/>
      <c r="L357" s="1012"/>
      <c r="M357" s="1012"/>
      <c r="N357" s="1"/>
      <c r="O357" s="1"/>
      <c r="P357" s="1"/>
      <c r="Q357" s="1"/>
      <c r="R357" s="1"/>
      <c r="S357" s="1"/>
      <c r="T357" s="1"/>
      <c r="U357" s="1"/>
      <c r="V357" s="1"/>
      <c r="W357" s="1"/>
      <c r="X357" s="1"/>
      <c r="Y357" s="1"/>
      <c r="Z357" s="1"/>
    </row>
    <row r="358" spans="1:26" ht="12.75" customHeight="1" x14ac:dyDescent="0.2">
      <c r="A358" s="1012"/>
      <c r="B358" s="1012" t="s">
        <v>241</v>
      </c>
      <c r="C358" s="1012"/>
      <c r="D358" s="1012"/>
      <c r="E358" s="1012"/>
      <c r="F358" s="1012"/>
      <c r="G358" s="1012"/>
      <c r="H358" s="1012"/>
      <c r="I358" s="1012"/>
      <c r="J358" s="1012"/>
      <c r="K358" s="1012"/>
      <c r="L358" s="1012"/>
      <c r="M358" s="1012"/>
      <c r="N358" s="1"/>
      <c r="O358" s="1"/>
      <c r="P358" s="1"/>
      <c r="Q358" s="1"/>
      <c r="R358" s="1"/>
      <c r="S358" s="1"/>
      <c r="T358" s="1"/>
      <c r="U358" s="1"/>
      <c r="V358" s="1"/>
      <c r="W358" s="1"/>
      <c r="X358" s="1"/>
      <c r="Y358" s="1"/>
      <c r="Z358" s="1"/>
    </row>
    <row r="359" spans="1:26" ht="12.75" customHeight="1" x14ac:dyDescent="0.2">
      <c r="A359" s="1012"/>
      <c r="B359" s="1012" t="s">
        <v>242</v>
      </c>
      <c r="C359" s="1012"/>
      <c r="D359" s="1012"/>
      <c r="E359" s="1012"/>
      <c r="F359" s="1012"/>
      <c r="G359" s="1012"/>
      <c r="H359" s="1012"/>
      <c r="I359" s="1012"/>
      <c r="J359" s="1012"/>
      <c r="K359" s="1012"/>
      <c r="L359" s="1012"/>
      <c r="M359" s="1012"/>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 customHeight="1" x14ac:dyDescent="0.2">
      <c r="A361" s="1"/>
      <c r="B361" s="2190" t="s">
        <v>892</v>
      </c>
      <c r="C361" s="1615"/>
      <c r="D361" s="1615"/>
      <c r="E361" s="2194">
        <v>2022</v>
      </c>
      <c r="F361" s="2194">
        <v>2023</v>
      </c>
      <c r="G361" s="2163">
        <v>2024</v>
      </c>
      <c r="H361" s="2200"/>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638"/>
      <c r="C362" s="1638"/>
      <c r="D362" s="1638"/>
      <c r="E362" s="1641"/>
      <c r="F362" s="1641"/>
      <c r="G362" s="1643"/>
      <c r="H362" s="1615"/>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670" t="s">
        <v>244</v>
      </c>
      <c r="C363" s="1671"/>
      <c r="D363" s="1672"/>
      <c r="E363" s="1038">
        <v>2761528</v>
      </c>
      <c r="F363" s="1041">
        <v>5530299</v>
      </c>
      <c r="G363" s="1448">
        <v>6591319</v>
      </c>
      <c r="H363" s="796"/>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623" t="s">
        <v>245</v>
      </c>
      <c r="C364" s="1624"/>
      <c r="D364" s="1625"/>
      <c r="E364" s="85">
        <v>5228</v>
      </c>
      <c r="F364" s="84">
        <v>0</v>
      </c>
      <c r="G364" s="1419">
        <v>0</v>
      </c>
      <c r="H364" s="797"/>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675" t="s">
        <v>246</v>
      </c>
      <c r="C365" s="1632"/>
      <c r="D365" s="1633"/>
      <c r="E365" s="209">
        <v>442336</v>
      </c>
      <c r="F365" s="210">
        <v>1216201</v>
      </c>
      <c r="G365" s="1418">
        <v>1058208</v>
      </c>
      <c r="H365" s="796"/>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 customHeight="1" x14ac:dyDescent="0.2">
      <c r="A367" s="1"/>
      <c r="B367" s="2190" t="s">
        <v>893</v>
      </c>
      <c r="C367" s="1615"/>
      <c r="D367" s="1615"/>
      <c r="E367" s="2194">
        <v>2022</v>
      </c>
      <c r="F367" s="2194">
        <v>2023</v>
      </c>
      <c r="G367" s="2163">
        <v>2024</v>
      </c>
      <c r="H367" s="2200"/>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638"/>
      <c r="C368" s="1638"/>
      <c r="D368" s="1638"/>
      <c r="E368" s="1641"/>
      <c r="F368" s="1641"/>
      <c r="G368" s="1643"/>
      <c r="H368" s="1615"/>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670" t="s">
        <v>244</v>
      </c>
      <c r="C369" s="1671"/>
      <c r="D369" s="1672"/>
      <c r="E369" s="1038">
        <v>29046</v>
      </c>
      <c r="F369" s="1041">
        <v>700192</v>
      </c>
      <c r="G369" s="1448">
        <v>656533</v>
      </c>
      <c r="H369" s="796"/>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675" t="s">
        <v>246</v>
      </c>
      <c r="C370" s="1632"/>
      <c r="D370" s="1633"/>
      <c r="E370" s="209">
        <v>43491</v>
      </c>
      <c r="F370" s="210">
        <v>84974</v>
      </c>
      <c r="G370" s="1418">
        <v>90234</v>
      </c>
      <c r="H370" s="796"/>
      <c r="I370" s="1"/>
      <c r="J370" s="1"/>
      <c r="K370" s="1"/>
      <c r="L370" s="1"/>
      <c r="M370" s="1"/>
      <c r="N370" s="1"/>
      <c r="O370" s="1"/>
      <c r="P370" s="1"/>
      <c r="Q370" s="1"/>
      <c r="R370" s="1"/>
      <c r="S370" s="1"/>
      <c r="T370" s="1"/>
      <c r="U370" s="1"/>
      <c r="V370" s="1"/>
      <c r="W370" s="1"/>
      <c r="X370" s="1"/>
      <c r="Y370" s="1"/>
      <c r="Z370" s="1"/>
    </row>
    <row r="371" spans="1:26" ht="12.75" customHeight="1" x14ac:dyDescent="0.2">
      <c r="A371" s="1"/>
      <c r="B371" s="5"/>
      <c r="C371" s="5"/>
      <c r="D371" s="5"/>
      <c r="E371" s="5"/>
      <c r="F371" s="5"/>
      <c r="G371" s="5"/>
      <c r="H371" s="5"/>
      <c r="I371" s="5"/>
      <c r="J371" s="5"/>
      <c r="K371" s="5"/>
      <c r="L371" s="5"/>
      <c r="M371" s="5"/>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012"/>
      <c r="B373" s="1012" t="s">
        <v>250</v>
      </c>
      <c r="C373" s="1012"/>
      <c r="D373" s="1012"/>
      <c r="E373" s="1012"/>
      <c r="F373" s="1012"/>
      <c r="G373" s="1012"/>
      <c r="H373" s="1012"/>
      <c r="I373" s="1012"/>
      <c r="J373" s="1012"/>
      <c r="K373" s="1012"/>
      <c r="L373" s="1012"/>
      <c r="M373" s="1012"/>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hidden="1"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 customHeight="1" x14ac:dyDescent="0.2">
      <c r="A376" s="1"/>
      <c r="B376" s="2190" t="s">
        <v>894</v>
      </c>
      <c r="C376" s="1615"/>
      <c r="D376" s="1615"/>
      <c r="E376" s="1615"/>
      <c r="F376" s="1615"/>
      <c r="G376" s="1615"/>
      <c r="H376" s="1615"/>
      <c r="I376" s="1637"/>
      <c r="J376" s="2199" t="s">
        <v>895</v>
      </c>
      <c r="K376" s="2191">
        <v>2022</v>
      </c>
      <c r="L376" s="2191">
        <v>2023</v>
      </c>
      <c r="M376" s="2192">
        <v>2024</v>
      </c>
      <c r="N376" s="1"/>
      <c r="O376" s="1"/>
      <c r="P376" s="1"/>
      <c r="Q376" s="1"/>
      <c r="R376" s="1"/>
      <c r="S376" s="1"/>
      <c r="T376" s="1"/>
      <c r="U376" s="1"/>
      <c r="V376" s="1"/>
      <c r="W376" s="1"/>
      <c r="X376" s="1"/>
      <c r="Y376" s="1"/>
      <c r="Z376" s="1"/>
    </row>
    <row r="377" spans="1:26" ht="30.75" customHeight="1" x14ac:dyDescent="0.2">
      <c r="A377" s="1"/>
      <c r="B377" s="1615"/>
      <c r="C377" s="1615"/>
      <c r="D377" s="1615"/>
      <c r="E377" s="1615"/>
      <c r="F377" s="1615"/>
      <c r="G377" s="1615"/>
      <c r="H377" s="1615"/>
      <c r="I377" s="1637"/>
      <c r="J377" s="1641"/>
      <c r="K377" s="1641"/>
      <c r="L377" s="1641"/>
      <c r="M377" s="1643"/>
      <c r="N377" s="1"/>
      <c r="O377" s="1"/>
      <c r="P377" s="1"/>
      <c r="Q377" s="1"/>
      <c r="R377" s="1"/>
      <c r="S377" s="1"/>
      <c r="T377" s="1"/>
      <c r="U377" s="1"/>
      <c r="V377" s="1"/>
      <c r="W377" s="1"/>
      <c r="X377" s="1"/>
      <c r="Y377" s="1"/>
      <c r="Z377" s="1"/>
    </row>
    <row r="378" spans="1:26" ht="12.75" customHeight="1" x14ac:dyDescent="0.2">
      <c r="A378" s="1"/>
      <c r="B378" s="1670" t="s">
        <v>896</v>
      </c>
      <c r="C378" s="1671"/>
      <c r="D378" s="1671"/>
      <c r="E378" s="1671"/>
      <c r="F378" s="1671"/>
      <c r="G378" s="1671"/>
      <c r="H378" s="1671"/>
      <c r="I378" s="1672"/>
      <c r="J378" s="215">
        <v>5652874</v>
      </c>
      <c r="K378" s="782">
        <v>2628346</v>
      </c>
      <c r="L378" s="782">
        <v>6173699</v>
      </c>
      <c r="M378" s="233">
        <v>6552392</v>
      </c>
      <c r="N378" s="1"/>
      <c r="O378" s="1"/>
      <c r="P378" s="1"/>
      <c r="Q378" s="1"/>
      <c r="R378" s="1"/>
      <c r="S378" s="1"/>
      <c r="T378" s="1"/>
      <c r="U378" s="1"/>
      <c r="V378" s="1"/>
      <c r="W378" s="1"/>
      <c r="X378" s="1"/>
      <c r="Y378" s="1"/>
      <c r="Z378" s="1"/>
    </row>
    <row r="379" spans="1:26" ht="12.75" customHeight="1" x14ac:dyDescent="0.2">
      <c r="A379" s="1"/>
      <c r="B379" s="1628" t="s">
        <v>897</v>
      </c>
      <c r="C379" s="1624"/>
      <c r="D379" s="1624"/>
      <c r="E379" s="1624"/>
      <c r="F379" s="1624"/>
      <c r="G379" s="1624"/>
      <c r="H379" s="1624"/>
      <c r="I379" s="1625"/>
      <c r="J379" s="1449">
        <v>509</v>
      </c>
      <c r="K379" s="798">
        <v>500</v>
      </c>
      <c r="L379" s="798">
        <v>485</v>
      </c>
      <c r="M379" s="236">
        <v>494</v>
      </c>
      <c r="N379" s="1"/>
      <c r="O379" s="1"/>
      <c r="P379" s="1"/>
      <c r="Q379" s="1"/>
      <c r="R379" s="1"/>
      <c r="S379" s="1"/>
      <c r="T379" s="1"/>
      <c r="U379" s="1"/>
      <c r="V379" s="1"/>
      <c r="W379" s="1"/>
      <c r="X379" s="1"/>
      <c r="Y379" s="1"/>
      <c r="Z379" s="1"/>
    </row>
    <row r="380" spans="1:26" ht="12.75" customHeight="1" x14ac:dyDescent="0.2">
      <c r="A380" s="1"/>
      <c r="B380" s="1628" t="s">
        <v>898</v>
      </c>
      <c r="C380" s="1624"/>
      <c r="D380" s="1624"/>
      <c r="E380" s="1624"/>
      <c r="F380" s="1624"/>
      <c r="G380" s="1624"/>
      <c r="H380" s="1624"/>
      <c r="I380" s="1625"/>
      <c r="J380" s="1449">
        <v>498</v>
      </c>
      <c r="K380" s="798">
        <v>497</v>
      </c>
      <c r="L380" s="798">
        <v>470</v>
      </c>
      <c r="M380" s="236">
        <v>479</v>
      </c>
      <c r="N380" s="1"/>
      <c r="O380" s="1"/>
      <c r="P380" s="1"/>
      <c r="Q380" s="1"/>
      <c r="R380" s="1"/>
      <c r="S380" s="1"/>
      <c r="T380" s="1"/>
      <c r="U380" s="1"/>
      <c r="V380" s="1"/>
      <c r="W380" s="1"/>
      <c r="X380" s="1"/>
      <c r="Y380" s="1"/>
      <c r="Z380" s="1"/>
    </row>
    <row r="381" spans="1:26" ht="12.75" customHeight="1" x14ac:dyDescent="0.2">
      <c r="A381" s="1"/>
      <c r="B381" s="1628" t="s">
        <v>899</v>
      </c>
      <c r="C381" s="1624"/>
      <c r="D381" s="1624"/>
      <c r="E381" s="1624"/>
      <c r="F381" s="1624"/>
      <c r="G381" s="1624"/>
      <c r="H381" s="1624"/>
      <c r="I381" s="1625"/>
      <c r="J381" s="1450">
        <v>0.63700000000000001</v>
      </c>
      <c r="K381" s="799">
        <v>0.55900000000000005</v>
      </c>
      <c r="L381" s="799">
        <v>0.61399999999999999</v>
      </c>
      <c r="M381" s="800">
        <v>0.61399999999999999</v>
      </c>
      <c r="N381" s="1"/>
      <c r="O381" s="1"/>
      <c r="P381" s="1"/>
      <c r="Q381" s="1"/>
      <c r="R381" s="1"/>
      <c r="S381" s="1"/>
      <c r="T381" s="1"/>
      <c r="U381" s="1"/>
      <c r="V381" s="1"/>
      <c r="W381" s="1"/>
      <c r="X381" s="1"/>
      <c r="Y381" s="1"/>
      <c r="Z381" s="1"/>
    </row>
    <row r="382" spans="1:26" ht="12.75" customHeight="1" x14ac:dyDescent="0.2">
      <c r="A382" s="1"/>
      <c r="B382" s="1623" t="s">
        <v>900</v>
      </c>
      <c r="C382" s="1624"/>
      <c r="D382" s="1624"/>
      <c r="E382" s="1624"/>
      <c r="F382" s="1624"/>
      <c r="G382" s="1624"/>
      <c r="H382" s="1624"/>
      <c r="I382" s="1625"/>
      <c r="J382" s="1371">
        <v>3239</v>
      </c>
      <c r="K382" s="782">
        <v>3315</v>
      </c>
      <c r="L382" s="782">
        <v>3545</v>
      </c>
      <c r="M382" s="233">
        <v>3575</v>
      </c>
      <c r="N382" s="1"/>
      <c r="O382" s="1"/>
      <c r="P382" s="1"/>
      <c r="Q382" s="1"/>
      <c r="R382" s="1"/>
      <c r="S382" s="1"/>
      <c r="T382" s="1"/>
      <c r="U382" s="1"/>
      <c r="V382" s="1"/>
      <c r="W382" s="1"/>
      <c r="X382" s="1"/>
      <c r="Y382" s="1"/>
      <c r="Z382" s="1"/>
    </row>
    <row r="383" spans="1:26" ht="12.75" customHeight="1" x14ac:dyDescent="0.2">
      <c r="A383" s="1"/>
      <c r="B383" s="1623" t="s">
        <v>901</v>
      </c>
      <c r="C383" s="1624"/>
      <c r="D383" s="1624"/>
      <c r="E383" s="1624"/>
      <c r="F383" s="1624"/>
      <c r="G383" s="1624"/>
      <c r="H383" s="1624"/>
      <c r="I383" s="1625"/>
      <c r="J383" s="228">
        <v>11097117</v>
      </c>
      <c r="K383" s="1118">
        <v>5254602</v>
      </c>
      <c r="L383" s="1118">
        <v>12722634</v>
      </c>
      <c r="M383" s="233">
        <v>13253693</v>
      </c>
      <c r="N383" s="1"/>
      <c r="O383" s="1"/>
      <c r="P383" s="1"/>
      <c r="Q383" s="1"/>
      <c r="R383" s="1"/>
      <c r="S383" s="1"/>
      <c r="T383" s="1"/>
      <c r="U383" s="1"/>
      <c r="V383" s="1"/>
      <c r="W383" s="1"/>
      <c r="X383" s="1"/>
      <c r="Y383" s="1"/>
      <c r="Z383" s="1"/>
    </row>
    <row r="384" spans="1:26" ht="12.75" customHeight="1" x14ac:dyDescent="0.2">
      <c r="A384" s="1"/>
      <c r="B384" s="1675" t="s">
        <v>902</v>
      </c>
      <c r="C384" s="1632"/>
      <c r="D384" s="1632"/>
      <c r="E384" s="1632"/>
      <c r="F384" s="1632"/>
      <c r="G384" s="1632"/>
      <c r="H384" s="1632"/>
      <c r="I384" s="1633"/>
      <c r="J384" s="245">
        <v>12756435</v>
      </c>
      <c r="K384" s="1205">
        <v>5432151</v>
      </c>
      <c r="L384" s="1205">
        <v>11268661</v>
      </c>
      <c r="M384" s="801">
        <v>13614762</v>
      </c>
      <c r="N384" s="1"/>
      <c r="O384" s="1"/>
      <c r="P384" s="1"/>
      <c r="Q384" s="1"/>
      <c r="R384" s="1"/>
      <c r="S384" s="1"/>
      <c r="T384" s="1"/>
      <c r="U384" s="1"/>
      <c r="V384" s="1"/>
      <c r="W384" s="1"/>
      <c r="X384" s="1"/>
      <c r="Y384" s="1"/>
      <c r="Z384" s="1"/>
    </row>
    <row r="385" spans="1:26" ht="18" customHeight="1" x14ac:dyDescent="0.2">
      <c r="A385" s="2"/>
      <c r="B385" s="2198" t="s">
        <v>903</v>
      </c>
      <c r="C385" s="1630"/>
      <c r="D385" s="1630"/>
      <c r="E385" s="1630"/>
      <c r="F385" s="1630"/>
      <c r="G385" s="1630"/>
      <c r="H385" s="1630"/>
      <c r="I385" s="1630"/>
      <c r="J385" s="1630"/>
      <c r="K385" s="1630"/>
      <c r="L385" s="1630"/>
      <c r="M385" s="1630"/>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1012"/>
      <c r="B388" s="1012" t="s">
        <v>904</v>
      </c>
      <c r="C388" s="1012"/>
      <c r="D388" s="1012"/>
      <c r="E388" s="1012"/>
      <c r="F388" s="1012"/>
      <c r="G388" s="1012"/>
      <c r="H388" s="1012"/>
      <c r="I388" s="1012"/>
      <c r="J388" s="1012"/>
      <c r="K388" s="1012"/>
      <c r="L388" s="1012"/>
      <c r="M388" s="1012"/>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 customHeight="1" x14ac:dyDescent="0.2">
      <c r="A390" s="1"/>
      <c r="B390" s="2190" t="s">
        <v>905</v>
      </c>
      <c r="C390" s="1615"/>
      <c r="D390" s="1637"/>
      <c r="E390" s="2191">
        <v>2022</v>
      </c>
      <c r="F390" s="2192">
        <v>2023</v>
      </c>
      <c r="G390" s="2192">
        <v>2024</v>
      </c>
      <c r="H390" s="1"/>
      <c r="I390" s="1"/>
      <c r="J390" s="1"/>
      <c r="K390" s="1"/>
      <c r="L390" s="1"/>
      <c r="M390" s="1"/>
      <c r="N390" s="1"/>
      <c r="O390" s="1"/>
      <c r="P390" s="1"/>
      <c r="Q390" s="1"/>
      <c r="R390" s="1"/>
      <c r="S390" s="1"/>
      <c r="T390" s="1"/>
      <c r="U390" s="1"/>
      <c r="V390" s="1"/>
      <c r="W390" s="1"/>
      <c r="X390" s="1"/>
      <c r="Y390" s="1"/>
      <c r="Z390" s="1"/>
    </row>
    <row r="391" spans="1:26" ht="15" customHeight="1" x14ac:dyDescent="0.2">
      <c r="A391" s="1"/>
      <c r="B391" s="1615"/>
      <c r="C391" s="1610"/>
      <c r="D391" s="1637"/>
      <c r="E391" s="1683"/>
      <c r="F391" s="1685"/>
      <c r="G391" s="1685"/>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638"/>
      <c r="C392" s="1638"/>
      <c r="D392" s="1639"/>
      <c r="E392" s="1683"/>
      <c r="F392" s="1685"/>
      <c r="G392" s="1643"/>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670" t="s">
        <v>280</v>
      </c>
      <c r="C393" s="1671"/>
      <c r="D393" s="1672"/>
      <c r="E393" s="802">
        <v>2756496.7</v>
      </c>
      <c r="F393" s="227">
        <v>5528123.7000000002</v>
      </c>
      <c r="G393" s="803">
        <v>6588751</v>
      </c>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623" t="s">
        <v>281</v>
      </c>
      <c r="C394" s="1624"/>
      <c r="D394" s="1625"/>
      <c r="E394" s="788">
        <v>2131.8000000000002</v>
      </c>
      <c r="F394" s="1118">
        <v>964.79</v>
      </c>
      <c r="G394" s="803">
        <v>841</v>
      </c>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623" t="s">
        <v>282</v>
      </c>
      <c r="C395" s="1624"/>
      <c r="D395" s="1625"/>
      <c r="E395" s="788">
        <v>2899.8</v>
      </c>
      <c r="F395" s="1118">
        <v>518.27</v>
      </c>
      <c r="G395" s="803">
        <v>515</v>
      </c>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623" t="s">
        <v>283</v>
      </c>
      <c r="C396" s="1624"/>
      <c r="D396" s="1625"/>
      <c r="E396" s="788">
        <v>0</v>
      </c>
      <c r="F396" s="1118">
        <v>691.98</v>
      </c>
      <c r="G396" s="803">
        <v>1212</v>
      </c>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623" t="s">
        <v>284</v>
      </c>
      <c r="C397" s="1624"/>
      <c r="D397" s="1625"/>
      <c r="E397" s="788">
        <v>0</v>
      </c>
      <c r="F397" s="1118">
        <v>0</v>
      </c>
      <c r="G397" s="803">
        <v>0</v>
      </c>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623" t="s">
        <v>613</v>
      </c>
      <c r="C398" s="1624"/>
      <c r="D398" s="1625"/>
      <c r="E398" s="788">
        <v>0</v>
      </c>
      <c r="F398" s="1118">
        <v>0</v>
      </c>
      <c r="G398" s="803">
        <v>0</v>
      </c>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623" t="s">
        <v>285</v>
      </c>
      <c r="C399" s="1624"/>
      <c r="D399" s="1625"/>
      <c r="E399" s="788">
        <v>0</v>
      </c>
      <c r="F399" s="1118">
        <v>0</v>
      </c>
      <c r="G399" s="803">
        <v>0</v>
      </c>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628" t="s">
        <v>42</v>
      </c>
      <c r="C400" s="1624"/>
      <c r="D400" s="1625"/>
      <c r="E400" s="789">
        <v>2761528.3</v>
      </c>
      <c r="F400" s="1201">
        <v>5530298.7400000002</v>
      </c>
      <c r="G400" s="804">
        <v>6591319</v>
      </c>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697" t="s">
        <v>614</v>
      </c>
      <c r="C401" s="1698"/>
      <c r="D401" s="1699"/>
      <c r="E401" s="2206">
        <v>1</v>
      </c>
      <c r="F401" s="2202">
        <v>1</v>
      </c>
      <c r="G401" s="2204">
        <v>1</v>
      </c>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635"/>
      <c r="C402" s="1635"/>
      <c r="D402" s="1681"/>
      <c r="E402" s="2207"/>
      <c r="F402" s="2203"/>
      <c r="G402" s="2205"/>
      <c r="H402" s="1"/>
      <c r="I402" s="1"/>
      <c r="J402" s="1"/>
      <c r="K402" s="1"/>
      <c r="L402" s="1"/>
      <c r="M402" s="1"/>
      <c r="N402" s="1"/>
      <c r="O402" s="1"/>
      <c r="P402" s="1"/>
      <c r="Q402" s="1"/>
      <c r="R402" s="1"/>
      <c r="S402" s="1"/>
      <c r="T402" s="1"/>
      <c r="U402" s="1"/>
      <c r="V402" s="1"/>
      <c r="W402" s="1"/>
      <c r="X402" s="1"/>
      <c r="Y402" s="1"/>
      <c r="Z402" s="1"/>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1012"/>
      <c r="B405" s="1012" t="s">
        <v>906</v>
      </c>
      <c r="C405" s="1012"/>
      <c r="D405" s="1012"/>
      <c r="E405" s="1012"/>
      <c r="F405" s="1012"/>
      <c r="G405" s="1012"/>
      <c r="H405" s="1012"/>
      <c r="I405" s="1012"/>
      <c r="J405" s="1012"/>
      <c r="K405" s="1012"/>
      <c r="L405" s="1012"/>
      <c r="M405" s="1012"/>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 customHeight="1" x14ac:dyDescent="0.2">
      <c r="A407" s="1"/>
      <c r="B407" s="2190" t="s">
        <v>907</v>
      </c>
      <c r="C407" s="1615"/>
      <c r="D407" s="1615"/>
      <c r="E407" s="1615"/>
      <c r="F407" s="1615"/>
      <c r="G407" s="1615"/>
      <c r="H407" s="1615"/>
      <c r="I407" s="1615"/>
      <c r="J407" s="1637"/>
      <c r="K407" s="2191">
        <v>2022</v>
      </c>
      <c r="L407" s="2192">
        <v>2023</v>
      </c>
      <c r="M407" s="2192">
        <v>2024</v>
      </c>
      <c r="N407" s="1"/>
      <c r="O407" s="1"/>
      <c r="P407" s="1"/>
      <c r="Q407" s="1"/>
      <c r="R407" s="1"/>
      <c r="S407" s="1"/>
      <c r="T407" s="1"/>
      <c r="U407" s="1"/>
      <c r="V407" s="1"/>
      <c r="W407" s="1"/>
      <c r="X407" s="1"/>
      <c r="Y407" s="1"/>
      <c r="Z407" s="1"/>
    </row>
    <row r="408" spans="1:26" ht="12.75" customHeight="1" x14ac:dyDescent="0.2">
      <c r="A408" s="1"/>
      <c r="B408" s="1638"/>
      <c r="C408" s="1638"/>
      <c r="D408" s="1638"/>
      <c r="E408" s="1638"/>
      <c r="F408" s="1638"/>
      <c r="G408" s="1638"/>
      <c r="H408" s="1638"/>
      <c r="I408" s="1638"/>
      <c r="J408" s="1639"/>
      <c r="K408" s="1683"/>
      <c r="L408" s="1685"/>
      <c r="M408" s="1643"/>
      <c r="N408" s="1"/>
      <c r="O408" s="1"/>
      <c r="P408" s="1"/>
      <c r="Q408" s="1"/>
      <c r="R408" s="1"/>
      <c r="S408" s="1"/>
      <c r="T408" s="1"/>
      <c r="U408" s="1"/>
      <c r="V408" s="1"/>
      <c r="W408" s="1"/>
      <c r="X408" s="1"/>
      <c r="Y408" s="1"/>
      <c r="Z408" s="1"/>
    </row>
    <row r="409" spans="1:26" ht="12.75" customHeight="1" x14ac:dyDescent="0.2">
      <c r="A409" s="1"/>
      <c r="B409" s="1670" t="s">
        <v>617</v>
      </c>
      <c r="C409" s="1671"/>
      <c r="D409" s="1671"/>
      <c r="E409" s="1671"/>
      <c r="F409" s="1671"/>
      <c r="G409" s="1671"/>
      <c r="H409" s="1671"/>
      <c r="I409" s="1671"/>
      <c r="J409" s="1672"/>
      <c r="K409" s="802">
        <v>11786241</v>
      </c>
      <c r="L409" s="227">
        <v>16985949</v>
      </c>
      <c r="M409" s="803">
        <v>34730843</v>
      </c>
      <c r="N409" s="1"/>
      <c r="O409" s="1"/>
      <c r="P409" s="1"/>
      <c r="Q409" s="1"/>
      <c r="R409" s="1"/>
      <c r="S409" s="1"/>
      <c r="T409" s="1"/>
      <c r="U409" s="1"/>
      <c r="V409" s="1"/>
      <c r="W409" s="1"/>
      <c r="X409" s="1"/>
      <c r="Y409" s="1"/>
      <c r="Z409" s="1"/>
    </row>
    <row r="410" spans="1:26" ht="12.75" customHeight="1" x14ac:dyDescent="0.2">
      <c r="A410" s="1"/>
      <c r="B410" s="1623" t="s">
        <v>908</v>
      </c>
      <c r="C410" s="1624"/>
      <c r="D410" s="1624"/>
      <c r="E410" s="1624"/>
      <c r="F410" s="1624"/>
      <c r="G410" s="1624"/>
      <c r="H410" s="1624"/>
      <c r="I410" s="1624"/>
      <c r="J410" s="1625"/>
      <c r="K410" s="788">
        <v>801641</v>
      </c>
      <c r="L410" s="1118">
        <v>4170900</v>
      </c>
      <c r="M410" s="803">
        <v>4337344</v>
      </c>
      <c r="N410" s="1"/>
      <c r="O410" s="1"/>
      <c r="P410" s="1"/>
      <c r="Q410" s="1"/>
      <c r="R410" s="1"/>
      <c r="S410" s="1"/>
      <c r="T410" s="1"/>
      <c r="U410" s="1"/>
      <c r="V410" s="1"/>
      <c r="W410" s="1"/>
      <c r="X410" s="1"/>
      <c r="Y410" s="1"/>
      <c r="Z410" s="1"/>
    </row>
    <row r="411" spans="1:26" ht="12.75" customHeight="1" x14ac:dyDescent="0.2">
      <c r="A411" s="1"/>
      <c r="B411" s="1623" t="s">
        <v>619</v>
      </c>
      <c r="C411" s="1624"/>
      <c r="D411" s="1624"/>
      <c r="E411" s="1624"/>
      <c r="F411" s="1624"/>
      <c r="G411" s="1624"/>
      <c r="H411" s="1624"/>
      <c r="I411" s="1624"/>
      <c r="J411" s="1625"/>
      <c r="K411" s="185">
        <v>6.8000000000000005E-2</v>
      </c>
      <c r="L411" s="1098">
        <v>0.246</v>
      </c>
      <c r="M411" s="805">
        <v>0.125</v>
      </c>
      <c r="N411" s="1"/>
      <c r="O411" s="1"/>
      <c r="P411" s="1"/>
      <c r="Q411" s="1"/>
      <c r="R411" s="1"/>
      <c r="S411" s="1"/>
      <c r="T411" s="1"/>
      <c r="U411" s="1"/>
      <c r="V411" s="1"/>
      <c r="W411" s="1"/>
      <c r="X411" s="1"/>
      <c r="Y411" s="1"/>
      <c r="Z411" s="1"/>
    </row>
    <row r="412" spans="1:26" ht="12.75" customHeight="1" x14ac:dyDescent="0.2">
      <c r="A412" s="1"/>
      <c r="B412" s="1623" t="s">
        <v>909</v>
      </c>
      <c r="C412" s="1624"/>
      <c r="D412" s="1624"/>
      <c r="E412" s="1624"/>
      <c r="F412" s="1624"/>
      <c r="G412" s="1624"/>
      <c r="H412" s="1624"/>
      <c r="I412" s="1624"/>
      <c r="J412" s="1625"/>
      <c r="K412" s="788">
        <v>0</v>
      </c>
      <c r="L412" s="1118">
        <v>0</v>
      </c>
      <c r="M412" s="803">
        <v>0</v>
      </c>
      <c r="N412" s="1"/>
      <c r="O412" s="1"/>
      <c r="P412" s="1"/>
      <c r="Q412" s="1"/>
      <c r="R412" s="1"/>
      <c r="S412" s="1"/>
      <c r="T412" s="1"/>
      <c r="U412" s="1"/>
      <c r="V412" s="1"/>
      <c r="W412" s="1"/>
      <c r="X412" s="1"/>
      <c r="Y412" s="1"/>
      <c r="Z412" s="1"/>
    </row>
    <row r="413" spans="1:26" ht="12.75" customHeight="1" x14ac:dyDescent="0.2">
      <c r="A413" s="1"/>
      <c r="B413" s="1623" t="s">
        <v>910</v>
      </c>
      <c r="C413" s="1624"/>
      <c r="D413" s="1624"/>
      <c r="E413" s="1624"/>
      <c r="F413" s="1624"/>
      <c r="G413" s="1624"/>
      <c r="H413" s="1624"/>
      <c r="I413" s="1624"/>
      <c r="J413" s="1625"/>
      <c r="K413" s="185">
        <v>0</v>
      </c>
      <c r="L413" s="1098">
        <v>0</v>
      </c>
      <c r="M413" s="805">
        <v>0</v>
      </c>
      <c r="N413" s="1"/>
      <c r="O413" s="1"/>
      <c r="P413" s="1"/>
      <c r="Q413" s="1"/>
      <c r="R413" s="1"/>
      <c r="S413" s="1"/>
      <c r="T413" s="1"/>
      <c r="U413" s="1"/>
      <c r="V413" s="1"/>
      <c r="W413" s="1"/>
      <c r="X413" s="1"/>
      <c r="Y413" s="1"/>
      <c r="Z413" s="1"/>
    </row>
    <row r="414" spans="1:26" ht="12.75" customHeight="1" x14ac:dyDescent="0.2">
      <c r="A414" s="1"/>
      <c r="B414" s="1623" t="s">
        <v>620</v>
      </c>
      <c r="C414" s="1624"/>
      <c r="D414" s="1624"/>
      <c r="E414" s="1624"/>
      <c r="F414" s="1624"/>
      <c r="G414" s="1624"/>
      <c r="H414" s="1624"/>
      <c r="I414" s="1624"/>
      <c r="J414" s="1625"/>
      <c r="K414" s="788">
        <v>441875</v>
      </c>
      <c r="L414" s="1118">
        <v>0</v>
      </c>
      <c r="M414" s="803">
        <v>0</v>
      </c>
      <c r="N414" s="1"/>
      <c r="O414" s="1"/>
      <c r="P414" s="1"/>
      <c r="Q414" s="1"/>
      <c r="R414" s="1"/>
      <c r="S414" s="1"/>
      <c r="T414" s="1"/>
      <c r="U414" s="1"/>
      <c r="V414" s="1"/>
      <c r="W414" s="1"/>
      <c r="X414" s="1"/>
      <c r="Y414" s="1"/>
      <c r="Z414" s="1"/>
    </row>
    <row r="415" spans="1:26" ht="12.75" customHeight="1" x14ac:dyDescent="0.2">
      <c r="A415" s="1"/>
      <c r="B415" s="1675" t="s">
        <v>621</v>
      </c>
      <c r="C415" s="1632"/>
      <c r="D415" s="1632"/>
      <c r="E415" s="1632"/>
      <c r="F415" s="1632"/>
      <c r="G415" s="1632"/>
      <c r="H415" s="1632"/>
      <c r="I415" s="1632"/>
      <c r="J415" s="1633"/>
      <c r="K415" s="806">
        <v>3.6999999999999998E-2</v>
      </c>
      <c r="L415" s="807">
        <v>0</v>
      </c>
      <c r="M415" s="808">
        <v>0</v>
      </c>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6"/>
      <c r="B420" s="2201" t="s">
        <v>287</v>
      </c>
      <c r="C420" s="1610"/>
      <c r="D420" s="1610"/>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x14ac:dyDescent="0.2">
      <c r="A421" s="2"/>
      <c r="B421" s="1610"/>
      <c r="C421" s="1610"/>
      <c r="D421" s="1610"/>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1012"/>
      <c r="B423" s="1012" t="s">
        <v>288</v>
      </c>
      <c r="C423" s="1012"/>
      <c r="D423" s="1012"/>
      <c r="E423" s="1012"/>
      <c r="F423" s="1012"/>
      <c r="G423" s="1012"/>
      <c r="H423" s="1012"/>
      <c r="I423" s="1012"/>
      <c r="J423" s="1012"/>
      <c r="K423" s="1012"/>
      <c r="L423" s="1012"/>
      <c r="M423" s="1012"/>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 customHeight="1" x14ac:dyDescent="0.2">
      <c r="A425" s="1"/>
      <c r="B425" s="2190" t="s">
        <v>911</v>
      </c>
      <c r="C425" s="1615"/>
      <c r="D425" s="1615"/>
      <c r="E425" s="2191">
        <v>2022</v>
      </c>
      <c r="F425" s="2191">
        <v>2023</v>
      </c>
      <c r="G425" s="2192" t="s">
        <v>135</v>
      </c>
      <c r="H425" s="1"/>
      <c r="I425" s="1"/>
      <c r="J425" s="1"/>
      <c r="K425" s="1"/>
      <c r="L425" s="1"/>
      <c r="M425" s="1"/>
      <c r="N425" s="1"/>
      <c r="O425" s="1"/>
      <c r="P425" s="1"/>
      <c r="Q425" s="1"/>
      <c r="R425" s="1"/>
      <c r="S425" s="1"/>
      <c r="T425" s="1"/>
      <c r="U425" s="1"/>
      <c r="V425" s="1"/>
      <c r="W425" s="1"/>
      <c r="X425" s="1"/>
      <c r="Y425" s="1"/>
      <c r="Z425" s="1"/>
    </row>
    <row r="426" spans="1:26" ht="24.75" customHeight="1" x14ac:dyDescent="0.2">
      <c r="A426" s="1"/>
      <c r="B426" s="1638"/>
      <c r="C426" s="1638"/>
      <c r="D426" s="1638"/>
      <c r="E426" s="1641"/>
      <c r="F426" s="1641"/>
      <c r="G426" s="1643"/>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2188" t="s">
        <v>291</v>
      </c>
      <c r="C427" s="1627"/>
      <c r="D427" s="1627"/>
      <c r="E427" s="1627"/>
      <c r="F427" s="1627"/>
      <c r="G427" s="1627"/>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646" t="s">
        <v>292</v>
      </c>
      <c r="C428" s="1647"/>
      <c r="D428" s="1648"/>
      <c r="E428" s="757">
        <v>0</v>
      </c>
      <c r="F428" s="330">
        <v>1013.01</v>
      </c>
      <c r="G428" s="330">
        <v>1072.5999999999999</v>
      </c>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623" t="s">
        <v>293</v>
      </c>
      <c r="C429" s="1624"/>
      <c r="D429" s="1625"/>
      <c r="E429" s="759">
        <v>404.2</v>
      </c>
      <c r="F429" s="1179">
        <v>1323.88</v>
      </c>
      <c r="G429" s="1179">
        <v>1502.1</v>
      </c>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623" t="s">
        <v>295</v>
      </c>
      <c r="C430" s="1624"/>
      <c r="D430" s="1625"/>
      <c r="E430" s="759">
        <v>0</v>
      </c>
      <c r="F430" s="1179">
        <v>88.94</v>
      </c>
      <c r="G430" s="1179">
        <v>79.3</v>
      </c>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631" t="s">
        <v>296</v>
      </c>
      <c r="C431" s="1632"/>
      <c r="D431" s="1633"/>
      <c r="E431" s="760">
        <v>404.2</v>
      </c>
      <c r="F431" s="1180">
        <v>2425.8300000000004</v>
      </c>
      <c r="G431" s="1180">
        <v>2654</v>
      </c>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2196" t="s">
        <v>297</v>
      </c>
      <c r="C432" s="1635"/>
      <c r="D432" s="1635"/>
      <c r="E432" s="1635"/>
      <c r="F432" s="1635"/>
      <c r="G432" s="1635"/>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2197" t="s">
        <v>912</v>
      </c>
      <c r="C433" s="1630"/>
      <c r="D433" s="2094"/>
      <c r="E433" s="809">
        <v>0</v>
      </c>
      <c r="F433" s="1451">
        <v>217.09</v>
      </c>
      <c r="G433" s="810">
        <v>0</v>
      </c>
      <c r="H433" s="1"/>
      <c r="I433" s="1"/>
      <c r="J433" s="1"/>
      <c r="K433" s="1"/>
      <c r="L433" s="1"/>
      <c r="M433" s="1"/>
      <c r="N433" s="1"/>
      <c r="O433" s="1"/>
      <c r="P433" s="1"/>
      <c r="Q433" s="1"/>
      <c r="R433" s="1"/>
      <c r="S433" s="1"/>
      <c r="T433" s="1"/>
      <c r="U433" s="1"/>
      <c r="V433" s="1"/>
      <c r="W433" s="1"/>
      <c r="X433" s="1"/>
      <c r="Y433" s="1"/>
      <c r="Z433" s="1"/>
    </row>
    <row r="434" spans="1:26" ht="15" customHeight="1" x14ac:dyDescent="0.2">
      <c r="A434" s="2"/>
      <c r="B434" s="1644" t="s">
        <v>913</v>
      </c>
      <c r="C434" s="1645"/>
      <c r="D434" s="1645"/>
      <c r="E434" s="1645"/>
      <c r="F434" s="1645"/>
      <c r="G434" s="1645"/>
      <c r="H434" s="2"/>
      <c r="I434" s="2"/>
      <c r="J434" s="2"/>
      <c r="K434" s="2"/>
      <c r="L434" s="2"/>
      <c r="M434" s="2"/>
      <c r="N434" s="2"/>
      <c r="O434" s="2"/>
      <c r="P434" s="2"/>
      <c r="Q434" s="2"/>
      <c r="R434" s="2"/>
      <c r="S434" s="2"/>
      <c r="T434" s="2"/>
      <c r="U434" s="2"/>
      <c r="V434" s="2"/>
      <c r="W434" s="2"/>
      <c r="X434" s="2"/>
      <c r="Y434" s="2"/>
      <c r="Z434" s="2"/>
    </row>
    <row r="435" spans="1:26" ht="31.5" customHeight="1" x14ac:dyDescent="0.2">
      <c r="A435" s="2"/>
      <c r="B435" s="1610"/>
      <c r="C435" s="1610"/>
      <c r="D435" s="1610"/>
      <c r="E435" s="1610"/>
      <c r="F435" s="1610"/>
      <c r="G435" s="1610"/>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1635"/>
      <c r="C436" s="1635"/>
      <c r="D436" s="1635"/>
      <c r="E436" s="1635"/>
      <c r="F436" s="1635"/>
      <c r="G436" s="1635"/>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1012"/>
      <c r="B439" s="1012" t="s">
        <v>301</v>
      </c>
      <c r="C439" s="1012"/>
      <c r="D439" s="1012"/>
      <c r="E439" s="1012"/>
      <c r="F439" s="1012"/>
      <c r="G439" s="1012"/>
      <c r="H439" s="1012"/>
      <c r="I439" s="1012"/>
      <c r="J439" s="1012"/>
      <c r="K439" s="1012"/>
      <c r="L439" s="1012"/>
      <c r="M439" s="1012"/>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32.25" customHeight="1" x14ac:dyDescent="0.2">
      <c r="A441" s="1"/>
      <c r="B441" s="2190" t="s">
        <v>914</v>
      </c>
      <c r="C441" s="1615"/>
      <c r="D441" s="1615"/>
      <c r="E441" s="2191">
        <v>2022</v>
      </c>
      <c r="F441" s="2191">
        <v>2023</v>
      </c>
      <c r="G441" s="2192" t="s">
        <v>135</v>
      </c>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638"/>
      <c r="C442" s="1638"/>
      <c r="D442" s="1638"/>
      <c r="E442" s="1641"/>
      <c r="F442" s="1641"/>
      <c r="G442" s="1643"/>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2188" t="s">
        <v>303</v>
      </c>
      <c r="C443" s="1627"/>
      <c r="D443" s="1627"/>
      <c r="E443" s="1627"/>
      <c r="F443" s="1627"/>
      <c r="G443" s="1627"/>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646" t="s">
        <v>292</v>
      </c>
      <c r="C444" s="1647"/>
      <c r="D444" s="1648"/>
      <c r="E444" s="757">
        <v>113.9</v>
      </c>
      <c r="F444" s="330">
        <v>242.31</v>
      </c>
      <c r="G444" s="330">
        <v>218.6</v>
      </c>
      <c r="H444" s="82"/>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623" t="s">
        <v>912</v>
      </c>
      <c r="C445" s="1624"/>
      <c r="D445" s="1625"/>
      <c r="E445" s="759">
        <v>54.6</v>
      </c>
      <c r="F445" s="1179">
        <v>99.52</v>
      </c>
      <c r="G445" s="1179">
        <v>119.7</v>
      </c>
      <c r="H445" s="82"/>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623" t="s">
        <v>295</v>
      </c>
      <c r="C446" s="1624"/>
      <c r="D446" s="1625"/>
      <c r="E446" s="759">
        <v>0</v>
      </c>
      <c r="F446" s="1179">
        <v>1.58</v>
      </c>
      <c r="G446" s="1179">
        <v>1.7</v>
      </c>
      <c r="H446" s="82"/>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631" t="s">
        <v>305</v>
      </c>
      <c r="C447" s="1632"/>
      <c r="D447" s="1633"/>
      <c r="E447" s="760">
        <v>168.5</v>
      </c>
      <c r="F447" s="1180">
        <v>343.40999999999997</v>
      </c>
      <c r="G447" s="1180">
        <v>340</v>
      </c>
      <c r="H447" s="82"/>
      <c r="I447" s="1"/>
      <c r="J447" s="1"/>
      <c r="K447" s="1"/>
      <c r="L447" s="1"/>
      <c r="M447" s="1"/>
      <c r="N447" s="1"/>
      <c r="O447" s="1"/>
      <c r="P447" s="1"/>
      <c r="Q447" s="1"/>
      <c r="R447" s="1"/>
      <c r="S447" s="1"/>
      <c r="T447" s="1"/>
      <c r="U447" s="1"/>
      <c r="V447" s="1"/>
      <c r="W447" s="1"/>
      <c r="X447" s="1"/>
      <c r="Y447" s="1"/>
      <c r="Z447" s="1"/>
    </row>
    <row r="448" spans="1:26" ht="12.75" customHeight="1" x14ac:dyDescent="0.2">
      <c r="A448" s="1"/>
      <c r="B448" s="2196" t="s">
        <v>306</v>
      </c>
      <c r="C448" s="1635"/>
      <c r="D448" s="1635"/>
      <c r="E448" s="1635"/>
      <c r="F448" s="1635"/>
      <c r="G448" s="1635"/>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2197" t="s">
        <v>912</v>
      </c>
      <c r="C449" s="1630"/>
      <c r="D449" s="2094"/>
      <c r="E449" s="809">
        <v>0</v>
      </c>
      <c r="F449" s="1451">
        <v>3.77</v>
      </c>
      <c r="G449" s="810">
        <v>0</v>
      </c>
      <c r="H449" s="1"/>
      <c r="I449" s="1"/>
      <c r="J449" s="1"/>
      <c r="K449" s="1"/>
      <c r="L449" s="1"/>
      <c r="M449" s="1"/>
      <c r="N449" s="1"/>
      <c r="O449" s="1"/>
      <c r="P449" s="1"/>
      <c r="Q449" s="1"/>
      <c r="R449" s="1"/>
      <c r="S449" s="1"/>
      <c r="T449" s="1"/>
      <c r="U449" s="1"/>
      <c r="V449" s="1"/>
      <c r="W449" s="1"/>
      <c r="X449" s="1"/>
      <c r="Y449" s="1"/>
      <c r="Z449" s="1"/>
    </row>
    <row r="450" spans="1:26" ht="15" customHeight="1" x14ac:dyDescent="0.2">
      <c r="A450" s="2"/>
      <c r="B450" s="1644" t="s">
        <v>915</v>
      </c>
      <c r="C450" s="1645"/>
      <c r="D450" s="1645"/>
      <c r="E450" s="1645"/>
      <c r="F450" s="1645"/>
      <c r="G450" s="1645"/>
      <c r="H450" s="2"/>
      <c r="I450" s="2"/>
      <c r="J450" s="2"/>
      <c r="K450" s="2"/>
      <c r="L450" s="2"/>
      <c r="M450" s="2"/>
      <c r="N450" s="2"/>
      <c r="O450" s="2"/>
      <c r="P450" s="2"/>
      <c r="Q450" s="2"/>
      <c r="R450" s="2"/>
      <c r="S450" s="2"/>
      <c r="T450" s="2"/>
      <c r="U450" s="2"/>
      <c r="V450" s="2"/>
      <c r="W450" s="2"/>
      <c r="X450" s="2"/>
      <c r="Y450" s="2"/>
      <c r="Z450" s="2"/>
    </row>
    <row r="451" spans="1:26" ht="38.25" customHeight="1" x14ac:dyDescent="0.2">
      <c r="A451" s="2"/>
      <c r="B451" s="1610"/>
      <c r="C451" s="1610"/>
      <c r="D451" s="1610"/>
      <c r="E451" s="1610"/>
      <c r="F451" s="1610"/>
      <c r="G451" s="1610"/>
      <c r="H451" s="2"/>
      <c r="I451" s="2"/>
      <c r="J451" s="2"/>
      <c r="K451" s="2"/>
      <c r="L451" s="2"/>
      <c r="M451" s="2"/>
      <c r="N451" s="2"/>
      <c r="O451" s="2"/>
      <c r="P451" s="2"/>
      <c r="Q451" s="2"/>
      <c r="R451" s="2"/>
      <c r="S451" s="2"/>
      <c r="T451" s="2"/>
      <c r="U451" s="2"/>
      <c r="V451" s="2"/>
      <c r="W451" s="2"/>
      <c r="X451" s="2"/>
      <c r="Y451" s="2"/>
      <c r="Z451" s="2"/>
    </row>
    <row r="452" spans="1:26" ht="18.75" customHeight="1" x14ac:dyDescent="0.2">
      <c r="A452" s="2"/>
      <c r="B452" s="1610"/>
      <c r="C452" s="1610"/>
      <c r="D452" s="1610"/>
      <c r="E452" s="1610"/>
      <c r="F452" s="1610"/>
      <c r="G452" s="1610"/>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1635"/>
      <c r="C453" s="1635"/>
      <c r="D453" s="1635"/>
      <c r="E453" s="1635"/>
      <c r="F453" s="1635"/>
      <c r="G453" s="1635"/>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1012"/>
      <c r="B456" s="1012" t="s">
        <v>308</v>
      </c>
      <c r="C456" s="1012"/>
      <c r="D456" s="1012"/>
      <c r="E456" s="1012"/>
      <c r="F456" s="1012"/>
      <c r="G456" s="1012"/>
      <c r="H456" s="1012"/>
      <c r="I456" s="1012"/>
      <c r="J456" s="1012"/>
      <c r="K456" s="1012"/>
      <c r="L456" s="1012"/>
      <c r="M456" s="1012"/>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2190" t="s">
        <v>916</v>
      </c>
      <c r="C458" s="1615"/>
      <c r="D458" s="1637"/>
      <c r="E458" s="2194">
        <v>2022</v>
      </c>
      <c r="F458" s="2194">
        <v>2023</v>
      </c>
      <c r="G458" s="2163">
        <v>2024</v>
      </c>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638"/>
      <c r="C459" s="1638"/>
      <c r="D459" s="1639"/>
      <c r="E459" s="1683"/>
      <c r="F459" s="1683"/>
      <c r="G459" s="1685"/>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670" t="s">
        <v>42</v>
      </c>
      <c r="C460" s="1671"/>
      <c r="D460" s="1672"/>
      <c r="E460" s="99">
        <v>235.8</v>
      </c>
      <c r="F460" s="100">
        <v>2082.4</v>
      </c>
      <c r="G460" s="100">
        <v>2313.9</v>
      </c>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675" t="s">
        <v>310</v>
      </c>
      <c r="C461" s="1632"/>
      <c r="D461" s="1633"/>
      <c r="E461" s="758">
        <v>0</v>
      </c>
      <c r="F461" s="1177">
        <v>213.3</v>
      </c>
      <c r="G461" s="811">
        <v>0</v>
      </c>
      <c r="H461" s="1"/>
      <c r="I461" s="1"/>
      <c r="J461" s="1"/>
      <c r="K461" s="1"/>
      <c r="L461" s="1"/>
      <c r="M461" s="1"/>
      <c r="N461" s="1"/>
      <c r="O461" s="1"/>
      <c r="P461" s="1"/>
      <c r="Q461" s="1"/>
      <c r="R461" s="1"/>
      <c r="S461" s="1"/>
      <c r="T461" s="1"/>
      <c r="U461" s="1"/>
      <c r="V461" s="1"/>
      <c r="W461" s="1"/>
      <c r="X461" s="1"/>
      <c r="Y461" s="1"/>
      <c r="Z461" s="1"/>
    </row>
    <row r="462" spans="1:26" ht="36.75" customHeight="1" x14ac:dyDescent="0.2">
      <c r="A462" s="2"/>
      <c r="B462" s="1644" t="s">
        <v>917</v>
      </c>
      <c r="C462" s="1645"/>
      <c r="D462" s="1645"/>
      <c r="E462" s="1645"/>
      <c r="F462" s="1645"/>
      <c r="G462" s="1645"/>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1635"/>
      <c r="C463" s="1635"/>
      <c r="D463" s="1635"/>
      <c r="E463" s="1635"/>
      <c r="F463" s="1635"/>
      <c r="G463" s="1635"/>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 customHeight="1" x14ac:dyDescent="0.2">
      <c r="A466" s="1012"/>
      <c r="B466" s="1702" t="s">
        <v>918</v>
      </c>
      <c r="C466" s="1615"/>
      <c r="D466" s="1615"/>
      <c r="E466" s="1615"/>
      <c r="F466" s="1615"/>
      <c r="G466" s="1615"/>
      <c r="H466" s="1615"/>
      <c r="I466" s="1615"/>
      <c r="J466" s="1615"/>
      <c r="K466" s="1615"/>
      <c r="L466" s="1615"/>
      <c r="M466" s="1615"/>
      <c r="N466" s="1"/>
      <c r="O466" s="1"/>
      <c r="P466" s="1"/>
      <c r="Q466" s="1"/>
      <c r="R466" s="1"/>
      <c r="S466" s="1"/>
      <c r="T466" s="1"/>
      <c r="U466" s="1"/>
      <c r="V466" s="1"/>
      <c r="W466" s="1"/>
      <c r="X466" s="1"/>
      <c r="Y466" s="1"/>
      <c r="Z466" s="1"/>
    </row>
    <row r="467" spans="1:26" ht="12.75" hidden="1" customHeight="1" x14ac:dyDescent="0.2">
      <c r="A467" s="1012"/>
      <c r="B467" s="1615"/>
      <c r="C467" s="1615"/>
      <c r="D467" s="1615"/>
      <c r="E467" s="1615"/>
      <c r="F467" s="1615"/>
      <c r="G467" s="1615"/>
      <c r="H467" s="1615"/>
      <c r="I467" s="1615"/>
      <c r="J467" s="1615"/>
      <c r="K467" s="1615"/>
      <c r="L467" s="1615"/>
      <c r="M467" s="1615"/>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2195" t="s">
        <v>919</v>
      </c>
      <c r="C469" s="1638"/>
      <c r="D469" s="1638"/>
      <c r="E469" s="1638"/>
      <c r="F469" s="1638"/>
      <c r="G469" s="1638"/>
      <c r="H469" s="1638"/>
      <c r="I469" s="1638"/>
      <c r="J469" s="1639"/>
      <c r="K469" s="732">
        <v>2022</v>
      </c>
      <c r="L469" s="1414">
        <v>2023</v>
      </c>
      <c r="M469" s="1414">
        <v>2024</v>
      </c>
      <c r="N469" s="1"/>
      <c r="O469" s="1"/>
      <c r="P469" s="1"/>
      <c r="Q469" s="1"/>
      <c r="R469" s="1"/>
      <c r="S469" s="1"/>
      <c r="T469" s="1"/>
      <c r="U469" s="1"/>
      <c r="V469" s="1"/>
      <c r="W469" s="1"/>
      <c r="X469" s="1"/>
      <c r="Y469" s="1"/>
      <c r="Z469" s="1"/>
    </row>
    <row r="470" spans="1:26" ht="15.75" customHeight="1" x14ac:dyDescent="0.2">
      <c r="A470" s="1"/>
      <c r="B470" s="1704" t="s">
        <v>636</v>
      </c>
      <c r="C470" s="1671"/>
      <c r="D470" s="1671"/>
      <c r="E470" s="1671"/>
      <c r="F470" s="1671"/>
      <c r="G470" s="1671"/>
      <c r="H470" s="1671"/>
      <c r="I470" s="1671"/>
      <c r="J470" s="1672"/>
      <c r="K470" s="99">
        <v>404.2</v>
      </c>
      <c r="L470" s="100">
        <v>2425.8000000000002</v>
      </c>
      <c r="M470" s="100">
        <v>2653.9</v>
      </c>
      <c r="N470" s="1"/>
      <c r="O470" s="1"/>
      <c r="P470" s="1"/>
      <c r="Q470" s="1"/>
      <c r="R470" s="1"/>
      <c r="S470" s="1"/>
      <c r="T470" s="1"/>
      <c r="U470" s="1"/>
      <c r="V470" s="1"/>
      <c r="W470" s="1"/>
      <c r="X470" s="1"/>
      <c r="Y470" s="1"/>
      <c r="Z470" s="1"/>
    </row>
    <row r="471" spans="1:26" ht="15" customHeight="1" x14ac:dyDescent="0.2">
      <c r="A471" s="1"/>
      <c r="B471" s="1700" t="s">
        <v>920</v>
      </c>
      <c r="C471" s="1624"/>
      <c r="D471" s="1624"/>
      <c r="E471" s="1624"/>
      <c r="F471" s="1624"/>
      <c r="G471" s="1624"/>
      <c r="H471" s="1624"/>
      <c r="I471" s="1624"/>
      <c r="J471" s="1625"/>
      <c r="K471" s="185">
        <v>0.93</v>
      </c>
      <c r="L471" s="1098">
        <v>0.86</v>
      </c>
      <c r="M471" s="1452">
        <v>0.84599999999999997</v>
      </c>
      <c r="N471" s="1"/>
      <c r="O471" s="1"/>
      <c r="P471" s="1"/>
      <c r="Q471" s="1"/>
      <c r="R471" s="1"/>
      <c r="S471" s="1"/>
      <c r="T471" s="1"/>
      <c r="U471" s="1"/>
      <c r="V471" s="1"/>
      <c r="W471" s="1"/>
      <c r="X471" s="1"/>
      <c r="Y471" s="1"/>
      <c r="Z471" s="1"/>
    </row>
    <row r="472" spans="1:26" ht="15" customHeight="1" x14ac:dyDescent="0.2">
      <c r="A472" s="1"/>
      <c r="B472" s="1700" t="s">
        <v>637</v>
      </c>
      <c r="C472" s="1624"/>
      <c r="D472" s="1624"/>
      <c r="E472" s="1624"/>
      <c r="F472" s="1624"/>
      <c r="G472" s="1624"/>
      <c r="H472" s="1624"/>
      <c r="I472" s="1624"/>
      <c r="J472" s="1625"/>
      <c r="K472" s="759">
        <v>0</v>
      </c>
      <c r="L472" s="1179">
        <v>217.1</v>
      </c>
      <c r="M472" s="1179">
        <v>0</v>
      </c>
      <c r="N472" s="1"/>
      <c r="O472" s="1"/>
      <c r="P472" s="1"/>
      <c r="Q472" s="1"/>
      <c r="R472" s="1"/>
      <c r="S472" s="1"/>
      <c r="T472" s="1"/>
      <c r="U472" s="1"/>
      <c r="V472" s="1"/>
      <c r="W472" s="1"/>
      <c r="X472" s="1"/>
      <c r="Y472" s="1"/>
      <c r="Z472" s="1"/>
    </row>
    <row r="473" spans="1:26" ht="15" customHeight="1" x14ac:dyDescent="0.2">
      <c r="A473" s="1"/>
      <c r="B473" s="1700" t="s">
        <v>921</v>
      </c>
      <c r="C473" s="1624"/>
      <c r="D473" s="1624"/>
      <c r="E473" s="1624"/>
      <c r="F473" s="1624"/>
      <c r="G473" s="1624"/>
      <c r="H473" s="1624"/>
      <c r="I473" s="1624"/>
      <c r="J473" s="1625"/>
      <c r="K473" s="185">
        <v>0</v>
      </c>
      <c r="L473" s="1098">
        <v>8.8999999999999996E-2</v>
      </c>
      <c r="M473" s="1098">
        <v>0</v>
      </c>
      <c r="N473" s="1"/>
      <c r="O473" s="1"/>
      <c r="P473" s="1"/>
      <c r="Q473" s="1"/>
      <c r="R473" s="1"/>
      <c r="S473" s="1"/>
      <c r="T473" s="1"/>
      <c r="U473" s="1"/>
      <c r="V473" s="1"/>
      <c r="W473" s="1"/>
      <c r="X473" s="1"/>
      <c r="Y473" s="1"/>
      <c r="Z473" s="1"/>
    </row>
    <row r="474" spans="1:26" ht="15" customHeight="1" x14ac:dyDescent="0.2">
      <c r="A474" s="1"/>
      <c r="B474" s="1700" t="s">
        <v>639</v>
      </c>
      <c r="C474" s="1624"/>
      <c r="D474" s="1624"/>
      <c r="E474" s="1624"/>
      <c r="F474" s="1624"/>
      <c r="G474" s="1624"/>
      <c r="H474" s="1624"/>
      <c r="I474" s="1624"/>
      <c r="J474" s="1625"/>
      <c r="K474" s="1453">
        <v>235.8</v>
      </c>
      <c r="L474" s="331">
        <v>2082.4</v>
      </c>
      <c r="M474" s="331">
        <v>2313.9</v>
      </c>
      <c r="N474" s="1"/>
      <c r="O474" s="1"/>
      <c r="P474" s="1"/>
      <c r="Q474" s="1"/>
      <c r="R474" s="1"/>
      <c r="S474" s="1"/>
      <c r="T474" s="1"/>
      <c r="U474" s="1"/>
      <c r="V474" s="1"/>
      <c r="W474" s="1"/>
      <c r="X474" s="1"/>
      <c r="Y474" s="1"/>
      <c r="Z474" s="1"/>
    </row>
    <row r="475" spans="1:26" ht="15" customHeight="1" x14ac:dyDescent="0.2">
      <c r="A475" s="1"/>
      <c r="B475" s="1700" t="s">
        <v>640</v>
      </c>
      <c r="C475" s="1624"/>
      <c r="D475" s="1624"/>
      <c r="E475" s="1624"/>
      <c r="F475" s="1624"/>
      <c r="G475" s="1624"/>
      <c r="H475" s="1624"/>
      <c r="I475" s="1624"/>
      <c r="J475" s="1625"/>
      <c r="K475" s="759">
        <v>0</v>
      </c>
      <c r="L475" s="1179">
        <v>213.3</v>
      </c>
      <c r="M475" s="1179">
        <v>0</v>
      </c>
      <c r="N475" s="1"/>
      <c r="O475" s="1"/>
      <c r="P475" s="1"/>
      <c r="Q475" s="1"/>
      <c r="R475" s="1"/>
      <c r="S475" s="1"/>
      <c r="T475" s="1"/>
      <c r="U475" s="1"/>
      <c r="V475" s="1"/>
      <c r="W475" s="1"/>
      <c r="X475" s="1"/>
      <c r="Y475" s="1"/>
      <c r="Z475" s="1"/>
    </row>
    <row r="476" spans="1:26" ht="15" customHeight="1" x14ac:dyDescent="0.2">
      <c r="A476" s="1"/>
      <c r="B476" s="1701" t="s">
        <v>922</v>
      </c>
      <c r="C476" s="1632"/>
      <c r="D476" s="1632"/>
      <c r="E476" s="1632"/>
      <c r="F476" s="1632"/>
      <c r="G476" s="1632"/>
      <c r="H476" s="1632"/>
      <c r="I476" s="1632"/>
      <c r="J476" s="1633"/>
      <c r="K476" s="812">
        <v>0</v>
      </c>
      <c r="L476" s="1454">
        <v>0.10199999999999999</v>
      </c>
      <c r="M476" s="1454">
        <v>0</v>
      </c>
      <c r="N476" s="1"/>
      <c r="O476" s="1"/>
      <c r="P476" s="1"/>
      <c r="Q476" s="1"/>
      <c r="R476" s="1"/>
      <c r="S476" s="1"/>
      <c r="T476" s="1"/>
      <c r="U476" s="1"/>
      <c r="V476" s="1"/>
      <c r="W476" s="1"/>
      <c r="X476" s="1"/>
      <c r="Y476" s="1"/>
      <c r="Z476" s="1"/>
    </row>
    <row r="477" spans="1:26" ht="36" customHeight="1" x14ac:dyDescent="0.2">
      <c r="A477" s="2"/>
      <c r="B477" s="1694" t="s">
        <v>923</v>
      </c>
      <c r="C477" s="1630"/>
      <c r="D477" s="1630"/>
      <c r="E477" s="1630"/>
      <c r="F477" s="1630"/>
      <c r="G477" s="1630"/>
      <c r="H477" s="1630"/>
      <c r="I477" s="1630"/>
      <c r="J477" s="1630"/>
      <c r="K477" s="1630"/>
      <c r="L477" s="1630"/>
      <c r="M477" s="1630"/>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1012"/>
      <c r="B480" s="1012" t="s">
        <v>256</v>
      </c>
      <c r="C480" s="1012"/>
      <c r="D480" s="1012"/>
      <c r="E480" s="1012"/>
      <c r="F480" s="1012"/>
      <c r="G480" s="1012"/>
      <c r="H480" s="1012"/>
      <c r="I480" s="1012"/>
      <c r="J480" s="1012"/>
      <c r="K480" s="1012"/>
      <c r="L480" s="1012"/>
      <c r="M480" s="1012"/>
      <c r="N480" s="1"/>
      <c r="O480" s="1"/>
      <c r="P480" s="1"/>
      <c r="Q480" s="1"/>
      <c r="R480" s="1"/>
      <c r="S480" s="1"/>
      <c r="T480" s="1"/>
      <c r="U480" s="1"/>
      <c r="V480" s="1"/>
      <c r="W480" s="1"/>
      <c r="X480" s="1"/>
      <c r="Y480" s="1"/>
      <c r="Z480" s="1"/>
    </row>
    <row r="481" spans="1:26" ht="15" customHeight="1" x14ac:dyDescent="0.2">
      <c r="A481" s="1012"/>
      <c r="B481" s="1702" t="s">
        <v>924</v>
      </c>
      <c r="C481" s="1615"/>
      <c r="D481" s="1615"/>
      <c r="E481" s="1615"/>
      <c r="F481" s="1615"/>
      <c r="G481" s="1615"/>
      <c r="H481" s="1615"/>
      <c r="I481" s="1615"/>
      <c r="J481" s="1615"/>
      <c r="K481" s="1615"/>
      <c r="L481" s="1615"/>
      <c r="M481" s="1615"/>
      <c r="N481" s="1"/>
      <c r="O481" s="1"/>
      <c r="P481" s="1"/>
      <c r="Q481" s="1"/>
      <c r="R481" s="1"/>
      <c r="S481" s="1"/>
      <c r="T481" s="1"/>
      <c r="U481" s="1"/>
      <c r="V481" s="1"/>
      <c r="W481" s="1"/>
      <c r="X481" s="1"/>
      <c r="Y481" s="1"/>
      <c r="Z481" s="1"/>
    </row>
    <row r="482" spans="1:26" ht="12.75" customHeight="1" x14ac:dyDescent="0.2">
      <c r="A482" s="1012"/>
      <c r="B482" s="1615"/>
      <c r="C482" s="1615"/>
      <c r="D482" s="1615"/>
      <c r="E482" s="1615"/>
      <c r="F482" s="1615"/>
      <c r="G482" s="1615"/>
      <c r="H482" s="1615"/>
      <c r="I482" s="1615"/>
      <c r="J482" s="1615"/>
      <c r="K482" s="1615"/>
      <c r="L482" s="1615"/>
      <c r="M482" s="1615"/>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 customHeight="1" x14ac:dyDescent="0.2">
      <c r="A484" s="1"/>
      <c r="B484" s="2193" t="s">
        <v>925</v>
      </c>
      <c r="C484" s="1615"/>
      <c r="D484" s="1615"/>
      <c r="E484" s="2194">
        <v>2022</v>
      </c>
      <c r="F484" s="2163">
        <v>2023</v>
      </c>
      <c r="G484" s="2163">
        <v>2024</v>
      </c>
      <c r="H484" s="1"/>
      <c r="I484" s="1"/>
      <c r="J484" s="1"/>
      <c r="K484" s="1"/>
      <c r="L484" s="1"/>
      <c r="M484" s="1"/>
      <c r="N484" s="1"/>
      <c r="O484" s="1"/>
      <c r="P484" s="1"/>
      <c r="Q484" s="1"/>
      <c r="R484" s="1"/>
      <c r="S484" s="1"/>
      <c r="T484" s="1"/>
      <c r="U484" s="1"/>
      <c r="V484" s="1"/>
      <c r="W484" s="1"/>
      <c r="X484" s="1"/>
      <c r="Y484" s="1"/>
      <c r="Z484" s="1"/>
    </row>
    <row r="485" spans="1:26" ht="21.75" customHeight="1" x14ac:dyDescent="0.2">
      <c r="A485" s="1"/>
      <c r="B485" s="1638"/>
      <c r="C485" s="1638"/>
      <c r="D485" s="1638"/>
      <c r="E485" s="1641"/>
      <c r="F485" s="1643"/>
      <c r="G485" s="1643"/>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623" t="s">
        <v>926</v>
      </c>
      <c r="C486" s="1624"/>
      <c r="D486" s="1625"/>
      <c r="E486" s="331">
        <v>5251.9</v>
      </c>
      <c r="F486" s="813">
        <v>6344.8</v>
      </c>
      <c r="G486" s="814">
        <v>7815.6</v>
      </c>
      <c r="H486" s="82"/>
      <c r="I486" s="1455"/>
      <c r="J486" s="1"/>
      <c r="K486" s="1"/>
      <c r="L486" s="1"/>
      <c r="M486" s="1"/>
      <c r="N486" s="1"/>
      <c r="O486" s="1"/>
      <c r="P486" s="1"/>
      <c r="Q486" s="1"/>
      <c r="R486" s="1"/>
      <c r="S486" s="1"/>
      <c r="T486" s="1"/>
      <c r="U486" s="1"/>
      <c r="V486" s="1"/>
      <c r="W486" s="1"/>
      <c r="X486" s="1"/>
      <c r="Y486" s="1"/>
      <c r="Z486" s="1"/>
    </row>
    <row r="487" spans="1:26" ht="12.75" customHeight="1" x14ac:dyDescent="0.2">
      <c r="A487" s="1"/>
      <c r="B487" s="1623" t="s">
        <v>261</v>
      </c>
      <c r="C487" s="1624"/>
      <c r="D487" s="1625"/>
      <c r="E487" s="1179">
        <v>1808.7</v>
      </c>
      <c r="F487" s="813">
        <v>4243.6000000000004</v>
      </c>
      <c r="G487" s="815">
        <v>4237.8999999999996</v>
      </c>
      <c r="H487" s="82"/>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623" t="s">
        <v>262</v>
      </c>
      <c r="C488" s="1624"/>
      <c r="D488" s="1625"/>
      <c r="E488" s="1179">
        <v>14</v>
      </c>
      <c r="F488" s="813">
        <v>268.5</v>
      </c>
      <c r="G488" s="816">
        <v>212.9</v>
      </c>
      <c r="H488" s="82"/>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623" t="s">
        <v>263</v>
      </c>
      <c r="C489" s="1624"/>
      <c r="D489" s="1625"/>
      <c r="E489" s="1179">
        <v>10.1</v>
      </c>
      <c r="F489" s="813">
        <v>3.2</v>
      </c>
      <c r="G489" s="1456">
        <v>0.5</v>
      </c>
      <c r="H489" s="82"/>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623" t="s">
        <v>927</v>
      </c>
      <c r="C490" s="1624"/>
      <c r="D490" s="1625"/>
      <c r="E490" s="817">
        <v>459.8</v>
      </c>
      <c r="F490" s="818">
        <v>1358.6</v>
      </c>
      <c r="G490" s="819">
        <v>1102.5999999999999</v>
      </c>
      <c r="H490" s="82"/>
      <c r="I490" s="1"/>
      <c r="J490" s="1"/>
      <c r="K490" s="1"/>
      <c r="L490" s="1"/>
      <c r="M490" s="1"/>
      <c r="N490" s="1"/>
      <c r="O490" s="1"/>
      <c r="P490" s="1"/>
      <c r="Q490" s="1"/>
      <c r="R490" s="1"/>
      <c r="S490" s="1"/>
      <c r="T490" s="1"/>
      <c r="U490" s="1"/>
      <c r="V490" s="1"/>
      <c r="W490" s="1"/>
      <c r="X490" s="1"/>
      <c r="Y490" s="1"/>
      <c r="Z490" s="1"/>
    </row>
    <row r="491" spans="1:26" ht="41.25" customHeight="1" x14ac:dyDescent="0.2">
      <c r="A491" s="2"/>
      <c r="B491" s="1644" t="s">
        <v>928</v>
      </c>
      <c r="C491" s="1645"/>
      <c r="D491" s="1645"/>
      <c r="E491" s="1645"/>
      <c r="F491" s="1645"/>
      <c r="G491" s="1645"/>
      <c r="H491" s="2"/>
      <c r="I491" s="2"/>
      <c r="J491" s="2"/>
      <c r="K491" s="2"/>
      <c r="L491" s="2"/>
      <c r="M491" s="2"/>
      <c r="N491" s="2"/>
      <c r="O491" s="2"/>
      <c r="P491" s="2"/>
      <c r="Q491" s="2"/>
      <c r="R491" s="2"/>
      <c r="S491" s="2"/>
      <c r="T491" s="2"/>
      <c r="U491" s="2"/>
      <c r="V491" s="2"/>
      <c r="W491" s="2"/>
      <c r="X491" s="2"/>
      <c r="Y491" s="2"/>
      <c r="Z491" s="2"/>
    </row>
    <row r="492" spans="1:26" ht="54" customHeight="1" x14ac:dyDescent="0.2">
      <c r="A492" s="2"/>
      <c r="B492" s="1635"/>
      <c r="C492" s="1635"/>
      <c r="D492" s="1635"/>
      <c r="E492" s="1635"/>
      <c r="F492" s="1635"/>
      <c r="G492" s="1635"/>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1012"/>
      <c r="B495" s="1012" t="s">
        <v>312</v>
      </c>
      <c r="C495" s="1012"/>
      <c r="D495" s="1012"/>
      <c r="E495" s="1012"/>
      <c r="F495" s="1012"/>
      <c r="G495" s="1012"/>
      <c r="H495" s="1012"/>
      <c r="I495" s="1012"/>
      <c r="J495" s="1012"/>
      <c r="K495" s="1012"/>
      <c r="L495" s="1012"/>
      <c r="M495" s="1012"/>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 customHeight="1" x14ac:dyDescent="0.2">
      <c r="A497" s="1"/>
      <c r="B497" s="2190" t="s">
        <v>929</v>
      </c>
      <c r="C497" s="1615"/>
      <c r="D497" s="1615"/>
      <c r="E497" s="2191">
        <v>2022</v>
      </c>
      <c r="F497" s="2191">
        <v>2023</v>
      </c>
      <c r="G497" s="2192" t="s">
        <v>408</v>
      </c>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638"/>
      <c r="C498" s="1638"/>
      <c r="D498" s="1638"/>
      <c r="E498" s="1641"/>
      <c r="F498" s="1641"/>
      <c r="G498" s="1643"/>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2188" t="s">
        <v>315</v>
      </c>
      <c r="C499" s="1627"/>
      <c r="D499" s="1627"/>
      <c r="E499" s="1627"/>
      <c r="F499" s="1627"/>
      <c r="G499" s="1627"/>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623" t="s">
        <v>316</v>
      </c>
      <c r="C500" s="1624"/>
      <c r="D500" s="1625"/>
      <c r="E500" s="757">
        <v>0</v>
      </c>
      <c r="F500" s="330">
        <v>11.1</v>
      </c>
      <c r="G500" s="330">
        <v>0</v>
      </c>
      <c r="H500" s="1"/>
      <c r="I500" s="82"/>
      <c r="J500" s="1"/>
      <c r="K500" s="1"/>
      <c r="L500" s="1"/>
      <c r="M500" s="1"/>
      <c r="N500" s="1"/>
      <c r="O500" s="1"/>
      <c r="P500" s="1"/>
      <c r="Q500" s="1"/>
      <c r="R500" s="1"/>
      <c r="S500" s="1"/>
      <c r="T500" s="1"/>
      <c r="U500" s="1"/>
      <c r="V500" s="1"/>
      <c r="W500" s="1"/>
      <c r="X500" s="1"/>
      <c r="Y500" s="1"/>
      <c r="Z500" s="1"/>
    </row>
    <row r="501" spans="1:26" ht="12.75" customHeight="1" x14ac:dyDescent="0.2">
      <c r="A501" s="1"/>
      <c r="B501" s="1623" t="s">
        <v>317</v>
      </c>
      <c r="C501" s="1624"/>
      <c r="D501" s="1625"/>
      <c r="E501" s="759">
        <v>0</v>
      </c>
      <c r="F501" s="1179">
        <v>0</v>
      </c>
      <c r="G501" s="1179">
        <v>0</v>
      </c>
      <c r="H501" s="1"/>
      <c r="I501" s="82"/>
      <c r="J501" s="1"/>
      <c r="K501" s="1"/>
      <c r="L501" s="1"/>
      <c r="M501" s="1"/>
      <c r="N501" s="1"/>
      <c r="O501" s="1"/>
      <c r="P501" s="1"/>
      <c r="Q501" s="1"/>
      <c r="R501" s="1"/>
      <c r="S501" s="1"/>
      <c r="T501" s="1"/>
      <c r="U501" s="1"/>
      <c r="V501" s="1"/>
      <c r="W501" s="1"/>
      <c r="X501" s="1"/>
      <c r="Y501" s="1"/>
      <c r="Z501" s="1"/>
    </row>
    <row r="502" spans="1:26" ht="12.75" customHeight="1" x14ac:dyDescent="0.2">
      <c r="A502" s="1"/>
      <c r="B502" s="1623" t="s">
        <v>318</v>
      </c>
      <c r="C502" s="1624"/>
      <c r="D502" s="1625"/>
      <c r="E502" s="759">
        <v>269.7</v>
      </c>
      <c r="F502" s="1179">
        <v>439.7</v>
      </c>
      <c r="G502" s="1179">
        <v>442.2</v>
      </c>
      <c r="H502" s="1"/>
      <c r="I502" s="82"/>
      <c r="J502" s="1"/>
      <c r="K502" s="1"/>
      <c r="L502" s="1"/>
      <c r="M502" s="1"/>
      <c r="N502" s="1"/>
      <c r="O502" s="1"/>
      <c r="P502" s="1"/>
      <c r="Q502" s="1"/>
      <c r="R502" s="1"/>
      <c r="S502" s="1"/>
      <c r="T502" s="1"/>
      <c r="U502" s="1"/>
      <c r="V502" s="1"/>
      <c r="W502" s="1"/>
      <c r="X502" s="1"/>
      <c r="Y502" s="1"/>
      <c r="Z502" s="1"/>
    </row>
    <row r="503" spans="1:26" ht="12.75" customHeight="1" x14ac:dyDescent="0.2">
      <c r="A503" s="1"/>
      <c r="B503" s="1623" t="s">
        <v>319</v>
      </c>
      <c r="C503" s="1624"/>
      <c r="D503" s="1625"/>
      <c r="E503" s="759">
        <v>62.8</v>
      </c>
      <c r="F503" s="1179">
        <v>79.8</v>
      </c>
      <c r="G503" s="1179">
        <v>70.5</v>
      </c>
      <c r="H503" s="1"/>
      <c r="I503" s="82"/>
      <c r="J503" s="1"/>
      <c r="K503" s="1"/>
      <c r="L503" s="1"/>
      <c r="M503" s="1"/>
      <c r="N503" s="1"/>
      <c r="O503" s="1"/>
      <c r="P503" s="1"/>
      <c r="Q503" s="1"/>
      <c r="R503" s="1"/>
      <c r="S503" s="1"/>
      <c r="T503" s="1"/>
      <c r="U503" s="1"/>
      <c r="V503" s="1"/>
      <c r="W503" s="1"/>
      <c r="X503" s="1"/>
      <c r="Y503" s="1"/>
      <c r="Z503" s="1"/>
    </row>
    <row r="504" spans="1:26" ht="12.75" customHeight="1" x14ac:dyDescent="0.2">
      <c r="A504" s="1"/>
      <c r="B504" s="1623" t="s">
        <v>423</v>
      </c>
      <c r="C504" s="1624"/>
      <c r="D504" s="1625"/>
      <c r="E504" s="759">
        <v>6.7</v>
      </c>
      <c r="F504" s="1179">
        <v>30.6</v>
      </c>
      <c r="G504" s="1179">
        <v>380.6</v>
      </c>
      <c r="H504" s="1"/>
      <c r="I504" s="82"/>
      <c r="J504" s="1"/>
      <c r="K504" s="1"/>
      <c r="L504" s="1"/>
      <c r="M504" s="1"/>
      <c r="N504" s="1"/>
      <c r="O504" s="1"/>
      <c r="P504" s="1"/>
      <c r="Q504" s="1"/>
      <c r="R504" s="1"/>
      <c r="S504" s="1"/>
      <c r="T504" s="1"/>
      <c r="U504" s="1"/>
      <c r="V504" s="1"/>
      <c r="W504" s="1"/>
      <c r="X504" s="1"/>
      <c r="Y504" s="1"/>
      <c r="Z504" s="1"/>
    </row>
    <row r="505" spans="1:26" ht="12.75" customHeight="1" x14ac:dyDescent="0.2">
      <c r="A505" s="1"/>
      <c r="B505" s="1628" t="s">
        <v>42</v>
      </c>
      <c r="C505" s="1624"/>
      <c r="D505" s="1625"/>
      <c r="E505" s="760">
        <v>339.2</v>
      </c>
      <c r="F505" s="1180">
        <v>561.20000000000005</v>
      </c>
      <c r="G505" s="1180">
        <v>893.3</v>
      </c>
      <c r="H505" s="1"/>
      <c r="I505" s="82"/>
      <c r="J505" s="1"/>
      <c r="K505" s="1"/>
      <c r="L505" s="1"/>
      <c r="M505" s="1"/>
      <c r="N505" s="1"/>
      <c r="O505" s="1"/>
      <c r="P505" s="1"/>
      <c r="Q505" s="1"/>
      <c r="R505" s="1"/>
      <c r="S505" s="1"/>
      <c r="T505" s="1"/>
      <c r="U505" s="1"/>
      <c r="V505" s="1"/>
      <c r="W505" s="1"/>
      <c r="X505" s="1"/>
      <c r="Y505" s="1"/>
      <c r="Z505" s="1"/>
    </row>
    <row r="506" spans="1:26" ht="15" customHeight="1" x14ac:dyDescent="0.2">
      <c r="A506" s="1"/>
      <c r="B506" s="2189" t="s">
        <v>321</v>
      </c>
      <c r="C506" s="1630"/>
      <c r="D506" s="1630"/>
      <c r="E506" s="1630"/>
      <c r="F506" s="1630"/>
      <c r="G506" s="1630"/>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623" t="s">
        <v>316</v>
      </c>
      <c r="C507" s="1624"/>
      <c r="D507" s="1625"/>
      <c r="E507" s="757">
        <v>0</v>
      </c>
      <c r="F507" s="330">
        <v>124.8</v>
      </c>
      <c r="G507" s="330">
        <v>80.400000000000006</v>
      </c>
      <c r="H507" s="1"/>
      <c r="I507" s="82"/>
      <c r="J507" s="1"/>
      <c r="K507" s="1"/>
      <c r="L507" s="1"/>
      <c r="M507" s="1"/>
      <c r="N507" s="1"/>
      <c r="O507" s="1"/>
      <c r="P507" s="1"/>
      <c r="Q507" s="1"/>
      <c r="R507" s="1"/>
      <c r="S507" s="1"/>
      <c r="T507" s="1"/>
      <c r="U507" s="1"/>
      <c r="V507" s="1"/>
      <c r="W507" s="1"/>
      <c r="X507" s="1"/>
      <c r="Y507" s="1"/>
      <c r="Z507" s="1"/>
    </row>
    <row r="508" spans="1:26" ht="12.75" customHeight="1" x14ac:dyDescent="0.2">
      <c r="A508" s="1"/>
      <c r="B508" s="1623" t="s">
        <v>326</v>
      </c>
      <c r="C508" s="1624"/>
      <c r="D508" s="1625"/>
      <c r="E508" s="759">
        <v>181.7</v>
      </c>
      <c r="F508" s="1179">
        <v>391</v>
      </c>
      <c r="G508" s="1179">
        <v>248</v>
      </c>
      <c r="H508" s="1"/>
      <c r="I508" s="82"/>
      <c r="J508" s="1"/>
      <c r="K508" s="1"/>
      <c r="L508" s="1"/>
      <c r="M508" s="1"/>
      <c r="N508" s="1"/>
      <c r="O508" s="1"/>
      <c r="P508" s="1"/>
      <c r="Q508" s="1"/>
      <c r="R508" s="1"/>
      <c r="S508" s="1"/>
      <c r="T508" s="1"/>
      <c r="U508" s="1"/>
      <c r="V508" s="1"/>
      <c r="W508" s="1"/>
      <c r="X508" s="1"/>
      <c r="Y508" s="1"/>
      <c r="Z508" s="1"/>
    </row>
    <row r="509" spans="1:26" ht="12.75" customHeight="1" x14ac:dyDescent="0.2">
      <c r="A509" s="1"/>
      <c r="B509" s="1623" t="s">
        <v>319</v>
      </c>
      <c r="C509" s="1624"/>
      <c r="D509" s="1625"/>
      <c r="E509" s="759">
        <v>0</v>
      </c>
      <c r="F509" s="1179">
        <v>0</v>
      </c>
      <c r="G509" s="1179">
        <v>0</v>
      </c>
      <c r="H509" s="1"/>
      <c r="I509" s="82"/>
      <c r="J509" s="1"/>
      <c r="K509" s="1"/>
      <c r="L509" s="1"/>
      <c r="M509" s="1"/>
      <c r="N509" s="1"/>
      <c r="O509" s="1"/>
      <c r="P509" s="1"/>
      <c r="Q509" s="1"/>
      <c r="R509" s="1"/>
      <c r="S509" s="1"/>
      <c r="T509" s="1"/>
      <c r="U509" s="1"/>
      <c r="V509" s="1"/>
      <c r="W509" s="1"/>
      <c r="X509" s="1"/>
      <c r="Y509" s="1"/>
      <c r="Z509" s="1"/>
    </row>
    <row r="510" spans="1:26" ht="12.75" customHeight="1" x14ac:dyDescent="0.2">
      <c r="A510" s="1"/>
      <c r="B510" s="1623" t="s">
        <v>327</v>
      </c>
      <c r="C510" s="1624"/>
      <c r="D510" s="1625"/>
      <c r="E510" s="759">
        <v>12.5</v>
      </c>
      <c r="F510" s="1179">
        <v>88.8</v>
      </c>
      <c r="G510" s="1179">
        <v>62.8</v>
      </c>
      <c r="H510" s="1"/>
      <c r="I510" s="82"/>
      <c r="J510" s="1"/>
      <c r="K510" s="1"/>
      <c r="L510" s="1"/>
      <c r="M510" s="1"/>
      <c r="N510" s="1"/>
      <c r="O510" s="1"/>
      <c r="P510" s="1"/>
      <c r="Q510" s="1"/>
      <c r="R510" s="1"/>
      <c r="S510" s="1"/>
      <c r="T510" s="1"/>
      <c r="U510" s="1"/>
      <c r="V510" s="1"/>
      <c r="W510" s="1"/>
      <c r="X510" s="1"/>
      <c r="Y510" s="1"/>
      <c r="Z510" s="1"/>
    </row>
    <row r="511" spans="1:26" ht="12.75" customHeight="1" x14ac:dyDescent="0.2">
      <c r="A511" s="1"/>
      <c r="B511" s="1623" t="s">
        <v>328</v>
      </c>
      <c r="C511" s="1624"/>
      <c r="D511" s="1625"/>
      <c r="E511" s="759">
        <v>708.7</v>
      </c>
      <c r="F511" s="1179">
        <v>1575.8</v>
      </c>
      <c r="G511" s="1179">
        <v>1784.1</v>
      </c>
      <c r="H511" s="1"/>
      <c r="I511" s="82"/>
      <c r="J511" s="1"/>
      <c r="K511" s="1"/>
      <c r="L511" s="1"/>
      <c r="M511" s="1"/>
      <c r="N511" s="1"/>
      <c r="O511" s="1"/>
      <c r="P511" s="1"/>
      <c r="Q511" s="1"/>
      <c r="R511" s="1"/>
      <c r="S511" s="1"/>
      <c r="T511" s="1"/>
      <c r="U511" s="1"/>
      <c r="V511" s="1"/>
      <c r="W511" s="1"/>
      <c r="X511" s="1"/>
      <c r="Y511" s="1"/>
      <c r="Z511" s="1"/>
    </row>
    <row r="512" spans="1:26" ht="12.75" customHeight="1" x14ac:dyDescent="0.2">
      <c r="A512" s="1"/>
      <c r="B512" s="1623" t="s">
        <v>423</v>
      </c>
      <c r="C512" s="1624"/>
      <c r="D512" s="1625"/>
      <c r="E512" s="759">
        <v>1012.2</v>
      </c>
      <c r="F512" s="1179">
        <v>4744.5</v>
      </c>
      <c r="G512" s="1179">
        <v>10650.3</v>
      </c>
      <c r="H512" s="1"/>
      <c r="I512" s="82"/>
      <c r="J512" s="1"/>
      <c r="K512" s="1"/>
      <c r="L512" s="1"/>
      <c r="M512" s="1"/>
      <c r="N512" s="1"/>
      <c r="O512" s="1"/>
      <c r="P512" s="1"/>
      <c r="Q512" s="1"/>
      <c r="R512" s="1"/>
      <c r="S512" s="1"/>
      <c r="T512" s="1"/>
      <c r="U512" s="1"/>
      <c r="V512" s="1"/>
      <c r="W512" s="1"/>
      <c r="X512" s="1"/>
      <c r="Y512" s="1"/>
      <c r="Z512" s="1"/>
    </row>
    <row r="513" spans="1:26" ht="12.75" customHeight="1" x14ac:dyDescent="0.2">
      <c r="A513" s="1"/>
      <c r="B513" s="1631" t="s">
        <v>42</v>
      </c>
      <c r="C513" s="1632"/>
      <c r="D513" s="1633"/>
      <c r="E513" s="760">
        <v>1915.1</v>
      </c>
      <c r="F513" s="1180">
        <v>6924.8</v>
      </c>
      <c r="G513" s="1180">
        <v>12825.6</v>
      </c>
      <c r="H513" s="1"/>
      <c r="I513" s="82"/>
      <c r="J513" s="1"/>
      <c r="K513" s="1"/>
      <c r="L513" s="1"/>
      <c r="M513" s="1"/>
      <c r="N513" s="1"/>
      <c r="O513" s="1"/>
      <c r="P513" s="1"/>
      <c r="Q513" s="1"/>
      <c r="R513" s="1"/>
      <c r="S513" s="1"/>
      <c r="T513" s="1"/>
      <c r="U513" s="1"/>
      <c r="V513" s="1"/>
      <c r="W513" s="1"/>
      <c r="X513" s="1"/>
      <c r="Y513" s="1"/>
      <c r="Z513" s="1"/>
    </row>
    <row r="514" spans="1:26" ht="12.75" customHeight="1" x14ac:dyDescent="0.2">
      <c r="A514" s="2"/>
      <c r="B514" s="1644" t="s">
        <v>930</v>
      </c>
      <c r="C514" s="1645"/>
      <c r="D514" s="1645"/>
      <c r="E514" s="1645"/>
      <c r="F514" s="1645"/>
      <c r="G514" s="1645"/>
      <c r="H514" s="268"/>
      <c r="I514" s="2"/>
      <c r="J514" s="2"/>
      <c r="K514" s="2"/>
      <c r="L514" s="2"/>
      <c r="M514" s="2"/>
      <c r="N514" s="2"/>
      <c r="O514" s="2"/>
      <c r="P514" s="2"/>
      <c r="Q514" s="2"/>
      <c r="R514" s="2"/>
      <c r="S514" s="2"/>
      <c r="T514" s="2"/>
      <c r="U514" s="2"/>
      <c r="V514" s="2"/>
      <c r="W514" s="2"/>
      <c r="X514" s="2"/>
      <c r="Y514" s="2"/>
      <c r="Z514" s="2"/>
    </row>
    <row r="515" spans="1:26" ht="40.5" customHeight="1" x14ac:dyDescent="0.2">
      <c r="A515" s="2"/>
      <c r="B515" s="1610"/>
      <c r="C515" s="1610"/>
      <c r="D515" s="1610"/>
      <c r="E515" s="1610"/>
      <c r="F515" s="1610"/>
      <c r="G515" s="1610"/>
      <c r="H515" s="268"/>
      <c r="I515" s="2"/>
      <c r="J515" s="2"/>
      <c r="K515" s="2"/>
      <c r="L515" s="2"/>
      <c r="M515" s="2"/>
      <c r="N515" s="2"/>
      <c r="O515" s="2"/>
      <c r="P515" s="2"/>
      <c r="Q515" s="2"/>
      <c r="R515" s="2"/>
      <c r="S515" s="2"/>
      <c r="T515" s="2"/>
      <c r="U515" s="2"/>
      <c r="V515" s="2"/>
      <c r="W515" s="2"/>
      <c r="X515" s="2"/>
      <c r="Y515" s="2"/>
      <c r="Z515" s="2"/>
    </row>
    <row r="516" spans="1:26" ht="12.75" customHeight="1" x14ac:dyDescent="0.2">
      <c r="A516" s="2"/>
      <c r="B516" s="1610"/>
      <c r="C516" s="1610"/>
      <c r="D516" s="1610"/>
      <c r="E516" s="1610"/>
      <c r="F516" s="1610"/>
      <c r="G516" s="1610"/>
      <c r="H516" s="268"/>
      <c r="I516" s="2"/>
      <c r="J516" s="2"/>
      <c r="K516" s="2"/>
      <c r="L516" s="2"/>
      <c r="M516" s="2"/>
      <c r="N516" s="2"/>
      <c r="O516" s="2"/>
      <c r="P516" s="2"/>
      <c r="Q516" s="2"/>
      <c r="R516" s="2"/>
      <c r="S516" s="2"/>
      <c r="T516" s="2"/>
      <c r="U516" s="2"/>
      <c r="V516" s="2"/>
      <c r="W516" s="2"/>
      <c r="X516" s="2"/>
      <c r="Y516" s="2"/>
      <c r="Z516" s="2"/>
    </row>
    <row r="517" spans="1:26" ht="12.75" customHeight="1" x14ac:dyDescent="0.2">
      <c r="A517" s="2"/>
      <c r="B517" s="1635"/>
      <c r="C517" s="1635"/>
      <c r="D517" s="1635"/>
      <c r="E517" s="1635"/>
      <c r="F517" s="1635"/>
      <c r="G517" s="1635"/>
      <c r="H517" s="268"/>
      <c r="I517" s="2"/>
      <c r="J517" s="2"/>
      <c r="K517" s="2"/>
      <c r="L517" s="2"/>
      <c r="M517" s="2"/>
      <c r="N517" s="2"/>
      <c r="O517" s="2"/>
      <c r="P517" s="2"/>
      <c r="Q517" s="2"/>
      <c r="R517" s="2"/>
      <c r="S517" s="2"/>
      <c r="T517" s="2"/>
      <c r="U517" s="2"/>
      <c r="V517" s="2"/>
      <c r="W517" s="2"/>
      <c r="X517" s="2"/>
      <c r="Y517" s="2"/>
      <c r="Z517" s="2"/>
    </row>
    <row r="518" spans="1:26" ht="12.75" customHeight="1" x14ac:dyDescent="0.2">
      <c r="A518" s="2"/>
      <c r="B518" s="8"/>
      <c r="C518" s="8"/>
      <c r="D518" s="8"/>
      <c r="E518" s="8"/>
      <c r="F518" s="268"/>
      <c r="G518" s="268"/>
      <c r="H518" s="268"/>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1012"/>
      <c r="B520" s="1012" t="s">
        <v>331</v>
      </c>
      <c r="C520" s="1012"/>
      <c r="D520" s="1012"/>
      <c r="E520" s="1012"/>
      <c r="F520" s="1012"/>
      <c r="G520" s="1012"/>
      <c r="H520" s="1012"/>
      <c r="I520" s="1012"/>
      <c r="J520" s="1012"/>
      <c r="K520" s="1012"/>
      <c r="L520" s="1012"/>
      <c r="M520" s="1012"/>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 customHeight="1" x14ac:dyDescent="0.2">
      <c r="A522" s="1"/>
      <c r="B522" s="2190" t="s">
        <v>931</v>
      </c>
      <c r="C522" s="1615"/>
      <c r="D522" s="1637"/>
      <c r="E522" s="2191">
        <v>2022</v>
      </c>
      <c r="F522" s="2191">
        <v>2023</v>
      </c>
      <c r="G522" s="2192" t="s">
        <v>408</v>
      </c>
      <c r="H522" s="1"/>
      <c r="I522" s="1"/>
      <c r="J522" s="1"/>
      <c r="K522" s="1"/>
      <c r="L522" s="1"/>
      <c r="M522" s="1"/>
      <c r="N522" s="1"/>
      <c r="O522" s="1"/>
      <c r="P522" s="1"/>
      <c r="Q522" s="1"/>
      <c r="R522" s="1"/>
      <c r="S522" s="1"/>
      <c r="T522" s="1"/>
      <c r="U522" s="1"/>
      <c r="V522" s="1"/>
      <c r="W522" s="1"/>
      <c r="X522" s="1"/>
      <c r="Y522" s="1"/>
      <c r="Z522" s="1"/>
    </row>
    <row r="523" spans="1:26" ht="15" customHeight="1" x14ac:dyDescent="0.2">
      <c r="A523" s="1"/>
      <c r="B523" s="1615"/>
      <c r="C523" s="1610"/>
      <c r="D523" s="1637"/>
      <c r="E523" s="1683"/>
      <c r="F523" s="1683"/>
      <c r="G523" s="1685"/>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638"/>
      <c r="C524" s="1638"/>
      <c r="D524" s="1639"/>
      <c r="E524" s="1641"/>
      <c r="F524" s="1641"/>
      <c r="G524" s="1643"/>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2188" t="s">
        <v>315</v>
      </c>
      <c r="C525" s="1627"/>
      <c r="D525" s="1627"/>
      <c r="E525" s="1627"/>
      <c r="F525" s="1627"/>
      <c r="G525" s="1627"/>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623" t="s">
        <v>333</v>
      </c>
      <c r="C526" s="1624"/>
      <c r="D526" s="1625"/>
      <c r="E526" s="757">
        <v>98.97</v>
      </c>
      <c r="F526" s="330">
        <v>317.70999999999998</v>
      </c>
      <c r="G526" s="330">
        <v>375.8</v>
      </c>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623" t="s">
        <v>334</v>
      </c>
      <c r="C527" s="1624"/>
      <c r="D527" s="1625"/>
      <c r="E527" s="759">
        <v>0.47</v>
      </c>
      <c r="F527" s="1179">
        <v>12.8573</v>
      </c>
      <c r="G527" s="1179">
        <v>363.1</v>
      </c>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623" t="s">
        <v>335</v>
      </c>
      <c r="C528" s="1624"/>
      <c r="D528" s="1625"/>
      <c r="E528" s="759">
        <v>0.1</v>
      </c>
      <c r="F528" s="1179">
        <v>0</v>
      </c>
      <c r="G528" s="1179">
        <v>0</v>
      </c>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623" t="s">
        <v>336</v>
      </c>
      <c r="C529" s="1624"/>
      <c r="D529" s="1625"/>
      <c r="E529" s="759">
        <v>19.899999999999999</v>
      </c>
      <c r="F529" s="1179">
        <v>81.527000000000001</v>
      </c>
      <c r="G529" s="1179">
        <v>88.1</v>
      </c>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628" t="s">
        <v>42</v>
      </c>
      <c r="C530" s="1624"/>
      <c r="D530" s="1625"/>
      <c r="E530" s="760">
        <v>119.44</v>
      </c>
      <c r="F530" s="1180">
        <v>412.09429999999998</v>
      </c>
      <c r="G530" s="1180">
        <v>827</v>
      </c>
      <c r="H530" s="1"/>
      <c r="I530" s="1"/>
      <c r="J530" s="1"/>
      <c r="K530" s="1"/>
      <c r="L530" s="1"/>
      <c r="M530" s="1"/>
      <c r="N530" s="1"/>
      <c r="O530" s="1"/>
      <c r="P530" s="1"/>
      <c r="Q530" s="1"/>
      <c r="R530" s="1"/>
      <c r="S530" s="1"/>
      <c r="T530" s="1"/>
      <c r="U530" s="1"/>
      <c r="V530" s="1"/>
      <c r="W530" s="1"/>
      <c r="X530" s="1"/>
      <c r="Y530" s="1"/>
      <c r="Z530" s="1"/>
    </row>
    <row r="531" spans="1:26" ht="15" customHeight="1" x14ac:dyDescent="0.2">
      <c r="A531" s="1"/>
      <c r="B531" s="2189" t="s">
        <v>321</v>
      </c>
      <c r="C531" s="1630"/>
      <c r="D531" s="1630"/>
      <c r="E531" s="1630"/>
      <c r="F531" s="1630"/>
      <c r="G531" s="1630"/>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623" t="s">
        <v>333</v>
      </c>
      <c r="C532" s="1624"/>
      <c r="D532" s="1625"/>
      <c r="E532" s="757">
        <v>46.524000000000001</v>
      </c>
      <c r="F532" s="330">
        <v>305.19</v>
      </c>
      <c r="G532" s="330">
        <v>53.5</v>
      </c>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623" t="s">
        <v>334</v>
      </c>
      <c r="C533" s="1624"/>
      <c r="D533" s="1625"/>
      <c r="E533" s="759">
        <v>716.19399999999996</v>
      </c>
      <c r="F533" s="1179">
        <v>3247.4</v>
      </c>
      <c r="G533" s="1179">
        <v>8426.2000000000007</v>
      </c>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623" t="s">
        <v>335</v>
      </c>
      <c r="C534" s="1624"/>
      <c r="D534" s="1625"/>
      <c r="E534" s="730">
        <v>527.52</v>
      </c>
      <c r="F534" s="365">
        <v>1317.32</v>
      </c>
      <c r="G534" s="1179">
        <v>1064</v>
      </c>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631" t="s">
        <v>42</v>
      </c>
      <c r="C535" s="1632"/>
      <c r="D535" s="1633"/>
      <c r="E535" s="760">
        <v>1290.2379999999998</v>
      </c>
      <c r="F535" s="1180">
        <v>4869.8999999999996</v>
      </c>
      <c r="G535" s="1180">
        <v>9543.7000000000007</v>
      </c>
      <c r="H535" s="1"/>
      <c r="I535" s="1"/>
      <c r="J535" s="1"/>
      <c r="K535" s="1"/>
      <c r="L535" s="1"/>
      <c r="M535" s="1"/>
      <c r="N535" s="1"/>
      <c r="O535" s="1"/>
      <c r="P535" s="1"/>
      <c r="Q535" s="1"/>
      <c r="R535" s="1"/>
      <c r="S535" s="1"/>
      <c r="T535" s="1"/>
      <c r="U535" s="1"/>
      <c r="V535" s="1"/>
      <c r="W535" s="1"/>
      <c r="X535" s="1"/>
      <c r="Y535" s="1"/>
      <c r="Z535" s="1"/>
    </row>
    <row r="536" spans="1:26" ht="12.75" customHeight="1" x14ac:dyDescent="0.2">
      <c r="A536" s="2"/>
      <c r="B536" s="1644" t="s">
        <v>932</v>
      </c>
      <c r="C536" s="1645"/>
      <c r="D536" s="1645"/>
      <c r="E536" s="1645"/>
      <c r="F536" s="1645"/>
      <c r="G536" s="1645"/>
      <c r="H536" s="2"/>
      <c r="I536" s="2"/>
      <c r="J536" s="2"/>
      <c r="K536" s="2"/>
      <c r="L536" s="2"/>
      <c r="M536" s="2"/>
      <c r="N536" s="2"/>
      <c r="O536" s="2"/>
      <c r="P536" s="2"/>
      <c r="Q536" s="2"/>
      <c r="R536" s="2"/>
      <c r="S536" s="2"/>
      <c r="T536" s="2"/>
      <c r="U536" s="2"/>
      <c r="V536" s="2"/>
      <c r="W536" s="2"/>
      <c r="X536" s="2"/>
      <c r="Y536" s="2"/>
      <c r="Z536" s="2"/>
    </row>
    <row r="537" spans="1:26" ht="30" customHeight="1" x14ac:dyDescent="0.2">
      <c r="A537" s="2"/>
      <c r="B537" s="1610"/>
      <c r="C537" s="1610"/>
      <c r="D537" s="1610"/>
      <c r="E537" s="1610"/>
      <c r="F537" s="1610"/>
      <c r="G537" s="1610"/>
      <c r="H537" s="2"/>
      <c r="I537" s="2"/>
      <c r="J537" s="2"/>
      <c r="K537" s="2"/>
      <c r="L537" s="2"/>
      <c r="M537" s="2"/>
      <c r="N537" s="2"/>
      <c r="O537" s="2"/>
      <c r="P537" s="2"/>
      <c r="Q537" s="2"/>
      <c r="R537" s="2"/>
      <c r="S537" s="2"/>
      <c r="T537" s="2"/>
      <c r="U537" s="2"/>
      <c r="V537" s="2"/>
      <c r="W537" s="2"/>
      <c r="X537" s="2"/>
      <c r="Y537" s="2"/>
      <c r="Z537" s="2"/>
    </row>
    <row r="538" spans="1:26" ht="26.25" customHeight="1" x14ac:dyDescent="0.2">
      <c r="A538" s="2"/>
      <c r="B538" s="1635"/>
      <c r="C538" s="1635"/>
      <c r="D538" s="1635"/>
      <c r="E538" s="1635"/>
      <c r="F538" s="1635"/>
      <c r="G538" s="1635"/>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1012"/>
      <c r="B541" s="1012" t="s">
        <v>339</v>
      </c>
      <c r="C541" s="1012"/>
      <c r="D541" s="1012"/>
      <c r="E541" s="1012"/>
      <c r="F541" s="1012"/>
      <c r="G541" s="1012"/>
      <c r="H541" s="1012"/>
      <c r="I541" s="1012"/>
      <c r="J541" s="1012"/>
      <c r="K541" s="1012"/>
      <c r="L541" s="1012"/>
      <c r="M541" s="1012"/>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 customHeight="1" x14ac:dyDescent="0.2">
      <c r="A543" s="1"/>
      <c r="B543" s="2190" t="s">
        <v>933</v>
      </c>
      <c r="C543" s="1615"/>
      <c r="D543" s="1637"/>
      <c r="E543" s="2191">
        <v>2022</v>
      </c>
      <c r="F543" s="2191">
        <v>2023</v>
      </c>
      <c r="G543" s="2192">
        <v>2024</v>
      </c>
      <c r="H543" s="1"/>
      <c r="I543" s="1"/>
      <c r="J543" s="1"/>
      <c r="K543" s="1"/>
      <c r="L543" s="1"/>
      <c r="M543" s="1"/>
      <c r="N543" s="1"/>
      <c r="O543" s="1"/>
      <c r="P543" s="1"/>
      <c r="Q543" s="1"/>
      <c r="R543" s="1"/>
      <c r="S543" s="1"/>
      <c r="T543" s="1"/>
      <c r="U543" s="1"/>
      <c r="V543" s="1"/>
      <c r="W543" s="1"/>
      <c r="X543" s="1"/>
      <c r="Y543" s="1"/>
      <c r="Z543" s="1"/>
    </row>
    <row r="544" spans="1:26" ht="15" customHeight="1" x14ac:dyDescent="0.2">
      <c r="A544" s="1"/>
      <c r="B544" s="1615"/>
      <c r="C544" s="1610"/>
      <c r="D544" s="1637"/>
      <c r="E544" s="1683"/>
      <c r="F544" s="1683"/>
      <c r="G544" s="1685"/>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638"/>
      <c r="C545" s="1638"/>
      <c r="D545" s="1639"/>
      <c r="E545" s="1641"/>
      <c r="F545" s="1641"/>
      <c r="G545" s="1643"/>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2188" t="s">
        <v>315</v>
      </c>
      <c r="C546" s="1627"/>
      <c r="D546" s="1627"/>
      <c r="E546" s="1627"/>
      <c r="F546" s="1627"/>
      <c r="G546" s="1627"/>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623" t="s">
        <v>341</v>
      </c>
      <c r="C547" s="1624"/>
      <c r="D547" s="1625"/>
      <c r="E547" s="757">
        <v>157.239</v>
      </c>
      <c r="F547" s="330">
        <v>213.05</v>
      </c>
      <c r="G547" s="330">
        <v>203.6</v>
      </c>
      <c r="H547" s="82"/>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623" t="s">
        <v>342</v>
      </c>
      <c r="C548" s="1624"/>
      <c r="D548" s="1625"/>
      <c r="E548" s="759">
        <v>18.97</v>
      </c>
      <c r="F548" s="1179">
        <v>12.17</v>
      </c>
      <c r="G548" s="1179">
        <v>22.3</v>
      </c>
      <c r="H548" s="82"/>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623" t="s">
        <v>343</v>
      </c>
      <c r="C549" s="1624"/>
      <c r="D549" s="1625"/>
      <c r="E549" s="759">
        <v>0</v>
      </c>
      <c r="F549" s="1179">
        <v>62.81</v>
      </c>
      <c r="G549" s="1179">
        <v>80.599999999999994</v>
      </c>
      <c r="H549" s="82"/>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623" t="s">
        <v>329</v>
      </c>
      <c r="C550" s="1624"/>
      <c r="D550" s="1625"/>
      <c r="E550" s="759">
        <v>0</v>
      </c>
      <c r="F550" s="1179">
        <v>0.38</v>
      </c>
      <c r="G550" s="1179">
        <v>2</v>
      </c>
      <c r="H550" s="82"/>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628" t="s">
        <v>42</v>
      </c>
      <c r="C551" s="1624"/>
      <c r="D551" s="1625"/>
      <c r="E551" s="760">
        <v>176.209</v>
      </c>
      <c r="F551" s="1180">
        <v>288.40999999999997</v>
      </c>
      <c r="G551" s="1180">
        <v>308.5</v>
      </c>
      <c r="H551" s="82"/>
      <c r="I551" s="1"/>
      <c r="J551" s="1"/>
      <c r="K551" s="1"/>
      <c r="L551" s="1"/>
      <c r="M551" s="1"/>
      <c r="N551" s="1"/>
      <c r="O551" s="1"/>
      <c r="P551" s="1"/>
      <c r="Q551" s="1"/>
      <c r="R551" s="1"/>
      <c r="S551" s="1"/>
      <c r="T551" s="1"/>
      <c r="U551" s="1"/>
      <c r="V551" s="1"/>
      <c r="W551" s="1"/>
      <c r="X551" s="1"/>
      <c r="Y551" s="1"/>
      <c r="Z551" s="1"/>
    </row>
    <row r="552" spans="1:26" ht="15" customHeight="1" x14ac:dyDescent="0.2">
      <c r="A552" s="1"/>
      <c r="B552" s="2189" t="s">
        <v>321</v>
      </c>
      <c r="C552" s="1630"/>
      <c r="D552" s="1630"/>
      <c r="E552" s="1630"/>
      <c r="F552" s="1630"/>
      <c r="G552" s="1630"/>
      <c r="H552" s="82"/>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623" t="s">
        <v>344</v>
      </c>
      <c r="C553" s="1624"/>
      <c r="D553" s="1625"/>
      <c r="E553" s="757">
        <v>373.07400000000001</v>
      </c>
      <c r="F553" s="330">
        <v>981</v>
      </c>
      <c r="G553" s="330">
        <v>764</v>
      </c>
      <c r="H553" s="82"/>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623" t="s">
        <v>342</v>
      </c>
      <c r="C554" s="1624"/>
      <c r="D554" s="1625"/>
      <c r="E554" s="1453">
        <v>4.1999999999999997E-3</v>
      </c>
      <c r="F554" s="331">
        <v>79.5</v>
      </c>
      <c r="G554" s="331">
        <v>381.5</v>
      </c>
      <c r="H554" s="82"/>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623" t="s">
        <v>343</v>
      </c>
      <c r="C555" s="1624"/>
      <c r="D555" s="1625"/>
      <c r="E555" s="759">
        <v>160.76</v>
      </c>
      <c r="F555" s="1179">
        <v>1180.5999999999999</v>
      </c>
      <c r="G555" s="1179">
        <v>1782.4</v>
      </c>
      <c r="H555" s="82"/>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623" t="s">
        <v>329</v>
      </c>
      <c r="C556" s="1624"/>
      <c r="D556" s="1625"/>
      <c r="E556" s="759">
        <v>217.46</v>
      </c>
      <c r="F556" s="1179">
        <v>101.71</v>
      </c>
      <c r="G556" s="1179">
        <v>155.5</v>
      </c>
      <c r="H556" s="82"/>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631" t="s">
        <v>42</v>
      </c>
      <c r="C557" s="1632"/>
      <c r="D557" s="1633"/>
      <c r="E557" s="760">
        <v>751.29820000000007</v>
      </c>
      <c r="F557" s="1180">
        <v>2342.8000000000002</v>
      </c>
      <c r="G557" s="1180">
        <v>3083.4</v>
      </c>
      <c r="H557" s="82"/>
      <c r="I557" s="1"/>
      <c r="J557" s="1"/>
      <c r="K557" s="1"/>
      <c r="L557" s="1"/>
      <c r="M557" s="1"/>
      <c r="N557" s="1"/>
      <c r="O557" s="1"/>
      <c r="P557" s="1"/>
      <c r="Q557" s="1"/>
      <c r="R557" s="1"/>
      <c r="S557" s="1"/>
      <c r="T557" s="1"/>
      <c r="U557" s="1"/>
      <c r="V557" s="1"/>
      <c r="W557" s="1"/>
      <c r="X557" s="1"/>
      <c r="Y557" s="1"/>
      <c r="Z557" s="1"/>
    </row>
    <row r="558" spans="1:26" ht="12.75" customHeight="1" x14ac:dyDescent="0.2">
      <c r="A558" s="2"/>
      <c r="B558" s="1644" t="s">
        <v>934</v>
      </c>
      <c r="C558" s="1645"/>
      <c r="D558" s="1645"/>
      <c r="E558" s="1645"/>
      <c r="F558" s="1645"/>
      <c r="G558" s="1645"/>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1610"/>
      <c r="C559" s="1610"/>
      <c r="D559" s="1610"/>
      <c r="E559" s="1610"/>
      <c r="F559" s="1610"/>
      <c r="G559" s="1610"/>
      <c r="H559" s="2"/>
      <c r="I559" s="2"/>
      <c r="J559" s="2"/>
      <c r="K559" s="2"/>
      <c r="L559" s="2"/>
      <c r="M559" s="2"/>
      <c r="N559" s="2"/>
      <c r="O559" s="2"/>
      <c r="P559" s="2"/>
      <c r="Q559" s="2"/>
      <c r="R559" s="2"/>
      <c r="S559" s="2"/>
      <c r="T559" s="2"/>
      <c r="U559" s="2"/>
      <c r="V559" s="2"/>
      <c r="W559" s="2"/>
      <c r="X559" s="2"/>
      <c r="Y559" s="2"/>
      <c r="Z559" s="2"/>
    </row>
    <row r="560" spans="1:26" ht="12.75" customHeight="1" x14ac:dyDescent="0.2">
      <c r="A560" s="1"/>
      <c r="B560" s="1635"/>
      <c r="C560" s="1635"/>
      <c r="D560" s="1635"/>
      <c r="E560" s="1635"/>
      <c r="F560" s="1635"/>
      <c r="G560" s="1635"/>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012"/>
      <c r="B563" s="1012" t="s">
        <v>935</v>
      </c>
      <c r="C563" s="1012"/>
      <c r="D563" s="1012"/>
      <c r="E563" s="1012"/>
      <c r="F563" s="1012"/>
      <c r="G563" s="1012"/>
      <c r="H563" s="1012"/>
      <c r="I563" s="1012"/>
      <c r="J563" s="1012"/>
      <c r="K563" s="1012"/>
      <c r="L563" s="1012"/>
      <c r="M563" s="1012"/>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 customHeight="1" x14ac:dyDescent="0.2">
      <c r="A565" s="1"/>
      <c r="B565" s="2190" t="s">
        <v>936</v>
      </c>
      <c r="C565" s="1615"/>
      <c r="D565" s="1615"/>
      <c r="E565" s="1615"/>
      <c r="F565" s="1615"/>
      <c r="G565" s="1615"/>
      <c r="H565" s="1615"/>
      <c r="I565" s="1615"/>
      <c r="J565" s="1637"/>
      <c r="K565" s="820">
        <v>2022</v>
      </c>
      <c r="L565" s="821" t="s">
        <v>937</v>
      </c>
      <c r="M565" s="822">
        <v>2024</v>
      </c>
      <c r="N565" s="1"/>
      <c r="O565" s="1"/>
      <c r="P565" s="1"/>
      <c r="Q565" s="1"/>
      <c r="R565" s="1"/>
      <c r="S565" s="1"/>
      <c r="T565" s="1"/>
      <c r="U565" s="1"/>
      <c r="V565" s="1"/>
      <c r="W565" s="1"/>
      <c r="X565" s="1"/>
      <c r="Y565" s="1"/>
      <c r="Z565" s="1"/>
    </row>
    <row r="566" spans="1:26" ht="12.75" customHeight="1" x14ac:dyDescent="0.2">
      <c r="A566" s="1"/>
      <c r="B566" s="1704" t="s">
        <v>938</v>
      </c>
      <c r="C566" s="1671"/>
      <c r="D566" s="1671"/>
      <c r="E566" s="1671"/>
      <c r="F566" s="1671"/>
      <c r="G566" s="1671"/>
      <c r="H566" s="1671"/>
      <c r="I566" s="1671"/>
      <c r="J566" s="1672"/>
      <c r="K566" s="99">
        <v>2254.3000000000002</v>
      </c>
      <c r="L566" s="99">
        <v>7486</v>
      </c>
      <c r="M566" s="100">
        <v>13718.8</v>
      </c>
      <c r="N566" s="1"/>
      <c r="O566" s="1"/>
      <c r="P566" s="1"/>
      <c r="Q566" s="1"/>
      <c r="R566" s="1"/>
      <c r="S566" s="1"/>
      <c r="T566" s="1"/>
      <c r="U566" s="1"/>
      <c r="V566" s="1"/>
      <c r="W566" s="1"/>
      <c r="X566" s="1"/>
      <c r="Y566" s="1"/>
      <c r="Z566" s="1"/>
    </row>
    <row r="567" spans="1:26" ht="12.75" customHeight="1" x14ac:dyDescent="0.2">
      <c r="A567" s="1"/>
      <c r="B567" s="1700" t="s">
        <v>939</v>
      </c>
      <c r="C567" s="1624"/>
      <c r="D567" s="1624"/>
      <c r="E567" s="1624"/>
      <c r="F567" s="1624"/>
      <c r="G567" s="1624"/>
      <c r="H567" s="1624"/>
      <c r="I567" s="1624"/>
      <c r="J567" s="1625"/>
      <c r="K567" s="759">
        <v>339.2</v>
      </c>
      <c r="L567" s="1179">
        <v>561.20000000000005</v>
      </c>
      <c r="M567" s="1179">
        <v>893.3</v>
      </c>
      <c r="N567" s="1"/>
      <c r="O567" s="1"/>
      <c r="P567" s="1"/>
      <c r="Q567" s="1"/>
      <c r="R567" s="1"/>
      <c r="S567" s="1"/>
      <c r="T567" s="1"/>
      <c r="U567" s="1"/>
      <c r="V567" s="1"/>
      <c r="W567" s="1"/>
      <c r="X567" s="1"/>
      <c r="Y567" s="1"/>
      <c r="Z567" s="1"/>
    </row>
    <row r="568" spans="1:26" ht="12.75" customHeight="1" x14ac:dyDescent="0.2">
      <c r="A568" s="1"/>
      <c r="B568" s="1700" t="s">
        <v>940</v>
      </c>
      <c r="C568" s="1624"/>
      <c r="D568" s="1624"/>
      <c r="E568" s="1624"/>
      <c r="F568" s="1624"/>
      <c r="G568" s="1624"/>
      <c r="H568" s="1624"/>
      <c r="I568" s="1624"/>
      <c r="J568" s="1625"/>
      <c r="K568" s="185">
        <v>0.15</v>
      </c>
      <c r="L568" s="185">
        <v>7.4999999999999997E-2</v>
      </c>
      <c r="M568" s="1098">
        <v>6.5000000000000002E-2</v>
      </c>
      <c r="N568" s="1"/>
      <c r="O568" s="1"/>
      <c r="P568" s="1"/>
      <c r="Q568" s="1"/>
      <c r="R568" s="1"/>
      <c r="S568" s="1"/>
      <c r="T568" s="1"/>
      <c r="U568" s="1"/>
      <c r="V568" s="1"/>
      <c r="W568" s="1"/>
      <c r="X568" s="1"/>
      <c r="Y568" s="1"/>
      <c r="Z568" s="1"/>
    </row>
    <row r="569" spans="1:26" ht="15" customHeight="1" x14ac:dyDescent="0.2">
      <c r="A569" s="1"/>
      <c r="B569" s="1700" t="s">
        <v>941</v>
      </c>
      <c r="C569" s="1624"/>
      <c r="D569" s="1624"/>
      <c r="E569" s="1624"/>
      <c r="F569" s="1624"/>
      <c r="G569" s="1624"/>
      <c r="H569" s="1624"/>
      <c r="I569" s="1624"/>
      <c r="J569" s="1625"/>
      <c r="K569" s="759">
        <v>1409.7</v>
      </c>
      <c r="L569" s="759">
        <v>5282</v>
      </c>
      <c r="M569" s="1179">
        <v>10370.700000000001</v>
      </c>
      <c r="N569" s="1"/>
      <c r="O569" s="1"/>
      <c r="P569" s="1"/>
      <c r="Q569" s="1"/>
      <c r="R569" s="1"/>
      <c r="S569" s="1"/>
      <c r="T569" s="1"/>
      <c r="U569" s="1"/>
      <c r="V569" s="1"/>
      <c r="W569" s="1"/>
      <c r="X569" s="1"/>
      <c r="Y569" s="1"/>
      <c r="Z569" s="1"/>
    </row>
    <row r="570" spans="1:26" ht="12.75" customHeight="1" x14ac:dyDescent="0.2">
      <c r="A570" s="1"/>
      <c r="B570" s="1701" t="s">
        <v>942</v>
      </c>
      <c r="C570" s="1632"/>
      <c r="D570" s="1632"/>
      <c r="E570" s="1632"/>
      <c r="F570" s="1632"/>
      <c r="G570" s="1632"/>
      <c r="H570" s="1632"/>
      <c r="I570" s="1632"/>
      <c r="J570" s="1633"/>
      <c r="K570" s="102">
        <v>0.83699999999999997</v>
      </c>
      <c r="L570" s="102">
        <v>0.60299999999999998</v>
      </c>
      <c r="M570" s="1054">
        <v>0.754</v>
      </c>
      <c r="N570" s="1"/>
      <c r="O570" s="1"/>
      <c r="P570" s="1"/>
      <c r="Q570" s="1"/>
      <c r="R570" s="1"/>
      <c r="S570" s="1"/>
      <c r="T570" s="1"/>
      <c r="U570" s="1"/>
      <c r="V570" s="1"/>
      <c r="W570" s="1"/>
      <c r="X570" s="1"/>
      <c r="Y570" s="1"/>
      <c r="Z570" s="1"/>
    </row>
    <row r="571" spans="1:26" ht="36.75" customHeight="1" x14ac:dyDescent="0.2">
      <c r="A571" s="2"/>
      <c r="B571" s="1694" t="s">
        <v>943</v>
      </c>
      <c r="C571" s="1630"/>
      <c r="D571" s="1630"/>
      <c r="E571" s="1630"/>
      <c r="F571" s="1630"/>
      <c r="G571" s="1630"/>
      <c r="H571" s="1630"/>
      <c r="I571" s="1630"/>
      <c r="J571" s="1630"/>
      <c r="K571" s="1630"/>
      <c r="L571" s="1630"/>
      <c r="M571" s="1630"/>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6"/>
      <c r="B576" s="2201" t="s">
        <v>346</v>
      </c>
      <c r="C576" s="1610"/>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x14ac:dyDescent="0.2">
      <c r="A577" s="2"/>
      <c r="B577" s="1610"/>
      <c r="C577" s="1610"/>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1457"/>
      <c r="B579" s="2173" t="s">
        <v>944</v>
      </c>
      <c r="C579" s="1615"/>
      <c r="D579" s="1615"/>
      <c r="E579" s="1615"/>
      <c r="F579" s="1615"/>
      <c r="G579" s="1615"/>
      <c r="H579" s="1615"/>
      <c r="I579" s="1615"/>
      <c r="J579" s="1615"/>
      <c r="K579" s="1615"/>
      <c r="L579" s="1615"/>
      <c r="M579" s="1615"/>
      <c r="N579" s="2"/>
      <c r="O579" s="2"/>
      <c r="P579" s="2"/>
      <c r="Q579" s="2"/>
      <c r="R579" s="2"/>
      <c r="S579" s="2"/>
      <c r="T579" s="2"/>
      <c r="U579" s="2"/>
      <c r="V579" s="2"/>
      <c r="W579" s="2"/>
      <c r="X579" s="2"/>
      <c r="Y579" s="2"/>
      <c r="Z579" s="2"/>
    </row>
    <row r="580" spans="1:26" ht="5.25" customHeight="1" x14ac:dyDescent="0.2">
      <c r="A580" s="1457"/>
      <c r="B580" s="1615"/>
      <c r="C580" s="1615"/>
      <c r="D580" s="1615"/>
      <c r="E580" s="1615"/>
      <c r="F580" s="1615"/>
      <c r="G580" s="1615"/>
      <c r="H580" s="1615"/>
      <c r="I580" s="1615"/>
      <c r="J580" s="1615"/>
      <c r="K580" s="1615"/>
      <c r="L580" s="1615"/>
      <c r="M580" s="1615"/>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51.75" customHeight="1" x14ac:dyDescent="0.2">
      <c r="A582" s="2"/>
      <c r="B582" s="2221" t="s">
        <v>724</v>
      </c>
      <c r="C582" s="1962"/>
      <c r="D582" s="2218" t="s">
        <v>725</v>
      </c>
      <c r="E582" s="1615"/>
      <c r="F582" s="1637"/>
      <c r="G582" s="2219" t="s">
        <v>726</v>
      </c>
      <c r="H582" s="1637"/>
      <c r="I582" s="2218" t="s">
        <v>727</v>
      </c>
      <c r="J582" s="1615"/>
      <c r="K582" s="1962"/>
      <c r="L582" s="2218" t="s">
        <v>728</v>
      </c>
      <c r="M582" s="1793"/>
      <c r="N582" s="2"/>
      <c r="O582" s="2"/>
      <c r="P582" s="2"/>
      <c r="Q582" s="2"/>
      <c r="R582" s="2"/>
      <c r="S582" s="2"/>
      <c r="T582" s="2"/>
      <c r="U582" s="2"/>
      <c r="V582" s="2"/>
      <c r="W582" s="2"/>
      <c r="X582" s="2"/>
      <c r="Y582" s="2"/>
      <c r="Z582" s="2"/>
    </row>
    <row r="583" spans="1:26" ht="12.75" customHeight="1" x14ac:dyDescent="0.2">
      <c r="A583" s="2"/>
      <c r="B583" s="1638"/>
      <c r="C583" s="2175"/>
      <c r="D583" s="1643"/>
      <c r="E583" s="1638"/>
      <c r="F583" s="1639"/>
      <c r="G583" s="1643"/>
      <c r="H583" s="1639"/>
      <c r="I583" s="1643"/>
      <c r="J583" s="1638"/>
      <c r="K583" s="2175"/>
      <c r="L583" s="1643"/>
      <c r="M583" s="2220"/>
      <c r="N583" s="2"/>
      <c r="O583" s="2"/>
      <c r="P583" s="2"/>
      <c r="Q583" s="2"/>
      <c r="R583" s="2"/>
      <c r="S583" s="2"/>
      <c r="T583" s="2"/>
      <c r="U583" s="2"/>
      <c r="V583" s="2"/>
      <c r="W583" s="2"/>
      <c r="X583" s="2"/>
      <c r="Y583" s="2"/>
      <c r="Z583" s="2"/>
    </row>
    <row r="584" spans="1:26" ht="12.75" customHeight="1" x14ac:dyDescent="0.2">
      <c r="A584" s="2"/>
      <c r="B584" s="2208" t="s">
        <v>945</v>
      </c>
      <c r="C584" s="1976"/>
      <c r="D584" s="2209" t="s">
        <v>946</v>
      </c>
      <c r="E584" s="1610"/>
      <c r="F584" s="1610"/>
      <c r="G584" s="2210" t="s">
        <v>947</v>
      </c>
      <c r="H584" s="1976"/>
      <c r="I584" s="2210" t="s">
        <v>948</v>
      </c>
      <c r="J584" s="1610"/>
      <c r="K584" s="1976"/>
      <c r="L584" s="2211" t="s">
        <v>949</v>
      </c>
      <c r="M584" s="1962"/>
      <c r="N584" s="2"/>
      <c r="O584" s="2"/>
      <c r="P584" s="2"/>
      <c r="Q584" s="2"/>
      <c r="R584" s="2"/>
      <c r="S584" s="2"/>
      <c r="T584" s="2"/>
      <c r="U584" s="2"/>
      <c r="V584" s="2"/>
      <c r="W584" s="2"/>
      <c r="X584" s="2"/>
      <c r="Y584" s="2"/>
      <c r="Z584" s="2"/>
    </row>
    <row r="585" spans="1:26" ht="12.75" customHeight="1" x14ac:dyDescent="0.2">
      <c r="A585" s="2"/>
      <c r="B585" s="1961"/>
      <c r="C585" s="1976"/>
      <c r="D585" s="1610"/>
      <c r="E585" s="1610"/>
      <c r="F585" s="1610"/>
      <c r="G585" s="1745"/>
      <c r="H585" s="1976"/>
      <c r="I585" s="1745"/>
      <c r="J585" s="1610"/>
      <c r="K585" s="1976"/>
      <c r="L585" s="1745"/>
      <c r="M585" s="1962"/>
      <c r="N585" s="2"/>
      <c r="O585" s="2"/>
      <c r="P585" s="2"/>
      <c r="Q585" s="2"/>
      <c r="R585" s="2"/>
      <c r="S585" s="2"/>
      <c r="T585" s="2"/>
      <c r="U585" s="2"/>
      <c r="V585" s="2"/>
      <c r="W585" s="2"/>
      <c r="X585" s="2"/>
      <c r="Y585" s="2"/>
      <c r="Z585" s="2"/>
    </row>
    <row r="586" spans="1:26" ht="172.5" customHeight="1" x14ac:dyDescent="0.2">
      <c r="A586" s="2"/>
      <c r="B586" s="1961"/>
      <c r="C586" s="1976"/>
      <c r="D586" s="1610"/>
      <c r="E586" s="1610"/>
      <c r="F586" s="1610"/>
      <c r="G586" s="1745"/>
      <c r="H586" s="1976"/>
      <c r="I586" s="1745"/>
      <c r="J586" s="1610"/>
      <c r="K586" s="1976"/>
      <c r="L586" s="2212"/>
      <c r="M586" s="2004"/>
      <c r="N586" s="2"/>
      <c r="O586" s="2"/>
      <c r="P586" s="2"/>
      <c r="Q586" s="2"/>
      <c r="R586" s="2"/>
      <c r="S586" s="2"/>
      <c r="T586" s="2"/>
      <c r="U586" s="2"/>
      <c r="V586" s="2"/>
      <c r="W586" s="2"/>
      <c r="X586" s="2"/>
      <c r="Y586" s="2"/>
      <c r="Z586" s="2"/>
    </row>
    <row r="587" spans="1:26" ht="12.75" customHeight="1" x14ac:dyDescent="0.2">
      <c r="A587" s="2"/>
      <c r="B587" s="2182" t="s">
        <v>950</v>
      </c>
      <c r="C587" s="1698"/>
      <c r="D587" s="2183" t="s">
        <v>951</v>
      </c>
      <c r="E587" s="1698"/>
      <c r="F587" s="1698"/>
      <c r="G587" s="2184" t="s">
        <v>952</v>
      </c>
      <c r="H587" s="1980"/>
      <c r="I587" s="2185" t="s">
        <v>953</v>
      </c>
      <c r="J587" s="1698"/>
      <c r="K587" s="1960"/>
      <c r="L587" s="2214" t="s">
        <v>949</v>
      </c>
      <c r="M587" s="1962"/>
      <c r="N587" s="2"/>
      <c r="O587" s="2"/>
      <c r="P587" s="2"/>
      <c r="Q587" s="2"/>
      <c r="R587" s="2"/>
      <c r="S587" s="2"/>
      <c r="T587" s="2"/>
      <c r="U587" s="2"/>
      <c r="V587" s="2"/>
      <c r="W587" s="2"/>
      <c r="X587" s="2"/>
      <c r="Y587" s="2"/>
      <c r="Z587" s="2"/>
    </row>
    <row r="588" spans="1:26" ht="12.75" customHeight="1" x14ac:dyDescent="0.2">
      <c r="A588" s="2"/>
      <c r="B588" s="1973"/>
      <c r="C588" s="1650"/>
      <c r="D588" s="1867"/>
      <c r="E588" s="1650"/>
      <c r="F588" s="1650"/>
      <c r="G588" s="1867"/>
      <c r="H588" s="1863"/>
      <c r="I588" s="2157"/>
      <c r="J588" s="1750"/>
      <c r="K588" s="2004"/>
      <c r="L588" s="2215"/>
      <c r="M588" s="2216"/>
      <c r="N588" s="2"/>
      <c r="O588" s="2"/>
      <c r="P588" s="2"/>
      <c r="Q588" s="2"/>
      <c r="R588" s="2"/>
      <c r="S588" s="2"/>
      <c r="T588" s="2"/>
      <c r="U588" s="2"/>
      <c r="V588" s="2"/>
      <c r="W588" s="2"/>
      <c r="X588" s="2"/>
      <c r="Y588" s="2"/>
      <c r="Z588" s="2"/>
    </row>
    <row r="589" spans="1:26" ht="12.75" customHeight="1" x14ac:dyDescent="0.2">
      <c r="A589" s="2"/>
      <c r="B589" s="2208" t="s">
        <v>954</v>
      </c>
      <c r="C589" s="1610"/>
      <c r="D589" s="2183" t="s">
        <v>946</v>
      </c>
      <c r="E589" s="1698"/>
      <c r="F589" s="1980"/>
      <c r="G589" s="1935" t="s">
        <v>955</v>
      </c>
      <c r="H589" s="1980"/>
      <c r="I589" s="2156" t="s">
        <v>953</v>
      </c>
      <c r="J589" s="1772"/>
      <c r="K589" s="1990"/>
      <c r="L589" s="2160" t="s">
        <v>949</v>
      </c>
      <c r="M589" s="1990"/>
      <c r="N589" s="2"/>
      <c r="O589" s="2"/>
      <c r="P589" s="2"/>
      <c r="Q589" s="2"/>
      <c r="R589" s="2"/>
      <c r="S589" s="2"/>
      <c r="T589" s="2"/>
      <c r="U589" s="2"/>
      <c r="V589" s="2"/>
      <c r="W589" s="2"/>
      <c r="X589" s="2"/>
      <c r="Y589" s="2"/>
      <c r="Z589" s="2"/>
    </row>
    <row r="590" spans="1:26" ht="12.75" customHeight="1" x14ac:dyDescent="0.2">
      <c r="A590" s="2"/>
      <c r="B590" s="1961"/>
      <c r="C590" s="1610"/>
      <c r="D590" s="1745"/>
      <c r="E590" s="1610"/>
      <c r="F590" s="1976"/>
      <c r="G590" s="1610"/>
      <c r="H590" s="1976"/>
      <c r="I590" s="1961"/>
      <c r="J590" s="1610"/>
      <c r="K590" s="1962"/>
      <c r="L590" s="2161"/>
      <c r="M590" s="1962"/>
      <c r="N590" s="2"/>
      <c r="O590" s="2"/>
      <c r="P590" s="2"/>
      <c r="Q590" s="2"/>
      <c r="R590" s="2"/>
      <c r="S590" s="2"/>
      <c r="T590" s="2"/>
      <c r="U590" s="2"/>
      <c r="V590" s="2"/>
      <c r="W590" s="2"/>
      <c r="X590" s="2"/>
      <c r="Y590" s="2"/>
      <c r="Z590" s="2"/>
    </row>
    <row r="591" spans="1:26" ht="12.75" customHeight="1" x14ac:dyDescent="0.2">
      <c r="A591" s="2"/>
      <c r="B591" s="1961"/>
      <c r="C591" s="1610"/>
      <c r="D591" s="1745"/>
      <c r="E591" s="1610"/>
      <c r="F591" s="1976"/>
      <c r="G591" s="1610"/>
      <c r="H591" s="1976"/>
      <c r="I591" s="2157"/>
      <c r="J591" s="1750"/>
      <c r="K591" s="2004"/>
      <c r="L591" s="2162"/>
      <c r="M591" s="2004"/>
      <c r="N591" s="2"/>
      <c r="O591" s="2"/>
      <c r="P591" s="2"/>
      <c r="Q591" s="2"/>
      <c r="R591" s="2"/>
      <c r="S591" s="2"/>
      <c r="T591" s="2"/>
      <c r="U591" s="2"/>
      <c r="V591" s="2"/>
      <c r="W591" s="2"/>
      <c r="X591" s="2"/>
      <c r="Y591" s="2"/>
      <c r="Z591" s="2"/>
    </row>
    <row r="592" spans="1:26" ht="12.75" customHeight="1" x14ac:dyDescent="0.2">
      <c r="A592" s="2"/>
      <c r="B592" s="2182" t="s">
        <v>956</v>
      </c>
      <c r="C592" s="1698"/>
      <c r="D592" s="2183" t="s">
        <v>951</v>
      </c>
      <c r="E592" s="1698"/>
      <c r="F592" s="1980"/>
      <c r="G592" s="2184" t="s">
        <v>957</v>
      </c>
      <c r="H592" s="1980"/>
      <c r="I592" s="2211" t="s">
        <v>958</v>
      </c>
      <c r="J592" s="1610"/>
      <c r="K592" s="1976"/>
      <c r="L592" s="2214" t="s">
        <v>949</v>
      </c>
      <c r="M592" s="1962"/>
      <c r="N592" s="2"/>
      <c r="O592" s="2"/>
      <c r="P592" s="2"/>
      <c r="Q592" s="2"/>
      <c r="R592" s="2"/>
      <c r="S592" s="2"/>
      <c r="T592" s="2"/>
      <c r="U592" s="2"/>
      <c r="V592" s="2"/>
      <c r="W592" s="2"/>
      <c r="X592" s="2"/>
      <c r="Y592" s="2"/>
      <c r="Z592" s="2"/>
    </row>
    <row r="593" spans="1:26" ht="12.75" customHeight="1" x14ac:dyDescent="0.2">
      <c r="A593" s="2"/>
      <c r="B593" s="1961"/>
      <c r="C593" s="1610"/>
      <c r="D593" s="1745"/>
      <c r="E593" s="1610"/>
      <c r="F593" s="1976"/>
      <c r="G593" s="1745"/>
      <c r="H593" s="1976"/>
      <c r="I593" s="1745"/>
      <c r="J593" s="1610"/>
      <c r="K593" s="1976"/>
      <c r="L593" s="2161"/>
      <c r="M593" s="1962"/>
      <c r="N593" s="2"/>
      <c r="O593" s="2"/>
      <c r="P593" s="2"/>
      <c r="Q593" s="2"/>
      <c r="R593" s="2"/>
      <c r="S593" s="2"/>
      <c r="T593" s="2"/>
      <c r="U593" s="2"/>
      <c r="V593" s="2"/>
      <c r="W593" s="2"/>
      <c r="X593" s="2"/>
      <c r="Y593" s="2"/>
      <c r="Z593" s="2"/>
    </row>
    <row r="594" spans="1:26" ht="12.75" customHeight="1" x14ac:dyDescent="0.2">
      <c r="A594" s="2"/>
      <c r="B594" s="1961"/>
      <c r="C594" s="1610"/>
      <c r="D594" s="1745"/>
      <c r="E594" s="1610"/>
      <c r="F594" s="1976"/>
      <c r="G594" s="1745"/>
      <c r="H594" s="1976"/>
      <c r="I594" s="2212"/>
      <c r="J594" s="1750"/>
      <c r="K594" s="2217"/>
      <c r="L594" s="2162"/>
      <c r="M594" s="2004"/>
      <c r="N594" s="2"/>
      <c r="O594" s="2"/>
      <c r="P594" s="2"/>
      <c r="Q594" s="2"/>
      <c r="R594" s="2"/>
      <c r="S594" s="2"/>
      <c r="T594" s="2"/>
      <c r="U594" s="2"/>
      <c r="V594" s="2"/>
      <c r="W594" s="2"/>
      <c r="X594" s="2"/>
      <c r="Y594" s="2"/>
      <c r="Z594" s="2"/>
    </row>
    <row r="595" spans="1:26" ht="12.75" customHeight="1" x14ac:dyDescent="0.2">
      <c r="A595" s="2"/>
      <c r="B595" s="2182" t="s">
        <v>959</v>
      </c>
      <c r="C595" s="1698"/>
      <c r="D595" s="2183" t="s">
        <v>946</v>
      </c>
      <c r="E595" s="1698"/>
      <c r="F595" s="1980"/>
      <c r="G595" s="1935" t="s">
        <v>960</v>
      </c>
      <c r="H595" s="1698"/>
      <c r="I595" s="2187" t="s">
        <v>961</v>
      </c>
      <c r="J595" s="1772"/>
      <c r="K595" s="1990"/>
      <c r="L595" s="2160" t="s">
        <v>949</v>
      </c>
      <c r="M595" s="1990"/>
      <c r="N595" s="2"/>
      <c r="O595" s="2"/>
      <c r="P595" s="2"/>
      <c r="Q595" s="2"/>
      <c r="R595" s="2"/>
      <c r="S595" s="2"/>
      <c r="T595" s="2"/>
      <c r="U595" s="2"/>
      <c r="V595" s="2"/>
      <c r="W595" s="2"/>
      <c r="X595" s="2"/>
      <c r="Y595" s="2"/>
      <c r="Z595" s="2"/>
    </row>
    <row r="596" spans="1:26" ht="12.75" customHeight="1" x14ac:dyDescent="0.2">
      <c r="A596" s="2"/>
      <c r="B596" s="1961"/>
      <c r="C596" s="1610"/>
      <c r="D596" s="1745"/>
      <c r="E596" s="1610"/>
      <c r="F596" s="1976"/>
      <c r="G596" s="1610"/>
      <c r="H596" s="1610"/>
      <c r="I596" s="1745"/>
      <c r="J596" s="1610"/>
      <c r="K596" s="1962"/>
      <c r="L596" s="2161"/>
      <c r="M596" s="1962"/>
      <c r="N596" s="2"/>
      <c r="O596" s="2"/>
      <c r="P596" s="2"/>
      <c r="Q596" s="2"/>
      <c r="R596" s="2"/>
      <c r="S596" s="2"/>
      <c r="T596" s="2"/>
      <c r="U596" s="2"/>
      <c r="V596" s="2"/>
      <c r="W596" s="2"/>
      <c r="X596" s="2"/>
      <c r="Y596" s="2"/>
      <c r="Z596" s="2"/>
    </row>
    <row r="597" spans="1:26" ht="66.75" customHeight="1" x14ac:dyDescent="0.2">
      <c r="A597" s="2"/>
      <c r="B597" s="1961"/>
      <c r="C597" s="1610"/>
      <c r="D597" s="1745"/>
      <c r="E597" s="1610"/>
      <c r="F597" s="1976"/>
      <c r="G597" s="1610"/>
      <c r="H597" s="1610"/>
      <c r="I597" s="1745"/>
      <c r="J597" s="1610"/>
      <c r="K597" s="1962"/>
      <c r="L597" s="2162"/>
      <c r="M597" s="2004"/>
      <c r="N597" s="2"/>
      <c r="O597" s="2"/>
      <c r="P597" s="2"/>
      <c r="Q597" s="2"/>
      <c r="R597" s="2"/>
      <c r="S597" s="2"/>
      <c r="T597" s="2"/>
      <c r="U597" s="2"/>
      <c r="V597" s="2"/>
      <c r="W597" s="2"/>
      <c r="X597" s="2"/>
      <c r="Y597" s="2"/>
      <c r="Z597" s="2"/>
    </row>
    <row r="598" spans="1:26" ht="12.75" customHeight="1" x14ac:dyDescent="0.2">
      <c r="A598" s="2"/>
      <c r="B598" s="2182" t="s">
        <v>962</v>
      </c>
      <c r="C598" s="1698"/>
      <c r="D598" s="2183" t="s">
        <v>946</v>
      </c>
      <c r="E598" s="1698"/>
      <c r="F598" s="1980"/>
      <c r="G598" s="2184" t="s">
        <v>963</v>
      </c>
      <c r="H598" s="1980"/>
      <c r="I598" s="2184" t="s">
        <v>964</v>
      </c>
      <c r="J598" s="1698"/>
      <c r="K598" s="1980"/>
      <c r="L598" s="2213" t="s">
        <v>949</v>
      </c>
      <c r="M598" s="1990"/>
      <c r="N598" s="2"/>
      <c r="O598" s="2"/>
      <c r="P598" s="2"/>
      <c r="Q598" s="2"/>
      <c r="R598" s="2"/>
      <c r="S598" s="2"/>
      <c r="T598" s="2"/>
      <c r="U598" s="2"/>
      <c r="V598" s="2"/>
      <c r="W598" s="2"/>
      <c r="X598" s="2"/>
      <c r="Y598" s="2"/>
      <c r="Z598" s="2"/>
    </row>
    <row r="599" spans="1:26" ht="12.75" customHeight="1" x14ac:dyDescent="0.2">
      <c r="A599" s="2"/>
      <c r="B599" s="1961"/>
      <c r="C599" s="1610"/>
      <c r="D599" s="1745"/>
      <c r="E599" s="1610"/>
      <c r="F599" s="1976"/>
      <c r="G599" s="1745"/>
      <c r="H599" s="1976"/>
      <c r="I599" s="1745"/>
      <c r="J599" s="1610"/>
      <c r="K599" s="1976"/>
      <c r="L599" s="1745"/>
      <c r="M599" s="1962"/>
      <c r="N599" s="2"/>
      <c r="O599" s="2"/>
      <c r="P599" s="2"/>
      <c r="Q599" s="2"/>
      <c r="R599" s="2"/>
      <c r="S599" s="2"/>
      <c r="T599" s="2"/>
      <c r="U599" s="2"/>
      <c r="V599" s="2"/>
      <c r="W599" s="2"/>
      <c r="X599" s="2"/>
      <c r="Y599" s="2"/>
      <c r="Z599" s="2"/>
    </row>
    <row r="600" spans="1:26" ht="12.75" customHeight="1" x14ac:dyDescent="0.2">
      <c r="A600" s="2"/>
      <c r="B600" s="1961"/>
      <c r="C600" s="1610"/>
      <c r="D600" s="1745"/>
      <c r="E600" s="1610"/>
      <c r="F600" s="1976"/>
      <c r="G600" s="1745"/>
      <c r="H600" s="1976"/>
      <c r="I600" s="1745"/>
      <c r="J600" s="1610"/>
      <c r="K600" s="1976"/>
      <c r="L600" s="1867"/>
      <c r="M600" s="1974"/>
      <c r="N600" s="2"/>
      <c r="O600" s="2"/>
      <c r="P600" s="2"/>
      <c r="Q600" s="2"/>
      <c r="R600" s="2"/>
      <c r="S600" s="2"/>
      <c r="T600" s="2"/>
      <c r="U600" s="2"/>
      <c r="V600" s="2"/>
      <c r="W600" s="2"/>
      <c r="X600" s="2"/>
      <c r="Y600" s="2"/>
      <c r="Z600" s="2"/>
    </row>
    <row r="601" spans="1:26" ht="12.75" customHeight="1" x14ac:dyDescent="0.2">
      <c r="A601" s="2"/>
      <c r="B601" s="2185" t="s">
        <v>965</v>
      </c>
      <c r="C601" s="1960"/>
      <c r="D601" s="2186" t="s">
        <v>966</v>
      </c>
      <c r="E601" s="1698"/>
      <c r="F601" s="1960"/>
      <c r="G601" s="2185" t="s">
        <v>967</v>
      </c>
      <c r="H601" s="1960"/>
      <c r="I601" s="2185" t="s">
        <v>953</v>
      </c>
      <c r="J601" s="1698"/>
      <c r="K601" s="1960"/>
      <c r="L601" s="2180" t="s">
        <v>949</v>
      </c>
      <c r="M601" s="1960"/>
      <c r="N601" s="2"/>
      <c r="O601" s="2"/>
      <c r="P601" s="2"/>
      <c r="Q601" s="2"/>
      <c r="R601" s="2"/>
      <c r="S601" s="2"/>
      <c r="T601" s="2"/>
      <c r="U601" s="2"/>
      <c r="V601" s="2"/>
      <c r="W601" s="2"/>
      <c r="X601" s="2"/>
      <c r="Y601" s="2"/>
      <c r="Z601" s="2"/>
    </row>
    <row r="602" spans="1:26" ht="12.75" customHeight="1" x14ac:dyDescent="0.2">
      <c r="A602" s="2"/>
      <c r="B602" s="1961"/>
      <c r="C602" s="1962"/>
      <c r="D602" s="1961"/>
      <c r="E602" s="1610"/>
      <c r="F602" s="1962"/>
      <c r="G602" s="1961"/>
      <c r="H602" s="1962"/>
      <c r="I602" s="1961"/>
      <c r="J602" s="1610"/>
      <c r="K602" s="1962"/>
      <c r="L602" s="2161"/>
      <c r="M602" s="1962"/>
      <c r="N602" s="2"/>
      <c r="O602" s="2"/>
      <c r="P602" s="2"/>
      <c r="Q602" s="2"/>
      <c r="R602" s="2"/>
      <c r="S602" s="2"/>
      <c r="T602" s="2"/>
      <c r="U602" s="2"/>
      <c r="V602" s="2"/>
      <c r="W602" s="2"/>
      <c r="X602" s="2"/>
      <c r="Y602" s="2"/>
      <c r="Z602" s="2"/>
    </row>
    <row r="603" spans="1:26" ht="12.75" customHeight="1" x14ac:dyDescent="0.2">
      <c r="A603" s="2"/>
      <c r="B603" s="2157"/>
      <c r="C603" s="2004"/>
      <c r="D603" s="2157"/>
      <c r="E603" s="1750"/>
      <c r="F603" s="2004"/>
      <c r="G603" s="2157"/>
      <c r="H603" s="2004"/>
      <c r="I603" s="2157"/>
      <c r="J603" s="1750"/>
      <c r="K603" s="2004"/>
      <c r="L603" s="2162"/>
      <c r="M603" s="2004"/>
      <c r="N603" s="2"/>
      <c r="O603" s="2"/>
      <c r="P603" s="2"/>
      <c r="Q603" s="2"/>
      <c r="R603" s="2"/>
      <c r="S603" s="2"/>
      <c r="T603" s="2"/>
      <c r="U603" s="2"/>
      <c r="V603" s="2"/>
      <c r="W603" s="2"/>
      <c r="X603" s="2"/>
      <c r="Y603" s="2"/>
      <c r="Z603" s="2"/>
    </row>
    <row r="604" spans="1:26" ht="12.75" customHeight="1" x14ac:dyDescent="0.2">
      <c r="A604" s="2"/>
      <c r="B604" s="2156" t="s">
        <v>968</v>
      </c>
      <c r="C604" s="1990"/>
      <c r="D604" s="2181" t="s">
        <v>969</v>
      </c>
      <c r="E604" s="1772"/>
      <c r="F604" s="1990"/>
      <c r="G604" s="2156" t="s">
        <v>970</v>
      </c>
      <c r="H604" s="1990"/>
      <c r="I604" s="2156" t="s">
        <v>971</v>
      </c>
      <c r="J604" s="1772"/>
      <c r="K604" s="1990"/>
      <c r="L604" s="2160" t="s">
        <v>972</v>
      </c>
      <c r="M604" s="1990"/>
      <c r="N604" s="2"/>
      <c r="O604" s="2"/>
      <c r="P604" s="2"/>
      <c r="Q604" s="2"/>
      <c r="R604" s="2"/>
      <c r="S604" s="2"/>
      <c r="T604" s="2"/>
      <c r="U604" s="2"/>
      <c r="V604" s="2"/>
      <c r="W604" s="2"/>
      <c r="X604" s="2"/>
      <c r="Y604" s="2"/>
      <c r="Z604" s="2"/>
    </row>
    <row r="605" spans="1:26" ht="12.75" customHeight="1" x14ac:dyDescent="0.2">
      <c r="A605" s="2"/>
      <c r="B605" s="1961"/>
      <c r="C605" s="1962"/>
      <c r="D605" s="1961"/>
      <c r="E605" s="1610"/>
      <c r="F605" s="1962"/>
      <c r="G605" s="1961"/>
      <c r="H605" s="1962"/>
      <c r="I605" s="1961"/>
      <c r="J605" s="1610"/>
      <c r="K605" s="1962"/>
      <c r="L605" s="2161"/>
      <c r="M605" s="1962"/>
      <c r="N605" s="2"/>
      <c r="O605" s="2"/>
      <c r="P605" s="2"/>
      <c r="Q605" s="2"/>
      <c r="R605" s="2"/>
      <c r="S605" s="2"/>
      <c r="T605" s="2"/>
      <c r="U605" s="2"/>
      <c r="V605" s="2"/>
      <c r="W605" s="2"/>
      <c r="X605" s="2"/>
      <c r="Y605" s="2"/>
      <c r="Z605" s="2"/>
    </row>
    <row r="606" spans="1:26" ht="12.75" customHeight="1" x14ac:dyDescent="0.2">
      <c r="A606" s="2"/>
      <c r="B606" s="2157"/>
      <c r="C606" s="2004"/>
      <c r="D606" s="2157"/>
      <c r="E606" s="1750"/>
      <c r="F606" s="2004"/>
      <c r="G606" s="2157"/>
      <c r="H606" s="2004"/>
      <c r="I606" s="2157"/>
      <c r="J606" s="1750"/>
      <c r="K606" s="2004"/>
      <c r="L606" s="2162"/>
      <c r="M606" s="2004"/>
      <c r="N606" s="2"/>
      <c r="O606" s="2"/>
      <c r="P606" s="2"/>
      <c r="Q606" s="2"/>
      <c r="R606" s="2"/>
      <c r="S606" s="2"/>
      <c r="T606" s="2"/>
      <c r="U606" s="2"/>
      <c r="V606" s="2"/>
      <c r="W606" s="2"/>
      <c r="X606" s="2"/>
      <c r="Y606" s="2"/>
      <c r="Z606" s="2"/>
    </row>
    <row r="607" spans="1:26" ht="12.75" customHeight="1" x14ac:dyDescent="0.2">
      <c r="A607" s="2"/>
      <c r="B607" s="2156" t="s">
        <v>973</v>
      </c>
      <c r="C607" s="1990"/>
      <c r="D607" s="2181" t="s">
        <v>969</v>
      </c>
      <c r="E607" s="1772"/>
      <c r="F607" s="1990"/>
      <c r="G607" s="2156" t="s">
        <v>974</v>
      </c>
      <c r="H607" s="1990"/>
      <c r="I607" s="2156" t="s">
        <v>975</v>
      </c>
      <c r="J607" s="1772"/>
      <c r="K607" s="1990"/>
      <c r="L607" s="2160" t="s">
        <v>972</v>
      </c>
      <c r="M607" s="1990"/>
      <c r="N607" s="2"/>
      <c r="O607" s="2"/>
      <c r="P607" s="2"/>
      <c r="Q607" s="2"/>
      <c r="R607" s="2"/>
      <c r="S607" s="2"/>
      <c r="T607" s="2"/>
      <c r="U607" s="2"/>
      <c r="V607" s="2"/>
      <c r="W607" s="2"/>
      <c r="X607" s="2"/>
      <c r="Y607" s="2"/>
      <c r="Z607" s="2"/>
    </row>
    <row r="608" spans="1:26" ht="12.75" customHeight="1" x14ac:dyDescent="0.2">
      <c r="A608" s="2"/>
      <c r="B608" s="1961"/>
      <c r="C608" s="1962"/>
      <c r="D608" s="1961"/>
      <c r="E608" s="1610"/>
      <c r="F608" s="1962"/>
      <c r="G608" s="1961"/>
      <c r="H608" s="1962"/>
      <c r="I608" s="1961"/>
      <c r="J608" s="1610"/>
      <c r="K608" s="1962"/>
      <c r="L608" s="2161"/>
      <c r="M608" s="1962"/>
      <c r="N608" s="2"/>
      <c r="O608" s="2"/>
      <c r="P608" s="2"/>
      <c r="Q608" s="2"/>
      <c r="R608" s="2"/>
      <c r="S608" s="2"/>
      <c r="T608" s="2"/>
      <c r="U608" s="2"/>
      <c r="V608" s="2"/>
      <c r="W608" s="2"/>
      <c r="X608" s="2"/>
      <c r="Y608" s="2"/>
      <c r="Z608" s="2"/>
    </row>
    <row r="609" spans="1:26" ht="12.75" customHeight="1" x14ac:dyDescent="0.2">
      <c r="A609" s="2"/>
      <c r="B609" s="2157"/>
      <c r="C609" s="2004"/>
      <c r="D609" s="2157"/>
      <c r="E609" s="1750"/>
      <c r="F609" s="2004"/>
      <c r="G609" s="2157"/>
      <c r="H609" s="2004"/>
      <c r="I609" s="2157"/>
      <c r="J609" s="1750"/>
      <c r="K609" s="2004"/>
      <c r="L609" s="2162"/>
      <c r="M609" s="2004"/>
      <c r="N609" s="2"/>
      <c r="O609" s="2"/>
      <c r="P609" s="2"/>
      <c r="Q609" s="2"/>
      <c r="R609" s="2"/>
      <c r="S609" s="2"/>
      <c r="T609" s="2"/>
      <c r="U609" s="2"/>
      <c r="V609" s="2"/>
      <c r="W609" s="2"/>
      <c r="X609" s="2"/>
      <c r="Y609" s="2"/>
      <c r="Z609" s="2"/>
    </row>
    <row r="610" spans="1:26" ht="12.75" customHeight="1" x14ac:dyDescent="0.2">
      <c r="A610" s="2"/>
      <c r="B610" s="2156" t="s">
        <v>976</v>
      </c>
      <c r="C610" s="1990"/>
      <c r="D610" s="2181" t="s">
        <v>969</v>
      </c>
      <c r="E610" s="1772"/>
      <c r="F610" s="1990"/>
      <c r="G610" s="2156" t="s">
        <v>977</v>
      </c>
      <c r="H610" s="1990"/>
      <c r="I610" s="2156" t="s">
        <v>953</v>
      </c>
      <c r="J610" s="1772"/>
      <c r="K610" s="1990"/>
      <c r="L610" s="2160" t="s">
        <v>972</v>
      </c>
      <c r="M610" s="1990"/>
      <c r="N610" s="2"/>
      <c r="O610" s="2"/>
      <c r="P610" s="2"/>
      <c r="Q610" s="2"/>
      <c r="R610" s="2"/>
      <c r="S610" s="2"/>
      <c r="T610" s="2"/>
      <c r="U610" s="2"/>
      <c r="V610" s="2"/>
      <c r="W610" s="2"/>
      <c r="X610" s="2"/>
      <c r="Y610" s="2"/>
      <c r="Z610" s="2"/>
    </row>
    <row r="611" spans="1:26" ht="12.75" customHeight="1" x14ac:dyDescent="0.2">
      <c r="A611" s="2"/>
      <c r="B611" s="1961"/>
      <c r="C611" s="1962"/>
      <c r="D611" s="1961"/>
      <c r="E611" s="1610"/>
      <c r="F611" s="1962"/>
      <c r="G611" s="1961"/>
      <c r="H611" s="1962"/>
      <c r="I611" s="1961"/>
      <c r="J611" s="1610"/>
      <c r="K611" s="1962"/>
      <c r="L611" s="2161"/>
      <c r="M611" s="1962"/>
      <c r="N611" s="2"/>
      <c r="O611" s="2"/>
      <c r="P611" s="2"/>
      <c r="Q611" s="2"/>
      <c r="R611" s="2"/>
      <c r="S611" s="2"/>
      <c r="T611" s="2"/>
      <c r="U611" s="2"/>
      <c r="V611" s="2"/>
      <c r="W611" s="2"/>
      <c r="X611" s="2"/>
      <c r="Y611" s="2"/>
      <c r="Z611" s="2"/>
    </row>
    <row r="612" spans="1:26" ht="12.75" customHeight="1" x14ac:dyDescent="0.2">
      <c r="A612" s="2"/>
      <c r="B612" s="2157"/>
      <c r="C612" s="2004"/>
      <c r="D612" s="2157"/>
      <c r="E612" s="1750"/>
      <c r="F612" s="2004"/>
      <c r="G612" s="2157"/>
      <c r="H612" s="2004"/>
      <c r="I612" s="2157"/>
      <c r="J612" s="1750"/>
      <c r="K612" s="2004"/>
      <c r="L612" s="2162"/>
      <c r="M612" s="2004"/>
      <c r="N612" s="2"/>
      <c r="O612" s="2"/>
      <c r="P612" s="2"/>
      <c r="Q612" s="2"/>
      <c r="R612" s="2"/>
      <c r="S612" s="2"/>
      <c r="T612" s="2"/>
      <c r="U612" s="2"/>
      <c r="V612" s="2"/>
      <c r="W612" s="2"/>
      <c r="X612" s="2"/>
      <c r="Y612" s="2"/>
      <c r="Z612" s="2"/>
    </row>
    <row r="613" spans="1:26" ht="12.75" customHeight="1" x14ac:dyDescent="0.2">
      <c r="A613" s="2"/>
      <c r="B613" s="2156" t="s">
        <v>978</v>
      </c>
      <c r="C613" s="1990"/>
      <c r="D613" s="2181" t="s">
        <v>969</v>
      </c>
      <c r="E613" s="1772"/>
      <c r="F613" s="1990"/>
      <c r="G613" s="2156" t="s">
        <v>979</v>
      </c>
      <c r="H613" s="1990"/>
      <c r="I613" s="2156" t="s">
        <v>980</v>
      </c>
      <c r="J613" s="1772"/>
      <c r="K613" s="1990"/>
      <c r="L613" s="2160" t="s">
        <v>972</v>
      </c>
      <c r="M613" s="1990"/>
      <c r="N613" s="2"/>
      <c r="O613" s="2"/>
      <c r="P613" s="2"/>
      <c r="Q613" s="2"/>
      <c r="R613" s="2"/>
      <c r="S613" s="2"/>
      <c r="T613" s="2"/>
      <c r="U613" s="2"/>
      <c r="V613" s="2"/>
      <c r="W613" s="2"/>
      <c r="X613" s="2"/>
      <c r="Y613" s="2"/>
      <c r="Z613" s="2"/>
    </row>
    <row r="614" spans="1:26" ht="12.75" customHeight="1" x14ac:dyDescent="0.2">
      <c r="A614" s="2"/>
      <c r="B614" s="1961"/>
      <c r="C614" s="1962"/>
      <c r="D614" s="1961"/>
      <c r="E614" s="1610"/>
      <c r="F614" s="1962"/>
      <c r="G614" s="1961"/>
      <c r="H614" s="1962"/>
      <c r="I614" s="1961"/>
      <c r="J614" s="1610"/>
      <c r="K614" s="1962"/>
      <c r="L614" s="2161"/>
      <c r="M614" s="1962"/>
      <c r="N614" s="2"/>
      <c r="O614" s="2"/>
      <c r="P614" s="2"/>
      <c r="Q614" s="2"/>
      <c r="R614" s="2"/>
      <c r="S614" s="2"/>
      <c r="T614" s="2"/>
      <c r="U614" s="2"/>
      <c r="V614" s="2"/>
      <c r="W614" s="2"/>
      <c r="X614" s="2"/>
      <c r="Y614" s="2"/>
      <c r="Z614" s="2"/>
    </row>
    <row r="615" spans="1:26" ht="12.75" customHeight="1" x14ac:dyDescent="0.2">
      <c r="A615" s="2"/>
      <c r="B615" s="1963"/>
      <c r="C615" s="1964"/>
      <c r="D615" s="1963"/>
      <c r="E615" s="1635"/>
      <c r="F615" s="1964"/>
      <c r="G615" s="1963"/>
      <c r="H615" s="1964"/>
      <c r="I615" s="1963"/>
      <c r="J615" s="1635"/>
      <c r="K615" s="1964"/>
      <c r="L615" s="2232"/>
      <c r="M615" s="1964"/>
      <c r="N615" s="2"/>
      <c r="O615" s="2"/>
      <c r="P615" s="2"/>
      <c r="Q615" s="2"/>
      <c r="R615" s="2"/>
      <c r="S615" s="2"/>
      <c r="T615" s="2"/>
      <c r="U615" s="2"/>
      <c r="V615" s="2"/>
      <c r="W615" s="2"/>
      <c r="X615" s="2"/>
      <c r="Y615" s="2"/>
      <c r="Z615" s="2"/>
    </row>
    <row r="616" spans="1:26" ht="12.75" customHeight="1" x14ac:dyDescent="0.2">
      <c r="A616" s="2"/>
      <c r="B616" s="2169" t="s">
        <v>981</v>
      </c>
      <c r="C616" s="1645"/>
      <c r="D616" s="1645"/>
      <c r="E616" s="1645"/>
      <c r="F616" s="1645"/>
      <c r="G616" s="1645"/>
      <c r="H616" s="1645"/>
      <c r="I616" s="1645"/>
      <c r="J616" s="1645"/>
      <c r="K616" s="1645"/>
      <c r="L616" s="1645"/>
      <c r="M616" s="2170"/>
      <c r="N616" s="2"/>
      <c r="O616" s="2"/>
      <c r="P616" s="2"/>
      <c r="Q616" s="2"/>
      <c r="R616" s="2"/>
      <c r="S616" s="2"/>
      <c r="T616" s="2"/>
      <c r="U616" s="2"/>
      <c r="V616" s="2"/>
      <c r="W616" s="2"/>
      <c r="X616" s="2"/>
      <c r="Y616" s="2"/>
      <c r="Z616" s="2"/>
    </row>
    <row r="617" spans="1:26" ht="12.75" customHeight="1" x14ac:dyDescent="0.2">
      <c r="A617" s="2"/>
      <c r="B617" s="2171"/>
      <c r="C617" s="1635"/>
      <c r="D617" s="1635"/>
      <c r="E617" s="1635"/>
      <c r="F617" s="1635"/>
      <c r="G617" s="1635"/>
      <c r="H617" s="1635"/>
      <c r="I617" s="1635"/>
      <c r="J617" s="1635"/>
      <c r="K617" s="1635"/>
      <c r="L617" s="1635"/>
      <c r="M617" s="217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1073"/>
      <c r="B620" s="2173" t="s">
        <v>742</v>
      </c>
      <c r="C620" s="1615"/>
      <c r="D620" s="1615"/>
      <c r="E620" s="1615"/>
      <c r="F620" s="1615"/>
      <c r="G620" s="1615"/>
      <c r="H620" s="1615"/>
      <c r="I620" s="1615"/>
      <c r="J620" s="1615"/>
      <c r="K620" s="1615"/>
      <c r="L620" s="1615"/>
      <c r="M620" s="1615"/>
      <c r="N620" s="2"/>
      <c r="O620" s="2"/>
      <c r="P620" s="2"/>
      <c r="Q620" s="2"/>
      <c r="R620" s="2"/>
      <c r="S620" s="2"/>
      <c r="T620" s="2"/>
      <c r="U620" s="2"/>
      <c r="V620" s="2"/>
      <c r="W620" s="2"/>
      <c r="X620" s="2"/>
      <c r="Y620" s="2"/>
      <c r="Z620" s="2"/>
    </row>
    <row r="621" spans="1:26" ht="8.25" customHeight="1" x14ac:dyDescent="0.2">
      <c r="A621" s="1073"/>
      <c r="B621" s="1615"/>
      <c r="C621" s="1615"/>
      <c r="D621" s="1615"/>
      <c r="E621" s="1615"/>
      <c r="F621" s="1615"/>
      <c r="G621" s="1615"/>
      <c r="H621" s="1615"/>
      <c r="I621" s="1615"/>
      <c r="J621" s="1615"/>
      <c r="K621" s="1615"/>
      <c r="L621" s="1615"/>
      <c r="M621" s="1615"/>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35.25" customHeight="1" x14ac:dyDescent="0.2">
      <c r="A623" s="2"/>
      <c r="B623" s="2174" t="s">
        <v>982</v>
      </c>
      <c r="C623" s="1615"/>
      <c r="D623" s="1615"/>
      <c r="E623" s="1615"/>
      <c r="F623" s="1615"/>
      <c r="G623" s="1615"/>
      <c r="H623" s="1962"/>
      <c r="I623" s="2176" t="s">
        <v>983</v>
      </c>
      <c r="J623" s="1615"/>
      <c r="K623" s="1615"/>
      <c r="L623" s="1615"/>
      <c r="M623" s="1615"/>
      <c r="N623" s="2"/>
      <c r="O623" s="2"/>
      <c r="P623" s="2"/>
      <c r="Q623" s="2"/>
      <c r="R623" s="2"/>
      <c r="S623" s="2"/>
      <c r="T623" s="2"/>
      <c r="U623" s="2"/>
      <c r="V623" s="2"/>
      <c r="W623" s="2"/>
      <c r="X623" s="2"/>
      <c r="Y623" s="2"/>
      <c r="Z623" s="2"/>
    </row>
    <row r="624" spans="1:26" ht="12.75" customHeight="1" x14ac:dyDescent="0.2">
      <c r="A624" s="2"/>
      <c r="B624" s="1638"/>
      <c r="C624" s="1638"/>
      <c r="D624" s="1638"/>
      <c r="E624" s="1638"/>
      <c r="F624" s="1638"/>
      <c r="G624" s="1638"/>
      <c r="H624" s="2175"/>
      <c r="I624" s="1638"/>
      <c r="J624" s="1638"/>
      <c r="K624" s="1638"/>
      <c r="L624" s="1638"/>
      <c r="M624" s="1638"/>
      <c r="N624" s="2"/>
      <c r="O624" s="2"/>
      <c r="P624" s="2"/>
      <c r="Q624" s="2"/>
      <c r="R624" s="2"/>
      <c r="S624" s="2"/>
      <c r="T624" s="2"/>
      <c r="U624" s="2"/>
      <c r="V624" s="2"/>
      <c r="W624" s="2"/>
      <c r="X624" s="2"/>
      <c r="Y624" s="2"/>
      <c r="Z624" s="2"/>
    </row>
    <row r="625" spans="1:26" ht="12.75" customHeight="1" x14ac:dyDescent="0.2">
      <c r="A625" s="2"/>
      <c r="B625" s="2177" t="s">
        <v>984</v>
      </c>
      <c r="C625" s="1610"/>
      <c r="D625" s="1610"/>
      <c r="E625" s="1610"/>
      <c r="F625" s="1610"/>
      <c r="G625" s="1610"/>
      <c r="H625" s="1610"/>
      <c r="I625" s="2178" t="s">
        <v>985</v>
      </c>
      <c r="J625" s="1610"/>
      <c r="K625" s="1610"/>
      <c r="L625" s="1610"/>
      <c r="M625" s="1610"/>
      <c r="N625" s="2"/>
      <c r="O625" s="2"/>
      <c r="P625" s="2"/>
      <c r="Q625" s="2"/>
      <c r="R625" s="2"/>
      <c r="S625" s="2"/>
      <c r="T625" s="2"/>
      <c r="U625" s="2"/>
      <c r="V625" s="2"/>
      <c r="W625" s="2"/>
      <c r="X625" s="2"/>
      <c r="Y625" s="2"/>
      <c r="Z625" s="2"/>
    </row>
    <row r="626" spans="1:26" x14ac:dyDescent="0.2">
      <c r="A626" s="2"/>
      <c r="B626" s="1610"/>
      <c r="C626" s="1610"/>
      <c r="D626" s="1610"/>
      <c r="E626" s="1610"/>
      <c r="F626" s="1610"/>
      <c r="G626" s="1610"/>
      <c r="H626" s="1610"/>
      <c r="I626" s="1685"/>
      <c r="J626" s="1610"/>
      <c r="K626" s="1610"/>
      <c r="L626" s="1610"/>
      <c r="M626" s="1610"/>
      <c r="N626" s="2"/>
      <c r="O626" s="2"/>
      <c r="P626" s="2"/>
      <c r="Q626" s="2"/>
      <c r="R626" s="2"/>
      <c r="S626" s="2"/>
      <c r="T626" s="2"/>
      <c r="U626" s="2"/>
      <c r="V626" s="2"/>
      <c r="W626" s="2"/>
      <c r="X626" s="2"/>
      <c r="Y626" s="2"/>
      <c r="Z626" s="2"/>
    </row>
    <row r="627" spans="1:26" ht="100.5" customHeight="1" x14ac:dyDescent="0.2">
      <c r="A627" s="2"/>
      <c r="B627" s="1635"/>
      <c r="C627" s="1635"/>
      <c r="D627" s="1635"/>
      <c r="E627" s="1635"/>
      <c r="F627" s="1635"/>
      <c r="G627" s="1635"/>
      <c r="H627" s="1635"/>
      <c r="I627" s="1693"/>
      <c r="J627" s="1635"/>
      <c r="K627" s="1635"/>
      <c r="L627" s="1635"/>
      <c r="M627" s="1635"/>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1012"/>
      <c r="B630" s="1702" t="s">
        <v>986</v>
      </c>
      <c r="C630" s="1615"/>
      <c r="D630" s="1615"/>
      <c r="E630" s="1615"/>
      <c r="F630" s="1615"/>
      <c r="G630" s="1615"/>
      <c r="H630" s="1615"/>
      <c r="I630" s="1615"/>
      <c r="J630" s="1615"/>
      <c r="K630" s="1615"/>
      <c r="L630" s="1117"/>
      <c r="M630" s="1702"/>
      <c r="N630" s="1615"/>
      <c r="O630" s="1615"/>
      <c r="P630" s="1615"/>
      <c r="Q630" s="1615"/>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229" t="s">
        <v>987</v>
      </c>
      <c r="C632" s="1615"/>
      <c r="D632" s="1615"/>
      <c r="E632" s="1637"/>
      <c r="F632" s="2163">
        <v>2022</v>
      </c>
      <c r="G632" s="1615"/>
      <c r="H632" s="1615"/>
      <c r="I632" s="1615"/>
      <c r="J632" s="2163">
        <v>2023</v>
      </c>
      <c r="K632" s="1615"/>
      <c r="L632" s="1615"/>
      <c r="M632" s="1615"/>
      <c r="N632" s="2163">
        <v>2024</v>
      </c>
      <c r="O632" s="1615"/>
      <c r="P632" s="1615"/>
      <c r="Q632" s="1615"/>
      <c r="R632" s="2"/>
      <c r="S632" s="2"/>
      <c r="T632" s="2"/>
      <c r="U632" s="2"/>
      <c r="V632" s="2"/>
      <c r="W632" s="2"/>
      <c r="X632" s="2"/>
      <c r="Y632" s="2"/>
      <c r="Z632" s="2"/>
    </row>
    <row r="633" spans="1:26" ht="12.75" customHeight="1" x14ac:dyDescent="0.2">
      <c r="A633" s="2"/>
      <c r="B633" s="1638"/>
      <c r="C633" s="1638"/>
      <c r="D633" s="1638"/>
      <c r="E633" s="1639"/>
      <c r="F633" s="1643"/>
      <c r="G633" s="1638"/>
      <c r="H633" s="1638"/>
      <c r="I633" s="1638"/>
      <c r="J633" s="1643"/>
      <c r="K633" s="1638"/>
      <c r="L633" s="1638"/>
      <c r="M633" s="1638"/>
      <c r="N633" s="1643"/>
      <c r="O633" s="1638"/>
      <c r="P633" s="1638"/>
      <c r="Q633" s="1638"/>
      <c r="R633" s="2"/>
      <c r="S633" s="2"/>
      <c r="T633" s="2"/>
      <c r="U633" s="2"/>
      <c r="V633" s="2"/>
      <c r="W633" s="2"/>
      <c r="X633" s="2"/>
      <c r="Y633" s="2"/>
      <c r="Z633" s="2"/>
    </row>
    <row r="634" spans="1:26" ht="12.75" customHeight="1" x14ac:dyDescent="0.2">
      <c r="A634" s="2"/>
      <c r="B634" s="1919" t="s">
        <v>988</v>
      </c>
      <c r="C634" s="1650"/>
      <c r="D634" s="1650"/>
      <c r="E634" s="1651"/>
      <c r="F634" s="2164">
        <f>83.8+165.3</f>
        <v>249.10000000000002</v>
      </c>
      <c r="G634" s="1650"/>
      <c r="H634" s="1650"/>
      <c r="I634" s="1650"/>
      <c r="J634" s="2164">
        <v>809.6</v>
      </c>
      <c r="K634" s="1650"/>
      <c r="L634" s="1650"/>
      <c r="M634" s="1650"/>
      <c r="N634" s="2164">
        <v>809.6</v>
      </c>
      <c r="O634" s="1650"/>
      <c r="P634" s="1650"/>
      <c r="Q634" s="1650"/>
      <c r="R634" s="2"/>
      <c r="S634" s="2"/>
      <c r="T634" s="2"/>
      <c r="U634" s="2"/>
      <c r="V634" s="2"/>
      <c r="W634" s="2"/>
      <c r="X634" s="2"/>
      <c r="Y634" s="2"/>
      <c r="Z634" s="2"/>
    </row>
    <row r="635" spans="1:26" ht="34.5" customHeight="1" x14ac:dyDescent="0.2">
      <c r="A635" s="2"/>
      <c r="B635" s="1926" t="s">
        <v>989</v>
      </c>
      <c r="C635" s="1624"/>
      <c r="D635" s="1624"/>
      <c r="E635" s="1625"/>
      <c r="F635" s="2179">
        <v>25.8</v>
      </c>
      <c r="G635" s="1624"/>
      <c r="H635" s="1624"/>
      <c r="I635" s="1624"/>
      <c r="J635" s="2179">
        <v>31.24</v>
      </c>
      <c r="K635" s="1624"/>
      <c r="L635" s="1624"/>
      <c r="M635" s="1624"/>
      <c r="N635" s="2165">
        <v>31.2</v>
      </c>
      <c r="O635" s="1624"/>
      <c r="P635" s="1624"/>
      <c r="Q635" s="1624"/>
      <c r="R635" s="2"/>
      <c r="S635" s="2"/>
      <c r="T635" s="2"/>
      <c r="U635" s="2"/>
      <c r="V635" s="2"/>
      <c r="W635" s="2"/>
      <c r="X635" s="2"/>
      <c r="Y635" s="2"/>
      <c r="Z635" s="2"/>
    </row>
    <row r="636" spans="1:26" ht="12.75" customHeight="1" x14ac:dyDescent="0.2">
      <c r="A636" s="2"/>
      <c r="B636" s="1845" t="s">
        <v>990</v>
      </c>
      <c r="C636" s="1624"/>
      <c r="D636" s="1624"/>
      <c r="E636" s="1625"/>
      <c r="F636" s="2167">
        <f>F635/F634</f>
        <v>0.10357286230429545</v>
      </c>
      <c r="G636" s="1624"/>
      <c r="H636" s="1624"/>
      <c r="I636" s="1624"/>
      <c r="J636" s="2167">
        <f>J635/J634</f>
        <v>3.858695652173913E-2</v>
      </c>
      <c r="K636" s="1624"/>
      <c r="L636" s="1624"/>
      <c r="M636" s="1624"/>
      <c r="N636" s="2166">
        <f>N635/N634</f>
        <v>3.8537549407114624E-2</v>
      </c>
      <c r="O636" s="1624"/>
      <c r="P636" s="1624"/>
      <c r="Q636" s="1624"/>
      <c r="R636" s="2"/>
      <c r="S636" s="2"/>
      <c r="T636" s="2"/>
      <c r="U636" s="2"/>
      <c r="V636" s="2"/>
      <c r="W636" s="2"/>
      <c r="X636" s="2"/>
      <c r="Y636" s="2"/>
      <c r="Z636" s="2"/>
    </row>
    <row r="637" spans="1:26" ht="15" customHeight="1" x14ac:dyDescent="0.2">
      <c r="A637" s="2"/>
      <c r="B637" s="2168" t="s">
        <v>991</v>
      </c>
      <c r="C637" s="1698"/>
      <c r="D637" s="1698"/>
      <c r="E637" s="1699"/>
      <c r="F637" s="2158" t="s">
        <v>992</v>
      </c>
      <c r="G637" s="1698"/>
      <c r="H637" s="1698"/>
      <c r="I637" s="1699"/>
      <c r="J637" s="2158" t="s">
        <v>993</v>
      </c>
      <c r="K637" s="1698"/>
      <c r="L637" s="1698"/>
      <c r="M637" s="1698"/>
      <c r="N637" s="2158" t="s">
        <v>993</v>
      </c>
      <c r="O637" s="1698"/>
      <c r="P637" s="1698"/>
      <c r="Q637" s="1698"/>
      <c r="R637" s="2"/>
      <c r="S637" s="2"/>
      <c r="T637" s="2"/>
      <c r="U637" s="2"/>
      <c r="V637" s="2"/>
      <c r="W637" s="2"/>
      <c r="X637" s="2"/>
      <c r="Y637" s="2"/>
      <c r="Z637" s="2"/>
    </row>
    <row r="638" spans="1:26" ht="15" customHeight="1" x14ac:dyDescent="0.2">
      <c r="A638" s="2"/>
      <c r="B638" s="1610"/>
      <c r="C638" s="1610"/>
      <c r="D638" s="1610"/>
      <c r="E638" s="1637"/>
      <c r="F638" s="1685"/>
      <c r="G638" s="1610"/>
      <c r="H638" s="1610"/>
      <c r="I638" s="1637"/>
      <c r="J638" s="1685"/>
      <c r="K638" s="1610"/>
      <c r="L638" s="1610"/>
      <c r="M638" s="1610"/>
      <c r="N638" s="1685"/>
      <c r="O638" s="1610"/>
      <c r="P638" s="1610"/>
      <c r="Q638" s="1610"/>
      <c r="R638" s="2"/>
      <c r="S638" s="2"/>
      <c r="T638" s="2"/>
      <c r="U638" s="2"/>
      <c r="V638" s="2"/>
      <c r="W638" s="2"/>
      <c r="X638" s="2"/>
      <c r="Y638" s="2"/>
      <c r="Z638" s="2"/>
    </row>
    <row r="639" spans="1:26" ht="46.5" customHeight="1" x14ac:dyDescent="0.2">
      <c r="A639" s="2"/>
      <c r="B639" s="1610"/>
      <c r="C639" s="1610"/>
      <c r="D639" s="1610"/>
      <c r="E639" s="1637"/>
      <c r="F639" s="1685"/>
      <c r="G639" s="1610"/>
      <c r="H639" s="1610"/>
      <c r="I639" s="1637"/>
      <c r="J639" s="1685"/>
      <c r="K639" s="1610"/>
      <c r="L639" s="1610"/>
      <c r="M639" s="1610"/>
      <c r="N639" s="1685"/>
      <c r="O639" s="1610"/>
      <c r="P639" s="1610"/>
      <c r="Q639" s="1610"/>
      <c r="R639" s="2"/>
      <c r="S639" s="2"/>
      <c r="T639" s="2"/>
      <c r="U639" s="2"/>
      <c r="V639" s="2"/>
      <c r="W639" s="2"/>
      <c r="X639" s="2"/>
      <c r="Y639" s="2"/>
      <c r="Z639" s="2"/>
    </row>
    <row r="640" spans="1:26" ht="51.75" customHeight="1" x14ac:dyDescent="0.2">
      <c r="A640" s="2"/>
      <c r="B640" s="1610"/>
      <c r="C640" s="1610"/>
      <c r="D640" s="1610"/>
      <c r="E640" s="1637"/>
      <c r="F640" s="1685"/>
      <c r="G640" s="1610"/>
      <c r="H640" s="1610"/>
      <c r="I640" s="1637"/>
      <c r="J640" s="1685"/>
      <c r="K640" s="1610"/>
      <c r="L640" s="1610"/>
      <c r="M640" s="1610"/>
      <c r="N640" s="1685"/>
      <c r="O640" s="1610"/>
      <c r="P640" s="1610"/>
      <c r="Q640" s="1610"/>
      <c r="R640" s="2"/>
      <c r="S640" s="2"/>
      <c r="T640" s="2"/>
      <c r="U640" s="2"/>
      <c r="V640" s="2"/>
      <c r="W640" s="2"/>
      <c r="X640" s="2"/>
      <c r="Y640" s="2"/>
      <c r="Z640" s="2"/>
    </row>
    <row r="641" spans="1:26" ht="15" customHeight="1" x14ac:dyDescent="0.2">
      <c r="A641" s="2"/>
      <c r="B641" s="1610"/>
      <c r="C641" s="1610"/>
      <c r="D641" s="1610"/>
      <c r="E641" s="1637"/>
      <c r="F641" s="1685"/>
      <c r="G641" s="1610"/>
      <c r="H641" s="1610"/>
      <c r="I641" s="1637"/>
      <c r="J641" s="1685"/>
      <c r="K641" s="1610"/>
      <c r="L641" s="1610"/>
      <c r="M641" s="1610"/>
      <c r="N641" s="1685"/>
      <c r="O641" s="1610"/>
      <c r="P641" s="1610"/>
      <c r="Q641" s="1610"/>
      <c r="R641" s="2"/>
      <c r="S641" s="2"/>
      <c r="T641" s="2"/>
      <c r="U641" s="2"/>
      <c r="V641" s="2"/>
      <c r="W641" s="2"/>
      <c r="X641" s="2"/>
      <c r="Y641" s="2"/>
      <c r="Z641" s="2"/>
    </row>
    <row r="642" spans="1:26" ht="12.75" customHeight="1" x14ac:dyDescent="0.2">
      <c r="A642" s="2"/>
      <c r="B642" s="1635"/>
      <c r="C642" s="1635"/>
      <c r="D642" s="1635"/>
      <c r="E642" s="1681"/>
      <c r="F642" s="1693"/>
      <c r="G642" s="1635"/>
      <c r="H642" s="1635"/>
      <c r="I642" s="1681"/>
      <c r="J642" s="1693"/>
      <c r="K642" s="1635"/>
      <c r="L642" s="1635"/>
      <c r="M642" s="1635"/>
      <c r="N642" s="1693"/>
      <c r="O642" s="1635"/>
      <c r="P642" s="1635"/>
      <c r="Q642" s="1635"/>
      <c r="R642" s="2"/>
      <c r="S642" s="2"/>
      <c r="T642" s="2"/>
      <c r="U642" s="2"/>
      <c r="V642" s="2"/>
      <c r="W642" s="2"/>
      <c r="X642" s="2"/>
      <c r="Y642" s="2"/>
      <c r="Z642" s="2"/>
    </row>
    <row r="643" spans="1:26" ht="12.75" customHeight="1" x14ac:dyDescent="0.2">
      <c r="A643" s="2"/>
      <c r="B643" s="2159" t="s">
        <v>994</v>
      </c>
      <c r="C643" s="1635"/>
      <c r="D643" s="1635"/>
      <c r="E643" s="1635"/>
      <c r="F643" s="1635"/>
      <c r="G643" s="1635"/>
      <c r="H643" s="1635"/>
      <c r="I643" s="1635"/>
      <c r="J643" s="1635"/>
      <c r="K643" s="1635"/>
      <c r="L643" s="1635"/>
      <c r="M643" s="1635"/>
      <c r="N643" s="1635"/>
      <c r="O643" s="1635"/>
      <c r="P643" s="1635"/>
      <c r="Q643" s="1635"/>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6"/>
      <c r="B647" s="2201" t="s">
        <v>358</v>
      </c>
      <c r="C647" s="1610"/>
      <c r="D647" s="1610"/>
      <c r="E647" s="1610"/>
      <c r="F647" s="1610"/>
      <c r="G647" s="1610"/>
      <c r="H647" s="6"/>
      <c r="I647" s="6"/>
      <c r="J647" s="6"/>
      <c r="K647" s="6"/>
      <c r="L647" s="6"/>
      <c r="M647" s="6"/>
      <c r="N647" s="6"/>
      <c r="O647" s="6"/>
      <c r="P647" s="6"/>
      <c r="Q647" s="6"/>
      <c r="R647" s="6"/>
      <c r="S647" s="6"/>
      <c r="T647" s="6"/>
      <c r="U647" s="6"/>
      <c r="V647" s="6"/>
      <c r="W647" s="6"/>
      <c r="X647" s="6"/>
      <c r="Y647" s="6"/>
      <c r="Z647" s="6"/>
    </row>
    <row r="648" spans="1:26" ht="12.75" customHeight="1" x14ac:dyDescent="0.2">
      <c r="A648" s="2"/>
      <c r="B648" s="1610"/>
      <c r="C648" s="1610"/>
      <c r="D648" s="1610"/>
      <c r="E648" s="1610"/>
      <c r="F648" s="1610"/>
      <c r="G648" s="1610"/>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1012"/>
      <c r="B650" s="1012" t="s">
        <v>359</v>
      </c>
      <c r="C650" s="1012"/>
      <c r="D650" s="1012"/>
      <c r="E650" s="1012"/>
      <c r="F650" s="1012"/>
      <c r="G650" s="1012"/>
      <c r="H650" s="1012"/>
      <c r="I650" s="1012"/>
      <c r="J650" s="1012"/>
      <c r="K650" s="1012"/>
      <c r="L650" s="1012"/>
      <c r="M650" s="101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 customHeight="1" x14ac:dyDescent="0.2">
      <c r="A652" s="2"/>
      <c r="B652" s="2190" t="s">
        <v>995</v>
      </c>
      <c r="C652" s="1615"/>
      <c r="D652" s="1615"/>
      <c r="E652" s="1615"/>
      <c r="F652" s="1615"/>
      <c r="G652" s="1637"/>
      <c r="H652" s="2163">
        <v>2022</v>
      </c>
      <c r="I652" s="1637"/>
      <c r="J652" s="2163">
        <v>2023</v>
      </c>
      <c r="K652" s="1637"/>
      <c r="L652" s="2163">
        <v>2024</v>
      </c>
      <c r="M652" s="1615"/>
      <c r="N652" s="2"/>
      <c r="O652" s="2"/>
      <c r="P652" s="2"/>
      <c r="Q652" s="2"/>
      <c r="R652" s="2"/>
      <c r="S652" s="2"/>
      <c r="T652" s="2"/>
      <c r="U652" s="2"/>
      <c r="V652" s="2"/>
      <c r="W652" s="2"/>
      <c r="X652" s="2"/>
      <c r="Y652" s="2"/>
      <c r="Z652" s="2"/>
    </row>
    <row r="653" spans="1:26" ht="12.75" customHeight="1" x14ac:dyDescent="0.2">
      <c r="A653" s="2"/>
      <c r="B653" s="1615"/>
      <c r="C653" s="1615"/>
      <c r="D653" s="1615"/>
      <c r="E653" s="1615"/>
      <c r="F653" s="1615"/>
      <c r="G653" s="1637"/>
      <c r="H653" s="1458" t="s">
        <v>86</v>
      </c>
      <c r="I653" s="1459" t="s">
        <v>87</v>
      </c>
      <c r="J653" s="1458" t="s">
        <v>86</v>
      </c>
      <c r="K653" s="1459" t="s">
        <v>87</v>
      </c>
      <c r="L653" s="1458" t="s">
        <v>86</v>
      </c>
      <c r="M653" s="824" t="s">
        <v>87</v>
      </c>
      <c r="N653" s="2"/>
      <c r="O653" s="2"/>
      <c r="P653" s="2"/>
      <c r="Q653" s="2"/>
      <c r="R653" s="2"/>
      <c r="S653" s="2"/>
      <c r="T653" s="2"/>
      <c r="U653" s="2"/>
      <c r="V653" s="2"/>
      <c r="W653" s="2"/>
      <c r="X653" s="2"/>
      <c r="Y653" s="2"/>
      <c r="Z653" s="2"/>
    </row>
    <row r="654" spans="1:26" ht="12.75" customHeight="1" x14ac:dyDescent="0.2">
      <c r="A654" s="2"/>
      <c r="B654" s="1686" t="s">
        <v>833</v>
      </c>
      <c r="C654" s="1627"/>
      <c r="D654" s="1627"/>
      <c r="E654" s="1627"/>
      <c r="F654" s="1627"/>
      <c r="G654" s="1687"/>
      <c r="H654" s="368">
        <v>0.47</v>
      </c>
      <c r="I654" s="825">
        <v>0.42599999999999999</v>
      </c>
      <c r="J654" s="368">
        <v>0.47</v>
      </c>
      <c r="K654" s="826">
        <v>0.47</v>
      </c>
      <c r="L654" s="368">
        <v>0.47</v>
      </c>
      <c r="M654" s="826">
        <v>0.47</v>
      </c>
      <c r="N654" s="2"/>
      <c r="O654" s="2"/>
      <c r="P654" s="2"/>
      <c r="Q654" s="2"/>
      <c r="R654" s="2"/>
      <c r="S654" s="2"/>
      <c r="T654" s="2"/>
      <c r="U654" s="2"/>
      <c r="V654" s="2"/>
      <c r="W654" s="2"/>
      <c r="X654" s="2"/>
      <c r="Y654" s="2"/>
      <c r="Z654" s="2"/>
    </row>
    <row r="655" spans="1:26" ht="23.25" customHeight="1" x14ac:dyDescent="0.2">
      <c r="A655" s="2"/>
      <c r="B655" s="1644" t="s">
        <v>996</v>
      </c>
      <c r="C655" s="1645"/>
      <c r="D655" s="1645"/>
      <c r="E655" s="1645"/>
      <c r="F655" s="1645"/>
      <c r="G655" s="1645"/>
      <c r="H655" s="1645"/>
      <c r="I655" s="1645"/>
      <c r="J655" s="1645"/>
      <c r="K655" s="1645"/>
      <c r="L655" s="1645"/>
      <c r="M655" s="1645"/>
      <c r="N655" s="2"/>
      <c r="O655" s="2"/>
      <c r="P655" s="2"/>
      <c r="Q655" s="2"/>
      <c r="R655" s="2"/>
      <c r="S655" s="2"/>
      <c r="T655" s="2"/>
      <c r="U655" s="2"/>
      <c r="V655" s="2"/>
      <c r="W655" s="2"/>
      <c r="X655" s="2"/>
      <c r="Y655" s="2"/>
      <c r="Z655" s="2"/>
    </row>
    <row r="656" spans="1:26" ht="12.75" hidden="1" customHeight="1" x14ac:dyDescent="0.2">
      <c r="A656" s="2"/>
      <c r="B656" s="1610"/>
      <c r="C656" s="1610"/>
      <c r="D656" s="1610"/>
      <c r="E656" s="1610"/>
      <c r="F656" s="1610"/>
      <c r="G656" s="1610"/>
      <c r="H656" s="1610"/>
      <c r="I656" s="1610"/>
      <c r="J656" s="1610"/>
      <c r="K656" s="1610"/>
      <c r="L656" s="1610"/>
      <c r="M656" s="1610"/>
      <c r="N656" s="2"/>
      <c r="O656" s="2"/>
      <c r="P656" s="2"/>
      <c r="Q656" s="2"/>
      <c r="R656" s="2"/>
      <c r="S656" s="2"/>
      <c r="T656" s="2"/>
      <c r="U656" s="2"/>
      <c r="V656" s="2"/>
      <c r="W656" s="2"/>
      <c r="X656" s="2"/>
      <c r="Y656" s="2"/>
      <c r="Z656" s="2"/>
    </row>
    <row r="657" spans="1:26" ht="12.75" customHeight="1" x14ac:dyDescent="0.2">
      <c r="A657" s="2"/>
      <c r="B657" s="1635"/>
      <c r="C657" s="1635"/>
      <c r="D657" s="1635"/>
      <c r="E657" s="1635"/>
      <c r="F657" s="1635"/>
      <c r="G657" s="1635"/>
      <c r="H657" s="1635"/>
      <c r="I657" s="1635"/>
      <c r="J657" s="1635"/>
      <c r="K657" s="1635"/>
      <c r="L657" s="1635"/>
      <c r="M657" s="1635"/>
      <c r="N657" s="2"/>
      <c r="O657" s="2"/>
      <c r="P657" s="2"/>
      <c r="Q657" s="2"/>
      <c r="R657" s="2"/>
      <c r="S657" s="2"/>
      <c r="T657" s="2"/>
      <c r="U657" s="2"/>
      <c r="V657" s="2"/>
      <c r="W657" s="2"/>
      <c r="X657" s="2"/>
      <c r="Y657" s="2"/>
      <c r="Z657" s="2"/>
    </row>
    <row r="658" spans="1:26" ht="12.75" customHeight="1" x14ac:dyDescent="0.2">
      <c r="A658" s="2"/>
      <c r="B658" s="1"/>
      <c r="C658" s="1"/>
      <c r="D658" s="1"/>
      <c r="E658" s="1"/>
      <c r="F658" s="1"/>
      <c r="G658" s="1"/>
      <c r="H658" s="1"/>
      <c r="I658" s="1"/>
      <c r="J658" s="1"/>
      <c r="K658" s="1"/>
      <c r="L658" s="1"/>
      <c r="M658" s="1"/>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1012"/>
      <c r="B660" s="1012" t="s">
        <v>362</v>
      </c>
      <c r="C660" s="1012"/>
      <c r="D660" s="1012"/>
      <c r="E660" s="1012"/>
      <c r="F660" s="1012"/>
      <c r="G660" s="1012"/>
      <c r="H660" s="1012"/>
      <c r="I660" s="1012"/>
      <c r="J660" s="1012"/>
      <c r="K660" s="1012"/>
      <c r="L660" s="1012"/>
      <c r="M660" s="1012"/>
      <c r="N660" s="2"/>
      <c r="O660" s="2"/>
      <c r="P660" s="2"/>
      <c r="Q660" s="2"/>
      <c r="R660" s="2"/>
      <c r="S660" s="2"/>
      <c r="T660" s="2"/>
      <c r="U660" s="2"/>
      <c r="V660" s="2"/>
      <c r="W660" s="2"/>
      <c r="X660" s="2"/>
      <c r="Y660" s="2"/>
      <c r="Z660" s="2"/>
    </row>
    <row r="661" spans="1:26" ht="12.75" customHeight="1" x14ac:dyDescent="0.2">
      <c r="A661" s="1460"/>
      <c r="B661" s="1012" t="s">
        <v>363</v>
      </c>
      <c r="C661" s="1460"/>
      <c r="D661" s="1460"/>
      <c r="E661" s="1460"/>
      <c r="F661" s="1460"/>
      <c r="G661" s="1460"/>
      <c r="H661" s="1460"/>
      <c r="I661" s="1460"/>
      <c r="J661" s="1460"/>
      <c r="K661" s="1460"/>
      <c r="L661" s="1460"/>
      <c r="M661" s="1460"/>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 customHeight="1" x14ac:dyDescent="0.2">
      <c r="A663" s="2"/>
      <c r="B663" s="2190" t="s">
        <v>997</v>
      </c>
      <c r="C663" s="1615"/>
      <c r="D663" s="1637"/>
      <c r="E663" s="2194">
        <v>2022</v>
      </c>
      <c r="F663" s="2194">
        <v>2023</v>
      </c>
      <c r="G663" s="2163">
        <v>2024</v>
      </c>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1638"/>
      <c r="C664" s="1638"/>
      <c r="D664" s="1639"/>
      <c r="E664" s="1641"/>
      <c r="F664" s="1641"/>
      <c r="G664" s="1643"/>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1670" t="s">
        <v>365</v>
      </c>
      <c r="C665" s="1671"/>
      <c r="D665" s="1672"/>
      <c r="E665" s="1441">
        <v>4927864</v>
      </c>
      <c r="F665" s="782">
        <v>4033448</v>
      </c>
      <c r="G665" s="241">
        <v>4243088</v>
      </c>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1623" t="s">
        <v>366</v>
      </c>
      <c r="C666" s="1624"/>
      <c r="D666" s="1625"/>
      <c r="E666" s="788">
        <v>0</v>
      </c>
      <c r="F666" s="1118">
        <v>87629</v>
      </c>
      <c r="G666" s="241">
        <v>64301</v>
      </c>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1628" t="s">
        <v>367</v>
      </c>
      <c r="C667" s="1624"/>
      <c r="D667" s="1625"/>
      <c r="E667" s="789">
        <v>4927864</v>
      </c>
      <c r="F667" s="1201">
        <v>4121078</v>
      </c>
      <c r="G667" s="242">
        <v>4307389</v>
      </c>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1628" t="s">
        <v>998</v>
      </c>
      <c r="C668" s="1624"/>
      <c r="D668" s="1625"/>
      <c r="E668" s="789">
        <v>0</v>
      </c>
      <c r="F668" s="1201">
        <v>3252672</v>
      </c>
      <c r="G668" s="242">
        <v>3323427</v>
      </c>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1707" t="s">
        <v>369</v>
      </c>
      <c r="C669" s="1632"/>
      <c r="D669" s="1633"/>
      <c r="E669" s="827">
        <v>4927864</v>
      </c>
      <c r="F669" s="1461">
        <v>7373749</v>
      </c>
      <c r="G669" s="828">
        <v>7630816</v>
      </c>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1012"/>
      <c r="B672" s="1012" t="s">
        <v>999</v>
      </c>
      <c r="C672" s="1012"/>
      <c r="D672" s="1012"/>
      <c r="E672" s="1012"/>
      <c r="F672" s="1012"/>
      <c r="G672" s="1012"/>
      <c r="H672" s="1012"/>
      <c r="I672" s="1012"/>
      <c r="J672" s="1012"/>
      <c r="K672" s="1012"/>
      <c r="L672" s="1012"/>
      <c r="M672" s="101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190" t="s">
        <v>1000</v>
      </c>
      <c r="C674" s="1615"/>
      <c r="D674" s="1637"/>
      <c r="E674" s="2194">
        <v>2022</v>
      </c>
      <c r="F674" s="2194">
        <v>2023</v>
      </c>
      <c r="G674" s="2163">
        <v>2024</v>
      </c>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1638"/>
      <c r="C675" s="1638"/>
      <c r="D675" s="1639"/>
      <c r="E675" s="1641"/>
      <c r="F675" s="1641"/>
      <c r="G675" s="1643"/>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1686" t="s">
        <v>1001</v>
      </c>
      <c r="C676" s="1627"/>
      <c r="D676" s="1687"/>
      <c r="E676" s="1462">
        <v>5432151</v>
      </c>
      <c r="F676" s="829">
        <v>12970596.596922353</v>
      </c>
      <c r="G676" s="830">
        <v>13614762</v>
      </c>
      <c r="H676" s="2"/>
      <c r="I676" s="2"/>
      <c r="J676" s="2"/>
      <c r="K676" s="2"/>
      <c r="L676" s="2"/>
      <c r="M676" s="2"/>
      <c r="N676" s="2"/>
      <c r="O676" s="2"/>
      <c r="P676" s="2"/>
      <c r="Q676" s="2"/>
      <c r="R676" s="2"/>
      <c r="S676" s="2"/>
      <c r="T676" s="2"/>
      <c r="U676" s="2"/>
      <c r="V676" s="2"/>
      <c r="W676" s="2"/>
      <c r="X676" s="2"/>
      <c r="Y676" s="2"/>
      <c r="Z676" s="2"/>
    </row>
    <row r="677" spans="1:26" ht="15" customHeight="1" x14ac:dyDescent="0.2">
      <c r="A677" s="2"/>
      <c r="B677" s="1644" t="s">
        <v>1002</v>
      </c>
      <c r="C677" s="1645"/>
      <c r="D677" s="1645"/>
      <c r="E677" s="1645"/>
      <c r="F677" s="1645"/>
      <c r="G677" s="1645"/>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1635"/>
      <c r="C678" s="1635"/>
      <c r="D678" s="1635"/>
      <c r="E678" s="1635"/>
      <c r="F678" s="1635"/>
      <c r="G678" s="1635"/>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1073"/>
      <c r="B680" s="1137" t="s">
        <v>1003</v>
      </c>
      <c r="C680" s="1073"/>
      <c r="D680" s="1073"/>
      <c r="E680" s="1073"/>
      <c r="F680" s="1073"/>
      <c r="G680" s="1073"/>
      <c r="H680" s="1073"/>
      <c r="I680" s="1073"/>
      <c r="J680" s="1073"/>
      <c r="K680" s="1073"/>
      <c r="L680" s="1073"/>
      <c r="M680" s="1073"/>
      <c r="N680" s="2"/>
      <c r="O680" s="2"/>
      <c r="P680" s="2"/>
      <c r="Q680" s="2"/>
      <c r="R680" s="2"/>
      <c r="S680" s="2"/>
      <c r="T680" s="2"/>
      <c r="U680" s="2"/>
      <c r="V680" s="2"/>
      <c r="W680" s="2"/>
      <c r="X680" s="2"/>
      <c r="Y680" s="2"/>
      <c r="Z680" s="2"/>
    </row>
    <row r="681" spans="1:26" ht="12.75" customHeight="1" x14ac:dyDescent="0.2">
      <c r="A681" s="1073"/>
      <c r="B681" s="1137" t="s">
        <v>1004</v>
      </c>
      <c r="C681" s="1073"/>
      <c r="D681" s="1073"/>
      <c r="E681" s="1073"/>
      <c r="F681" s="1073"/>
      <c r="G681" s="1073"/>
      <c r="H681" s="1073"/>
      <c r="I681" s="1073"/>
      <c r="J681" s="1073"/>
      <c r="K681" s="1073"/>
      <c r="L681" s="1073"/>
      <c r="M681" s="1073"/>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1463"/>
      <c r="C683" s="1463"/>
      <c r="D683" s="1463"/>
      <c r="E683" s="1464"/>
      <c r="F683" s="1464"/>
      <c r="G683" s="1464"/>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225"/>
      <c r="C684" s="1615"/>
      <c r="D684" s="1637"/>
      <c r="E684" s="2163">
        <v>2024</v>
      </c>
      <c r="F684" s="1615"/>
      <c r="G684" s="1615"/>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1638"/>
      <c r="C685" s="1638"/>
      <c r="D685" s="1639"/>
      <c r="E685" s="1643"/>
      <c r="F685" s="1638"/>
      <c r="G685" s="1638"/>
      <c r="H685" s="2"/>
      <c r="I685" s="2"/>
      <c r="J685" s="2"/>
      <c r="K685" s="2"/>
      <c r="L685" s="2"/>
      <c r="M685" s="2"/>
      <c r="N685" s="2"/>
      <c r="O685" s="2"/>
      <c r="P685" s="2"/>
      <c r="Q685" s="2"/>
      <c r="R685" s="2"/>
      <c r="S685" s="2"/>
      <c r="T685" s="2"/>
      <c r="U685" s="2"/>
      <c r="V685" s="2"/>
      <c r="W685" s="2"/>
      <c r="X685" s="2"/>
      <c r="Y685" s="2"/>
      <c r="Z685" s="2"/>
    </row>
    <row r="686" spans="1:26" ht="66.75" customHeight="1" x14ac:dyDescent="0.2">
      <c r="A686" s="1"/>
      <c r="B686" s="2226" t="s">
        <v>1005</v>
      </c>
      <c r="C686" s="1638"/>
      <c r="D686" s="1639"/>
      <c r="E686" s="2222" t="s">
        <v>1006</v>
      </c>
      <c r="F686" s="1638"/>
      <c r="G686" s="1638"/>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2227" t="s">
        <v>1007</v>
      </c>
      <c r="C687" s="1615"/>
      <c r="D687" s="1637"/>
      <c r="E687" s="2228">
        <v>0.19</v>
      </c>
      <c r="F687" s="1615"/>
      <c r="G687" s="1615"/>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615"/>
      <c r="C688" s="1610"/>
      <c r="D688" s="1637"/>
      <c r="E688" s="1685"/>
      <c r="F688" s="1610"/>
      <c r="G688" s="1615"/>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615"/>
      <c r="C689" s="1610"/>
      <c r="D689" s="1637"/>
      <c r="E689" s="1685"/>
      <c r="F689" s="1610"/>
      <c r="G689" s="1615"/>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635"/>
      <c r="C690" s="1635"/>
      <c r="D690" s="1681"/>
      <c r="E690" s="1693"/>
      <c r="F690" s="1635"/>
      <c r="G690" s="1635"/>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2229" t="s">
        <v>1008</v>
      </c>
      <c r="C691" s="1615"/>
      <c r="D691" s="1637"/>
      <c r="E691" s="2192" t="s">
        <v>1009</v>
      </c>
      <c r="F691" s="1615"/>
      <c r="G691" s="1615"/>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615"/>
      <c r="C692" s="1610"/>
      <c r="D692" s="1637"/>
      <c r="E692" s="1685"/>
      <c r="F692" s="1610"/>
      <c r="G692" s="1615"/>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615"/>
      <c r="C693" s="1610"/>
      <c r="D693" s="1637"/>
      <c r="E693" s="1685"/>
      <c r="F693" s="1610"/>
      <c r="G693" s="1615"/>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615"/>
      <c r="C694" s="1610"/>
      <c r="D694" s="1637"/>
      <c r="E694" s="1685"/>
      <c r="F694" s="1610"/>
      <c r="G694" s="1615"/>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638"/>
      <c r="C695" s="1638"/>
      <c r="D695" s="1639"/>
      <c r="E695" s="1643"/>
      <c r="F695" s="1638"/>
      <c r="G695" s="1638"/>
      <c r="H695" s="1"/>
      <c r="I695" s="1"/>
      <c r="J695" s="1"/>
      <c r="K695" s="1"/>
      <c r="L695" s="1"/>
      <c r="M695" s="1"/>
      <c r="N695" s="1"/>
      <c r="O695" s="1"/>
      <c r="P695" s="1"/>
      <c r="Q695" s="1"/>
      <c r="R695" s="1"/>
      <c r="S695" s="1"/>
      <c r="T695" s="1"/>
      <c r="U695" s="1"/>
      <c r="V695" s="1"/>
      <c r="W695" s="1"/>
      <c r="X695" s="1"/>
      <c r="Y695" s="1"/>
      <c r="Z695" s="1"/>
    </row>
    <row r="696" spans="1:26" ht="20.25" customHeight="1" x14ac:dyDescent="0.2">
      <c r="A696" s="1"/>
      <c r="B696" s="2223" t="s">
        <v>1010</v>
      </c>
      <c r="C696" s="1635"/>
      <c r="D696" s="1635"/>
      <c r="E696" s="2230">
        <v>843689997</v>
      </c>
      <c r="F696" s="1635"/>
      <c r="G696" s="1635"/>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751" t="s">
        <v>1011</v>
      </c>
      <c r="C697" s="1610"/>
      <c r="D697" s="1637"/>
      <c r="E697" s="2224">
        <v>0.18</v>
      </c>
      <c r="F697" s="1610"/>
      <c r="G697" s="1610"/>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610"/>
      <c r="C698" s="1610"/>
      <c r="D698" s="1637"/>
      <c r="E698" s="1685"/>
      <c r="F698" s="1610"/>
      <c r="G698" s="1610"/>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610"/>
      <c r="C699" s="1610"/>
      <c r="D699" s="1637"/>
      <c r="E699" s="1685"/>
      <c r="F699" s="1610"/>
      <c r="G699" s="1610"/>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635"/>
      <c r="C700" s="1635"/>
      <c r="D700" s="1681"/>
      <c r="E700" s="1693"/>
      <c r="F700" s="1635"/>
      <c r="G700" s="1635"/>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831"/>
      <c r="C701" s="831"/>
      <c r="D701" s="831"/>
      <c r="E701" s="832"/>
      <c r="F701" s="832"/>
      <c r="G701" s="832"/>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831"/>
      <c r="C702" s="831"/>
      <c r="D702" s="831"/>
      <c r="E702" s="832"/>
      <c r="F702" s="832"/>
      <c r="G702" s="832"/>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2.75" customHeight="1" x14ac:dyDescent="0.2">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2.75" customHeight="1" x14ac:dyDescent="0.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2.75" customHeight="1" x14ac:dyDescent="0.2">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2.75" customHeight="1" x14ac:dyDescent="0.2">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2.75" customHeight="1" x14ac:dyDescent="0.2">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2.75" customHeight="1" x14ac:dyDescent="0.2">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2.75" customHeight="1" x14ac:dyDescent="0.2">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sheetData>
  <sheetProtection algorithmName="SHA-512" hashValue="rWGdfQcbmT0RI/kVy0wba8ImMZytvMS4ZnTiXHOX0olJdjFr5BwQZwPKf9Pi6fpUJ6ugEIN6/RYbPZ0NgZuOZA==" saltValue="VTZI7f13Zuz0yx2iz4BShA==" spinCount="100000" sheet="1" objects="1" scenarios="1"/>
  <mergeCells count="601">
    <mergeCell ref="L258:L259"/>
    <mergeCell ref="M258:M259"/>
    <mergeCell ref="B262:M264"/>
    <mergeCell ref="B267:M268"/>
    <mergeCell ref="L270:M270"/>
    <mergeCell ref="H246:J246"/>
    <mergeCell ref="K246:M246"/>
    <mergeCell ref="B248:D248"/>
    <mergeCell ref="B249:D250"/>
    <mergeCell ref="E249:E250"/>
    <mergeCell ref="F249:F250"/>
    <mergeCell ref="G249:G250"/>
    <mergeCell ref="H249:H250"/>
    <mergeCell ref="I249:I250"/>
    <mergeCell ref="J249:J250"/>
    <mergeCell ref="K251:K252"/>
    <mergeCell ref="L251:L252"/>
    <mergeCell ref="M251:M252"/>
    <mergeCell ref="B251:D252"/>
    <mergeCell ref="E251:E252"/>
    <mergeCell ref="F251:F252"/>
    <mergeCell ref="G251:G252"/>
    <mergeCell ref="H251:H252"/>
    <mergeCell ref="I251:I252"/>
    <mergeCell ref="J251:J252"/>
    <mergeCell ref="H254:H255"/>
    <mergeCell ref="I254:I255"/>
    <mergeCell ref="J254:J255"/>
    <mergeCell ref="B270:G271"/>
    <mergeCell ref="B272:G272"/>
    <mergeCell ref="H256:H257"/>
    <mergeCell ref="I256:I257"/>
    <mergeCell ref="J256:J257"/>
    <mergeCell ref="B260:D260"/>
    <mergeCell ref="B261:D261"/>
    <mergeCell ref="B258:D259"/>
    <mergeCell ref="E258:E259"/>
    <mergeCell ref="F258:F259"/>
    <mergeCell ref="G258:G259"/>
    <mergeCell ref="H258:H259"/>
    <mergeCell ref="I258:I259"/>
    <mergeCell ref="H270:I270"/>
    <mergeCell ref="J270:K270"/>
    <mergeCell ref="J258:J259"/>
    <mergeCell ref="K258:K259"/>
    <mergeCell ref="B59:D59"/>
    <mergeCell ref="B274:G274"/>
    <mergeCell ref="B275:M277"/>
    <mergeCell ref="B282:M282"/>
    <mergeCell ref="B286:C287"/>
    <mergeCell ref="H1:H2"/>
    <mergeCell ref="I1:I2"/>
    <mergeCell ref="J1:J2"/>
    <mergeCell ref="K1:K2"/>
    <mergeCell ref="L1:L2"/>
    <mergeCell ref="M1:M2"/>
    <mergeCell ref="B9:M10"/>
    <mergeCell ref="B13:M15"/>
    <mergeCell ref="B18:D19"/>
    <mergeCell ref="E18:E19"/>
    <mergeCell ref="F18:F19"/>
    <mergeCell ref="G18:G19"/>
    <mergeCell ref="B20:D20"/>
    <mergeCell ref="B21:D22"/>
    <mergeCell ref="E21:E22"/>
    <mergeCell ref="F21:F22"/>
    <mergeCell ref="G21:G22"/>
    <mergeCell ref="B23:D23"/>
    <mergeCell ref="B24:G25"/>
    <mergeCell ref="B273:G273"/>
    <mergeCell ref="E254:E255"/>
    <mergeCell ref="F254:F255"/>
    <mergeCell ref="G254:G255"/>
    <mergeCell ref="B246:D247"/>
    <mergeCell ref="E246:G246"/>
    <mergeCell ref="B225:D225"/>
    <mergeCell ref="B226:D226"/>
    <mergeCell ref="B227:D227"/>
    <mergeCell ref="B228:D228"/>
    <mergeCell ref="B229:D229"/>
    <mergeCell ref="B230:D230"/>
    <mergeCell ref="B231:D231"/>
    <mergeCell ref="B232:G236"/>
    <mergeCell ref="B241:F242"/>
    <mergeCell ref="B253:D253"/>
    <mergeCell ref="M42:M43"/>
    <mergeCell ref="B30:M30"/>
    <mergeCell ref="B34:F35"/>
    <mergeCell ref="E40:G41"/>
    <mergeCell ref="H40:J41"/>
    <mergeCell ref="K40:M41"/>
    <mergeCell ref="E42:E43"/>
    <mergeCell ref="N1:N2"/>
    <mergeCell ref="A1:A2"/>
    <mergeCell ref="B1:B2"/>
    <mergeCell ref="C1:C2"/>
    <mergeCell ref="D1:D2"/>
    <mergeCell ref="E1:E2"/>
    <mergeCell ref="F1:F2"/>
    <mergeCell ref="G1:G2"/>
    <mergeCell ref="B5:E6"/>
    <mergeCell ref="B60:M62"/>
    <mergeCell ref="B40:D43"/>
    <mergeCell ref="B45:D45"/>
    <mergeCell ref="B46:D46"/>
    <mergeCell ref="B47:D47"/>
    <mergeCell ref="B48:D48"/>
    <mergeCell ref="B50:D50"/>
    <mergeCell ref="B51:D51"/>
    <mergeCell ref="B44:M44"/>
    <mergeCell ref="B49:M49"/>
    <mergeCell ref="B52:D52"/>
    <mergeCell ref="B53:D53"/>
    <mergeCell ref="B54:M54"/>
    <mergeCell ref="B55:D55"/>
    <mergeCell ref="B56:D56"/>
    <mergeCell ref="B57:D57"/>
    <mergeCell ref="B58:D58"/>
    <mergeCell ref="F42:F43"/>
    <mergeCell ref="G42:G43"/>
    <mergeCell ref="H42:H43"/>
    <mergeCell ref="I42:I43"/>
    <mergeCell ref="J42:J43"/>
    <mergeCell ref="K42:K43"/>
    <mergeCell ref="L42:L43"/>
    <mergeCell ref="B68:D68"/>
    <mergeCell ref="B69:D69"/>
    <mergeCell ref="B70:G71"/>
    <mergeCell ref="B76:G77"/>
    <mergeCell ref="H76:I76"/>
    <mergeCell ref="J76:K76"/>
    <mergeCell ref="L76:M76"/>
    <mergeCell ref="B78:M78"/>
    <mergeCell ref="B79:G79"/>
    <mergeCell ref="B80:G80"/>
    <mergeCell ref="B81:M81"/>
    <mergeCell ref="B82:G82"/>
    <mergeCell ref="B83:G83"/>
    <mergeCell ref="B84:G84"/>
    <mergeCell ref="H94:I94"/>
    <mergeCell ref="J94:K94"/>
    <mergeCell ref="B85:M85"/>
    <mergeCell ref="B86:G86"/>
    <mergeCell ref="B87:G87"/>
    <mergeCell ref="B88:G88"/>
    <mergeCell ref="B89:G89"/>
    <mergeCell ref="B90:M92"/>
    <mergeCell ref="L94:M94"/>
    <mergeCell ref="B94:G95"/>
    <mergeCell ref="B96:M96"/>
    <mergeCell ref="B97:G97"/>
    <mergeCell ref="B98:G98"/>
    <mergeCell ref="B99:M99"/>
    <mergeCell ref="B100:G100"/>
    <mergeCell ref="B101:G101"/>
    <mergeCell ref="B102:G102"/>
    <mergeCell ref="B103:M103"/>
    <mergeCell ref="B104:G104"/>
    <mergeCell ref="B105:G105"/>
    <mergeCell ref="B106:G106"/>
    <mergeCell ref="B107:G107"/>
    <mergeCell ref="B108:M110"/>
    <mergeCell ref="B115:D116"/>
    <mergeCell ref="E115:E116"/>
    <mergeCell ref="F115:F116"/>
    <mergeCell ref="G115:G116"/>
    <mergeCell ref="B117:G117"/>
    <mergeCell ref="B118:D118"/>
    <mergeCell ref="B119:D119"/>
    <mergeCell ref="B120:G120"/>
    <mergeCell ref="B121:D121"/>
    <mergeCell ref="B122:D122"/>
    <mergeCell ref="B123:D123"/>
    <mergeCell ref="B124:D124"/>
    <mergeCell ref="B125:D125"/>
    <mergeCell ref="B126:D126"/>
    <mergeCell ref="B127:D127"/>
    <mergeCell ref="B128:D128"/>
    <mergeCell ref="B129:D129"/>
    <mergeCell ref="B130:D130"/>
    <mergeCell ref="B131:D131"/>
    <mergeCell ref="B132:D132"/>
    <mergeCell ref="B133:G136"/>
    <mergeCell ref="B141:D143"/>
    <mergeCell ref="E141:E143"/>
    <mergeCell ref="F141:F143"/>
    <mergeCell ref="G141:G143"/>
    <mergeCell ref="B144:G144"/>
    <mergeCell ref="B145:D145"/>
    <mergeCell ref="B146:D146"/>
    <mergeCell ref="B147:G147"/>
    <mergeCell ref="B148:D148"/>
    <mergeCell ref="B149:D149"/>
    <mergeCell ref="B150:D150"/>
    <mergeCell ref="B151:D151"/>
    <mergeCell ref="B152:D152"/>
    <mergeCell ref="B153:D153"/>
    <mergeCell ref="B154:D154"/>
    <mergeCell ref="B155:D155"/>
    <mergeCell ref="B156:D156"/>
    <mergeCell ref="B157:G160"/>
    <mergeCell ref="H165:I165"/>
    <mergeCell ref="J165:K165"/>
    <mergeCell ref="L165:M165"/>
    <mergeCell ref="B165:G166"/>
    <mergeCell ref="B167:G167"/>
    <mergeCell ref="B168:G168"/>
    <mergeCell ref="B169:G169"/>
    <mergeCell ref="B170:G170"/>
    <mergeCell ref="B171:G171"/>
    <mergeCell ref="B172:G172"/>
    <mergeCell ref="E181:G181"/>
    <mergeCell ref="H181:J181"/>
    <mergeCell ref="B173:G173"/>
    <mergeCell ref="B174:G174"/>
    <mergeCell ref="B175:G175"/>
    <mergeCell ref="B176:G176"/>
    <mergeCell ref="B177:G177"/>
    <mergeCell ref="B178:M179"/>
    <mergeCell ref="K181:M181"/>
    <mergeCell ref="B181:D182"/>
    <mergeCell ref="B183:D183"/>
    <mergeCell ref="B184:D184"/>
    <mergeCell ref="B185:D185"/>
    <mergeCell ref="B186:D186"/>
    <mergeCell ref="B187:D187"/>
    <mergeCell ref="B188:D188"/>
    <mergeCell ref="H198:H199"/>
    <mergeCell ref="I198:I199"/>
    <mergeCell ref="J198:J199"/>
    <mergeCell ref="K198:K199"/>
    <mergeCell ref="L198:L199"/>
    <mergeCell ref="M198:M199"/>
    <mergeCell ref="B189:D189"/>
    <mergeCell ref="B190:D190"/>
    <mergeCell ref="B191:D191"/>
    <mergeCell ref="B192:D192"/>
    <mergeCell ref="B193:D193"/>
    <mergeCell ref="B194:M196"/>
    <mergeCell ref="B198:G199"/>
    <mergeCell ref="B207:G207"/>
    <mergeCell ref="B208:G208"/>
    <mergeCell ref="B209:G209"/>
    <mergeCell ref="B210:G210"/>
    <mergeCell ref="B211:M213"/>
    <mergeCell ref="B200:G200"/>
    <mergeCell ref="B201:G201"/>
    <mergeCell ref="B202:G202"/>
    <mergeCell ref="B203:G203"/>
    <mergeCell ref="B204:G204"/>
    <mergeCell ref="B205:G205"/>
    <mergeCell ref="B206:G206"/>
    <mergeCell ref="B218:D221"/>
    <mergeCell ref="E218:E221"/>
    <mergeCell ref="F218:F221"/>
    <mergeCell ref="G218:G221"/>
    <mergeCell ref="B222:D222"/>
    <mergeCell ref="B223:D223"/>
    <mergeCell ref="B224:D224"/>
    <mergeCell ref="B254:D255"/>
    <mergeCell ref="E256:E257"/>
    <mergeCell ref="F256:F257"/>
    <mergeCell ref="G256:G257"/>
    <mergeCell ref="B256:D257"/>
    <mergeCell ref="B291:D292"/>
    <mergeCell ref="E291:E292"/>
    <mergeCell ref="F291:F292"/>
    <mergeCell ref="G291:G292"/>
    <mergeCell ref="B293:D293"/>
    <mergeCell ref="B294:D294"/>
    <mergeCell ref="B295:G296"/>
    <mergeCell ref="B301:D303"/>
    <mergeCell ref="E301:E303"/>
    <mergeCell ref="F301:F303"/>
    <mergeCell ref="G301:G303"/>
    <mergeCell ref="B304:D304"/>
    <mergeCell ref="B305:D305"/>
    <mergeCell ref="B307:G308"/>
    <mergeCell ref="B306:D306"/>
    <mergeCell ref="B313:D314"/>
    <mergeCell ref="B318:J318"/>
    <mergeCell ref="B319:M319"/>
    <mergeCell ref="B320:J320"/>
    <mergeCell ref="B321:J321"/>
    <mergeCell ref="B565:J565"/>
    <mergeCell ref="B566:J566"/>
    <mergeCell ref="B322:J322"/>
    <mergeCell ref="B323:J323"/>
    <mergeCell ref="B324:J324"/>
    <mergeCell ref="B325:J325"/>
    <mergeCell ref="B326:J326"/>
    <mergeCell ref="B328:J328"/>
    <mergeCell ref="B329:J329"/>
    <mergeCell ref="B331:J331"/>
    <mergeCell ref="E342:E344"/>
    <mergeCell ref="F342:F344"/>
    <mergeCell ref="B332:M332"/>
    <mergeCell ref="B333:J333"/>
    <mergeCell ref="B334:J334"/>
    <mergeCell ref="B335:J335"/>
    <mergeCell ref="B336:J336"/>
    <mergeCell ref="B337:M337"/>
    <mergeCell ref="G342:G344"/>
    <mergeCell ref="B342:D344"/>
    <mergeCell ref="B361:D362"/>
    <mergeCell ref="E361:E362"/>
    <mergeCell ref="F361:F362"/>
    <mergeCell ref="G361:G362"/>
    <mergeCell ref="J635:M635"/>
    <mergeCell ref="B632:E633"/>
    <mergeCell ref="F632:I633"/>
    <mergeCell ref="J632:M633"/>
    <mergeCell ref="B634:E634"/>
    <mergeCell ref="F634:I634"/>
    <mergeCell ref="J634:M634"/>
    <mergeCell ref="B635:E635"/>
    <mergeCell ref="B345:D345"/>
    <mergeCell ref="B350:J350"/>
    <mergeCell ref="B351:J351"/>
    <mergeCell ref="B352:J352"/>
    <mergeCell ref="B353:J353"/>
    <mergeCell ref="B354:M354"/>
    <mergeCell ref="D610:F612"/>
    <mergeCell ref="G610:H612"/>
    <mergeCell ref="B613:C615"/>
    <mergeCell ref="D613:F615"/>
    <mergeCell ref="G613:H615"/>
    <mergeCell ref="I613:K615"/>
    <mergeCell ref="L613:M615"/>
    <mergeCell ref="B532:D532"/>
    <mergeCell ref="B533:D533"/>
    <mergeCell ref="B534:D534"/>
    <mergeCell ref="B652:G653"/>
    <mergeCell ref="H652:I652"/>
    <mergeCell ref="J652:K652"/>
    <mergeCell ref="L652:M652"/>
    <mergeCell ref="B654:G654"/>
    <mergeCell ref="B655:M657"/>
    <mergeCell ref="B663:D664"/>
    <mergeCell ref="G663:G664"/>
    <mergeCell ref="E663:E664"/>
    <mergeCell ref="F663:F664"/>
    <mergeCell ref="B665:D665"/>
    <mergeCell ref="B666:D666"/>
    <mergeCell ref="B667:D667"/>
    <mergeCell ref="B668:D668"/>
    <mergeCell ref="B669:D669"/>
    <mergeCell ref="B674:D675"/>
    <mergeCell ref="E674:E675"/>
    <mergeCell ref="F674:F675"/>
    <mergeCell ref="G674:G675"/>
    <mergeCell ref="B676:D676"/>
    <mergeCell ref="B677:G678"/>
    <mergeCell ref="E684:G685"/>
    <mergeCell ref="E686:G686"/>
    <mergeCell ref="B696:D696"/>
    <mergeCell ref="B697:D700"/>
    <mergeCell ref="E697:G700"/>
    <mergeCell ref="B684:D685"/>
    <mergeCell ref="B686:D686"/>
    <mergeCell ref="B687:D690"/>
    <mergeCell ref="E687:G690"/>
    <mergeCell ref="B691:D695"/>
    <mergeCell ref="E691:G695"/>
    <mergeCell ref="E696:G696"/>
    <mergeCell ref="B589:C591"/>
    <mergeCell ref="D589:F591"/>
    <mergeCell ref="G589:H591"/>
    <mergeCell ref="D592:F594"/>
    <mergeCell ref="G592:H594"/>
    <mergeCell ref="B592:C594"/>
    <mergeCell ref="B567:J567"/>
    <mergeCell ref="B568:J568"/>
    <mergeCell ref="B569:J569"/>
    <mergeCell ref="B576:C577"/>
    <mergeCell ref="B570:J570"/>
    <mergeCell ref="B571:M571"/>
    <mergeCell ref="B579:M580"/>
    <mergeCell ref="D582:F583"/>
    <mergeCell ref="G582:H583"/>
    <mergeCell ref="I582:K583"/>
    <mergeCell ref="L582:M583"/>
    <mergeCell ref="B582:C583"/>
    <mergeCell ref="L598:M600"/>
    <mergeCell ref="I587:K588"/>
    <mergeCell ref="L587:M588"/>
    <mergeCell ref="I589:K591"/>
    <mergeCell ref="L589:M591"/>
    <mergeCell ref="I592:K594"/>
    <mergeCell ref="L592:M594"/>
    <mergeCell ref="L595:M597"/>
    <mergeCell ref="D587:F588"/>
    <mergeCell ref="G587:H588"/>
    <mergeCell ref="B647:G648"/>
    <mergeCell ref="F401:F402"/>
    <mergeCell ref="G401:G402"/>
    <mergeCell ref="B407:J408"/>
    <mergeCell ref="K407:K408"/>
    <mergeCell ref="L407:L408"/>
    <mergeCell ref="M407:M408"/>
    <mergeCell ref="B409:J409"/>
    <mergeCell ref="B410:J410"/>
    <mergeCell ref="B411:J411"/>
    <mergeCell ref="B412:J412"/>
    <mergeCell ref="B413:J413"/>
    <mergeCell ref="B414:J414"/>
    <mergeCell ref="B415:J415"/>
    <mergeCell ref="B420:D421"/>
    <mergeCell ref="E401:E402"/>
    <mergeCell ref="B425:D426"/>
    <mergeCell ref="E425:E426"/>
    <mergeCell ref="B584:C586"/>
    <mergeCell ref="D584:F586"/>
    <mergeCell ref="G584:H586"/>
    <mergeCell ref="I584:K586"/>
    <mergeCell ref="L584:M586"/>
    <mergeCell ref="B587:C588"/>
    <mergeCell ref="H361:H362"/>
    <mergeCell ref="B363:D363"/>
    <mergeCell ref="B364:D364"/>
    <mergeCell ref="B365:D365"/>
    <mergeCell ref="B367:D368"/>
    <mergeCell ref="E367:E368"/>
    <mergeCell ref="F367:F368"/>
    <mergeCell ref="G367:G368"/>
    <mergeCell ref="H367:H368"/>
    <mergeCell ref="B369:D369"/>
    <mergeCell ref="B370:D370"/>
    <mergeCell ref="B376:I377"/>
    <mergeCell ref="J376:J377"/>
    <mergeCell ref="K376:K377"/>
    <mergeCell ref="L376:L377"/>
    <mergeCell ref="M376:M377"/>
    <mergeCell ref="B378:I378"/>
    <mergeCell ref="B379:I379"/>
    <mergeCell ref="B380:I380"/>
    <mergeCell ref="B381:I381"/>
    <mergeCell ref="B382:I382"/>
    <mergeCell ref="B383:I383"/>
    <mergeCell ref="B384:I384"/>
    <mergeCell ref="B385:M385"/>
    <mergeCell ref="B390:D392"/>
    <mergeCell ref="E390:E392"/>
    <mergeCell ref="F390:F392"/>
    <mergeCell ref="G390:G392"/>
    <mergeCell ref="B393:D393"/>
    <mergeCell ref="B394:D394"/>
    <mergeCell ref="B395:D395"/>
    <mergeCell ref="B396:D396"/>
    <mergeCell ref="B397:D397"/>
    <mergeCell ref="B398:D398"/>
    <mergeCell ref="B399:D399"/>
    <mergeCell ref="B400:D400"/>
    <mergeCell ref="B401:D402"/>
    <mergeCell ref="F425:F426"/>
    <mergeCell ref="G425:G426"/>
    <mergeCell ref="B427:G427"/>
    <mergeCell ref="B428:D428"/>
    <mergeCell ref="B429:D429"/>
    <mergeCell ref="F441:F442"/>
    <mergeCell ref="G441:G442"/>
    <mergeCell ref="B430:D430"/>
    <mergeCell ref="B431:D431"/>
    <mergeCell ref="B432:G432"/>
    <mergeCell ref="B433:D433"/>
    <mergeCell ref="B434:G436"/>
    <mergeCell ref="B441:D442"/>
    <mergeCell ref="E441:E442"/>
    <mergeCell ref="B443:G443"/>
    <mergeCell ref="B444:D444"/>
    <mergeCell ref="B445:D445"/>
    <mergeCell ref="B446:D446"/>
    <mergeCell ref="B447:D447"/>
    <mergeCell ref="B448:G448"/>
    <mergeCell ref="B450:G453"/>
    <mergeCell ref="B449:D449"/>
    <mergeCell ref="B458:D459"/>
    <mergeCell ref="E458:E459"/>
    <mergeCell ref="F458:F459"/>
    <mergeCell ref="G458:G459"/>
    <mergeCell ref="B460:D460"/>
    <mergeCell ref="B461:D461"/>
    <mergeCell ref="B462:G463"/>
    <mergeCell ref="B466:M467"/>
    <mergeCell ref="B469:J469"/>
    <mergeCell ref="B470:J470"/>
    <mergeCell ref="B471:J471"/>
    <mergeCell ref="B472:J472"/>
    <mergeCell ref="B473:J473"/>
    <mergeCell ref="F484:F485"/>
    <mergeCell ref="G484:G485"/>
    <mergeCell ref="B474:J474"/>
    <mergeCell ref="B475:J475"/>
    <mergeCell ref="B476:J476"/>
    <mergeCell ref="B477:M477"/>
    <mergeCell ref="B481:M482"/>
    <mergeCell ref="B484:D485"/>
    <mergeCell ref="E484:E485"/>
    <mergeCell ref="E497:E498"/>
    <mergeCell ref="F497:F498"/>
    <mergeCell ref="B486:D486"/>
    <mergeCell ref="B487:D487"/>
    <mergeCell ref="B488:D488"/>
    <mergeCell ref="B489:D489"/>
    <mergeCell ref="B490:D490"/>
    <mergeCell ref="B491:G492"/>
    <mergeCell ref="G497:G498"/>
    <mergeCell ref="B497:D498"/>
    <mergeCell ref="B499:G499"/>
    <mergeCell ref="B500:D500"/>
    <mergeCell ref="B501:D501"/>
    <mergeCell ref="B502:D502"/>
    <mergeCell ref="B503:D503"/>
    <mergeCell ref="B504:D504"/>
    <mergeCell ref="B505:D505"/>
    <mergeCell ref="B506:G506"/>
    <mergeCell ref="B507:D507"/>
    <mergeCell ref="B508:D508"/>
    <mergeCell ref="B509:D509"/>
    <mergeCell ref="B510:D510"/>
    <mergeCell ref="B511:D511"/>
    <mergeCell ref="B512:D512"/>
    <mergeCell ref="B513:D513"/>
    <mergeCell ref="B514:G517"/>
    <mergeCell ref="B522:D524"/>
    <mergeCell ref="E522:E524"/>
    <mergeCell ref="F522:F524"/>
    <mergeCell ref="G522:G524"/>
    <mergeCell ref="B525:G525"/>
    <mergeCell ref="B526:D526"/>
    <mergeCell ref="B527:D527"/>
    <mergeCell ref="B528:D528"/>
    <mergeCell ref="B529:D529"/>
    <mergeCell ref="B530:D530"/>
    <mergeCell ref="B531:G531"/>
    <mergeCell ref="B553:D553"/>
    <mergeCell ref="B554:D554"/>
    <mergeCell ref="B535:D535"/>
    <mergeCell ref="B536:G538"/>
    <mergeCell ref="B543:D545"/>
    <mergeCell ref="E543:E545"/>
    <mergeCell ref="F543:F545"/>
    <mergeCell ref="G543:G545"/>
    <mergeCell ref="B555:D555"/>
    <mergeCell ref="B556:D556"/>
    <mergeCell ref="B557:D557"/>
    <mergeCell ref="B558:G560"/>
    <mergeCell ref="B546:G546"/>
    <mergeCell ref="B547:D547"/>
    <mergeCell ref="B548:D548"/>
    <mergeCell ref="B549:D549"/>
    <mergeCell ref="B550:D550"/>
    <mergeCell ref="B551:D551"/>
    <mergeCell ref="B552:G552"/>
    <mergeCell ref="B595:C597"/>
    <mergeCell ref="D595:F597"/>
    <mergeCell ref="G595:H597"/>
    <mergeCell ref="B598:C600"/>
    <mergeCell ref="D598:F600"/>
    <mergeCell ref="G598:H600"/>
    <mergeCell ref="G604:H606"/>
    <mergeCell ref="I604:K606"/>
    <mergeCell ref="B601:C603"/>
    <mergeCell ref="D601:F603"/>
    <mergeCell ref="G601:H603"/>
    <mergeCell ref="I601:K603"/>
    <mergeCell ref="I595:K597"/>
    <mergeCell ref="I598:K600"/>
    <mergeCell ref="L601:M603"/>
    <mergeCell ref="D604:F606"/>
    <mergeCell ref="L604:M606"/>
    <mergeCell ref="B604:C606"/>
    <mergeCell ref="B607:C609"/>
    <mergeCell ref="D607:F609"/>
    <mergeCell ref="G607:H609"/>
    <mergeCell ref="I607:K609"/>
    <mergeCell ref="L607:M609"/>
    <mergeCell ref="B610:C612"/>
    <mergeCell ref="N637:Q642"/>
    <mergeCell ref="B643:Q643"/>
    <mergeCell ref="I610:K612"/>
    <mergeCell ref="L610:M612"/>
    <mergeCell ref="M630:Q630"/>
    <mergeCell ref="N632:Q633"/>
    <mergeCell ref="N634:Q634"/>
    <mergeCell ref="N635:Q635"/>
    <mergeCell ref="N636:Q636"/>
    <mergeCell ref="B636:E636"/>
    <mergeCell ref="F636:I636"/>
    <mergeCell ref="J636:M636"/>
    <mergeCell ref="B637:E642"/>
    <mergeCell ref="F637:I642"/>
    <mergeCell ref="J637:M642"/>
    <mergeCell ref="B616:M617"/>
    <mergeCell ref="B620:M621"/>
    <mergeCell ref="B623:H624"/>
    <mergeCell ref="I623:M624"/>
    <mergeCell ref="B625:H627"/>
    <mergeCell ref="I625:M627"/>
    <mergeCell ref="B630:K630"/>
    <mergeCell ref="F635:I635"/>
  </mergeCells>
  <pageMargins left="0.25" right="0.25" top="0.75" bottom="0.75"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dimension ref="A1:Z981"/>
  <sheetViews>
    <sheetView showGridLines="0" workbookViewId="0">
      <pane ySplit="2" topLeftCell="A370" activePane="bottomLeft" state="frozen"/>
      <selection pane="bottomLeft" activeCell="B397" sqref="B397"/>
    </sheetView>
  </sheetViews>
  <sheetFormatPr defaultColWidth="11.19921875" defaultRowHeight="15" customHeight="1" x14ac:dyDescent="0.2"/>
  <cols>
    <col min="1" max="2" width="7" customWidth="1"/>
    <col min="3" max="5" width="10.3984375" customWidth="1"/>
    <col min="6" max="6" width="12.296875" customWidth="1"/>
    <col min="7" max="7" width="12.8984375" customWidth="1"/>
    <col min="8" max="8" width="10.3984375" customWidth="1"/>
    <col min="9" max="10" width="11.8984375" customWidth="1"/>
    <col min="11" max="12" width="10.3984375" customWidth="1"/>
    <col min="13" max="13" width="12.296875" customWidth="1"/>
    <col min="14" max="14" width="13.59765625" customWidth="1"/>
    <col min="15" max="17" width="8.796875" customWidth="1"/>
    <col min="18" max="26" width="8.59765625" customWidth="1"/>
  </cols>
  <sheetData>
    <row r="1" spans="1:26" ht="12.75" customHeight="1" x14ac:dyDescent="0.2">
      <c r="A1" s="1619"/>
      <c r="B1" s="2288"/>
      <c r="C1" s="1800"/>
      <c r="D1" s="1858"/>
      <c r="E1" s="1859"/>
      <c r="F1" s="1860"/>
      <c r="G1" s="1861"/>
      <c r="H1" s="1801"/>
      <c r="I1" s="1800"/>
      <c r="J1" s="1800"/>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9"/>
      <c r="B5" s="2266" t="s">
        <v>13</v>
      </c>
      <c r="C5" s="1610"/>
      <c r="D5" s="1610"/>
      <c r="E5" s="1610"/>
      <c r="F5" s="6"/>
      <c r="G5" s="6"/>
      <c r="H5" s="6"/>
      <c r="I5" s="6"/>
      <c r="J5" s="6"/>
      <c r="K5" s="6"/>
      <c r="L5" s="6"/>
      <c r="M5" s="6"/>
      <c r="N5" s="6"/>
      <c r="O5" s="6"/>
      <c r="P5" s="6"/>
      <c r="Q5" s="6"/>
      <c r="R5" s="6"/>
      <c r="S5" s="6"/>
      <c r="T5" s="6"/>
      <c r="U5" s="6"/>
      <c r="V5" s="6"/>
      <c r="W5" s="6"/>
      <c r="X5" s="6"/>
      <c r="Y5" s="6"/>
      <c r="Z5" s="6"/>
    </row>
    <row r="6" spans="1:26" ht="12.75" customHeight="1" x14ac:dyDescent="0.2">
      <c r="A6" s="2"/>
      <c r="B6" s="1610"/>
      <c r="C6" s="1610"/>
      <c r="D6" s="1610"/>
      <c r="E6" s="1610"/>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1012"/>
      <c r="B8" s="1012" t="s">
        <v>14</v>
      </c>
      <c r="C8" s="1012"/>
      <c r="D8" s="1012"/>
      <c r="E8" s="1012"/>
      <c r="F8" s="1012"/>
      <c r="G8" s="1012"/>
      <c r="H8" s="1012"/>
      <c r="I8" s="1012"/>
      <c r="J8" s="1012"/>
      <c r="K8" s="1012"/>
      <c r="L8" s="1012"/>
      <c r="M8" s="1012"/>
      <c r="N8" s="1"/>
      <c r="O8" s="1"/>
      <c r="P8" s="1"/>
      <c r="Q8" s="1"/>
      <c r="R8" s="1"/>
      <c r="S8" s="1"/>
      <c r="T8" s="1"/>
      <c r="U8" s="1"/>
      <c r="V8" s="1"/>
      <c r="W8" s="1"/>
      <c r="X8" s="1"/>
      <c r="Y8" s="1"/>
      <c r="Z8" s="1"/>
    </row>
    <row r="9" spans="1:26" ht="12.75" customHeight="1" x14ac:dyDescent="0.2">
      <c r="A9" s="1"/>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2">
      <c r="A10" s="1"/>
      <c r="B10" s="1857" t="s">
        <v>1012</v>
      </c>
      <c r="C10" s="1610"/>
      <c r="D10" s="1610"/>
      <c r="E10" s="1610"/>
      <c r="F10" s="1610"/>
      <c r="G10" s="1610"/>
      <c r="H10" s="1610"/>
      <c r="I10" s="1610"/>
      <c r="J10" s="1610"/>
      <c r="K10" s="1610"/>
      <c r="L10" s="1610"/>
      <c r="M10" s="1610"/>
      <c r="N10" s="1"/>
      <c r="O10" s="1"/>
      <c r="P10" s="1"/>
      <c r="Q10" s="1"/>
      <c r="R10" s="1"/>
      <c r="S10" s="70"/>
      <c r="T10" s="70"/>
      <c r="U10" s="70"/>
      <c r="V10" s="70"/>
      <c r="W10" s="70"/>
      <c r="X10" s="70"/>
      <c r="Y10" s="70"/>
      <c r="Z10" s="70"/>
    </row>
    <row r="11" spans="1:26" ht="15" customHeight="1" x14ac:dyDescent="0.2">
      <c r="A11" s="1"/>
      <c r="B11" s="1610"/>
      <c r="C11" s="1610"/>
      <c r="D11" s="1610"/>
      <c r="E11" s="1610"/>
      <c r="F11" s="1610"/>
      <c r="G11" s="1610"/>
      <c r="H11" s="1610"/>
      <c r="I11" s="1610"/>
      <c r="J11" s="1610"/>
      <c r="K11" s="1610"/>
      <c r="L11" s="1610"/>
      <c r="M11" s="1610"/>
      <c r="N11" s="1"/>
      <c r="O11" s="1"/>
      <c r="P11" s="1"/>
      <c r="Q11" s="1"/>
      <c r="R11" s="1"/>
      <c r="S11" s="70"/>
      <c r="T11" s="70"/>
      <c r="U11" s="70"/>
      <c r="V11" s="70"/>
      <c r="W11" s="70"/>
      <c r="X11" s="70"/>
      <c r="Y11" s="70"/>
      <c r="Z11" s="70"/>
    </row>
    <row r="12" spans="1:26" ht="15" customHeight="1" x14ac:dyDescent="0.2">
      <c r="A12" s="1"/>
      <c r="B12" s="5"/>
      <c r="C12" s="5"/>
      <c r="D12" s="5"/>
      <c r="E12" s="5"/>
      <c r="F12" s="5"/>
      <c r="G12" s="5"/>
      <c r="H12" s="5"/>
      <c r="I12" s="5"/>
      <c r="J12" s="5"/>
      <c r="K12" s="5"/>
      <c r="L12" s="5"/>
      <c r="M12" s="5"/>
      <c r="N12" s="1"/>
      <c r="O12" s="1"/>
      <c r="P12" s="1"/>
      <c r="Q12" s="1"/>
      <c r="R12" s="1"/>
      <c r="S12" s="1"/>
      <c r="T12" s="1"/>
      <c r="U12" s="1"/>
      <c r="V12" s="1"/>
      <c r="W12" s="1"/>
      <c r="X12" s="1"/>
      <c r="Y12" s="1"/>
      <c r="Z12" s="1"/>
    </row>
    <row r="13" spans="1:26" ht="12.7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2">
      <c r="A14" s="1012"/>
      <c r="B14" s="1012" t="s">
        <v>81</v>
      </c>
      <c r="C14" s="1012"/>
      <c r="D14" s="1012"/>
      <c r="E14" s="1012"/>
      <c r="F14" s="1012"/>
      <c r="G14" s="1012"/>
      <c r="H14" s="1012"/>
      <c r="I14" s="1012"/>
      <c r="J14" s="1012"/>
      <c r="K14" s="1012"/>
      <c r="L14" s="1012"/>
      <c r="M14" s="1012"/>
      <c r="N14" s="1"/>
      <c r="O14" s="1"/>
      <c r="P14" s="1"/>
      <c r="Q14" s="1"/>
      <c r="R14" s="1"/>
      <c r="S14" s="1"/>
      <c r="T14" s="1"/>
      <c r="U14" s="1"/>
      <c r="V14" s="1"/>
      <c r="W14" s="1"/>
      <c r="X14" s="1"/>
      <c r="Y14" s="1"/>
      <c r="Z14" s="1"/>
    </row>
    <row r="15" spans="1:26" ht="12.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2">
      <c r="A16" s="1"/>
      <c r="B16" s="1612" t="s">
        <v>1013</v>
      </c>
      <c r="C16" s="1610"/>
      <c r="D16" s="1610"/>
      <c r="E16" s="1610"/>
      <c r="F16" s="1610"/>
      <c r="G16" s="1610"/>
      <c r="H16" s="1610"/>
      <c r="I16" s="1610"/>
      <c r="J16" s="1610"/>
      <c r="K16" s="1610"/>
      <c r="L16" s="1610"/>
      <c r="M16" s="1610"/>
      <c r="N16" s="1"/>
      <c r="O16" s="1"/>
      <c r="P16" s="1"/>
      <c r="Q16" s="1"/>
      <c r="R16" s="1"/>
      <c r="S16" s="1"/>
      <c r="T16" s="1"/>
      <c r="U16" s="1"/>
      <c r="V16" s="1"/>
      <c r="W16" s="1"/>
      <c r="X16" s="1"/>
      <c r="Y16" s="1"/>
      <c r="Z16" s="1"/>
    </row>
    <row r="17" spans="1:26" ht="12.75" customHeight="1" x14ac:dyDescent="0.2">
      <c r="A17" s="1"/>
      <c r="B17" s="1610"/>
      <c r="C17" s="1610"/>
      <c r="D17" s="1610"/>
      <c r="E17" s="1610"/>
      <c r="F17" s="1610"/>
      <c r="G17" s="1610"/>
      <c r="H17" s="1610"/>
      <c r="I17" s="1610"/>
      <c r="J17" s="1610"/>
      <c r="K17" s="1610"/>
      <c r="L17" s="1610"/>
      <c r="M17" s="1610"/>
      <c r="N17" s="1"/>
      <c r="O17" s="1"/>
      <c r="P17" s="1"/>
      <c r="Q17" s="1"/>
      <c r="R17" s="1"/>
      <c r="S17" s="1"/>
      <c r="T17" s="1"/>
      <c r="U17" s="1"/>
      <c r="V17" s="1"/>
      <c r="W17" s="1"/>
      <c r="X17" s="1"/>
      <c r="Y17" s="1"/>
      <c r="Z17" s="1"/>
    </row>
    <row r="18" spans="1:26" ht="12.75" customHeight="1" x14ac:dyDescent="0.2">
      <c r="A18" s="1"/>
      <c r="B18" s="1610"/>
      <c r="C18" s="1610"/>
      <c r="D18" s="1610"/>
      <c r="E18" s="1610"/>
      <c r="F18" s="1610"/>
      <c r="G18" s="1610"/>
      <c r="H18" s="1610"/>
      <c r="I18" s="1610"/>
      <c r="J18" s="1610"/>
      <c r="K18" s="1610"/>
      <c r="L18" s="1610"/>
      <c r="M18" s="1610"/>
      <c r="N18" s="1"/>
      <c r="O18" s="1"/>
      <c r="P18" s="1"/>
      <c r="Q18" s="1"/>
      <c r="R18" s="1"/>
      <c r="S18" s="1"/>
      <c r="T18" s="1"/>
      <c r="U18" s="1"/>
      <c r="V18" s="1"/>
      <c r="W18" s="1"/>
      <c r="X18" s="1"/>
      <c r="Y18" s="1"/>
      <c r="Z18" s="1"/>
    </row>
    <row r="19" spans="1:26" ht="12.75" customHeight="1" x14ac:dyDescent="0.2">
      <c r="A19" s="2"/>
      <c r="B19" s="1610"/>
      <c r="C19" s="1610"/>
      <c r="D19" s="1610"/>
      <c r="E19" s="1610"/>
      <c r="F19" s="1610"/>
      <c r="G19" s="1610"/>
      <c r="H19" s="1610"/>
      <c r="I19" s="1610"/>
      <c r="J19" s="1610"/>
      <c r="K19" s="1610"/>
      <c r="L19" s="1610"/>
      <c r="M19" s="1610"/>
      <c r="N19" s="2"/>
      <c r="O19" s="2"/>
      <c r="P19" s="2"/>
      <c r="Q19" s="2"/>
      <c r="R19" s="2"/>
      <c r="S19" s="2"/>
      <c r="T19" s="2"/>
      <c r="U19" s="2"/>
      <c r="V19" s="2"/>
      <c r="W19" s="2"/>
      <c r="X19" s="2"/>
      <c r="Y19" s="2"/>
      <c r="Z19" s="2"/>
    </row>
    <row r="20" spans="1:26"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2">
      <c r="A22" s="6"/>
      <c r="B22" s="2266" t="s">
        <v>83</v>
      </c>
      <c r="C22" s="1610"/>
      <c r="D22" s="1610"/>
      <c r="E22" s="1610"/>
      <c r="F22" s="1610"/>
      <c r="G22" s="6"/>
      <c r="H22" s="6"/>
      <c r="I22" s="6"/>
      <c r="J22" s="6"/>
      <c r="K22" s="6"/>
      <c r="L22" s="6"/>
      <c r="M22" s="6"/>
      <c r="N22" s="6"/>
      <c r="O22" s="6"/>
      <c r="P22" s="6"/>
      <c r="Q22" s="6"/>
      <c r="R22" s="6"/>
      <c r="S22" s="6"/>
      <c r="T22" s="6"/>
      <c r="U22" s="6"/>
      <c r="V22" s="6"/>
      <c r="W22" s="6"/>
      <c r="X22" s="6"/>
      <c r="Y22" s="6"/>
      <c r="Z22" s="6"/>
    </row>
    <row r="23" spans="1:26" ht="12.75" customHeight="1" x14ac:dyDescent="0.2">
      <c r="A23" s="2"/>
      <c r="B23" s="1610"/>
      <c r="C23" s="1610"/>
      <c r="D23" s="1610"/>
      <c r="E23" s="1610"/>
      <c r="F23" s="1610"/>
      <c r="G23" s="2"/>
      <c r="H23" s="2"/>
      <c r="I23" s="2"/>
      <c r="J23" s="2"/>
      <c r="K23" s="2"/>
      <c r="L23" s="2"/>
      <c r="M23" s="2"/>
      <c r="N23" s="2"/>
      <c r="O23" s="2"/>
      <c r="P23" s="2"/>
      <c r="Q23" s="2"/>
      <c r="R23" s="2"/>
      <c r="S23" s="2"/>
      <c r="T23" s="2"/>
      <c r="U23" s="2"/>
      <c r="V23" s="2"/>
      <c r="W23" s="2"/>
      <c r="X23" s="2"/>
      <c r="Y23" s="2"/>
      <c r="Z23" s="2"/>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
      <c r="A25" s="1012"/>
      <c r="B25" s="1012" t="s">
        <v>84</v>
      </c>
      <c r="C25" s="1012"/>
      <c r="D25" s="1012"/>
      <c r="E25" s="1012"/>
      <c r="F25" s="1012"/>
      <c r="G25" s="1012"/>
      <c r="H25" s="1012"/>
      <c r="I25" s="1012"/>
      <c r="J25" s="1012"/>
      <c r="K25" s="1012"/>
      <c r="L25" s="1012"/>
      <c r="M25" s="1012"/>
      <c r="N25" s="1"/>
      <c r="O25" s="1"/>
      <c r="P25" s="1"/>
      <c r="Q25" s="1"/>
      <c r="R25" s="1"/>
      <c r="S25" s="1"/>
      <c r="T25" s="1"/>
      <c r="U25" s="1"/>
      <c r="V25" s="1"/>
      <c r="W25" s="1"/>
      <c r="X25" s="1"/>
      <c r="Y25" s="1"/>
      <c r="Z25" s="1"/>
    </row>
    <row r="26" spans="1:26" ht="12.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2">
      <c r="A27" s="1"/>
      <c r="B27" s="2269" t="s">
        <v>1014</v>
      </c>
      <c r="C27" s="1615"/>
      <c r="D27" s="1637"/>
      <c r="E27" s="2272">
        <v>2022</v>
      </c>
      <c r="F27" s="1615"/>
      <c r="G27" s="1637"/>
      <c r="H27" s="2272">
        <v>2023</v>
      </c>
      <c r="I27" s="1615"/>
      <c r="J27" s="1637"/>
      <c r="K27" s="2272">
        <v>2024</v>
      </c>
      <c r="L27" s="1615"/>
      <c r="M27" s="1615"/>
      <c r="N27" s="1"/>
      <c r="O27" s="1"/>
      <c r="P27" s="1"/>
      <c r="Q27" s="1"/>
      <c r="R27" s="1"/>
      <c r="S27" s="1"/>
      <c r="T27" s="1"/>
      <c r="U27" s="1"/>
      <c r="V27" s="1"/>
      <c r="W27" s="1"/>
      <c r="X27" s="1"/>
      <c r="Y27" s="1"/>
      <c r="Z27" s="1"/>
    </row>
    <row r="28" spans="1:26" ht="12.75" hidden="1" customHeight="1" x14ac:dyDescent="0.2">
      <c r="A28" s="1"/>
      <c r="B28" s="1615"/>
      <c r="C28" s="1610"/>
      <c r="D28" s="1637"/>
      <c r="E28" s="1685"/>
      <c r="F28" s="1615"/>
      <c r="G28" s="1637"/>
      <c r="H28" s="1685"/>
      <c r="I28" s="1615"/>
      <c r="J28" s="1637"/>
      <c r="K28" s="1685"/>
      <c r="L28" s="1615"/>
      <c r="M28" s="1615"/>
      <c r="N28" s="1"/>
      <c r="O28" s="1"/>
      <c r="P28" s="1"/>
      <c r="Q28" s="1"/>
      <c r="R28" s="1"/>
      <c r="S28" s="1"/>
      <c r="T28" s="1"/>
      <c r="U28" s="1"/>
      <c r="V28" s="1"/>
      <c r="W28" s="1"/>
      <c r="X28" s="1"/>
      <c r="Y28" s="1"/>
      <c r="Z28" s="1"/>
    </row>
    <row r="29" spans="1:26" ht="22.5" customHeight="1" x14ac:dyDescent="0.2">
      <c r="A29" s="1"/>
      <c r="B29" s="1615"/>
      <c r="C29" s="1610"/>
      <c r="D29" s="1637"/>
      <c r="E29" s="2283" t="s">
        <v>86</v>
      </c>
      <c r="F29" s="2284" t="s">
        <v>87</v>
      </c>
      <c r="G29" s="2285" t="s">
        <v>42</v>
      </c>
      <c r="H29" s="2283" t="s">
        <v>86</v>
      </c>
      <c r="I29" s="2284" t="s">
        <v>87</v>
      </c>
      <c r="J29" s="2285" t="s">
        <v>42</v>
      </c>
      <c r="K29" s="2283" t="s">
        <v>86</v>
      </c>
      <c r="L29" s="2284" t="s">
        <v>87</v>
      </c>
      <c r="M29" s="2287" t="s">
        <v>42</v>
      </c>
      <c r="N29" s="1"/>
      <c r="O29" s="1"/>
      <c r="P29" s="1"/>
      <c r="Q29" s="1"/>
      <c r="R29" s="1"/>
      <c r="S29" s="1"/>
      <c r="T29" s="1"/>
      <c r="U29" s="1"/>
      <c r="V29" s="1"/>
      <c r="W29" s="1"/>
      <c r="X29" s="1"/>
      <c r="Y29" s="1"/>
      <c r="Z29" s="1"/>
    </row>
    <row r="30" spans="1:26" ht="12.75" hidden="1" customHeight="1" x14ac:dyDescent="0.2">
      <c r="A30" s="1"/>
      <c r="B30" s="1638"/>
      <c r="C30" s="1638"/>
      <c r="D30" s="1639"/>
      <c r="E30" s="1733"/>
      <c r="F30" s="1729"/>
      <c r="G30" s="1735"/>
      <c r="H30" s="1733"/>
      <c r="I30" s="1729"/>
      <c r="J30" s="1735"/>
      <c r="K30" s="1733"/>
      <c r="L30" s="1729"/>
      <c r="M30" s="1731"/>
      <c r="N30" s="1"/>
      <c r="O30" s="1"/>
      <c r="P30" s="1"/>
      <c r="Q30" s="1"/>
      <c r="R30" s="1"/>
      <c r="S30" s="1"/>
      <c r="T30" s="1"/>
      <c r="U30" s="1"/>
      <c r="V30" s="1"/>
      <c r="W30" s="1"/>
      <c r="X30" s="1"/>
      <c r="Y30" s="1"/>
      <c r="Z30" s="1"/>
    </row>
    <row r="31" spans="1:26" ht="12.75" customHeight="1" x14ac:dyDescent="0.2">
      <c r="A31" s="1"/>
      <c r="B31" s="2286" t="s">
        <v>88</v>
      </c>
      <c r="C31" s="1679"/>
      <c r="D31" s="1679"/>
      <c r="E31" s="1679"/>
      <c r="F31" s="1679"/>
      <c r="G31" s="1679"/>
      <c r="H31" s="1679"/>
      <c r="I31" s="1679"/>
      <c r="J31" s="1679"/>
      <c r="K31" s="1679"/>
      <c r="L31" s="1679"/>
      <c r="M31" s="1679"/>
      <c r="N31" s="1"/>
      <c r="O31" s="1"/>
      <c r="P31" s="1"/>
      <c r="Q31" s="1"/>
      <c r="R31" s="1"/>
      <c r="S31" s="1"/>
      <c r="T31" s="1"/>
      <c r="U31" s="1"/>
      <c r="V31" s="1"/>
      <c r="W31" s="1"/>
      <c r="X31" s="1"/>
      <c r="Y31" s="1"/>
      <c r="Z31" s="1"/>
    </row>
    <row r="32" spans="1:26" ht="12.75" customHeight="1" x14ac:dyDescent="0.2">
      <c r="A32" s="1"/>
      <c r="B32" s="1646" t="s">
        <v>23</v>
      </c>
      <c r="C32" s="1647"/>
      <c r="D32" s="1648"/>
      <c r="E32" s="76">
        <v>1204</v>
      </c>
      <c r="F32" s="77">
        <v>137</v>
      </c>
      <c r="G32" s="78">
        <v>1341</v>
      </c>
      <c r="H32" s="79">
        <v>1260</v>
      </c>
      <c r="I32" s="77">
        <v>189</v>
      </c>
      <c r="J32" s="80">
        <v>1449</v>
      </c>
      <c r="K32" s="79">
        <v>1246</v>
      </c>
      <c r="L32" s="77">
        <v>206</v>
      </c>
      <c r="M32" s="80">
        <v>1452</v>
      </c>
      <c r="N32" s="1"/>
      <c r="O32" s="82"/>
      <c r="P32" s="82"/>
      <c r="Q32" s="82"/>
      <c r="R32" s="1"/>
      <c r="S32" s="1"/>
      <c r="T32" s="1"/>
      <c r="U32" s="1"/>
      <c r="V32" s="1"/>
      <c r="W32" s="1"/>
      <c r="X32" s="1"/>
      <c r="Y32" s="1"/>
      <c r="Z32" s="1"/>
    </row>
    <row r="33" spans="1:26" ht="12.75" customHeight="1" x14ac:dyDescent="0.2">
      <c r="A33" s="1"/>
      <c r="B33" s="1623" t="s">
        <v>26</v>
      </c>
      <c r="C33" s="1624"/>
      <c r="D33" s="1625"/>
      <c r="E33" s="1043">
        <v>459</v>
      </c>
      <c r="F33" s="84">
        <v>70</v>
      </c>
      <c r="G33" s="83">
        <v>529</v>
      </c>
      <c r="H33" s="85">
        <v>466</v>
      </c>
      <c r="I33" s="84">
        <v>87</v>
      </c>
      <c r="J33" s="1042">
        <v>553</v>
      </c>
      <c r="K33" s="85">
        <v>456</v>
      </c>
      <c r="L33" s="84">
        <v>94</v>
      </c>
      <c r="M33" s="1042">
        <v>550</v>
      </c>
      <c r="N33" s="1"/>
      <c r="O33" s="82"/>
      <c r="P33" s="82"/>
      <c r="Q33" s="82"/>
      <c r="R33" s="1"/>
      <c r="S33" s="1"/>
      <c r="T33" s="1"/>
      <c r="U33" s="1"/>
      <c r="V33" s="1"/>
      <c r="W33" s="1"/>
      <c r="X33" s="1"/>
      <c r="Y33" s="1"/>
      <c r="Z33" s="1"/>
    </row>
    <row r="34" spans="1:26" ht="12.75" customHeight="1" x14ac:dyDescent="0.2">
      <c r="A34" s="1"/>
      <c r="B34" s="1631" t="s">
        <v>42</v>
      </c>
      <c r="C34" s="1632"/>
      <c r="D34" s="1633"/>
      <c r="E34" s="1044">
        <v>1663</v>
      </c>
      <c r="F34" s="1045">
        <v>207</v>
      </c>
      <c r="G34" s="87">
        <v>1870</v>
      </c>
      <c r="H34" s="1046">
        <v>1726</v>
      </c>
      <c r="I34" s="1045">
        <v>276</v>
      </c>
      <c r="J34" s="1047">
        <v>2002</v>
      </c>
      <c r="K34" s="1046">
        <v>1702</v>
      </c>
      <c r="L34" s="237">
        <v>300</v>
      </c>
      <c r="M34" s="1047">
        <v>2002</v>
      </c>
      <c r="N34" s="1"/>
      <c r="O34" s="82"/>
      <c r="P34" s="82"/>
      <c r="Q34" s="82"/>
      <c r="R34" s="1"/>
      <c r="S34" s="1"/>
      <c r="T34" s="1"/>
      <c r="U34" s="1"/>
      <c r="V34" s="1"/>
      <c r="W34" s="1"/>
      <c r="X34" s="1"/>
      <c r="Y34" s="1"/>
      <c r="Z34" s="1"/>
    </row>
    <row r="35" spans="1:26" ht="12.75" customHeight="1" x14ac:dyDescent="0.2">
      <c r="A35" s="1"/>
      <c r="B35" s="2279" t="s">
        <v>90</v>
      </c>
      <c r="C35" s="1630"/>
      <c r="D35" s="1630"/>
      <c r="E35" s="1630"/>
      <c r="F35" s="1630"/>
      <c r="G35" s="1630"/>
      <c r="H35" s="1630"/>
      <c r="I35" s="1630"/>
      <c r="J35" s="1630"/>
      <c r="K35" s="1630"/>
      <c r="L35" s="1630"/>
      <c r="M35" s="1630"/>
      <c r="N35" s="1"/>
      <c r="O35" s="1"/>
      <c r="P35" s="1"/>
      <c r="Q35" s="1"/>
      <c r="R35" s="1"/>
      <c r="S35" s="1"/>
      <c r="T35" s="1"/>
      <c r="U35" s="1"/>
      <c r="V35" s="1"/>
      <c r="W35" s="1"/>
      <c r="X35" s="1"/>
      <c r="Y35" s="1"/>
      <c r="Z35" s="1"/>
    </row>
    <row r="36" spans="1:26" ht="12.75" customHeight="1" x14ac:dyDescent="0.2">
      <c r="A36" s="1"/>
      <c r="B36" s="1646" t="s">
        <v>23</v>
      </c>
      <c r="C36" s="1647"/>
      <c r="D36" s="1648"/>
      <c r="E36" s="1038">
        <v>1</v>
      </c>
      <c r="F36" s="1041">
        <v>3</v>
      </c>
      <c r="G36" s="192">
        <v>4</v>
      </c>
      <c r="H36" s="79">
        <v>3</v>
      </c>
      <c r="I36" s="77">
        <v>8</v>
      </c>
      <c r="J36" s="1102">
        <v>11</v>
      </c>
      <c r="K36" s="79">
        <v>2</v>
      </c>
      <c r="L36" s="77">
        <v>7</v>
      </c>
      <c r="M36" s="1102">
        <v>9</v>
      </c>
      <c r="N36" s="1"/>
      <c r="O36" s="82"/>
      <c r="P36" s="82"/>
      <c r="Q36" s="82"/>
      <c r="R36" s="1"/>
      <c r="S36" s="1"/>
      <c r="T36" s="1"/>
      <c r="U36" s="1"/>
      <c r="V36" s="1"/>
      <c r="W36" s="1"/>
      <c r="X36" s="1"/>
      <c r="Y36" s="1"/>
      <c r="Z36" s="1"/>
    </row>
    <row r="37" spans="1:26" ht="12.75" customHeight="1" x14ac:dyDescent="0.2">
      <c r="A37" s="1"/>
      <c r="B37" s="1623" t="s">
        <v>26</v>
      </c>
      <c r="C37" s="1624"/>
      <c r="D37" s="1625"/>
      <c r="E37" s="85">
        <v>0</v>
      </c>
      <c r="F37" s="84">
        <v>2</v>
      </c>
      <c r="G37" s="83">
        <v>2</v>
      </c>
      <c r="H37" s="85">
        <v>0</v>
      </c>
      <c r="I37" s="84">
        <v>10</v>
      </c>
      <c r="J37" s="1042">
        <v>10</v>
      </c>
      <c r="K37" s="85">
        <v>0</v>
      </c>
      <c r="L37" s="84">
        <v>10</v>
      </c>
      <c r="M37" s="1042">
        <v>10</v>
      </c>
      <c r="N37" s="1"/>
      <c r="O37" s="82"/>
      <c r="P37" s="82"/>
      <c r="Q37" s="82"/>
      <c r="R37" s="1"/>
      <c r="S37" s="1"/>
      <c r="T37" s="1"/>
      <c r="U37" s="1"/>
      <c r="V37" s="1"/>
      <c r="W37" s="1"/>
      <c r="X37" s="1"/>
      <c r="Y37" s="1"/>
      <c r="Z37" s="1"/>
    </row>
    <row r="38" spans="1:26" ht="12.75" customHeight="1" x14ac:dyDescent="0.2">
      <c r="A38" s="1"/>
      <c r="B38" s="1631" t="s">
        <v>42</v>
      </c>
      <c r="C38" s="1632"/>
      <c r="D38" s="1633"/>
      <c r="E38" s="1046">
        <v>1</v>
      </c>
      <c r="F38" s="1045">
        <v>5</v>
      </c>
      <c r="G38" s="87">
        <v>6</v>
      </c>
      <c r="H38" s="1046">
        <v>3</v>
      </c>
      <c r="I38" s="1045">
        <v>18</v>
      </c>
      <c r="J38" s="1047">
        <v>21</v>
      </c>
      <c r="K38" s="1046">
        <v>2</v>
      </c>
      <c r="L38" s="1045">
        <v>17</v>
      </c>
      <c r="M38" s="1047">
        <v>19</v>
      </c>
      <c r="N38" s="1"/>
      <c r="O38" s="82"/>
      <c r="P38" s="82"/>
      <c r="Q38" s="82"/>
      <c r="R38" s="1"/>
      <c r="S38" s="1"/>
      <c r="T38" s="1"/>
      <c r="U38" s="1"/>
      <c r="V38" s="1"/>
      <c r="W38" s="1"/>
      <c r="X38" s="1"/>
      <c r="Y38" s="1"/>
      <c r="Z38" s="1"/>
    </row>
    <row r="39" spans="1:26" ht="12.75" customHeight="1" x14ac:dyDescent="0.2">
      <c r="A39" s="1"/>
      <c r="B39" s="2279" t="s">
        <v>91</v>
      </c>
      <c r="C39" s="1630"/>
      <c r="D39" s="1630"/>
      <c r="E39" s="1630"/>
      <c r="F39" s="1630"/>
      <c r="G39" s="1630"/>
      <c r="H39" s="1630"/>
      <c r="I39" s="1630"/>
      <c r="J39" s="1630"/>
      <c r="K39" s="1630"/>
      <c r="L39" s="1630"/>
      <c r="M39" s="1630"/>
      <c r="N39" s="1"/>
      <c r="O39" s="1"/>
      <c r="P39" s="1"/>
      <c r="Q39" s="1"/>
      <c r="R39" s="1"/>
      <c r="S39" s="1"/>
      <c r="T39" s="1"/>
      <c r="U39" s="1"/>
      <c r="V39" s="1"/>
      <c r="W39" s="1"/>
      <c r="X39" s="1"/>
      <c r="Y39" s="1"/>
      <c r="Z39" s="1"/>
    </row>
    <row r="40" spans="1:26" ht="12.75" customHeight="1" x14ac:dyDescent="0.2">
      <c r="A40" s="1"/>
      <c r="B40" s="1646" t="s">
        <v>23</v>
      </c>
      <c r="C40" s="1647"/>
      <c r="D40" s="1648"/>
      <c r="E40" s="1038">
        <v>1</v>
      </c>
      <c r="F40" s="1041">
        <v>41</v>
      </c>
      <c r="G40" s="192">
        <v>42</v>
      </c>
      <c r="H40" s="79">
        <v>1</v>
      </c>
      <c r="I40" s="77">
        <v>55</v>
      </c>
      <c r="J40" s="1102">
        <v>56</v>
      </c>
      <c r="K40" s="79">
        <v>1</v>
      </c>
      <c r="L40" s="77">
        <v>56</v>
      </c>
      <c r="M40" s="1102">
        <v>57</v>
      </c>
      <c r="N40" s="1"/>
      <c r="O40" s="82"/>
      <c r="P40" s="82"/>
      <c r="Q40" s="82"/>
      <c r="R40" s="1"/>
      <c r="S40" s="1"/>
      <c r="T40" s="1"/>
      <c r="U40" s="1"/>
      <c r="V40" s="1"/>
      <c r="W40" s="1"/>
      <c r="X40" s="1"/>
      <c r="Y40" s="1"/>
      <c r="Z40" s="1"/>
    </row>
    <row r="41" spans="1:26" ht="12.75" customHeight="1" x14ac:dyDescent="0.2">
      <c r="A41" s="1"/>
      <c r="B41" s="1623" t="s">
        <v>26</v>
      </c>
      <c r="C41" s="1624"/>
      <c r="D41" s="1625"/>
      <c r="E41" s="85">
        <v>10</v>
      </c>
      <c r="F41" s="84">
        <v>21</v>
      </c>
      <c r="G41" s="83">
        <v>31</v>
      </c>
      <c r="H41" s="85">
        <v>8</v>
      </c>
      <c r="I41" s="84">
        <v>24</v>
      </c>
      <c r="J41" s="1042">
        <v>32</v>
      </c>
      <c r="K41" s="85">
        <v>1</v>
      </c>
      <c r="L41" s="84">
        <v>23</v>
      </c>
      <c r="M41" s="1042">
        <v>24</v>
      </c>
      <c r="N41" s="1"/>
      <c r="O41" s="82"/>
      <c r="P41" s="82"/>
      <c r="Q41" s="82"/>
      <c r="R41" s="1"/>
      <c r="S41" s="1"/>
      <c r="T41" s="1"/>
      <c r="U41" s="1"/>
      <c r="V41" s="1"/>
      <c r="W41" s="1"/>
      <c r="X41" s="1"/>
      <c r="Y41" s="1"/>
      <c r="Z41" s="1"/>
    </row>
    <row r="42" spans="1:26" ht="12.75" customHeight="1" x14ac:dyDescent="0.2">
      <c r="A42" s="1"/>
      <c r="B42" s="1736" t="s">
        <v>42</v>
      </c>
      <c r="C42" s="1698"/>
      <c r="D42" s="1699"/>
      <c r="E42" s="1046">
        <v>11</v>
      </c>
      <c r="F42" s="1045">
        <v>62</v>
      </c>
      <c r="G42" s="87">
        <v>73</v>
      </c>
      <c r="H42" s="1046">
        <v>9</v>
      </c>
      <c r="I42" s="1045">
        <v>79</v>
      </c>
      <c r="J42" s="1047">
        <v>88</v>
      </c>
      <c r="K42" s="1046">
        <v>2</v>
      </c>
      <c r="L42" s="1045">
        <v>79</v>
      </c>
      <c r="M42" s="1047">
        <v>81</v>
      </c>
      <c r="N42" s="1"/>
      <c r="O42" s="82"/>
      <c r="P42" s="82"/>
      <c r="Q42" s="82"/>
      <c r="R42" s="1"/>
      <c r="S42" s="1"/>
      <c r="T42" s="1"/>
      <c r="U42" s="1"/>
      <c r="V42" s="1"/>
      <c r="W42" s="1"/>
      <c r="X42" s="1"/>
      <c r="Y42" s="1"/>
      <c r="Z42" s="1"/>
    </row>
    <row r="43" spans="1:26" ht="12.75" customHeight="1" x14ac:dyDescent="0.2">
      <c r="A43" s="1"/>
      <c r="B43" s="1707" t="s">
        <v>1015</v>
      </c>
      <c r="C43" s="1632"/>
      <c r="D43" s="1633"/>
      <c r="E43" s="1163">
        <v>1675</v>
      </c>
      <c r="F43" s="1164">
        <v>274</v>
      </c>
      <c r="G43" s="1413">
        <v>1949</v>
      </c>
      <c r="H43" s="1163">
        <v>1738</v>
      </c>
      <c r="I43" s="1164">
        <v>373</v>
      </c>
      <c r="J43" s="1165">
        <v>2111</v>
      </c>
      <c r="K43" s="1163">
        <v>1706</v>
      </c>
      <c r="L43" s="1164">
        <v>396</v>
      </c>
      <c r="M43" s="1165">
        <v>2102</v>
      </c>
      <c r="N43" s="1"/>
      <c r="O43" s="82"/>
      <c r="P43" s="82"/>
      <c r="Q43" s="82"/>
      <c r="R43" s="1"/>
      <c r="S43" s="1"/>
      <c r="T43" s="1"/>
      <c r="U43" s="1"/>
      <c r="V43" s="1"/>
      <c r="W43" s="1"/>
      <c r="X43" s="1"/>
      <c r="Y43" s="1"/>
      <c r="Z43" s="1"/>
    </row>
    <row r="44" spans="1:26" ht="15" customHeight="1" x14ac:dyDescent="0.2">
      <c r="A44" s="2"/>
      <c r="B44" s="2028" t="s">
        <v>1016</v>
      </c>
      <c r="C44" s="1645"/>
      <c r="D44" s="1645"/>
      <c r="E44" s="1645"/>
      <c r="F44" s="1645"/>
      <c r="G44" s="1645"/>
      <c r="H44" s="1645"/>
      <c r="I44" s="1645"/>
      <c r="J44" s="1645"/>
      <c r="K44" s="1645"/>
      <c r="L44" s="1645"/>
      <c r="M44" s="1645"/>
      <c r="N44" s="2"/>
      <c r="O44" s="2"/>
      <c r="P44" s="2"/>
      <c r="Q44" s="2"/>
      <c r="R44" s="2"/>
      <c r="S44" s="2"/>
      <c r="T44" s="2"/>
      <c r="U44" s="2"/>
      <c r="V44" s="2"/>
      <c r="W44" s="2"/>
      <c r="X44" s="2"/>
      <c r="Y44" s="2"/>
      <c r="Z44" s="2"/>
    </row>
    <row r="45" spans="1:26" ht="12.75" customHeight="1" x14ac:dyDescent="0.2">
      <c r="A45" s="2"/>
      <c r="B45" s="1610"/>
      <c r="C45" s="1610"/>
      <c r="D45" s="1610"/>
      <c r="E45" s="1610"/>
      <c r="F45" s="1610"/>
      <c r="G45" s="1610"/>
      <c r="H45" s="1610"/>
      <c r="I45" s="1610"/>
      <c r="J45" s="1610"/>
      <c r="K45" s="1610"/>
      <c r="L45" s="1610"/>
      <c r="M45" s="1610"/>
      <c r="N45" s="2"/>
      <c r="O45" s="2"/>
      <c r="P45" s="2"/>
      <c r="Q45" s="2"/>
      <c r="R45" s="2"/>
      <c r="S45" s="2"/>
      <c r="T45" s="2"/>
      <c r="U45" s="2"/>
      <c r="V45" s="2"/>
      <c r="W45" s="2"/>
      <c r="X45" s="2"/>
      <c r="Y45" s="2"/>
      <c r="Z45" s="2"/>
    </row>
    <row r="46" spans="1:26" ht="12.75" customHeight="1" x14ac:dyDescent="0.2">
      <c r="A46" s="2"/>
      <c r="B46" s="1635"/>
      <c r="C46" s="1635"/>
      <c r="D46" s="1635"/>
      <c r="E46" s="1635"/>
      <c r="F46" s="1635"/>
      <c r="G46" s="1635"/>
      <c r="H46" s="1635"/>
      <c r="I46" s="1635"/>
      <c r="J46" s="1635"/>
      <c r="K46" s="1635"/>
      <c r="L46" s="1635"/>
      <c r="M46" s="1635"/>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1012"/>
      <c r="B49" s="1012" t="s">
        <v>94</v>
      </c>
      <c r="C49" s="1012"/>
      <c r="D49" s="1012"/>
      <c r="E49" s="1012"/>
      <c r="F49" s="1012"/>
      <c r="G49" s="1012"/>
      <c r="H49" s="1012"/>
      <c r="I49" s="1012"/>
      <c r="J49" s="1012"/>
      <c r="K49" s="1012"/>
      <c r="L49" s="1012"/>
      <c r="M49" s="1012"/>
      <c r="N49" s="1"/>
      <c r="O49" s="1"/>
      <c r="P49" s="1"/>
      <c r="Q49" s="1"/>
      <c r="R49" s="1"/>
      <c r="S49" s="1"/>
      <c r="T49" s="1"/>
      <c r="U49" s="1"/>
      <c r="V49" s="1"/>
      <c r="W49" s="1"/>
      <c r="X49" s="1"/>
      <c r="Y49" s="1"/>
      <c r="Z49" s="1"/>
    </row>
    <row r="50" spans="1:26" ht="12.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21" customHeight="1" x14ac:dyDescent="0.2">
      <c r="A52" s="1"/>
      <c r="B52" s="2281" t="s">
        <v>1017</v>
      </c>
      <c r="C52" s="1638"/>
      <c r="D52" s="1639"/>
      <c r="E52" s="834">
        <v>2022</v>
      </c>
      <c r="F52" s="834">
        <v>2023</v>
      </c>
      <c r="G52" s="1465">
        <v>2024</v>
      </c>
      <c r="H52" s="1"/>
      <c r="I52" s="1"/>
      <c r="J52" s="1"/>
      <c r="K52" s="1"/>
      <c r="L52" s="1"/>
      <c r="M52" s="1"/>
      <c r="N52" s="1"/>
      <c r="O52" s="1"/>
      <c r="P52" s="1"/>
      <c r="Q52" s="1"/>
      <c r="R52" s="1"/>
      <c r="S52" s="1"/>
      <c r="T52" s="1"/>
      <c r="U52" s="1"/>
      <c r="V52" s="1"/>
      <c r="W52" s="1"/>
      <c r="X52" s="1"/>
      <c r="Y52" s="1"/>
      <c r="Z52" s="1"/>
    </row>
    <row r="53" spans="1:26" ht="12.75" customHeight="1" x14ac:dyDescent="0.2">
      <c r="A53" s="1"/>
      <c r="B53" s="1686" t="s">
        <v>1018</v>
      </c>
      <c r="C53" s="1627"/>
      <c r="D53" s="1687"/>
      <c r="E53" s="835">
        <v>2468</v>
      </c>
      <c r="F53" s="1167">
        <v>1744</v>
      </c>
      <c r="G53" s="1167">
        <v>2510</v>
      </c>
      <c r="H53" s="1"/>
      <c r="I53" s="1"/>
      <c r="J53" s="1"/>
      <c r="K53" s="1"/>
      <c r="L53" s="1"/>
      <c r="M53" s="1"/>
      <c r="N53" s="1"/>
      <c r="O53" s="1"/>
      <c r="P53" s="1"/>
      <c r="Q53" s="1"/>
      <c r="R53" s="1"/>
      <c r="S53" s="1"/>
      <c r="T53" s="1"/>
      <c r="U53" s="1"/>
      <c r="V53" s="1"/>
      <c r="W53" s="1"/>
      <c r="X53" s="1"/>
      <c r="Y53" s="1"/>
      <c r="Z53" s="1"/>
    </row>
    <row r="54" spans="1:26" ht="12" customHeight="1" x14ac:dyDescent="0.2">
      <c r="A54" s="2"/>
      <c r="B54" s="1836" t="s">
        <v>1019</v>
      </c>
      <c r="C54" s="1645"/>
      <c r="D54" s="1645"/>
      <c r="E54" s="1645"/>
      <c r="F54" s="1645"/>
      <c r="G54" s="1645"/>
      <c r="H54" s="2"/>
      <c r="I54" s="2"/>
      <c r="J54" s="2"/>
      <c r="K54" s="2"/>
      <c r="L54" s="2"/>
      <c r="M54" s="2"/>
      <c r="N54" s="2"/>
      <c r="O54" s="2"/>
      <c r="P54" s="2"/>
      <c r="Q54" s="2"/>
      <c r="R54" s="2"/>
      <c r="S54" s="2"/>
      <c r="T54" s="2"/>
      <c r="U54" s="2"/>
      <c r="V54" s="2"/>
      <c r="W54" s="2"/>
      <c r="X54" s="2"/>
      <c r="Y54" s="2"/>
      <c r="Z54" s="2"/>
    </row>
    <row r="55" spans="1:26" ht="50.25" customHeight="1" x14ac:dyDescent="0.2">
      <c r="A55" s="2"/>
      <c r="B55" s="1635"/>
      <c r="C55" s="1635"/>
      <c r="D55" s="1635"/>
      <c r="E55" s="1635"/>
      <c r="F55" s="1635"/>
      <c r="G55" s="1635"/>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1012"/>
      <c r="B58" s="1012" t="s">
        <v>103</v>
      </c>
      <c r="C58" s="1012"/>
      <c r="D58" s="1012"/>
      <c r="E58" s="1012"/>
      <c r="F58" s="1012"/>
      <c r="G58" s="1012"/>
      <c r="H58" s="1012"/>
      <c r="I58" s="1012"/>
      <c r="J58" s="1012"/>
      <c r="K58" s="1012"/>
      <c r="L58" s="1012"/>
      <c r="M58" s="1012"/>
      <c r="N58" s="1"/>
      <c r="O58" s="1"/>
      <c r="P58" s="1"/>
      <c r="Q58" s="1"/>
      <c r="R58" s="1"/>
      <c r="S58" s="1"/>
      <c r="T58" s="1"/>
      <c r="U58" s="1"/>
      <c r="V58" s="1"/>
      <c r="W58" s="1"/>
      <c r="X58" s="1"/>
      <c r="Y58" s="1"/>
      <c r="Z58" s="1"/>
    </row>
    <row r="59" spans="1:26" ht="12.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 customHeight="1" x14ac:dyDescent="0.2">
      <c r="A60" s="1"/>
      <c r="B60" s="2269" t="s">
        <v>1020</v>
      </c>
      <c r="C60" s="1615"/>
      <c r="D60" s="1615"/>
      <c r="E60" s="1615"/>
      <c r="F60" s="1615"/>
      <c r="G60" s="1637"/>
      <c r="H60" s="2272">
        <v>2022</v>
      </c>
      <c r="I60" s="1637"/>
      <c r="J60" s="2282">
        <v>2023</v>
      </c>
      <c r="K60" s="1637"/>
      <c r="L60" s="2272">
        <v>2024</v>
      </c>
      <c r="M60" s="1615"/>
      <c r="N60" s="1"/>
      <c r="O60" s="1"/>
      <c r="P60" s="1"/>
      <c r="Q60" s="1"/>
      <c r="R60" s="1"/>
      <c r="S60" s="1"/>
      <c r="T60" s="1"/>
      <c r="U60" s="1"/>
      <c r="V60" s="1"/>
      <c r="W60" s="1"/>
      <c r="X60" s="1"/>
      <c r="Y60" s="1"/>
      <c r="Z60" s="1"/>
    </row>
    <row r="61" spans="1:26" ht="12.75" customHeight="1" x14ac:dyDescent="0.2">
      <c r="A61" s="1"/>
      <c r="B61" s="1638"/>
      <c r="C61" s="1638"/>
      <c r="D61" s="1638"/>
      <c r="E61" s="1638"/>
      <c r="F61" s="1638"/>
      <c r="G61" s="1639"/>
      <c r="H61" s="1466" t="s">
        <v>105</v>
      </c>
      <c r="I61" s="1467" t="s">
        <v>106</v>
      </c>
      <c r="J61" s="1466" t="s">
        <v>105</v>
      </c>
      <c r="K61" s="1467" t="s">
        <v>106</v>
      </c>
      <c r="L61" s="1466" t="s">
        <v>105</v>
      </c>
      <c r="M61" s="836" t="s">
        <v>106</v>
      </c>
      <c r="N61" s="1"/>
      <c r="O61" s="1"/>
      <c r="P61" s="1"/>
      <c r="Q61" s="1"/>
      <c r="R61" s="1"/>
      <c r="S61" s="1"/>
      <c r="T61" s="1"/>
      <c r="U61" s="1"/>
      <c r="V61" s="1"/>
      <c r="W61" s="1"/>
      <c r="X61" s="1"/>
      <c r="Y61" s="1"/>
      <c r="Z61" s="1"/>
    </row>
    <row r="62" spans="1:26" ht="12.75" customHeight="1" x14ac:dyDescent="0.2">
      <c r="A62" s="1"/>
      <c r="B62" s="2278" t="s">
        <v>107</v>
      </c>
      <c r="C62" s="1627"/>
      <c r="D62" s="1627"/>
      <c r="E62" s="1627"/>
      <c r="F62" s="1627"/>
      <c r="G62" s="1627"/>
      <c r="H62" s="1627"/>
      <c r="I62" s="1627"/>
      <c r="J62" s="1627"/>
      <c r="K62" s="1627"/>
      <c r="L62" s="1627"/>
      <c r="M62" s="1627"/>
      <c r="N62" s="1"/>
      <c r="O62" s="1"/>
      <c r="P62" s="1"/>
      <c r="Q62" s="1"/>
      <c r="R62" s="1"/>
      <c r="S62" s="1"/>
      <c r="T62" s="1"/>
      <c r="U62" s="1"/>
      <c r="V62" s="1"/>
      <c r="W62" s="1"/>
      <c r="X62" s="1"/>
      <c r="Y62" s="1"/>
      <c r="Z62" s="1"/>
    </row>
    <row r="63" spans="1:26" ht="12.75" customHeight="1" x14ac:dyDescent="0.2">
      <c r="A63" s="1"/>
      <c r="B63" s="1646" t="s">
        <v>86</v>
      </c>
      <c r="C63" s="1647"/>
      <c r="D63" s="1647"/>
      <c r="E63" s="1647"/>
      <c r="F63" s="1647"/>
      <c r="G63" s="1648"/>
      <c r="H63" s="76">
        <v>385</v>
      </c>
      <c r="I63" s="734">
        <v>171</v>
      </c>
      <c r="J63" s="79">
        <v>230</v>
      </c>
      <c r="K63" s="737">
        <v>165</v>
      </c>
      <c r="L63" s="79">
        <v>141</v>
      </c>
      <c r="M63" s="737">
        <v>175</v>
      </c>
      <c r="N63" s="1"/>
      <c r="O63" s="82"/>
      <c r="P63" s="82"/>
      <c r="Q63" s="1"/>
      <c r="R63" s="1"/>
      <c r="S63" s="1"/>
      <c r="T63" s="1"/>
      <c r="U63" s="1"/>
      <c r="V63" s="1"/>
      <c r="W63" s="1"/>
      <c r="X63" s="1"/>
      <c r="Y63" s="1"/>
      <c r="Z63" s="1"/>
    </row>
    <row r="64" spans="1:26" ht="12.75" customHeight="1" x14ac:dyDescent="0.2">
      <c r="A64" s="1"/>
      <c r="B64" s="1675" t="s">
        <v>87</v>
      </c>
      <c r="C64" s="1632"/>
      <c r="D64" s="1632"/>
      <c r="E64" s="1632"/>
      <c r="F64" s="1632"/>
      <c r="G64" s="1633"/>
      <c r="H64" s="1248">
        <v>129</v>
      </c>
      <c r="I64" s="837">
        <v>65</v>
      </c>
      <c r="J64" s="1100">
        <v>192</v>
      </c>
      <c r="K64" s="1468">
        <v>89</v>
      </c>
      <c r="L64" s="1100">
        <v>119</v>
      </c>
      <c r="M64" s="1468">
        <v>97</v>
      </c>
      <c r="N64" s="1"/>
      <c r="O64" s="82"/>
      <c r="P64" s="82"/>
      <c r="Q64" s="1"/>
      <c r="R64" s="1"/>
      <c r="S64" s="1"/>
      <c r="T64" s="1"/>
      <c r="U64" s="1"/>
      <c r="V64" s="1"/>
      <c r="W64" s="1"/>
      <c r="X64" s="1"/>
      <c r="Y64" s="1"/>
      <c r="Z64" s="1"/>
    </row>
    <row r="65" spans="1:26" ht="12.75" customHeight="1" x14ac:dyDescent="0.2">
      <c r="A65" s="1"/>
      <c r="B65" s="2279" t="s">
        <v>108</v>
      </c>
      <c r="C65" s="1630"/>
      <c r="D65" s="1630"/>
      <c r="E65" s="1630"/>
      <c r="F65" s="1630"/>
      <c r="G65" s="1630"/>
      <c r="H65" s="1630"/>
      <c r="I65" s="1630"/>
      <c r="J65" s="1630"/>
      <c r="K65" s="1630"/>
      <c r="L65" s="1630"/>
      <c r="M65" s="1630"/>
      <c r="N65" s="1"/>
      <c r="O65" s="1"/>
      <c r="P65" s="1"/>
      <c r="Q65" s="1"/>
      <c r="R65" s="1"/>
      <c r="S65" s="1"/>
      <c r="T65" s="1"/>
      <c r="U65" s="1"/>
      <c r="V65" s="1"/>
      <c r="W65" s="1"/>
      <c r="X65" s="1"/>
      <c r="Y65" s="1"/>
      <c r="Z65" s="1"/>
    </row>
    <row r="66" spans="1:26" ht="12.75" customHeight="1" x14ac:dyDescent="0.2">
      <c r="A66" s="1"/>
      <c r="B66" s="1756" t="s">
        <v>109</v>
      </c>
      <c r="C66" s="1647"/>
      <c r="D66" s="1647"/>
      <c r="E66" s="1647"/>
      <c r="F66" s="1647"/>
      <c r="G66" s="1648"/>
      <c r="H66" s="1040">
        <v>243</v>
      </c>
      <c r="I66" s="838">
        <v>113</v>
      </c>
      <c r="J66" s="1038">
        <v>232</v>
      </c>
      <c r="K66" s="1448">
        <v>135</v>
      </c>
      <c r="L66" s="1038">
        <v>147</v>
      </c>
      <c r="M66" s="1448">
        <v>129</v>
      </c>
      <c r="N66" s="1"/>
      <c r="O66" s="82"/>
      <c r="P66" s="82"/>
      <c r="Q66" s="1"/>
      <c r="R66" s="1"/>
      <c r="S66" s="1"/>
      <c r="T66" s="1"/>
      <c r="U66" s="1"/>
      <c r="V66" s="1"/>
      <c r="W66" s="1"/>
      <c r="X66" s="1"/>
      <c r="Y66" s="1"/>
      <c r="Z66" s="1"/>
    </row>
    <row r="67" spans="1:26" ht="12.75" customHeight="1" x14ac:dyDescent="0.2">
      <c r="A67" s="1"/>
      <c r="B67" s="1623" t="s">
        <v>110</v>
      </c>
      <c r="C67" s="1624"/>
      <c r="D67" s="1624"/>
      <c r="E67" s="1624"/>
      <c r="F67" s="1624"/>
      <c r="G67" s="1625"/>
      <c r="H67" s="1043">
        <v>246</v>
      </c>
      <c r="I67" s="741">
        <v>103</v>
      </c>
      <c r="J67" s="85">
        <v>172</v>
      </c>
      <c r="K67" s="1419">
        <v>101</v>
      </c>
      <c r="L67" s="85">
        <v>105</v>
      </c>
      <c r="M67" s="1419">
        <v>125</v>
      </c>
      <c r="N67" s="1"/>
      <c r="O67" s="82"/>
      <c r="P67" s="82"/>
      <c r="Q67" s="1"/>
      <c r="R67" s="1"/>
      <c r="S67" s="1"/>
      <c r="T67" s="1"/>
      <c r="U67" s="1"/>
      <c r="V67" s="1"/>
      <c r="W67" s="1"/>
      <c r="X67" s="1"/>
      <c r="Y67" s="1"/>
      <c r="Z67" s="1"/>
    </row>
    <row r="68" spans="1:26" ht="12.75" customHeight="1" x14ac:dyDescent="0.2">
      <c r="A68" s="1"/>
      <c r="B68" s="1675" t="s">
        <v>111</v>
      </c>
      <c r="C68" s="1632"/>
      <c r="D68" s="1632"/>
      <c r="E68" s="1632"/>
      <c r="F68" s="1632"/>
      <c r="G68" s="1633"/>
      <c r="H68" s="1248">
        <v>25</v>
      </c>
      <c r="I68" s="837">
        <v>20</v>
      </c>
      <c r="J68" s="1100">
        <v>18</v>
      </c>
      <c r="K68" s="1468">
        <v>18</v>
      </c>
      <c r="L68" s="1100">
        <v>8</v>
      </c>
      <c r="M68" s="1468">
        <v>18</v>
      </c>
      <c r="N68" s="1"/>
      <c r="O68" s="82"/>
      <c r="P68" s="82"/>
      <c r="Q68" s="1"/>
      <c r="R68" s="1"/>
      <c r="S68" s="1"/>
      <c r="T68" s="1"/>
      <c r="U68" s="1"/>
      <c r="V68" s="1"/>
      <c r="W68" s="1"/>
      <c r="X68" s="1"/>
      <c r="Y68" s="1"/>
      <c r="Z68" s="1"/>
    </row>
    <row r="69" spans="1:26" ht="12.75" customHeight="1" x14ac:dyDescent="0.2">
      <c r="A69" s="1"/>
      <c r="B69" s="2279" t="s">
        <v>21</v>
      </c>
      <c r="C69" s="1630"/>
      <c r="D69" s="1630"/>
      <c r="E69" s="1630"/>
      <c r="F69" s="1630"/>
      <c r="G69" s="1630"/>
      <c r="H69" s="1630"/>
      <c r="I69" s="1630"/>
      <c r="J69" s="1630"/>
      <c r="K69" s="1630"/>
      <c r="L69" s="1630"/>
      <c r="M69" s="1630"/>
      <c r="N69" s="1"/>
      <c r="O69" s="1"/>
      <c r="P69" s="1"/>
      <c r="Q69" s="1"/>
      <c r="R69" s="1"/>
      <c r="S69" s="1"/>
      <c r="T69" s="1"/>
      <c r="U69" s="1"/>
      <c r="V69" s="1"/>
      <c r="W69" s="1"/>
      <c r="X69" s="1"/>
      <c r="Y69" s="1"/>
      <c r="Z69" s="1"/>
    </row>
    <row r="70" spans="1:26" ht="12.75" customHeight="1" x14ac:dyDescent="0.2">
      <c r="A70" s="1"/>
      <c r="B70" s="1646" t="s">
        <v>23</v>
      </c>
      <c r="C70" s="1647"/>
      <c r="D70" s="1647"/>
      <c r="E70" s="1647"/>
      <c r="F70" s="1647"/>
      <c r="G70" s="1648"/>
      <c r="H70" s="1040">
        <v>460</v>
      </c>
      <c r="I70" s="838">
        <v>157</v>
      </c>
      <c r="J70" s="1038">
        <v>312</v>
      </c>
      <c r="K70" s="1448">
        <v>175</v>
      </c>
      <c r="L70" s="1038">
        <v>204</v>
      </c>
      <c r="M70" s="1448">
        <v>202</v>
      </c>
      <c r="N70" s="1"/>
      <c r="O70" s="82"/>
      <c r="P70" s="82"/>
      <c r="Q70" s="1"/>
      <c r="R70" s="1"/>
      <c r="S70" s="1"/>
      <c r="T70" s="1"/>
      <c r="U70" s="1"/>
      <c r="V70" s="1"/>
      <c r="W70" s="1"/>
      <c r="X70" s="1"/>
      <c r="Y70" s="1"/>
      <c r="Z70" s="1"/>
    </row>
    <row r="71" spans="1:26" ht="12.75" customHeight="1" x14ac:dyDescent="0.2">
      <c r="A71" s="1"/>
      <c r="B71" s="1623" t="s">
        <v>26</v>
      </c>
      <c r="C71" s="1624"/>
      <c r="D71" s="1624"/>
      <c r="E71" s="1624"/>
      <c r="F71" s="1624"/>
      <c r="G71" s="1625"/>
      <c r="H71" s="1043">
        <v>54</v>
      </c>
      <c r="I71" s="741">
        <v>79</v>
      </c>
      <c r="J71" s="85">
        <v>110</v>
      </c>
      <c r="K71" s="1419">
        <v>79</v>
      </c>
      <c r="L71" s="85">
        <v>56</v>
      </c>
      <c r="M71" s="839">
        <v>70</v>
      </c>
      <c r="N71" s="1"/>
      <c r="O71" s="82"/>
      <c r="P71" s="82"/>
      <c r="Q71" s="1"/>
      <c r="R71" s="1"/>
      <c r="S71" s="1"/>
      <c r="T71" s="1"/>
      <c r="U71" s="1"/>
      <c r="V71" s="1"/>
      <c r="W71" s="1"/>
      <c r="X71" s="1"/>
      <c r="Y71" s="1"/>
      <c r="Z71" s="1"/>
    </row>
    <row r="72" spans="1:26" ht="12.75" customHeight="1" x14ac:dyDescent="0.2">
      <c r="A72" s="1"/>
      <c r="B72" s="1631" t="s">
        <v>42</v>
      </c>
      <c r="C72" s="1632"/>
      <c r="D72" s="1632"/>
      <c r="E72" s="1632"/>
      <c r="F72" s="1632"/>
      <c r="G72" s="1633"/>
      <c r="H72" s="1469">
        <v>514</v>
      </c>
      <c r="I72" s="1470">
        <v>236</v>
      </c>
      <c r="J72" s="1471">
        <v>422</v>
      </c>
      <c r="K72" s="1472">
        <v>254</v>
      </c>
      <c r="L72" s="1472">
        <v>260</v>
      </c>
      <c r="M72" s="1473">
        <v>272</v>
      </c>
      <c r="N72" s="1"/>
      <c r="O72" s="82"/>
      <c r="P72" s="82"/>
      <c r="Q72" s="1"/>
      <c r="R72" s="1"/>
      <c r="S72" s="1"/>
      <c r="T72" s="1"/>
      <c r="U72" s="1"/>
      <c r="V72" s="1"/>
      <c r="W72" s="1"/>
      <c r="X72" s="1"/>
      <c r="Y72" s="1"/>
      <c r="Z72" s="1"/>
    </row>
    <row r="73" spans="1:26" ht="15" customHeight="1" x14ac:dyDescent="0.2">
      <c r="A73" s="1"/>
      <c r="B73" s="2028" t="s">
        <v>1021</v>
      </c>
      <c r="C73" s="1645"/>
      <c r="D73" s="1645"/>
      <c r="E73" s="1645"/>
      <c r="F73" s="1645"/>
      <c r="G73" s="1645"/>
      <c r="H73" s="1645"/>
      <c r="I73" s="1645"/>
      <c r="J73" s="1645"/>
      <c r="K73" s="1645"/>
      <c r="L73" s="1645"/>
      <c r="M73" s="1645"/>
      <c r="N73" s="2"/>
      <c r="O73" s="2"/>
      <c r="P73" s="2"/>
      <c r="Q73" s="2"/>
      <c r="R73" s="2"/>
      <c r="S73" s="2"/>
      <c r="T73" s="2"/>
      <c r="U73" s="2"/>
      <c r="V73" s="2"/>
      <c r="W73" s="2"/>
      <c r="X73" s="2"/>
      <c r="Y73" s="2"/>
      <c r="Z73" s="2"/>
    </row>
    <row r="74" spans="1:26" ht="11.25" customHeight="1" x14ac:dyDescent="0.2">
      <c r="A74" s="1"/>
      <c r="B74" s="1635"/>
      <c r="C74" s="1635"/>
      <c r="D74" s="1635"/>
      <c r="E74" s="1635"/>
      <c r="F74" s="1635"/>
      <c r="G74" s="1635"/>
      <c r="H74" s="1635"/>
      <c r="I74" s="1635"/>
      <c r="J74" s="1635"/>
      <c r="K74" s="1635"/>
      <c r="L74" s="1635"/>
      <c r="M74" s="1635"/>
      <c r="N74" s="2"/>
      <c r="O74" s="2"/>
      <c r="P74" s="2"/>
      <c r="Q74" s="2"/>
      <c r="R74" s="2"/>
      <c r="S74" s="2"/>
      <c r="T74" s="2"/>
      <c r="U74" s="2"/>
      <c r="V74" s="2"/>
      <c r="W74" s="2"/>
      <c r="X74" s="2"/>
      <c r="Y74" s="2"/>
      <c r="Z74" s="2"/>
    </row>
    <row r="75" spans="1:26" ht="12.75" customHeight="1" x14ac:dyDescent="0.2">
      <c r="A75" s="1"/>
      <c r="B75" s="1"/>
      <c r="C75" s="1"/>
      <c r="D75" s="1"/>
      <c r="E75" s="1"/>
      <c r="F75" s="1"/>
      <c r="G75" s="1"/>
      <c r="H75" s="1"/>
      <c r="I75" s="1"/>
      <c r="J75" s="1"/>
      <c r="K75" s="1"/>
      <c r="L75" s="1"/>
      <c r="M75" s="1"/>
      <c r="N75" s="2"/>
      <c r="O75" s="2"/>
      <c r="P75" s="2"/>
      <c r="Q75" s="2"/>
      <c r="R75" s="2"/>
      <c r="S75" s="2"/>
      <c r="T75" s="2"/>
      <c r="U75" s="2"/>
      <c r="V75" s="2"/>
      <c r="W75" s="2"/>
      <c r="X75" s="2"/>
      <c r="Y75" s="2"/>
      <c r="Z75" s="2"/>
    </row>
    <row r="76" spans="1:26" ht="15" customHeight="1" x14ac:dyDescent="0.2">
      <c r="A76" s="1"/>
      <c r="B76" s="2269" t="s">
        <v>1022</v>
      </c>
      <c r="C76" s="1615"/>
      <c r="D76" s="1615"/>
      <c r="E76" s="1615"/>
      <c r="F76" s="1615"/>
      <c r="G76" s="1637"/>
      <c r="H76" s="2280">
        <v>2022</v>
      </c>
      <c r="I76" s="1637"/>
      <c r="J76" s="2280">
        <v>2023</v>
      </c>
      <c r="K76" s="1637"/>
      <c r="L76" s="2280">
        <v>2024</v>
      </c>
      <c r="M76" s="1615"/>
      <c r="N76" s="1"/>
      <c r="O76" s="1"/>
      <c r="P76" s="1"/>
      <c r="Q76" s="1"/>
      <c r="R76" s="1"/>
      <c r="S76" s="1"/>
      <c r="T76" s="1"/>
      <c r="U76" s="1"/>
      <c r="V76" s="1"/>
      <c r="W76" s="1"/>
      <c r="X76" s="1"/>
      <c r="Y76" s="1"/>
      <c r="Z76" s="1"/>
    </row>
    <row r="77" spans="1:26" ht="33.75" customHeight="1" x14ac:dyDescent="0.2">
      <c r="A77" s="1"/>
      <c r="B77" s="1638"/>
      <c r="C77" s="1638"/>
      <c r="D77" s="1638"/>
      <c r="E77" s="1638"/>
      <c r="F77" s="1638"/>
      <c r="G77" s="1639"/>
      <c r="H77" s="1474" t="s">
        <v>114</v>
      </c>
      <c r="I77" s="1475" t="s">
        <v>115</v>
      </c>
      <c r="J77" s="1474" t="s">
        <v>114</v>
      </c>
      <c r="K77" s="1475" t="s">
        <v>115</v>
      </c>
      <c r="L77" s="1474" t="s">
        <v>114</v>
      </c>
      <c r="M77" s="840" t="s">
        <v>115</v>
      </c>
      <c r="N77" s="1"/>
      <c r="O77" s="1"/>
      <c r="P77" s="1"/>
      <c r="Q77" s="1"/>
      <c r="R77" s="1"/>
      <c r="S77" s="1"/>
      <c r="T77" s="1"/>
      <c r="U77" s="1"/>
      <c r="V77" s="1"/>
      <c r="W77" s="1"/>
      <c r="X77" s="1"/>
      <c r="Y77" s="1"/>
      <c r="Z77" s="1"/>
    </row>
    <row r="78" spans="1:26" ht="15" customHeight="1" x14ac:dyDescent="0.2">
      <c r="A78" s="1"/>
      <c r="B78" s="2278" t="s">
        <v>107</v>
      </c>
      <c r="C78" s="1627"/>
      <c r="D78" s="1627"/>
      <c r="E78" s="1627"/>
      <c r="F78" s="1627"/>
      <c r="G78" s="1627"/>
      <c r="H78" s="1627"/>
      <c r="I78" s="1627"/>
      <c r="J78" s="1627"/>
      <c r="K78" s="1627"/>
      <c r="L78" s="1627"/>
      <c r="M78" s="1627"/>
      <c r="N78" s="1"/>
      <c r="O78" s="1"/>
      <c r="P78" s="1"/>
      <c r="Q78" s="1"/>
      <c r="R78" s="1"/>
      <c r="S78" s="1"/>
      <c r="T78" s="1"/>
      <c r="U78" s="1"/>
      <c r="V78" s="1"/>
      <c r="W78" s="1"/>
      <c r="X78" s="1"/>
      <c r="Y78" s="1"/>
      <c r="Z78" s="1"/>
    </row>
    <row r="79" spans="1:26" ht="15" customHeight="1" x14ac:dyDescent="0.2">
      <c r="A79" s="1"/>
      <c r="B79" s="1646" t="s">
        <v>86</v>
      </c>
      <c r="C79" s="1647"/>
      <c r="D79" s="1647"/>
      <c r="E79" s="1647"/>
      <c r="F79" s="1647"/>
      <c r="G79" s="1648"/>
      <c r="H79" s="748">
        <v>0.24299999999999999</v>
      </c>
      <c r="I79" s="749">
        <v>0.109</v>
      </c>
      <c r="J79" s="750">
        <v>0.13429218818336028</v>
      </c>
      <c r="K79" s="751">
        <v>9.6950204973664439E-2</v>
      </c>
      <c r="L79" s="750">
        <v>8.1000000000000003E-2</v>
      </c>
      <c r="M79" s="751">
        <v>0.10100000000000001</v>
      </c>
      <c r="N79" s="1"/>
      <c r="O79" s="82"/>
      <c r="P79" s="82"/>
      <c r="Q79" s="1"/>
      <c r="R79" s="1"/>
      <c r="S79" s="1"/>
      <c r="T79" s="1"/>
      <c r="U79" s="1"/>
      <c r="V79" s="1"/>
      <c r="W79" s="1"/>
      <c r="X79" s="1"/>
      <c r="Y79" s="1"/>
      <c r="Z79" s="1"/>
    </row>
    <row r="80" spans="1:26" ht="15" customHeight="1" x14ac:dyDescent="0.2">
      <c r="A80" s="1"/>
      <c r="B80" s="1675" t="s">
        <v>87</v>
      </c>
      <c r="C80" s="1632"/>
      <c r="D80" s="1632"/>
      <c r="E80" s="1632"/>
      <c r="F80" s="1632"/>
      <c r="G80" s="1633"/>
      <c r="H80" s="1426">
        <v>0.51200000000000001</v>
      </c>
      <c r="I80" s="752">
        <v>0.253</v>
      </c>
      <c r="J80" s="1186">
        <v>0.59111907365696403</v>
      </c>
      <c r="K80" s="1187">
        <v>0.27853109734733772</v>
      </c>
      <c r="L80" s="1186">
        <v>0.316</v>
      </c>
      <c r="M80" s="1187">
        <v>0.26200000000000001</v>
      </c>
      <c r="N80" s="1"/>
      <c r="O80" s="82"/>
      <c r="P80" s="82"/>
      <c r="Q80" s="1"/>
      <c r="R80" s="1"/>
      <c r="S80" s="1"/>
      <c r="T80" s="1"/>
      <c r="U80" s="1"/>
      <c r="V80" s="1"/>
      <c r="W80" s="1"/>
      <c r="X80" s="1"/>
      <c r="Y80" s="1"/>
      <c r="Z80" s="1"/>
    </row>
    <row r="81" spans="1:26" ht="15" customHeight="1" x14ac:dyDescent="0.2">
      <c r="A81" s="1"/>
      <c r="B81" s="2279" t="s">
        <v>108</v>
      </c>
      <c r="C81" s="1630"/>
      <c r="D81" s="1630"/>
      <c r="E81" s="1630"/>
      <c r="F81" s="1630"/>
      <c r="G81" s="1630"/>
      <c r="H81" s="1630"/>
      <c r="I81" s="1630"/>
      <c r="J81" s="1630"/>
      <c r="K81" s="1630"/>
      <c r="L81" s="1630"/>
      <c r="M81" s="1630"/>
      <c r="N81" s="1"/>
      <c r="O81" s="1"/>
      <c r="P81" s="1"/>
      <c r="Q81" s="1"/>
      <c r="R81" s="1"/>
      <c r="S81" s="1"/>
      <c r="T81" s="1"/>
      <c r="U81" s="1"/>
      <c r="V81" s="1"/>
      <c r="W81" s="1"/>
      <c r="X81" s="1"/>
      <c r="Y81" s="1"/>
      <c r="Z81" s="1"/>
    </row>
    <row r="82" spans="1:26" ht="15" customHeight="1" x14ac:dyDescent="0.2">
      <c r="A82" s="1"/>
      <c r="B82" s="1756" t="s">
        <v>109</v>
      </c>
      <c r="C82" s="1647"/>
      <c r="D82" s="1647"/>
      <c r="E82" s="1647"/>
      <c r="F82" s="1647"/>
      <c r="G82" s="1648"/>
      <c r="H82" s="1476">
        <v>0.51400000000000001</v>
      </c>
      <c r="I82" s="743">
        <v>0.23799999999999999</v>
      </c>
      <c r="J82" s="1182">
        <v>0.45063707980457163</v>
      </c>
      <c r="K82" s="1183">
        <v>0.26449887799652</v>
      </c>
      <c r="L82" s="1182">
        <v>0.29299999999999998</v>
      </c>
      <c r="M82" s="1183">
        <v>0.25800000000000001</v>
      </c>
      <c r="N82" s="1"/>
      <c r="O82" s="82"/>
      <c r="P82" s="82"/>
      <c r="Q82" s="1"/>
      <c r="R82" s="1"/>
      <c r="S82" s="1"/>
      <c r="T82" s="1"/>
      <c r="U82" s="1"/>
      <c r="V82" s="1"/>
      <c r="W82" s="1"/>
      <c r="X82" s="1"/>
      <c r="Y82" s="1"/>
      <c r="Z82" s="1"/>
    </row>
    <row r="83" spans="1:26" ht="15" customHeight="1" x14ac:dyDescent="0.2">
      <c r="A83" s="1"/>
      <c r="B83" s="1623" t="s">
        <v>110</v>
      </c>
      <c r="C83" s="1624"/>
      <c r="D83" s="1624"/>
      <c r="E83" s="1624"/>
      <c r="F83" s="1624"/>
      <c r="G83" s="1625"/>
      <c r="H83" s="1092">
        <v>0.222</v>
      </c>
      <c r="I83" s="178">
        <v>9.4E-2</v>
      </c>
      <c r="J83" s="176">
        <v>0.14029105792263158</v>
      </c>
      <c r="K83" s="1093">
        <v>8.301516026545569E-2</v>
      </c>
      <c r="L83" s="176">
        <v>8.2000000000000003E-2</v>
      </c>
      <c r="M83" s="1093">
        <v>9.8000000000000004E-2</v>
      </c>
      <c r="N83" s="1"/>
      <c r="O83" s="82"/>
      <c r="P83" s="82"/>
      <c r="Q83" s="1"/>
      <c r="R83" s="1"/>
      <c r="S83" s="1"/>
      <c r="T83" s="1"/>
      <c r="U83" s="1"/>
      <c r="V83" s="1"/>
      <c r="W83" s="1"/>
      <c r="X83" s="1"/>
      <c r="Y83" s="1"/>
      <c r="Z83" s="1"/>
    </row>
    <row r="84" spans="1:26" ht="12.75" customHeight="1" x14ac:dyDescent="0.2">
      <c r="A84" s="1"/>
      <c r="B84" s="1675" t="s">
        <v>111</v>
      </c>
      <c r="C84" s="1632"/>
      <c r="D84" s="1632"/>
      <c r="E84" s="1632"/>
      <c r="F84" s="1632"/>
      <c r="G84" s="1633"/>
      <c r="H84" s="1426">
        <v>9.9000000000000005E-2</v>
      </c>
      <c r="I84" s="752">
        <v>0.08</v>
      </c>
      <c r="J84" s="1186">
        <v>6.3370413420645047E-2</v>
      </c>
      <c r="K84" s="1187">
        <v>6.3046834612274422E-2</v>
      </c>
      <c r="L84" s="1186">
        <v>2.5000000000000001E-2</v>
      </c>
      <c r="M84" s="1187">
        <v>5.6000000000000001E-2</v>
      </c>
      <c r="N84" s="1"/>
      <c r="O84" s="82"/>
      <c r="P84" s="82"/>
      <c r="Q84" s="1"/>
      <c r="R84" s="1"/>
      <c r="S84" s="1"/>
      <c r="T84" s="1"/>
      <c r="U84" s="1"/>
      <c r="V84" s="1"/>
      <c r="W84" s="1"/>
      <c r="X84" s="1"/>
      <c r="Y84" s="1"/>
      <c r="Z84" s="1"/>
    </row>
    <row r="85" spans="1:26" ht="12.75" customHeight="1" x14ac:dyDescent="0.2">
      <c r="A85" s="1"/>
      <c r="B85" s="2279" t="s">
        <v>21</v>
      </c>
      <c r="C85" s="1630"/>
      <c r="D85" s="1630"/>
      <c r="E85" s="1630"/>
      <c r="F85" s="1630"/>
      <c r="G85" s="1630"/>
      <c r="H85" s="1630"/>
      <c r="I85" s="1630"/>
      <c r="J85" s="1630"/>
      <c r="K85" s="1630"/>
      <c r="L85" s="1630"/>
      <c r="M85" s="1630"/>
      <c r="N85" s="1"/>
      <c r="O85" s="1"/>
      <c r="P85" s="1"/>
      <c r="Q85" s="1"/>
      <c r="R85" s="1"/>
      <c r="S85" s="1"/>
      <c r="T85" s="1"/>
      <c r="U85" s="1"/>
      <c r="V85" s="1"/>
      <c r="W85" s="1"/>
      <c r="X85" s="1"/>
      <c r="Y85" s="1"/>
      <c r="Z85" s="1"/>
    </row>
    <row r="86" spans="1:26" ht="12.75" customHeight="1" x14ac:dyDescent="0.2">
      <c r="A86" s="1"/>
      <c r="B86" s="1646" t="s">
        <v>23</v>
      </c>
      <c r="C86" s="1647"/>
      <c r="D86" s="1647"/>
      <c r="E86" s="1647"/>
      <c r="F86" s="1647"/>
      <c r="G86" s="1648"/>
      <c r="H86" s="1182">
        <v>0.36599999999999999</v>
      </c>
      <c r="I86" s="743">
        <v>0.12</v>
      </c>
      <c r="J86" s="1182">
        <v>0.21393849582997848</v>
      </c>
      <c r="K86" s="1183">
        <v>0.12077032434615284</v>
      </c>
      <c r="L86" s="1182">
        <v>0.13500000000000001</v>
      </c>
      <c r="M86" s="1183">
        <v>0.13400000000000001</v>
      </c>
      <c r="N86" s="1"/>
      <c r="O86" s="82"/>
      <c r="P86" s="82"/>
      <c r="Q86" s="1"/>
      <c r="R86" s="1"/>
      <c r="S86" s="1"/>
      <c r="T86" s="1"/>
      <c r="U86" s="1"/>
      <c r="V86" s="1"/>
      <c r="W86" s="1"/>
      <c r="X86" s="1"/>
      <c r="Y86" s="1"/>
      <c r="Z86" s="1"/>
    </row>
    <row r="87" spans="1:26" ht="12.75" customHeight="1" x14ac:dyDescent="0.2">
      <c r="A87" s="1"/>
      <c r="B87" s="1623" t="s">
        <v>26</v>
      </c>
      <c r="C87" s="1624"/>
      <c r="D87" s="1624"/>
      <c r="E87" s="1624"/>
      <c r="F87" s="1624"/>
      <c r="G87" s="1625"/>
      <c r="H87" s="176">
        <v>9.5000000000000001E-2</v>
      </c>
      <c r="I87" s="178">
        <v>0.13800000000000001</v>
      </c>
      <c r="J87" s="176">
        <v>0.1897808095635633</v>
      </c>
      <c r="K87" s="1093">
        <v>0.13942400169542044</v>
      </c>
      <c r="L87" s="176">
        <v>9.5000000000000001E-2</v>
      </c>
      <c r="M87" s="1093">
        <v>0.12</v>
      </c>
      <c r="N87" s="1"/>
      <c r="O87" s="82"/>
      <c r="P87" s="82"/>
      <c r="Q87" s="1"/>
      <c r="R87" s="1"/>
      <c r="S87" s="1"/>
      <c r="T87" s="1"/>
      <c r="U87" s="1"/>
      <c r="V87" s="1"/>
      <c r="W87" s="1"/>
      <c r="X87" s="1"/>
      <c r="Y87" s="1"/>
      <c r="Z87" s="1"/>
    </row>
    <row r="88" spans="1:26" ht="12.75" customHeight="1" x14ac:dyDescent="0.2">
      <c r="A88" s="1"/>
      <c r="B88" s="1631" t="s">
        <v>42</v>
      </c>
      <c r="C88" s="1632"/>
      <c r="D88" s="1632"/>
      <c r="E88" s="1632"/>
      <c r="F88" s="1632"/>
      <c r="G88" s="1633"/>
      <c r="H88" s="1477">
        <v>0.28000000000000003</v>
      </c>
      <c r="I88" s="1478">
        <v>0.129</v>
      </c>
      <c r="J88" s="1477">
        <v>0.20771940407889572</v>
      </c>
      <c r="K88" s="1479">
        <v>0.12585016766677712</v>
      </c>
      <c r="L88" s="1480">
        <v>0.124</v>
      </c>
      <c r="M88" s="1428">
        <v>0.129</v>
      </c>
      <c r="N88" s="1"/>
      <c r="O88" s="82"/>
      <c r="P88" s="82"/>
      <c r="Q88" s="1"/>
      <c r="R88" s="1"/>
      <c r="S88" s="1"/>
      <c r="T88" s="1"/>
      <c r="U88" s="1"/>
      <c r="V88" s="1"/>
      <c r="W88" s="1"/>
      <c r="X88" s="1"/>
      <c r="Y88" s="1"/>
      <c r="Z88" s="1"/>
    </row>
    <row r="89" spans="1:26" ht="15" customHeight="1" x14ac:dyDescent="0.2">
      <c r="A89" s="1"/>
      <c r="B89" s="2028" t="s">
        <v>1023</v>
      </c>
      <c r="C89" s="1645"/>
      <c r="D89" s="1645"/>
      <c r="E89" s="1645"/>
      <c r="F89" s="1645"/>
      <c r="G89" s="1645"/>
      <c r="H89" s="1645"/>
      <c r="I89" s="1645"/>
      <c r="J89" s="1645"/>
      <c r="K89" s="1645"/>
      <c r="L89" s="1645"/>
      <c r="M89" s="1645"/>
      <c r="N89" s="2"/>
      <c r="O89" s="2"/>
      <c r="P89" s="2"/>
      <c r="Q89" s="2"/>
      <c r="R89" s="2"/>
      <c r="S89" s="2"/>
      <c r="T89" s="2"/>
      <c r="U89" s="2"/>
      <c r="V89" s="2"/>
      <c r="W89" s="2"/>
      <c r="X89" s="2"/>
      <c r="Y89" s="2"/>
      <c r="Z89" s="2"/>
    </row>
    <row r="90" spans="1:26" ht="15" customHeight="1" x14ac:dyDescent="0.2">
      <c r="A90" s="1"/>
      <c r="B90" s="1610"/>
      <c r="C90" s="1610"/>
      <c r="D90" s="1610"/>
      <c r="E90" s="1610"/>
      <c r="F90" s="1610"/>
      <c r="G90" s="1610"/>
      <c r="H90" s="1610"/>
      <c r="I90" s="1610"/>
      <c r="J90" s="1610"/>
      <c r="K90" s="1610"/>
      <c r="L90" s="1610"/>
      <c r="M90" s="1610"/>
      <c r="N90" s="2"/>
      <c r="O90" s="2"/>
      <c r="P90" s="2"/>
      <c r="Q90" s="2"/>
      <c r="R90" s="2"/>
      <c r="S90" s="2"/>
      <c r="T90" s="2"/>
      <c r="U90" s="2"/>
      <c r="V90" s="2"/>
      <c r="W90" s="2"/>
      <c r="X90" s="2"/>
      <c r="Y90" s="2"/>
      <c r="Z90" s="2"/>
    </row>
    <row r="91" spans="1:26" ht="12.75" customHeight="1" x14ac:dyDescent="0.2">
      <c r="A91" s="1"/>
      <c r="B91" s="1610"/>
      <c r="C91" s="1610"/>
      <c r="D91" s="1610"/>
      <c r="E91" s="1610"/>
      <c r="F91" s="1610"/>
      <c r="G91" s="1610"/>
      <c r="H91" s="1610"/>
      <c r="I91" s="1610"/>
      <c r="J91" s="1610"/>
      <c r="K91" s="1610"/>
      <c r="L91" s="1610"/>
      <c r="M91" s="1610"/>
      <c r="N91" s="2"/>
      <c r="O91" s="2"/>
      <c r="P91" s="2"/>
      <c r="Q91" s="2"/>
      <c r="R91" s="2"/>
      <c r="S91" s="2"/>
      <c r="T91" s="2"/>
      <c r="U91" s="2"/>
      <c r="V91" s="2"/>
      <c r="W91" s="2"/>
      <c r="X91" s="2"/>
      <c r="Y91" s="2"/>
      <c r="Z91" s="2"/>
    </row>
    <row r="92" spans="1:26" ht="1.5" customHeight="1" x14ac:dyDescent="0.2">
      <c r="A92" s="1"/>
      <c r="B92" s="1635"/>
      <c r="C92" s="1635"/>
      <c r="D92" s="1635"/>
      <c r="E92" s="1635"/>
      <c r="F92" s="1635"/>
      <c r="G92" s="1635"/>
      <c r="H92" s="1635"/>
      <c r="I92" s="1635"/>
      <c r="J92" s="1635"/>
      <c r="K92" s="1635"/>
      <c r="L92" s="1635"/>
      <c r="M92" s="1635"/>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1012"/>
      <c r="B95" s="1012" t="s">
        <v>126</v>
      </c>
      <c r="C95" s="1012"/>
      <c r="D95" s="1012"/>
      <c r="E95" s="1012"/>
      <c r="F95" s="1012"/>
      <c r="G95" s="1012"/>
      <c r="H95" s="1012"/>
      <c r="I95" s="1012"/>
      <c r="J95" s="1012"/>
      <c r="K95" s="1012"/>
      <c r="L95" s="1012"/>
      <c r="M95" s="1012"/>
      <c r="N95" s="1"/>
      <c r="O95" s="1"/>
      <c r="P95" s="1"/>
      <c r="Q95" s="1"/>
      <c r="R95" s="1"/>
      <c r="S95" s="1"/>
      <c r="T95" s="1"/>
      <c r="U95" s="1"/>
      <c r="V95" s="1"/>
      <c r="W95" s="1"/>
      <c r="X95" s="1"/>
      <c r="Y95" s="1"/>
      <c r="Z95" s="1"/>
    </row>
    <row r="96" spans="1:26" ht="13.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 customHeight="1" x14ac:dyDescent="0.2">
      <c r="A97" s="1"/>
      <c r="B97" s="2269" t="s">
        <v>1024</v>
      </c>
      <c r="C97" s="1615"/>
      <c r="D97" s="1637"/>
      <c r="E97" s="2273">
        <v>2022</v>
      </c>
      <c r="F97" s="2273">
        <v>2023</v>
      </c>
      <c r="G97" s="2272">
        <v>2024</v>
      </c>
      <c r="H97" s="1"/>
      <c r="I97" s="1"/>
      <c r="J97" s="1"/>
      <c r="K97" s="1"/>
      <c r="L97" s="1"/>
      <c r="M97" s="1"/>
      <c r="N97" s="1"/>
      <c r="O97" s="1"/>
      <c r="P97" s="1"/>
      <c r="Q97" s="1"/>
      <c r="R97" s="1"/>
      <c r="S97" s="1"/>
      <c r="T97" s="1"/>
      <c r="U97" s="1"/>
      <c r="V97" s="1"/>
      <c r="W97" s="1"/>
      <c r="X97" s="1"/>
      <c r="Y97" s="1"/>
      <c r="Z97" s="1"/>
    </row>
    <row r="98" spans="1:26" ht="21.75" customHeight="1" x14ac:dyDescent="0.2">
      <c r="A98" s="1"/>
      <c r="B98" s="1638"/>
      <c r="C98" s="1638"/>
      <c r="D98" s="1639"/>
      <c r="E98" s="1641"/>
      <c r="F98" s="1641"/>
      <c r="G98" s="1643"/>
      <c r="H98" s="1"/>
      <c r="I98" s="1"/>
      <c r="J98" s="1"/>
      <c r="K98" s="1"/>
      <c r="L98" s="1"/>
      <c r="M98" s="1"/>
      <c r="N98" s="1"/>
      <c r="O98" s="1"/>
      <c r="P98" s="1"/>
      <c r="Q98" s="1"/>
      <c r="R98" s="1"/>
      <c r="S98" s="1"/>
      <c r="T98" s="1"/>
      <c r="U98" s="1"/>
      <c r="V98" s="1"/>
      <c r="W98" s="1"/>
      <c r="X98" s="1"/>
      <c r="Y98" s="1"/>
      <c r="Z98" s="1"/>
    </row>
    <row r="99" spans="1:26" ht="12.75" customHeight="1" x14ac:dyDescent="0.2">
      <c r="A99" s="1"/>
      <c r="B99" s="2278" t="s">
        <v>107</v>
      </c>
      <c r="C99" s="1627"/>
      <c r="D99" s="1627"/>
      <c r="E99" s="1627"/>
      <c r="F99" s="1627"/>
      <c r="G99" s="1627"/>
      <c r="H99" s="1"/>
      <c r="I99" s="1"/>
      <c r="J99" s="1"/>
      <c r="K99" s="1"/>
      <c r="L99" s="1"/>
      <c r="M99" s="1"/>
      <c r="N99" s="1"/>
      <c r="O99" s="1"/>
      <c r="P99" s="1"/>
      <c r="Q99" s="1"/>
      <c r="R99" s="1"/>
      <c r="S99" s="1"/>
      <c r="T99" s="1"/>
      <c r="U99" s="1"/>
      <c r="V99" s="1"/>
      <c r="W99" s="1"/>
      <c r="X99" s="1"/>
      <c r="Y99" s="1"/>
      <c r="Z99" s="1"/>
    </row>
    <row r="100" spans="1:26" ht="12.75" customHeight="1" x14ac:dyDescent="0.2">
      <c r="A100" s="1"/>
      <c r="B100" s="1623" t="s">
        <v>86</v>
      </c>
      <c r="C100" s="1624"/>
      <c r="D100" s="1625"/>
      <c r="E100" s="757">
        <v>13.9</v>
      </c>
      <c r="F100" s="330">
        <v>25.817432972047918</v>
      </c>
      <c r="G100" s="330">
        <v>20.77</v>
      </c>
      <c r="H100" s="1"/>
      <c r="I100" s="82"/>
      <c r="J100" s="1"/>
      <c r="K100" s="1"/>
      <c r="L100" s="1"/>
      <c r="M100" s="1"/>
      <c r="N100" s="1"/>
      <c r="O100" s="1"/>
      <c r="P100" s="1"/>
      <c r="Q100" s="1"/>
      <c r="R100" s="1"/>
      <c r="S100" s="1"/>
      <c r="T100" s="1"/>
      <c r="U100" s="1"/>
      <c r="V100" s="1"/>
      <c r="W100" s="1"/>
      <c r="X100" s="1"/>
      <c r="Y100" s="1"/>
      <c r="Z100" s="1"/>
    </row>
    <row r="101" spans="1:26" ht="12.75" customHeight="1" x14ac:dyDescent="0.2">
      <c r="A101" s="1"/>
      <c r="B101" s="1623" t="s">
        <v>87</v>
      </c>
      <c r="C101" s="1624"/>
      <c r="D101" s="1625"/>
      <c r="E101" s="758">
        <v>10.9</v>
      </c>
      <c r="F101" s="1177">
        <v>26.338361445783132</v>
      </c>
      <c r="G101" s="1177">
        <v>25.58</v>
      </c>
      <c r="H101" s="1"/>
      <c r="I101" s="82"/>
      <c r="J101" s="1"/>
      <c r="K101" s="1"/>
      <c r="L101" s="1"/>
      <c r="M101" s="1"/>
      <c r="N101" s="1"/>
      <c r="O101" s="1"/>
      <c r="P101" s="1"/>
      <c r="Q101" s="1"/>
      <c r="R101" s="1"/>
      <c r="S101" s="1"/>
      <c r="T101" s="1"/>
      <c r="U101" s="1"/>
      <c r="V101" s="1"/>
      <c r="W101" s="1"/>
      <c r="X101" s="1"/>
      <c r="Y101" s="1"/>
      <c r="Z101" s="1"/>
    </row>
    <row r="102" spans="1:26" ht="12.75" customHeight="1" x14ac:dyDescent="0.2">
      <c r="A102" s="1"/>
      <c r="B102" s="2279" t="s">
        <v>28</v>
      </c>
      <c r="C102" s="1630"/>
      <c r="D102" s="1630"/>
      <c r="E102" s="1630"/>
      <c r="F102" s="1630"/>
      <c r="G102" s="1630"/>
      <c r="H102" s="1"/>
      <c r="I102" s="1"/>
      <c r="J102" s="1"/>
      <c r="K102" s="1"/>
      <c r="L102" s="1"/>
      <c r="M102" s="1"/>
      <c r="N102" s="1"/>
      <c r="O102" s="1"/>
      <c r="P102" s="1"/>
      <c r="Q102" s="1"/>
      <c r="R102" s="1"/>
      <c r="S102" s="1"/>
      <c r="T102" s="1"/>
      <c r="U102" s="1"/>
      <c r="V102" s="1"/>
      <c r="W102" s="1"/>
      <c r="X102" s="1"/>
      <c r="Y102" s="1"/>
      <c r="Z102" s="1"/>
    </row>
    <row r="103" spans="1:26" ht="12.75" customHeight="1" x14ac:dyDescent="0.2">
      <c r="A103" s="1"/>
      <c r="B103" s="1623" t="s">
        <v>29</v>
      </c>
      <c r="C103" s="1624"/>
      <c r="D103" s="1625"/>
      <c r="E103" s="757">
        <v>0.9</v>
      </c>
      <c r="F103" s="330">
        <v>1.5</v>
      </c>
      <c r="G103" s="330">
        <v>2.2999999999999998</v>
      </c>
      <c r="H103" s="1"/>
      <c r="I103" s="82"/>
      <c r="J103" s="1"/>
      <c r="K103" s="1"/>
      <c r="L103" s="1"/>
      <c r="M103" s="1"/>
      <c r="N103" s="1"/>
      <c r="O103" s="1"/>
      <c r="P103" s="1"/>
      <c r="Q103" s="1"/>
      <c r="R103" s="1"/>
      <c r="S103" s="1"/>
      <c r="T103" s="1"/>
      <c r="U103" s="1"/>
      <c r="V103" s="1"/>
      <c r="W103" s="1"/>
      <c r="X103" s="1"/>
      <c r="Y103" s="1"/>
      <c r="Z103" s="1"/>
    </row>
    <row r="104" spans="1:26" ht="12.75" customHeight="1" x14ac:dyDescent="0.2">
      <c r="A104" s="1"/>
      <c r="B104" s="1623" t="s">
        <v>30</v>
      </c>
      <c r="C104" s="1624"/>
      <c r="D104" s="1625"/>
      <c r="E104" s="759">
        <v>10.6</v>
      </c>
      <c r="F104" s="1179">
        <v>33.6</v>
      </c>
      <c r="G104" s="1179">
        <v>36.799999999999997</v>
      </c>
      <c r="H104" s="1"/>
      <c r="I104" s="82"/>
      <c r="J104" s="1"/>
      <c r="K104" s="1"/>
      <c r="L104" s="1"/>
      <c r="M104" s="1"/>
      <c r="N104" s="1"/>
      <c r="O104" s="1"/>
      <c r="P104" s="1"/>
      <c r="Q104" s="1"/>
      <c r="R104" s="1"/>
      <c r="S104" s="1"/>
      <c r="T104" s="1"/>
      <c r="U104" s="1"/>
      <c r="V104" s="1"/>
      <c r="W104" s="1"/>
      <c r="X104" s="1"/>
      <c r="Y104" s="1"/>
      <c r="Z104" s="1"/>
    </row>
    <row r="105" spans="1:26" ht="12.75" customHeight="1" x14ac:dyDescent="0.2">
      <c r="A105" s="1"/>
      <c r="B105" s="1623" t="s">
        <v>31</v>
      </c>
      <c r="C105" s="1624"/>
      <c r="D105" s="1625"/>
      <c r="E105" s="759">
        <v>6.6</v>
      </c>
      <c r="F105" s="1179">
        <v>8.8000000000000007</v>
      </c>
      <c r="G105" s="1179">
        <v>13.5</v>
      </c>
      <c r="H105" s="1"/>
      <c r="I105" s="82"/>
      <c r="J105" s="1"/>
      <c r="K105" s="1"/>
      <c r="L105" s="1"/>
      <c r="M105" s="1"/>
      <c r="N105" s="1"/>
      <c r="O105" s="1"/>
      <c r="P105" s="1"/>
      <c r="Q105" s="1"/>
      <c r="R105" s="1"/>
      <c r="S105" s="1"/>
      <c r="T105" s="1"/>
      <c r="U105" s="1"/>
      <c r="V105" s="1"/>
      <c r="W105" s="1"/>
      <c r="X105" s="1"/>
      <c r="Y105" s="1"/>
      <c r="Z105" s="1"/>
    </row>
    <row r="106" spans="1:26" ht="12.75" customHeight="1" x14ac:dyDescent="0.2">
      <c r="A106" s="1"/>
      <c r="B106" s="1623" t="s">
        <v>32</v>
      </c>
      <c r="C106" s="1624"/>
      <c r="D106" s="1625"/>
      <c r="E106" s="759">
        <v>13.3</v>
      </c>
      <c r="F106" s="1179">
        <v>17</v>
      </c>
      <c r="G106" s="1179">
        <v>22.6</v>
      </c>
      <c r="H106" s="1"/>
      <c r="I106" s="82"/>
      <c r="J106" s="1"/>
      <c r="K106" s="1"/>
      <c r="L106" s="1"/>
      <c r="M106" s="1"/>
      <c r="N106" s="1"/>
      <c r="O106" s="1"/>
      <c r="P106" s="1"/>
      <c r="Q106" s="1"/>
      <c r="R106" s="1"/>
      <c r="S106" s="1"/>
      <c r="T106" s="1"/>
      <c r="U106" s="1"/>
      <c r="V106" s="1"/>
      <c r="W106" s="1"/>
      <c r="X106" s="1"/>
      <c r="Y106" s="1"/>
      <c r="Z106" s="1"/>
    </row>
    <row r="107" spans="1:26" ht="12.75" customHeight="1" x14ac:dyDescent="0.2">
      <c r="A107" s="1"/>
      <c r="B107" s="1623" t="s">
        <v>33</v>
      </c>
      <c r="C107" s="1624"/>
      <c r="D107" s="1625"/>
      <c r="E107" s="759">
        <v>7.3</v>
      </c>
      <c r="F107" s="1179">
        <v>18.7</v>
      </c>
      <c r="G107" s="1179">
        <v>31.5</v>
      </c>
      <c r="H107" s="1"/>
      <c r="I107" s="82"/>
      <c r="J107" s="1"/>
      <c r="K107" s="1"/>
      <c r="L107" s="1"/>
      <c r="M107" s="1"/>
      <c r="N107" s="1"/>
      <c r="O107" s="1"/>
      <c r="P107" s="1"/>
      <c r="Q107" s="1"/>
      <c r="R107" s="1"/>
      <c r="S107" s="1"/>
      <c r="T107" s="1"/>
      <c r="U107" s="1"/>
      <c r="V107" s="1"/>
      <c r="W107" s="1"/>
      <c r="X107" s="1"/>
      <c r="Y107" s="1"/>
      <c r="Z107" s="1"/>
    </row>
    <row r="108" spans="1:26" ht="12.75" customHeight="1" x14ac:dyDescent="0.2">
      <c r="A108" s="1"/>
      <c r="B108" s="1623" t="s">
        <v>34</v>
      </c>
      <c r="C108" s="1624"/>
      <c r="D108" s="1625"/>
      <c r="E108" s="759">
        <v>25.4</v>
      </c>
      <c r="F108" s="1179">
        <v>27.9</v>
      </c>
      <c r="G108" s="1179">
        <v>33.6</v>
      </c>
      <c r="H108" s="1"/>
      <c r="I108" s="82"/>
      <c r="J108" s="1"/>
      <c r="K108" s="1"/>
      <c r="L108" s="1"/>
      <c r="M108" s="1"/>
      <c r="N108" s="1"/>
      <c r="O108" s="1"/>
      <c r="P108" s="1"/>
      <c r="Q108" s="1"/>
      <c r="R108" s="1"/>
      <c r="S108" s="1"/>
      <c r="T108" s="1"/>
      <c r="U108" s="1"/>
      <c r="V108" s="1"/>
      <c r="W108" s="1"/>
      <c r="X108" s="1"/>
      <c r="Y108" s="1"/>
      <c r="Z108" s="1"/>
    </row>
    <row r="109" spans="1:26" ht="12.75" customHeight="1" x14ac:dyDescent="0.2">
      <c r="A109" s="1"/>
      <c r="B109" s="1623" t="s">
        <v>35</v>
      </c>
      <c r="C109" s="1624"/>
      <c r="D109" s="1625"/>
      <c r="E109" s="759">
        <v>6.7</v>
      </c>
      <c r="F109" s="1179">
        <v>13.9</v>
      </c>
      <c r="G109" s="1179">
        <v>12.9</v>
      </c>
      <c r="H109" s="1"/>
      <c r="I109" s="82"/>
      <c r="J109" s="1"/>
      <c r="K109" s="1"/>
      <c r="L109" s="1"/>
      <c r="M109" s="1"/>
      <c r="N109" s="1"/>
      <c r="O109" s="1"/>
      <c r="P109" s="1"/>
      <c r="Q109" s="1"/>
      <c r="R109" s="1"/>
      <c r="S109" s="1"/>
      <c r="T109" s="1"/>
      <c r="U109" s="1"/>
      <c r="V109" s="1"/>
      <c r="W109" s="1"/>
      <c r="X109" s="1"/>
      <c r="Y109" s="1"/>
      <c r="Z109" s="1"/>
    </row>
    <row r="110" spans="1:26" ht="12.75" customHeight="1" x14ac:dyDescent="0.2">
      <c r="A110" s="1"/>
      <c r="B110" s="1623" t="s">
        <v>36</v>
      </c>
      <c r="C110" s="1624"/>
      <c r="D110" s="1625"/>
      <c r="E110" s="759">
        <v>14.6</v>
      </c>
      <c r="F110" s="1179">
        <v>27.1</v>
      </c>
      <c r="G110" s="1179">
        <v>17.899999999999999</v>
      </c>
      <c r="H110" s="1"/>
      <c r="I110" s="82"/>
      <c r="J110" s="1"/>
      <c r="K110" s="1"/>
      <c r="L110" s="1"/>
      <c r="M110" s="1"/>
      <c r="N110" s="1"/>
      <c r="O110" s="1"/>
      <c r="P110" s="1"/>
      <c r="Q110" s="1"/>
      <c r="R110" s="1"/>
      <c r="S110" s="1"/>
      <c r="T110" s="1"/>
      <c r="U110" s="1"/>
      <c r="V110" s="1"/>
      <c r="W110" s="1"/>
      <c r="X110" s="1"/>
      <c r="Y110" s="1"/>
      <c r="Z110" s="1"/>
    </row>
    <row r="111" spans="1:26" ht="12.75" customHeight="1" x14ac:dyDescent="0.2">
      <c r="A111" s="1"/>
      <c r="B111" s="1623" t="s">
        <v>128</v>
      </c>
      <c r="C111" s="1624"/>
      <c r="D111" s="1625"/>
      <c r="E111" s="759">
        <v>13</v>
      </c>
      <c r="F111" s="1179">
        <v>24.7</v>
      </c>
      <c r="G111" s="1179">
        <v>51.5</v>
      </c>
      <c r="H111" s="1"/>
      <c r="I111" s="82"/>
      <c r="J111" s="1"/>
      <c r="K111" s="1"/>
      <c r="L111" s="1"/>
      <c r="M111" s="1"/>
      <c r="N111" s="1"/>
      <c r="O111" s="1"/>
      <c r="P111" s="1"/>
      <c r="Q111" s="1"/>
      <c r="R111" s="1"/>
      <c r="S111" s="1"/>
      <c r="T111" s="1"/>
      <c r="U111" s="1"/>
      <c r="V111" s="1"/>
      <c r="W111" s="1"/>
      <c r="X111" s="1"/>
      <c r="Y111" s="1"/>
      <c r="Z111" s="1"/>
    </row>
    <row r="112" spans="1:26" ht="12.75" customHeight="1" x14ac:dyDescent="0.2">
      <c r="A112" s="1"/>
      <c r="B112" s="1623" t="s">
        <v>37</v>
      </c>
      <c r="C112" s="1624"/>
      <c r="D112" s="1625"/>
      <c r="E112" s="759" t="s">
        <v>136</v>
      </c>
      <c r="F112" s="1179">
        <v>230.7</v>
      </c>
      <c r="G112" s="1179">
        <v>134.5</v>
      </c>
      <c r="H112" s="1"/>
      <c r="I112" s="82"/>
      <c r="J112" s="1"/>
      <c r="K112" s="1"/>
      <c r="L112" s="1"/>
      <c r="M112" s="1"/>
      <c r="N112" s="1"/>
      <c r="O112" s="1"/>
      <c r="P112" s="1"/>
      <c r="Q112" s="1"/>
      <c r="R112" s="1"/>
      <c r="S112" s="1"/>
      <c r="T112" s="1"/>
      <c r="U112" s="1"/>
      <c r="V112" s="1"/>
      <c r="W112" s="1"/>
      <c r="X112" s="1"/>
      <c r="Y112" s="1"/>
      <c r="Z112" s="1"/>
    </row>
    <row r="113" spans="1:26" ht="12.75" customHeight="1" x14ac:dyDescent="0.2">
      <c r="A113" s="1"/>
      <c r="B113" s="1623" t="s">
        <v>38</v>
      </c>
      <c r="C113" s="1624"/>
      <c r="D113" s="1625"/>
      <c r="E113" s="759">
        <v>5</v>
      </c>
      <c r="F113" s="1179">
        <v>5.4</v>
      </c>
      <c r="G113" s="1179">
        <v>13.4</v>
      </c>
      <c r="H113" s="1"/>
      <c r="I113" s="82"/>
      <c r="J113" s="1"/>
      <c r="K113" s="1"/>
      <c r="L113" s="1"/>
      <c r="M113" s="1"/>
      <c r="N113" s="1"/>
      <c r="O113" s="1"/>
      <c r="P113" s="1"/>
      <c r="Q113" s="1"/>
      <c r="R113" s="1"/>
      <c r="S113" s="1"/>
      <c r="T113" s="1"/>
      <c r="U113" s="1"/>
      <c r="V113" s="1"/>
      <c r="W113" s="1"/>
      <c r="X113" s="1"/>
      <c r="Y113" s="1"/>
      <c r="Z113" s="1"/>
    </row>
    <row r="114" spans="1:26" ht="12.75" customHeight="1" x14ac:dyDescent="0.2">
      <c r="A114" s="1"/>
      <c r="B114" s="1628" t="s">
        <v>42</v>
      </c>
      <c r="C114" s="1624"/>
      <c r="D114" s="1625"/>
      <c r="E114" s="760">
        <v>13.5</v>
      </c>
      <c r="F114" s="1180">
        <v>25.9</v>
      </c>
      <c r="G114" s="1180">
        <v>21.8</v>
      </c>
      <c r="H114" s="1"/>
      <c r="I114" s="82"/>
      <c r="J114" s="1"/>
      <c r="K114" s="1"/>
      <c r="L114" s="1"/>
      <c r="M114" s="1"/>
      <c r="N114" s="1"/>
      <c r="O114" s="1"/>
      <c r="P114" s="1"/>
      <c r="Q114" s="1"/>
      <c r="R114" s="1"/>
      <c r="S114" s="1"/>
      <c r="T114" s="1"/>
      <c r="U114" s="1"/>
      <c r="V114" s="1"/>
      <c r="W114" s="1"/>
      <c r="X114" s="1"/>
      <c r="Y114" s="1"/>
      <c r="Z114" s="1"/>
    </row>
    <row r="115" spans="1:26" ht="15" customHeight="1" x14ac:dyDescent="0.2">
      <c r="A115" s="2"/>
      <c r="B115" s="2028" t="s">
        <v>1025</v>
      </c>
      <c r="C115" s="1645"/>
      <c r="D115" s="1645"/>
      <c r="E115" s="1645"/>
      <c r="F115" s="1645"/>
      <c r="G115" s="1645"/>
      <c r="H115" s="2"/>
      <c r="I115" s="2"/>
      <c r="J115" s="2"/>
      <c r="K115" s="2"/>
      <c r="L115" s="2"/>
      <c r="M115" s="2"/>
      <c r="N115" s="2"/>
      <c r="O115" s="2"/>
      <c r="P115" s="2"/>
      <c r="Q115" s="2"/>
      <c r="R115" s="2"/>
      <c r="S115" s="2"/>
      <c r="T115" s="2"/>
      <c r="U115" s="2"/>
      <c r="V115" s="2"/>
      <c r="W115" s="2"/>
      <c r="X115" s="2"/>
      <c r="Y115" s="2"/>
      <c r="Z115" s="2"/>
    </row>
    <row r="116" spans="1:26" ht="15" customHeight="1" x14ac:dyDescent="0.2">
      <c r="A116" s="2"/>
      <c r="B116" s="1610"/>
      <c r="C116" s="1610"/>
      <c r="D116" s="1610"/>
      <c r="E116" s="1610"/>
      <c r="F116" s="1610"/>
      <c r="G116" s="1610"/>
      <c r="H116" s="2"/>
      <c r="I116" s="2"/>
      <c r="J116" s="2"/>
      <c r="K116" s="2"/>
      <c r="L116" s="2"/>
      <c r="M116" s="2"/>
      <c r="N116" s="2"/>
      <c r="O116" s="2"/>
      <c r="P116" s="2"/>
      <c r="Q116" s="2"/>
      <c r="R116" s="2"/>
      <c r="S116" s="2"/>
      <c r="T116" s="2"/>
      <c r="U116" s="2"/>
      <c r="V116" s="2"/>
      <c r="W116" s="2"/>
      <c r="X116" s="2"/>
      <c r="Y116" s="2"/>
      <c r="Z116" s="2"/>
    </row>
    <row r="117" spans="1:26" ht="1.5" customHeight="1" x14ac:dyDescent="0.2">
      <c r="A117" s="2"/>
      <c r="B117" s="1610"/>
      <c r="C117" s="1610"/>
      <c r="D117" s="1610"/>
      <c r="E117" s="1610"/>
      <c r="F117" s="1610"/>
      <c r="G117" s="1610"/>
      <c r="H117" s="2"/>
      <c r="I117" s="2"/>
      <c r="J117" s="2"/>
      <c r="K117" s="2"/>
      <c r="L117" s="2"/>
      <c r="M117" s="2"/>
      <c r="N117" s="2"/>
      <c r="O117" s="2"/>
      <c r="P117" s="2"/>
      <c r="Q117" s="2"/>
      <c r="R117" s="2"/>
      <c r="S117" s="2"/>
      <c r="T117" s="2"/>
      <c r="U117" s="2"/>
      <c r="V117" s="2"/>
      <c r="W117" s="2"/>
      <c r="X117" s="2"/>
      <c r="Y117" s="2"/>
      <c r="Z117" s="2"/>
    </row>
    <row r="118" spans="1:26" ht="1.5" customHeight="1" x14ac:dyDescent="0.2">
      <c r="A118" s="2"/>
      <c r="B118" s="1610"/>
      <c r="C118" s="1610"/>
      <c r="D118" s="1610"/>
      <c r="E118" s="1610"/>
      <c r="F118" s="1610"/>
      <c r="G118" s="1610"/>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1635"/>
      <c r="C119" s="1635"/>
      <c r="D119" s="1635"/>
      <c r="E119" s="1635"/>
      <c r="F119" s="1635"/>
      <c r="G119" s="1635"/>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1012"/>
      <c r="B122" s="1012" t="s">
        <v>133</v>
      </c>
      <c r="C122" s="1012"/>
      <c r="D122" s="1012"/>
      <c r="E122" s="1012"/>
      <c r="F122" s="1012"/>
      <c r="G122" s="1012"/>
      <c r="H122" s="1012"/>
      <c r="I122" s="1012"/>
      <c r="J122" s="1012"/>
      <c r="K122" s="1012"/>
      <c r="L122" s="1012"/>
      <c r="M122" s="1012"/>
      <c r="N122" s="1"/>
      <c r="O122" s="1"/>
      <c r="P122" s="1"/>
      <c r="Q122" s="1"/>
      <c r="R122" s="1"/>
      <c r="S122" s="1"/>
      <c r="T122" s="1"/>
      <c r="U122" s="1"/>
      <c r="V122" s="1"/>
      <c r="W122" s="1"/>
      <c r="X122" s="1"/>
      <c r="Y122" s="1"/>
      <c r="Z122" s="1"/>
    </row>
    <row r="123" spans="1:26" ht="12.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 customHeight="1" x14ac:dyDescent="0.2">
      <c r="A124" s="1"/>
      <c r="B124" s="2269" t="s">
        <v>1026</v>
      </c>
      <c r="C124" s="1615"/>
      <c r="D124" s="1637"/>
      <c r="E124" s="2273">
        <v>2022</v>
      </c>
      <c r="F124" s="2273">
        <v>2023</v>
      </c>
      <c r="G124" s="2272">
        <v>2024</v>
      </c>
      <c r="H124" s="1"/>
      <c r="I124" s="1"/>
      <c r="J124" s="1"/>
      <c r="K124" s="1"/>
      <c r="L124" s="1"/>
      <c r="M124" s="1"/>
      <c r="N124" s="1"/>
      <c r="O124" s="1"/>
      <c r="P124" s="1"/>
      <c r="Q124" s="1"/>
      <c r="R124" s="1"/>
      <c r="S124" s="1"/>
      <c r="T124" s="1"/>
      <c r="U124" s="1"/>
      <c r="V124" s="1"/>
      <c r="W124" s="1"/>
      <c r="X124" s="1"/>
      <c r="Y124" s="1"/>
      <c r="Z124" s="1"/>
    </row>
    <row r="125" spans="1:26" ht="15" customHeight="1" x14ac:dyDescent="0.2">
      <c r="A125" s="1"/>
      <c r="B125" s="1615"/>
      <c r="C125" s="1610"/>
      <c r="D125" s="1637"/>
      <c r="E125" s="1683"/>
      <c r="F125" s="1683"/>
      <c r="G125" s="1685"/>
      <c r="H125" s="1"/>
      <c r="I125" s="1"/>
      <c r="J125" s="1"/>
      <c r="K125" s="1"/>
      <c r="L125" s="1"/>
      <c r="M125" s="1"/>
      <c r="N125" s="1"/>
      <c r="O125" s="1"/>
      <c r="P125" s="1"/>
      <c r="Q125" s="1"/>
      <c r="R125" s="1"/>
      <c r="S125" s="1"/>
      <c r="T125" s="1"/>
      <c r="U125" s="1"/>
      <c r="V125" s="1"/>
      <c r="W125" s="1"/>
      <c r="X125" s="1"/>
      <c r="Y125" s="1"/>
      <c r="Z125" s="1"/>
    </row>
    <row r="126" spans="1:26" ht="17.25" customHeight="1" x14ac:dyDescent="0.2">
      <c r="A126" s="1"/>
      <c r="B126" s="1638"/>
      <c r="C126" s="1638"/>
      <c r="D126" s="1639"/>
      <c r="E126" s="1641"/>
      <c r="F126" s="1641"/>
      <c r="G126" s="1643"/>
      <c r="H126" s="1"/>
      <c r="I126" s="1"/>
      <c r="J126" s="1"/>
      <c r="K126" s="1"/>
      <c r="L126" s="1"/>
      <c r="M126" s="1"/>
      <c r="N126" s="1"/>
      <c r="O126" s="1"/>
      <c r="P126" s="1"/>
      <c r="Q126" s="1"/>
      <c r="R126" s="1"/>
      <c r="S126" s="1"/>
      <c r="T126" s="1"/>
      <c r="U126" s="1"/>
      <c r="V126" s="1"/>
      <c r="W126" s="1"/>
      <c r="X126" s="1"/>
      <c r="Y126" s="1"/>
      <c r="Z126" s="1"/>
    </row>
    <row r="127" spans="1:26" ht="12.75" customHeight="1" x14ac:dyDescent="0.2">
      <c r="A127" s="1"/>
      <c r="B127" s="2278" t="s">
        <v>107</v>
      </c>
      <c r="C127" s="1627"/>
      <c r="D127" s="1627"/>
      <c r="E127" s="1627"/>
      <c r="F127" s="1627"/>
      <c r="G127" s="1627"/>
      <c r="H127" s="1"/>
      <c r="I127" s="1"/>
      <c r="J127" s="1"/>
      <c r="K127" s="1"/>
      <c r="L127" s="1"/>
      <c r="M127" s="1"/>
      <c r="N127" s="1"/>
      <c r="O127" s="1"/>
      <c r="P127" s="1"/>
      <c r="Q127" s="1"/>
      <c r="R127" s="1"/>
      <c r="S127" s="1"/>
      <c r="T127" s="1"/>
      <c r="U127" s="1"/>
      <c r="V127" s="1"/>
      <c r="W127" s="1"/>
      <c r="X127" s="1"/>
      <c r="Y127" s="1"/>
      <c r="Z127" s="1"/>
    </row>
    <row r="128" spans="1:26" ht="12.75" customHeight="1" x14ac:dyDescent="0.2">
      <c r="A128" s="1"/>
      <c r="B128" s="1623" t="s">
        <v>86</v>
      </c>
      <c r="C128" s="1624"/>
      <c r="D128" s="1625"/>
      <c r="E128" s="763">
        <v>0.60799999999999998</v>
      </c>
      <c r="F128" s="841">
        <v>0.98199999999999998</v>
      </c>
      <c r="G128" s="330" t="s">
        <v>136</v>
      </c>
      <c r="H128" s="1"/>
      <c r="I128" s="1"/>
      <c r="J128" s="1"/>
      <c r="K128" s="1"/>
      <c r="L128" s="1"/>
      <c r="M128" s="1"/>
      <c r="N128" s="1"/>
      <c r="O128" s="1"/>
      <c r="P128" s="1"/>
      <c r="Q128" s="1"/>
      <c r="R128" s="1"/>
      <c r="S128" s="1"/>
      <c r="T128" s="1"/>
      <c r="U128" s="1"/>
      <c r="V128" s="1"/>
      <c r="W128" s="1"/>
      <c r="X128" s="1"/>
      <c r="Y128" s="1"/>
      <c r="Z128" s="1"/>
    </row>
    <row r="129" spans="1:26" ht="12.75" customHeight="1" x14ac:dyDescent="0.2">
      <c r="A129" s="1"/>
      <c r="B129" s="1623" t="s">
        <v>87</v>
      </c>
      <c r="C129" s="1624"/>
      <c r="D129" s="1625"/>
      <c r="E129" s="1054">
        <v>0.97</v>
      </c>
      <c r="F129" s="842">
        <v>0.97699999999999998</v>
      </c>
      <c r="G129" s="1177" t="s">
        <v>136</v>
      </c>
      <c r="H129" s="1"/>
      <c r="I129" s="1"/>
      <c r="J129" s="1"/>
      <c r="K129" s="1"/>
      <c r="L129" s="1"/>
      <c r="M129" s="1"/>
      <c r="N129" s="1"/>
      <c r="O129" s="1"/>
      <c r="P129" s="1"/>
      <c r="Q129" s="1"/>
      <c r="R129" s="1"/>
      <c r="S129" s="1"/>
      <c r="T129" s="1"/>
      <c r="U129" s="1"/>
      <c r="V129" s="1"/>
      <c r="W129" s="1"/>
      <c r="X129" s="1"/>
      <c r="Y129" s="1"/>
      <c r="Z129" s="1"/>
    </row>
    <row r="130" spans="1:26" ht="12.75" customHeight="1" x14ac:dyDescent="0.2">
      <c r="A130" s="1"/>
      <c r="B130" s="2279" t="s">
        <v>28</v>
      </c>
      <c r="C130" s="1630"/>
      <c r="D130" s="1630"/>
      <c r="E130" s="1630"/>
      <c r="F130" s="1630"/>
      <c r="G130" s="1630"/>
      <c r="H130" s="1"/>
      <c r="I130" s="1"/>
      <c r="J130" s="1"/>
      <c r="K130" s="1"/>
      <c r="L130" s="1"/>
      <c r="M130" s="1"/>
      <c r="N130" s="1"/>
      <c r="O130" s="1"/>
      <c r="P130" s="1"/>
      <c r="Q130" s="1"/>
      <c r="R130" s="1"/>
      <c r="S130" s="1"/>
      <c r="T130" s="1"/>
      <c r="U130" s="1"/>
      <c r="V130" s="1"/>
      <c r="W130" s="1"/>
      <c r="X130" s="1"/>
      <c r="Y130" s="1"/>
      <c r="Z130" s="1"/>
    </row>
    <row r="131" spans="1:26" ht="12.75" customHeight="1" x14ac:dyDescent="0.2">
      <c r="A131" s="1"/>
      <c r="B131" s="1623" t="s">
        <v>29</v>
      </c>
      <c r="C131" s="1624"/>
      <c r="D131" s="1625"/>
      <c r="E131" s="763">
        <v>1</v>
      </c>
      <c r="F131" s="841">
        <v>1</v>
      </c>
      <c r="G131" s="330" t="s">
        <v>136</v>
      </c>
      <c r="H131" s="1"/>
      <c r="I131" s="1"/>
      <c r="J131" s="1"/>
      <c r="K131" s="1"/>
      <c r="L131" s="1"/>
      <c r="M131" s="1"/>
      <c r="N131" s="1"/>
      <c r="O131" s="1"/>
      <c r="P131" s="1"/>
      <c r="Q131" s="1"/>
      <c r="R131" s="1"/>
      <c r="S131" s="1"/>
      <c r="T131" s="1"/>
      <c r="U131" s="1"/>
      <c r="V131" s="1"/>
      <c r="W131" s="1"/>
      <c r="X131" s="1"/>
      <c r="Y131" s="1"/>
      <c r="Z131" s="1"/>
    </row>
    <row r="132" spans="1:26" ht="12.75" customHeight="1" x14ac:dyDescent="0.2">
      <c r="A132" s="1"/>
      <c r="B132" s="1623" t="s">
        <v>30</v>
      </c>
      <c r="C132" s="1624"/>
      <c r="D132" s="1625"/>
      <c r="E132" s="1098">
        <v>0.99199999999999999</v>
      </c>
      <c r="F132" s="843">
        <v>1</v>
      </c>
      <c r="G132" s="1179" t="s">
        <v>136</v>
      </c>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1623" t="s">
        <v>31</v>
      </c>
      <c r="C133" s="1624"/>
      <c r="D133" s="1625"/>
      <c r="E133" s="1098">
        <v>1</v>
      </c>
      <c r="F133" s="843">
        <v>1</v>
      </c>
      <c r="G133" s="1179" t="s">
        <v>136</v>
      </c>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1623" t="s">
        <v>32</v>
      </c>
      <c r="C134" s="1624"/>
      <c r="D134" s="1625"/>
      <c r="E134" s="1098">
        <v>0.85</v>
      </c>
      <c r="F134" s="843">
        <v>0.97</v>
      </c>
      <c r="G134" s="1179" t="s">
        <v>136</v>
      </c>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1623" t="s">
        <v>33</v>
      </c>
      <c r="C135" s="1624"/>
      <c r="D135" s="1625"/>
      <c r="E135" s="1098">
        <v>0.97299999999999998</v>
      </c>
      <c r="F135" s="843">
        <v>0.97699999999999998</v>
      </c>
      <c r="G135" s="1179" t="s">
        <v>136</v>
      </c>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1623" t="s">
        <v>34</v>
      </c>
      <c r="C136" s="1624"/>
      <c r="D136" s="1625"/>
      <c r="E136" s="1098">
        <v>0.86399999999999999</v>
      </c>
      <c r="F136" s="843">
        <v>1</v>
      </c>
      <c r="G136" s="1179" t="s">
        <v>136</v>
      </c>
      <c r="H136" s="1"/>
      <c r="I136" s="1"/>
      <c r="J136" s="1"/>
      <c r="K136" s="1"/>
      <c r="L136" s="1"/>
      <c r="M136" s="1"/>
      <c r="N136" s="1"/>
      <c r="O136" s="1"/>
      <c r="P136" s="1"/>
      <c r="Q136" s="1"/>
      <c r="R136" s="1"/>
      <c r="S136" s="1"/>
      <c r="T136" s="1"/>
      <c r="U136" s="1"/>
      <c r="V136" s="1"/>
      <c r="W136" s="1"/>
      <c r="X136" s="1"/>
      <c r="Y136" s="1"/>
      <c r="Z136" s="1"/>
    </row>
    <row r="137" spans="1:26" ht="12.75" customHeight="1" x14ac:dyDescent="0.2">
      <c r="A137" s="1"/>
      <c r="B137" s="1623" t="s">
        <v>35</v>
      </c>
      <c r="C137" s="1624"/>
      <c r="D137" s="1625"/>
      <c r="E137" s="1098">
        <v>0.83299999999999996</v>
      </c>
      <c r="F137" s="843">
        <v>0.95099999999999996</v>
      </c>
      <c r="G137" s="1179" t="s">
        <v>136</v>
      </c>
      <c r="H137" s="1"/>
      <c r="I137" s="1"/>
      <c r="J137" s="1"/>
      <c r="K137" s="1"/>
      <c r="L137" s="1"/>
      <c r="M137" s="1"/>
      <c r="N137" s="1"/>
      <c r="O137" s="1"/>
      <c r="P137" s="1"/>
      <c r="Q137" s="1"/>
      <c r="R137" s="1"/>
      <c r="S137" s="1"/>
      <c r="T137" s="1"/>
      <c r="U137" s="1"/>
      <c r="V137" s="1"/>
      <c r="W137" s="1"/>
      <c r="X137" s="1"/>
      <c r="Y137" s="1"/>
      <c r="Z137" s="1"/>
    </row>
    <row r="138" spans="1:26" ht="12.75" customHeight="1" x14ac:dyDescent="0.2">
      <c r="A138" s="1"/>
      <c r="B138" s="1623" t="s">
        <v>36</v>
      </c>
      <c r="C138" s="1624"/>
      <c r="D138" s="1625"/>
      <c r="E138" s="1098">
        <v>0.53100000000000003</v>
      </c>
      <c r="F138" s="843">
        <v>0.97899999999999998</v>
      </c>
      <c r="G138" s="1179" t="s">
        <v>136</v>
      </c>
      <c r="H138" s="1"/>
      <c r="I138" s="1"/>
      <c r="J138" s="1"/>
      <c r="K138" s="1"/>
      <c r="L138" s="1"/>
      <c r="M138" s="1"/>
      <c r="N138" s="1"/>
      <c r="O138" s="1"/>
      <c r="P138" s="1"/>
      <c r="Q138" s="1"/>
      <c r="R138" s="1"/>
      <c r="S138" s="1"/>
      <c r="T138" s="1"/>
      <c r="U138" s="1"/>
      <c r="V138" s="1"/>
      <c r="W138" s="1"/>
      <c r="X138" s="1"/>
      <c r="Y138" s="1"/>
      <c r="Z138" s="1"/>
    </row>
    <row r="139" spans="1:26" ht="12.75" customHeight="1" x14ac:dyDescent="0.2">
      <c r="A139" s="1"/>
      <c r="B139" s="1628" t="s">
        <v>42</v>
      </c>
      <c r="C139" s="1624"/>
      <c r="D139" s="1625"/>
      <c r="E139" s="1099">
        <v>0.64300000000000002</v>
      </c>
      <c r="F139" s="844">
        <v>0.98099999999999998</v>
      </c>
      <c r="G139" s="1177" t="s">
        <v>136</v>
      </c>
      <c r="H139" s="1"/>
      <c r="I139" s="1"/>
      <c r="J139" s="1"/>
      <c r="K139" s="1"/>
      <c r="L139" s="1"/>
      <c r="M139" s="1"/>
      <c r="N139" s="1"/>
      <c r="O139" s="1"/>
      <c r="P139" s="1"/>
      <c r="Q139" s="1"/>
      <c r="R139" s="1"/>
      <c r="S139" s="1"/>
      <c r="T139" s="1"/>
      <c r="U139" s="1"/>
      <c r="V139" s="1"/>
      <c r="W139" s="1"/>
      <c r="X139" s="1"/>
      <c r="Y139" s="1"/>
      <c r="Z139" s="1"/>
    </row>
    <row r="140" spans="1:26" ht="15" customHeight="1" x14ac:dyDescent="0.2">
      <c r="A140" s="2"/>
      <c r="B140" s="1644" t="s">
        <v>1027</v>
      </c>
      <c r="C140" s="1645"/>
      <c r="D140" s="1645"/>
      <c r="E140" s="1645"/>
      <c r="F140" s="1645"/>
      <c r="G140" s="1645"/>
      <c r="H140" s="2"/>
      <c r="I140" s="2"/>
      <c r="J140" s="2"/>
      <c r="K140" s="2"/>
      <c r="L140" s="2"/>
      <c r="M140" s="2"/>
      <c r="N140" s="2"/>
      <c r="O140" s="2"/>
      <c r="P140" s="2"/>
      <c r="Q140" s="2"/>
      <c r="R140" s="2"/>
      <c r="S140" s="2"/>
      <c r="T140" s="2"/>
      <c r="U140" s="2"/>
      <c r="V140" s="2"/>
      <c r="W140" s="2"/>
      <c r="X140" s="2"/>
      <c r="Y140" s="2"/>
      <c r="Z140" s="2"/>
    </row>
    <row r="141" spans="1:26" ht="15" customHeight="1" x14ac:dyDescent="0.2">
      <c r="A141" s="2"/>
      <c r="B141" s="1610"/>
      <c r="C141" s="1610"/>
      <c r="D141" s="1610"/>
      <c r="E141" s="1610"/>
      <c r="F141" s="1610"/>
      <c r="G141" s="1610"/>
      <c r="H141" s="2"/>
      <c r="I141" s="2"/>
      <c r="J141" s="2"/>
      <c r="K141" s="2"/>
      <c r="L141" s="2"/>
      <c r="M141" s="2"/>
      <c r="N141" s="2"/>
      <c r="O141" s="2"/>
      <c r="P141" s="2"/>
      <c r="Q141" s="2"/>
      <c r="R141" s="2"/>
      <c r="S141" s="2"/>
      <c r="T141" s="2"/>
      <c r="U141" s="2"/>
      <c r="V141" s="2"/>
      <c r="W141" s="2"/>
      <c r="X141" s="2"/>
      <c r="Y141" s="2"/>
      <c r="Z141" s="2"/>
    </row>
    <row r="142" spans="1:26" ht="15" customHeight="1" x14ac:dyDescent="0.2">
      <c r="A142" s="2"/>
      <c r="B142" s="1610"/>
      <c r="C142" s="1610"/>
      <c r="D142" s="1610"/>
      <c r="E142" s="1610"/>
      <c r="F142" s="1610"/>
      <c r="G142" s="1610"/>
      <c r="H142" s="2"/>
      <c r="I142" s="2"/>
      <c r="J142" s="2"/>
      <c r="K142" s="2"/>
      <c r="L142" s="2"/>
      <c r="M142" s="2"/>
      <c r="N142" s="2"/>
      <c r="O142" s="2"/>
      <c r="P142" s="2"/>
      <c r="Q142" s="2"/>
      <c r="R142" s="2"/>
      <c r="S142" s="2"/>
      <c r="T142" s="2"/>
      <c r="U142" s="2"/>
      <c r="V142" s="2"/>
      <c r="W142" s="2"/>
      <c r="X142" s="2"/>
      <c r="Y142" s="2"/>
      <c r="Z142" s="2"/>
    </row>
    <row r="143" spans="1:26" ht="1.5" customHeight="1" x14ac:dyDescent="0.2">
      <c r="A143" s="2"/>
      <c r="B143" s="1610"/>
      <c r="C143" s="1610"/>
      <c r="D143" s="1610"/>
      <c r="E143" s="1610"/>
      <c r="F143" s="1610"/>
      <c r="G143" s="1610"/>
      <c r="H143" s="2"/>
      <c r="I143" s="2"/>
      <c r="J143" s="2"/>
      <c r="K143" s="2"/>
      <c r="L143" s="2"/>
      <c r="M143" s="2"/>
      <c r="N143" s="2"/>
      <c r="O143" s="2"/>
      <c r="P143" s="2"/>
      <c r="Q143" s="2"/>
      <c r="R143" s="2"/>
      <c r="S143" s="2"/>
      <c r="T143" s="2"/>
      <c r="U143" s="2"/>
      <c r="V143" s="2"/>
      <c r="W143" s="2"/>
      <c r="X143" s="2"/>
      <c r="Y143" s="2"/>
      <c r="Z143" s="2"/>
    </row>
    <row r="144" spans="1:26" ht="1.5" customHeight="1" x14ac:dyDescent="0.2">
      <c r="A144" s="2"/>
      <c r="B144" s="1635"/>
      <c r="C144" s="1635"/>
      <c r="D144" s="1635"/>
      <c r="E144" s="1635"/>
      <c r="F144" s="1635"/>
      <c r="G144" s="1635"/>
      <c r="H144" s="158"/>
      <c r="I144" s="2"/>
      <c r="J144" s="2"/>
      <c r="K144" s="2"/>
      <c r="L144" s="2"/>
      <c r="M144" s="2"/>
      <c r="N144" s="2"/>
      <c r="O144" s="2"/>
      <c r="P144" s="2"/>
      <c r="Q144" s="2"/>
      <c r="R144" s="2"/>
      <c r="S144" s="2"/>
      <c r="T144" s="2"/>
      <c r="U144" s="2"/>
      <c r="V144" s="2"/>
      <c r="W144" s="2"/>
      <c r="X144" s="2"/>
      <c r="Y144" s="2"/>
      <c r="Z144" s="2"/>
    </row>
    <row r="145" spans="1:26" ht="12.75" customHeight="1" x14ac:dyDescent="0.2">
      <c r="A145" s="2"/>
      <c r="B145" s="158"/>
      <c r="C145" s="158"/>
      <c r="D145" s="158"/>
      <c r="E145" s="158"/>
      <c r="F145" s="158"/>
      <c r="G145" s="158"/>
      <c r="H145" s="158"/>
      <c r="I145" s="2"/>
      <c r="J145" s="2"/>
      <c r="K145" s="2"/>
      <c r="L145" s="2"/>
      <c r="M145" s="2"/>
      <c r="N145" s="2"/>
      <c r="O145" s="2"/>
      <c r="P145" s="2"/>
      <c r="Q145" s="2"/>
      <c r="R145" s="2"/>
      <c r="S145" s="2"/>
      <c r="T145" s="2"/>
      <c r="U145" s="2"/>
      <c r="V145" s="2"/>
      <c r="W145" s="2"/>
      <c r="X145" s="2"/>
      <c r="Y145" s="2"/>
      <c r="Z145" s="2"/>
    </row>
    <row r="146" spans="1:26" ht="12.75" customHeight="1" x14ac:dyDescent="0.2">
      <c r="A146" s="2"/>
      <c r="B146" s="158"/>
      <c r="C146" s="158"/>
      <c r="D146" s="158"/>
      <c r="E146" s="158"/>
      <c r="F146" s="158"/>
      <c r="G146" s="158"/>
      <c r="H146" s="158"/>
      <c r="I146" s="2"/>
      <c r="J146" s="2"/>
      <c r="K146" s="2"/>
      <c r="L146" s="2"/>
      <c r="M146" s="2"/>
      <c r="N146" s="2"/>
      <c r="O146" s="2"/>
      <c r="P146" s="2"/>
      <c r="Q146" s="2"/>
      <c r="R146" s="2"/>
      <c r="S146" s="2"/>
      <c r="T146" s="2"/>
      <c r="U146" s="2"/>
      <c r="V146" s="2"/>
      <c r="W146" s="2"/>
      <c r="X146" s="2"/>
      <c r="Y146" s="2"/>
      <c r="Z146" s="2"/>
    </row>
    <row r="147" spans="1:26" ht="12.75" customHeight="1" x14ac:dyDescent="0.2">
      <c r="A147" s="1012"/>
      <c r="B147" s="1012" t="s">
        <v>139</v>
      </c>
      <c r="C147" s="1012"/>
      <c r="D147" s="1012"/>
      <c r="E147" s="1012"/>
      <c r="F147" s="1012"/>
      <c r="G147" s="1012"/>
      <c r="H147" s="1012"/>
      <c r="I147" s="1012"/>
      <c r="J147" s="1012"/>
      <c r="K147" s="1012"/>
      <c r="L147" s="1012"/>
      <c r="M147" s="1012"/>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x14ac:dyDescent="0.2">
      <c r="A149" s="1"/>
      <c r="B149" s="2269" t="s">
        <v>1028</v>
      </c>
      <c r="C149" s="1615"/>
      <c r="D149" s="1615"/>
      <c r="E149" s="1615"/>
      <c r="F149" s="1615"/>
      <c r="G149" s="1637"/>
      <c r="H149" s="2272">
        <v>2022</v>
      </c>
      <c r="I149" s="1637"/>
      <c r="J149" s="2272">
        <v>2023</v>
      </c>
      <c r="K149" s="1637"/>
      <c r="L149" s="2272">
        <v>2024</v>
      </c>
      <c r="M149" s="1615"/>
      <c r="N149" s="1"/>
      <c r="O149" s="1"/>
      <c r="P149" s="1"/>
      <c r="Q149" s="1"/>
      <c r="R149" s="1"/>
      <c r="S149" s="1"/>
      <c r="T149" s="1"/>
      <c r="U149" s="1"/>
      <c r="V149" s="1"/>
      <c r="W149" s="1"/>
      <c r="X149" s="1"/>
      <c r="Y149" s="1"/>
      <c r="Z149" s="1"/>
    </row>
    <row r="150" spans="1:26" ht="12.75" customHeight="1" x14ac:dyDescent="0.2">
      <c r="A150" s="1"/>
      <c r="B150" s="1638"/>
      <c r="C150" s="1638"/>
      <c r="D150" s="1638"/>
      <c r="E150" s="1638"/>
      <c r="F150" s="1638"/>
      <c r="G150" s="1639"/>
      <c r="H150" s="1466" t="s">
        <v>86</v>
      </c>
      <c r="I150" s="1467" t="s">
        <v>87</v>
      </c>
      <c r="J150" s="1466" t="s">
        <v>86</v>
      </c>
      <c r="K150" s="1467" t="s">
        <v>87</v>
      </c>
      <c r="L150" s="1466" t="s">
        <v>86</v>
      </c>
      <c r="M150" s="836" t="s">
        <v>87</v>
      </c>
      <c r="N150" s="1"/>
      <c r="O150" s="1"/>
      <c r="P150" s="1"/>
      <c r="Q150" s="1"/>
      <c r="R150" s="1"/>
      <c r="S150" s="1"/>
      <c r="T150" s="1"/>
      <c r="U150" s="1"/>
      <c r="V150" s="1"/>
      <c r="W150" s="1"/>
      <c r="X150" s="1"/>
      <c r="Y150" s="1"/>
      <c r="Z150" s="1"/>
    </row>
    <row r="151" spans="1:26" ht="12.75" customHeight="1" x14ac:dyDescent="0.2">
      <c r="A151" s="1"/>
      <c r="B151" s="1649" t="s">
        <v>29</v>
      </c>
      <c r="C151" s="1650"/>
      <c r="D151" s="1650"/>
      <c r="E151" s="1650"/>
      <c r="F151" s="1650"/>
      <c r="G151" s="1651"/>
      <c r="H151" s="750">
        <v>1</v>
      </c>
      <c r="I151" s="749">
        <v>0</v>
      </c>
      <c r="J151" s="750">
        <v>1</v>
      </c>
      <c r="K151" s="751">
        <v>0</v>
      </c>
      <c r="L151" s="750">
        <v>1</v>
      </c>
      <c r="M151" s="751">
        <v>0</v>
      </c>
      <c r="N151" s="1"/>
      <c r="O151" s="82"/>
      <c r="P151" s="82"/>
      <c r="Q151" s="1"/>
      <c r="R151" s="1"/>
      <c r="S151" s="1"/>
      <c r="T151" s="1"/>
      <c r="U151" s="1"/>
      <c r="V151" s="1"/>
      <c r="W151" s="1"/>
      <c r="X151" s="1"/>
      <c r="Y151" s="1"/>
      <c r="Z151" s="1"/>
    </row>
    <row r="152" spans="1:26" ht="12.75" customHeight="1" x14ac:dyDescent="0.2">
      <c r="A152" s="1"/>
      <c r="B152" s="1623" t="s">
        <v>30</v>
      </c>
      <c r="C152" s="1624"/>
      <c r="D152" s="1624"/>
      <c r="E152" s="1624"/>
      <c r="F152" s="1624"/>
      <c r="G152" s="1625"/>
      <c r="H152" s="176">
        <v>0.90800000000000003</v>
      </c>
      <c r="I152" s="178">
        <v>9.1999999999999998E-2</v>
      </c>
      <c r="J152" s="176">
        <v>0.8904109589041096</v>
      </c>
      <c r="K152" s="1093">
        <v>0.1095890410958904</v>
      </c>
      <c r="L152" s="176">
        <v>0.89200000000000002</v>
      </c>
      <c r="M152" s="1093">
        <v>0.108</v>
      </c>
      <c r="N152" s="1"/>
      <c r="O152" s="82"/>
      <c r="P152" s="82"/>
      <c r="Q152" s="1"/>
      <c r="R152" s="1"/>
      <c r="S152" s="1"/>
      <c r="T152" s="1"/>
      <c r="U152" s="1"/>
      <c r="V152" s="1"/>
      <c r="W152" s="1"/>
      <c r="X152" s="1"/>
      <c r="Y152" s="1"/>
      <c r="Z152" s="1"/>
    </row>
    <row r="153" spans="1:26" ht="12.75" customHeight="1" x14ac:dyDescent="0.2">
      <c r="A153" s="1"/>
      <c r="B153" s="1623" t="s">
        <v>31</v>
      </c>
      <c r="C153" s="1624"/>
      <c r="D153" s="1624"/>
      <c r="E153" s="1624"/>
      <c r="F153" s="1624"/>
      <c r="G153" s="1625"/>
      <c r="H153" s="176">
        <v>0.82599999999999996</v>
      </c>
      <c r="I153" s="178">
        <v>0.17399999999999999</v>
      </c>
      <c r="J153" s="176">
        <v>0.68421052631578949</v>
      </c>
      <c r="K153" s="1093">
        <v>0.31578947368421051</v>
      </c>
      <c r="L153" s="176">
        <v>0.71399999999999997</v>
      </c>
      <c r="M153" s="1093">
        <v>0.28599999999999998</v>
      </c>
      <c r="N153" s="1"/>
      <c r="O153" s="82"/>
      <c r="P153" s="82"/>
      <c r="Q153" s="1"/>
      <c r="R153" s="1"/>
      <c r="S153" s="1"/>
      <c r="T153" s="1"/>
      <c r="U153" s="1"/>
      <c r="V153" s="1"/>
      <c r="W153" s="1"/>
      <c r="X153" s="1"/>
      <c r="Y153" s="1"/>
      <c r="Z153" s="1"/>
    </row>
    <row r="154" spans="1:26" ht="12.75" customHeight="1" x14ac:dyDescent="0.2">
      <c r="A154" s="1"/>
      <c r="B154" s="1623" t="s">
        <v>32</v>
      </c>
      <c r="C154" s="1624"/>
      <c r="D154" s="1624"/>
      <c r="E154" s="1624"/>
      <c r="F154" s="1624"/>
      <c r="G154" s="1625"/>
      <c r="H154" s="176">
        <v>0.84799999999999998</v>
      </c>
      <c r="I154" s="178">
        <v>0.152</v>
      </c>
      <c r="J154" s="176">
        <v>0.80952380952380953</v>
      </c>
      <c r="K154" s="1093">
        <v>0.19047619047619047</v>
      </c>
      <c r="L154" s="176">
        <v>0.79600000000000004</v>
      </c>
      <c r="M154" s="1093">
        <v>0.20399999999999999</v>
      </c>
      <c r="N154" s="1"/>
      <c r="O154" s="82"/>
      <c r="P154" s="82"/>
      <c r="Q154" s="1"/>
      <c r="R154" s="1"/>
      <c r="S154" s="1"/>
      <c r="T154" s="1"/>
      <c r="U154" s="1"/>
      <c r="V154" s="1"/>
      <c r="W154" s="1"/>
      <c r="X154" s="1"/>
      <c r="Y154" s="1"/>
      <c r="Z154" s="1"/>
    </row>
    <row r="155" spans="1:26" ht="12.75" customHeight="1" x14ac:dyDescent="0.2">
      <c r="A155" s="1"/>
      <c r="B155" s="1623" t="s">
        <v>33</v>
      </c>
      <c r="C155" s="1624"/>
      <c r="D155" s="1624"/>
      <c r="E155" s="1624"/>
      <c r="F155" s="1624"/>
      <c r="G155" s="1625"/>
      <c r="H155" s="176">
        <v>0.45300000000000001</v>
      </c>
      <c r="I155" s="178">
        <v>0.54700000000000004</v>
      </c>
      <c r="J155" s="176">
        <v>0.45394736842105265</v>
      </c>
      <c r="K155" s="1093">
        <v>0.54605263157894735</v>
      </c>
      <c r="L155" s="176">
        <v>0.433</v>
      </c>
      <c r="M155" s="1093">
        <v>0.56699999999999995</v>
      </c>
      <c r="N155" s="1"/>
      <c r="O155" s="82"/>
      <c r="P155" s="82"/>
      <c r="Q155" s="1"/>
      <c r="R155" s="1"/>
      <c r="S155" s="1"/>
      <c r="T155" s="1"/>
      <c r="U155" s="1"/>
      <c r="V155" s="1"/>
      <c r="W155" s="1"/>
      <c r="X155" s="1"/>
      <c r="Y155" s="1"/>
      <c r="Z155" s="1"/>
    </row>
    <row r="156" spans="1:26" ht="12.75" customHeight="1" x14ac:dyDescent="0.2">
      <c r="A156" s="1"/>
      <c r="B156" s="1623" t="s">
        <v>34</v>
      </c>
      <c r="C156" s="1624"/>
      <c r="D156" s="1624"/>
      <c r="E156" s="1624"/>
      <c r="F156" s="1624"/>
      <c r="G156" s="1625"/>
      <c r="H156" s="176">
        <v>0.85299999999999998</v>
      </c>
      <c r="I156" s="178">
        <v>0.14699999999999999</v>
      </c>
      <c r="J156" s="176">
        <v>0.82608695652173914</v>
      </c>
      <c r="K156" s="1093">
        <v>0.17391304347826086</v>
      </c>
      <c r="L156" s="176">
        <v>0.8</v>
      </c>
      <c r="M156" s="1093">
        <v>0.2</v>
      </c>
      <c r="N156" s="1"/>
      <c r="O156" s="82"/>
      <c r="P156" s="82"/>
      <c r="Q156" s="1"/>
      <c r="R156" s="1"/>
      <c r="S156" s="1"/>
      <c r="T156" s="1"/>
      <c r="U156" s="1"/>
      <c r="V156" s="1"/>
      <c r="W156" s="1"/>
      <c r="X156" s="1"/>
      <c r="Y156" s="1"/>
      <c r="Z156" s="1"/>
    </row>
    <row r="157" spans="1:26" ht="12.75" customHeight="1" x14ac:dyDescent="0.2">
      <c r="A157" s="1"/>
      <c r="B157" s="1623" t="s">
        <v>35</v>
      </c>
      <c r="C157" s="1624"/>
      <c r="D157" s="1624"/>
      <c r="E157" s="1624"/>
      <c r="F157" s="1624"/>
      <c r="G157" s="1625"/>
      <c r="H157" s="176">
        <v>0.51800000000000002</v>
      </c>
      <c r="I157" s="178">
        <v>0.48199999999999998</v>
      </c>
      <c r="J157" s="176">
        <v>0.42519685039370081</v>
      </c>
      <c r="K157" s="1093">
        <v>0.57480314960629919</v>
      </c>
      <c r="L157" s="176">
        <v>0.45800000000000002</v>
      </c>
      <c r="M157" s="1093">
        <v>0.54200000000000004</v>
      </c>
      <c r="N157" s="1"/>
      <c r="O157" s="82"/>
      <c r="P157" s="82"/>
      <c r="Q157" s="1"/>
      <c r="R157" s="1"/>
      <c r="S157" s="1"/>
      <c r="T157" s="1"/>
      <c r="U157" s="1"/>
      <c r="V157" s="1"/>
      <c r="W157" s="1"/>
      <c r="X157" s="1"/>
      <c r="Y157" s="1"/>
      <c r="Z157" s="1"/>
    </row>
    <row r="158" spans="1:26" ht="12.75" customHeight="1" x14ac:dyDescent="0.2">
      <c r="A158" s="1"/>
      <c r="B158" s="1623" t="s">
        <v>36</v>
      </c>
      <c r="C158" s="1624"/>
      <c r="D158" s="1624"/>
      <c r="E158" s="1624"/>
      <c r="F158" s="1624"/>
      <c r="G158" s="1625"/>
      <c r="H158" s="176">
        <v>0.95799999999999996</v>
      </c>
      <c r="I158" s="178">
        <v>4.2000000000000003E-2</v>
      </c>
      <c r="J158" s="176">
        <v>0.94154929577464785</v>
      </c>
      <c r="K158" s="1093">
        <v>5.8450704225352111E-2</v>
      </c>
      <c r="L158" s="176">
        <v>0.92500000000000004</v>
      </c>
      <c r="M158" s="1093">
        <v>7.4999999999999997E-2</v>
      </c>
      <c r="N158" s="1"/>
      <c r="O158" s="82"/>
      <c r="P158" s="82"/>
      <c r="Q158" s="1"/>
      <c r="R158" s="1"/>
      <c r="S158" s="1"/>
      <c r="T158" s="1"/>
      <c r="U158" s="1"/>
      <c r="V158" s="1"/>
      <c r="W158" s="1"/>
      <c r="X158" s="1"/>
      <c r="Y158" s="1"/>
      <c r="Z158" s="1"/>
    </row>
    <row r="159" spans="1:26" ht="12.75" customHeight="1" x14ac:dyDescent="0.2">
      <c r="A159" s="1"/>
      <c r="B159" s="1623" t="s">
        <v>37</v>
      </c>
      <c r="C159" s="1624"/>
      <c r="D159" s="1624"/>
      <c r="E159" s="1624"/>
      <c r="F159" s="1624"/>
      <c r="G159" s="1625"/>
      <c r="H159" s="845" t="s">
        <v>25</v>
      </c>
      <c r="I159" s="846" t="s">
        <v>25</v>
      </c>
      <c r="J159" s="176">
        <v>0</v>
      </c>
      <c r="K159" s="1093">
        <v>1</v>
      </c>
      <c r="L159" s="176">
        <v>0</v>
      </c>
      <c r="M159" s="1093">
        <v>1</v>
      </c>
      <c r="N159" s="1"/>
      <c r="O159" s="82"/>
      <c r="P159" s="82"/>
      <c r="Q159" s="1"/>
      <c r="R159" s="1"/>
      <c r="S159" s="1"/>
      <c r="T159" s="1"/>
      <c r="U159" s="1"/>
      <c r="V159" s="1"/>
      <c r="W159" s="1"/>
      <c r="X159" s="1"/>
      <c r="Y159" s="1"/>
      <c r="Z159" s="1"/>
    </row>
    <row r="160" spans="1:26" ht="12.75" customHeight="1" x14ac:dyDescent="0.2">
      <c r="A160" s="1"/>
      <c r="B160" s="1623" t="s">
        <v>38</v>
      </c>
      <c r="C160" s="1624"/>
      <c r="D160" s="1624"/>
      <c r="E160" s="1624"/>
      <c r="F160" s="1624"/>
      <c r="G160" s="1625"/>
      <c r="H160" s="176">
        <v>0.109</v>
      </c>
      <c r="I160" s="178">
        <v>0.89100000000000001</v>
      </c>
      <c r="J160" s="176">
        <v>6.3291139240506333E-2</v>
      </c>
      <c r="K160" s="1093">
        <v>0.93670886075949367</v>
      </c>
      <c r="L160" s="176">
        <v>2.5999999999999999E-2</v>
      </c>
      <c r="M160" s="1093">
        <v>0.97399999999999998</v>
      </c>
      <c r="N160" s="1"/>
      <c r="O160" s="82"/>
      <c r="P160" s="82"/>
      <c r="Q160" s="1"/>
      <c r="R160" s="1"/>
      <c r="S160" s="1"/>
      <c r="T160" s="1"/>
      <c r="U160" s="1"/>
      <c r="V160" s="1"/>
      <c r="W160" s="1"/>
      <c r="X160" s="1"/>
      <c r="Y160" s="1"/>
      <c r="Z160" s="1"/>
    </row>
    <row r="161" spans="1:26" ht="12.75" customHeight="1" x14ac:dyDescent="0.2">
      <c r="A161" s="1"/>
      <c r="B161" s="1628" t="s">
        <v>42</v>
      </c>
      <c r="C161" s="1624"/>
      <c r="D161" s="1624"/>
      <c r="E161" s="1624"/>
      <c r="F161" s="1624"/>
      <c r="G161" s="1625"/>
      <c r="H161" s="333">
        <v>0.85899999999999999</v>
      </c>
      <c r="I161" s="768">
        <v>0.14099999999999999</v>
      </c>
      <c r="J161" s="333">
        <v>0.82330648981525345</v>
      </c>
      <c r="K161" s="1094">
        <v>0.17669351018474658</v>
      </c>
      <c r="L161" s="333">
        <v>0.81200000000000006</v>
      </c>
      <c r="M161" s="1094">
        <v>0.188</v>
      </c>
      <c r="N161" s="1"/>
      <c r="O161" s="82"/>
      <c r="P161" s="82"/>
      <c r="Q161" s="1"/>
      <c r="R161" s="1"/>
      <c r="S161" s="1"/>
      <c r="T161" s="1"/>
      <c r="U161" s="1"/>
      <c r="V161" s="1"/>
      <c r="W161" s="1"/>
      <c r="X161" s="1"/>
      <c r="Y161" s="1"/>
      <c r="Z161" s="1"/>
    </row>
    <row r="162" spans="1:26" ht="15" customHeight="1" x14ac:dyDescent="0.2">
      <c r="A162" s="2"/>
      <c r="B162" s="2028" t="s">
        <v>1029</v>
      </c>
      <c r="C162" s="1645"/>
      <c r="D162" s="1645"/>
      <c r="E162" s="1645"/>
      <c r="F162" s="1645"/>
      <c r="G162" s="1645"/>
      <c r="H162" s="1645"/>
      <c r="I162" s="1645"/>
      <c r="J162" s="1645"/>
      <c r="K162" s="1645"/>
      <c r="L162" s="1645"/>
      <c r="M162" s="1645"/>
      <c r="N162" s="2"/>
      <c r="O162" s="2"/>
      <c r="P162" s="2"/>
      <c r="Q162" s="2"/>
      <c r="R162" s="2"/>
      <c r="S162" s="2"/>
      <c r="T162" s="2"/>
      <c r="U162" s="2"/>
      <c r="V162" s="2"/>
      <c r="W162" s="2"/>
      <c r="X162" s="2"/>
      <c r="Y162" s="2"/>
      <c r="Z162" s="2"/>
    </row>
    <row r="163" spans="1:26" ht="15" customHeight="1" x14ac:dyDescent="0.2">
      <c r="A163" s="2"/>
      <c r="B163" s="1635"/>
      <c r="C163" s="1635"/>
      <c r="D163" s="1635"/>
      <c r="E163" s="1635"/>
      <c r="F163" s="1635"/>
      <c r="G163" s="1635"/>
      <c r="H163" s="1635"/>
      <c r="I163" s="1635"/>
      <c r="J163" s="1635"/>
      <c r="K163" s="1635"/>
      <c r="L163" s="1635"/>
      <c r="M163" s="1635"/>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 customHeight="1" x14ac:dyDescent="0.2">
      <c r="A165" s="1"/>
      <c r="B165" s="2269" t="s">
        <v>1030</v>
      </c>
      <c r="C165" s="1615"/>
      <c r="D165" s="1637"/>
      <c r="E165" s="2272">
        <v>2022</v>
      </c>
      <c r="F165" s="1615"/>
      <c r="G165" s="1637"/>
      <c r="H165" s="2272">
        <v>2023</v>
      </c>
      <c r="I165" s="1615"/>
      <c r="J165" s="1637"/>
      <c r="K165" s="2272">
        <v>2024</v>
      </c>
      <c r="L165" s="1615"/>
      <c r="M165" s="1615"/>
      <c r="N165" s="1"/>
      <c r="O165" s="1"/>
      <c r="P165" s="1"/>
      <c r="Q165" s="1"/>
      <c r="R165" s="1"/>
      <c r="S165" s="1"/>
      <c r="T165" s="1"/>
      <c r="U165" s="1"/>
      <c r="V165" s="1"/>
      <c r="W165" s="1"/>
      <c r="X165" s="1"/>
      <c r="Y165" s="1"/>
      <c r="Z165" s="1"/>
    </row>
    <row r="166" spans="1:26" ht="42.75" customHeight="1" x14ac:dyDescent="0.2">
      <c r="A166" s="1"/>
      <c r="B166" s="1638"/>
      <c r="C166" s="1638"/>
      <c r="D166" s="1639"/>
      <c r="E166" s="847" t="s">
        <v>109</v>
      </c>
      <c r="F166" s="848" t="s">
        <v>110</v>
      </c>
      <c r="G166" s="849" t="s">
        <v>111</v>
      </c>
      <c r="H166" s="847" t="s">
        <v>109</v>
      </c>
      <c r="I166" s="848" t="s">
        <v>110</v>
      </c>
      <c r="J166" s="849" t="s">
        <v>111</v>
      </c>
      <c r="K166" s="847" t="s">
        <v>109</v>
      </c>
      <c r="L166" s="848" t="s">
        <v>110</v>
      </c>
      <c r="M166" s="850" t="s">
        <v>111</v>
      </c>
      <c r="N166" s="1"/>
      <c r="O166" s="1"/>
      <c r="P166" s="1"/>
      <c r="Q166" s="1"/>
      <c r="R166" s="1"/>
      <c r="S166" s="1"/>
      <c r="T166" s="1"/>
      <c r="U166" s="1"/>
      <c r="V166" s="1"/>
      <c r="W166" s="1"/>
      <c r="X166" s="1"/>
      <c r="Y166" s="1"/>
      <c r="Z166" s="1"/>
    </row>
    <row r="167" spans="1:26" ht="12.75" customHeight="1" x14ac:dyDescent="0.2">
      <c r="A167" s="1"/>
      <c r="B167" s="1649" t="s">
        <v>29</v>
      </c>
      <c r="C167" s="1650"/>
      <c r="D167" s="1651"/>
      <c r="E167" s="173">
        <v>0</v>
      </c>
      <c r="F167" s="174">
        <v>0</v>
      </c>
      <c r="G167" s="175">
        <v>1</v>
      </c>
      <c r="H167" s="173">
        <v>0</v>
      </c>
      <c r="I167" s="174">
        <v>0</v>
      </c>
      <c r="J167" s="165">
        <v>1</v>
      </c>
      <c r="K167" s="173">
        <v>0</v>
      </c>
      <c r="L167" s="174">
        <v>0.5</v>
      </c>
      <c r="M167" s="165">
        <v>0.5</v>
      </c>
      <c r="N167" s="1"/>
      <c r="O167" s="82"/>
      <c r="P167" s="82"/>
      <c r="Q167" s="82"/>
      <c r="R167" s="1"/>
      <c r="S167" s="1"/>
      <c r="T167" s="1"/>
      <c r="U167" s="1"/>
      <c r="V167" s="1"/>
      <c r="W167" s="1"/>
      <c r="X167" s="1"/>
      <c r="Y167" s="1"/>
      <c r="Z167" s="1"/>
    </row>
    <row r="168" spans="1:26" ht="12.75" customHeight="1" x14ac:dyDescent="0.2">
      <c r="A168" s="1"/>
      <c r="B168" s="1623" t="s">
        <v>30</v>
      </c>
      <c r="C168" s="1624"/>
      <c r="D168" s="1625"/>
      <c r="E168" s="176">
        <v>7.0000000000000007E-2</v>
      </c>
      <c r="F168" s="177">
        <v>0.72499999999999998</v>
      </c>
      <c r="G168" s="178">
        <v>0.20399999999999999</v>
      </c>
      <c r="H168" s="176">
        <v>7.4999999999999997E-2</v>
      </c>
      <c r="I168" s="177">
        <v>0.72599999999999998</v>
      </c>
      <c r="J168" s="1093">
        <v>0.19900000000000001</v>
      </c>
      <c r="K168" s="176">
        <v>6.0999999999999999E-2</v>
      </c>
      <c r="L168" s="177">
        <v>0.74299999999999999</v>
      </c>
      <c r="M168" s="1093">
        <v>0.19600000000000001</v>
      </c>
      <c r="N168" s="1"/>
      <c r="O168" s="82"/>
      <c r="P168" s="82"/>
      <c r="Q168" s="82"/>
      <c r="R168" s="1"/>
      <c r="S168" s="1"/>
      <c r="T168" s="1"/>
      <c r="U168" s="1"/>
      <c r="V168" s="1"/>
      <c r="W168" s="1"/>
      <c r="X168" s="1"/>
      <c r="Y168" s="1"/>
      <c r="Z168" s="1"/>
    </row>
    <row r="169" spans="1:26" ht="12.75" customHeight="1" x14ac:dyDescent="0.2">
      <c r="A169" s="1"/>
      <c r="B169" s="1623" t="s">
        <v>31</v>
      </c>
      <c r="C169" s="1624"/>
      <c r="D169" s="1625"/>
      <c r="E169" s="176">
        <v>0</v>
      </c>
      <c r="F169" s="177">
        <v>0.82599999999999996</v>
      </c>
      <c r="G169" s="178">
        <v>0.17399999999999999</v>
      </c>
      <c r="H169" s="176">
        <v>5.2999999999999999E-2</v>
      </c>
      <c r="I169" s="177">
        <v>0.68400000000000005</v>
      </c>
      <c r="J169" s="1093">
        <v>0.26300000000000001</v>
      </c>
      <c r="K169" s="176">
        <v>0</v>
      </c>
      <c r="L169" s="177">
        <v>0.66700000000000004</v>
      </c>
      <c r="M169" s="1093">
        <v>0.33300000000000002</v>
      </c>
      <c r="N169" s="1"/>
      <c r="O169" s="82"/>
      <c r="P169" s="82"/>
      <c r="Q169" s="82"/>
      <c r="R169" s="1"/>
      <c r="S169" s="1"/>
      <c r="T169" s="1"/>
      <c r="U169" s="1"/>
      <c r="V169" s="1"/>
      <c r="W169" s="1"/>
      <c r="X169" s="1"/>
      <c r="Y169" s="1"/>
      <c r="Z169" s="1"/>
    </row>
    <row r="170" spans="1:26" ht="12.75" customHeight="1" x14ac:dyDescent="0.2">
      <c r="A170" s="1"/>
      <c r="B170" s="1623" t="s">
        <v>32</v>
      </c>
      <c r="C170" s="1624"/>
      <c r="D170" s="1625"/>
      <c r="E170" s="176">
        <v>0.152</v>
      </c>
      <c r="F170" s="177">
        <v>0.78800000000000003</v>
      </c>
      <c r="G170" s="178">
        <v>6.0999999999999999E-2</v>
      </c>
      <c r="H170" s="176">
        <v>0.14299999999999999</v>
      </c>
      <c r="I170" s="177">
        <v>0.81</v>
      </c>
      <c r="J170" s="1093">
        <v>4.8000000000000001E-2</v>
      </c>
      <c r="K170" s="176">
        <v>0.14799999999999999</v>
      </c>
      <c r="L170" s="177">
        <v>0.79600000000000004</v>
      </c>
      <c r="M170" s="1093">
        <v>5.6000000000000001E-2</v>
      </c>
      <c r="N170" s="1"/>
      <c r="O170" s="82"/>
      <c r="P170" s="82"/>
      <c r="Q170" s="82"/>
      <c r="R170" s="1"/>
      <c r="S170" s="1"/>
      <c r="T170" s="1"/>
      <c r="U170" s="1"/>
      <c r="V170" s="1"/>
      <c r="W170" s="1"/>
      <c r="X170" s="1"/>
      <c r="Y170" s="1"/>
      <c r="Z170" s="1"/>
    </row>
    <row r="171" spans="1:26" ht="12.75" customHeight="1" x14ac:dyDescent="0.2">
      <c r="A171" s="1"/>
      <c r="B171" s="1623" t="s">
        <v>33</v>
      </c>
      <c r="C171" s="1624"/>
      <c r="D171" s="1625"/>
      <c r="E171" s="176">
        <v>0.22</v>
      </c>
      <c r="F171" s="177">
        <v>0.7</v>
      </c>
      <c r="G171" s="178">
        <v>0.08</v>
      </c>
      <c r="H171" s="176">
        <v>0.217</v>
      </c>
      <c r="I171" s="177">
        <v>0.69699999999999995</v>
      </c>
      <c r="J171" s="1093">
        <v>8.5999999999999993E-2</v>
      </c>
      <c r="K171" s="176">
        <v>0.26800000000000002</v>
      </c>
      <c r="L171" s="177">
        <v>0.65500000000000003</v>
      </c>
      <c r="M171" s="1093">
        <v>7.5999999999999998E-2</v>
      </c>
      <c r="N171" s="1"/>
      <c r="O171" s="82"/>
      <c r="P171" s="82"/>
      <c r="Q171" s="82"/>
      <c r="R171" s="1"/>
      <c r="S171" s="1"/>
      <c r="T171" s="1"/>
      <c r="U171" s="1"/>
      <c r="V171" s="1"/>
      <c r="W171" s="1"/>
      <c r="X171" s="1"/>
      <c r="Y171" s="1"/>
      <c r="Z171" s="1"/>
    </row>
    <row r="172" spans="1:26" ht="12.75" customHeight="1" x14ac:dyDescent="0.2">
      <c r="A172" s="1"/>
      <c r="B172" s="1623" t="s">
        <v>34</v>
      </c>
      <c r="C172" s="1624"/>
      <c r="D172" s="1625"/>
      <c r="E172" s="176">
        <v>0.255</v>
      </c>
      <c r="F172" s="177">
        <v>0.60799999999999998</v>
      </c>
      <c r="G172" s="178">
        <v>0.13700000000000001</v>
      </c>
      <c r="H172" s="176">
        <v>0.2</v>
      </c>
      <c r="I172" s="177">
        <v>0.66100000000000003</v>
      </c>
      <c r="J172" s="1093">
        <v>0.13900000000000001</v>
      </c>
      <c r="K172" s="176">
        <v>0.191</v>
      </c>
      <c r="L172" s="177">
        <v>0.67800000000000005</v>
      </c>
      <c r="M172" s="1093">
        <v>0.13</v>
      </c>
      <c r="N172" s="1"/>
      <c r="O172" s="82"/>
      <c r="P172" s="82"/>
      <c r="Q172" s="82"/>
      <c r="R172" s="1"/>
      <c r="S172" s="1"/>
      <c r="T172" s="1"/>
      <c r="U172" s="1"/>
      <c r="V172" s="1"/>
      <c r="W172" s="1"/>
      <c r="X172" s="1"/>
      <c r="Y172" s="1"/>
      <c r="Z172" s="1"/>
    </row>
    <row r="173" spans="1:26" ht="12.75" customHeight="1" x14ac:dyDescent="0.2">
      <c r="A173" s="1"/>
      <c r="B173" s="1623" t="s">
        <v>35</v>
      </c>
      <c r="C173" s="1624"/>
      <c r="D173" s="1625"/>
      <c r="E173" s="176">
        <v>0.50600000000000001</v>
      </c>
      <c r="F173" s="177">
        <v>0.44700000000000001</v>
      </c>
      <c r="G173" s="178">
        <v>4.7E-2</v>
      </c>
      <c r="H173" s="176">
        <v>0.441</v>
      </c>
      <c r="I173" s="177">
        <v>0.48799999999999999</v>
      </c>
      <c r="J173" s="1093">
        <v>7.0999999999999994E-2</v>
      </c>
      <c r="K173" s="176">
        <v>0.36699999999999999</v>
      </c>
      <c r="L173" s="177">
        <v>0.54200000000000004</v>
      </c>
      <c r="M173" s="1093">
        <v>9.1999999999999998E-2</v>
      </c>
      <c r="N173" s="1"/>
      <c r="O173" s="82"/>
      <c r="P173" s="82"/>
      <c r="Q173" s="82"/>
      <c r="R173" s="1"/>
      <c r="S173" s="1"/>
      <c r="T173" s="1"/>
      <c r="U173" s="1"/>
      <c r="V173" s="1"/>
      <c r="W173" s="1"/>
      <c r="X173" s="1"/>
      <c r="Y173" s="1"/>
      <c r="Z173" s="1"/>
    </row>
    <row r="174" spans="1:26" ht="12.75" customHeight="1" x14ac:dyDescent="0.2">
      <c r="A174" s="1"/>
      <c r="B174" s="1623" t="s">
        <v>36</v>
      </c>
      <c r="C174" s="1624"/>
      <c r="D174" s="1625"/>
      <c r="E174" s="176">
        <v>0.23699999999999999</v>
      </c>
      <c r="F174" s="177">
        <v>0.61299999999999999</v>
      </c>
      <c r="G174" s="178">
        <v>0.15</v>
      </c>
      <c r="H174" s="176">
        <v>0.22700000000000001</v>
      </c>
      <c r="I174" s="177">
        <v>0.60899999999999999</v>
      </c>
      <c r="J174" s="1093">
        <v>0.16400000000000001</v>
      </c>
      <c r="K174" s="176">
        <v>0.20899999999999999</v>
      </c>
      <c r="L174" s="177">
        <v>0.61399999999999999</v>
      </c>
      <c r="M174" s="1093">
        <v>0.17699999999999999</v>
      </c>
      <c r="N174" s="1"/>
      <c r="O174" s="82"/>
      <c r="P174" s="82"/>
      <c r="Q174" s="82"/>
      <c r="R174" s="1"/>
      <c r="S174" s="1"/>
      <c r="T174" s="1"/>
      <c r="U174" s="1"/>
      <c r="V174" s="1"/>
      <c r="W174" s="1"/>
      <c r="X174" s="1"/>
      <c r="Y174" s="1"/>
      <c r="Z174" s="1"/>
    </row>
    <row r="175" spans="1:26" ht="12.75" customHeight="1" x14ac:dyDescent="0.2">
      <c r="A175" s="1"/>
      <c r="B175" s="1623" t="s">
        <v>37</v>
      </c>
      <c r="C175" s="1624"/>
      <c r="D175" s="1625"/>
      <c r="E175" s="845" t="s">
        <v>25</v>
      </c>
      <c r="F175" s="851" t="s">
        <v>25</v>
      </c>
      <c r="G175" s="846" t="s">
        <v>25</v>
      </c>
      <c r="H175" s="176">
        <v>1</v>
      </c>
      <c r="I175" s="177">
        <v>0</v>
      </c>
      <c r="J175" s="1093">
        <v>0</v>
      </c>
      <c r="K175" s="176">
        <v>0.57099999999999995</v>
      </c>
      <c r="L175" s="177">
        <v>0.42899999999999999</v>
      </c>
      <c r="M175" s="1093">
        <v>0</v>
      </c>
      <c r="N175" s="1"/>
      <c r="O175" s="82"/>
      <c r="P175" s="82"/>
      <c r="Q175" s="82"/>
      <c r="R175" s="1"/>
      <c r="S175" s="1"/>
      <c r="T175" s="1"/>
      <c r="U175" s="1"/>
      <c r="V175" s="1"/>
      <c r="W175" s="1"/>
      <c r="X175" s="1"/>
      <c r="Y175" s="1"/>
      <c r="Z175" s="1"/>
    </row>
    <row r="176" spans="1:26" ht="12.75" customHeight="1" x14ac:dyDescent="0.2">
      <c r="A176" s="1"/>
      <c r="B176" s="1623" t="s">
        <v>38</v>
      </c>
      <c r="C176" s="1624"/>
      <c r="D176" s="1625"/>
      <c r="E176" s="176">
        <v>1</v>
      </c>
      <c r="F176" s="177">
        <v>0</v>
      </c>
      <c r="G176" s="178">
        <v>0</v>
      </c>
      <c r="H176" s="176">
        <v>1</v>
      </c>
      <c r="I176" s="177">
        <v>0</v>
      </c>
      <c r="J176" s="1093">
        <v>0</v>
      </c>
      <c r="K176" s="176">
        <v>0.98699999999999999</v>
      </c>
      <c r="L176" s="177">
        <v>1.2999999999999999E-2</v>
      </c>
      <c r="M176" s="1093">
        <v>0</v>
      </c>
      <c r="N176" s="1"/>
      <c r="O176" s="82"/>
      <c r="P176" s="82"/>
      <c r="Q176" s="82"/>
      <c r="R176" s="1"/>
      <c r="S176" s="1"/>
      <c r="T176" s="1"/>
      <c r="U176" s="1"/>
      <c r="V176" s="1"/>
      <c r="W176" s="1"/>
      <c r="X176" s="1"/>
      <c r="Y176" s="1"/>
      <c r="Z176" s="1"/>
    </row>
    <row r="177" spans="1:26" ht="12.75" customHeight="1" x14ac:dyDescent="0.2">
      <c r="A177" s="1"/>
      <c r="B177" s="1736" t="s">
        <v>42</v>
      </c>
      <c r="C177" s="1698"/>
      <c r="D177" s="1699"/>
      <c r="E177" s="333">
        <v>0.25700000000000001</v>
      </c>
      <c r="F177" s="338">
        <v>0.60499999999999998</v>
      </c>
      <c r="G177" s="768">
        <v>0.13800000000000001</v>
      </c>
      <c r="H177" s="333">
        <v>0.25600000000000001</v>
      </c>
      <c r="I177" s="338">
        <v>0.59799999999999998</v>
      </c>
      <c r="J177" s="1094">
        <v>0.14599999999999999</v>
      </c>
      <c r="K177" s="333">
        <v>0.23599999999999999</v>
      </c>
      <c r="L177" s="338">
        <v>0.60799999999999998</v>
      </c>
      <c r="M177" s="1094">
        <v>0.155</v>
      </c>
      <c r="N177" s="1"/>
      <c r="O177" s="82"/>
      <c r="P177" s="82"/>
      <c r="Q177" s="82"/>
      <c r="R177" s="1"/>
      <c r="S177" s="1"/>
      <c r="T177" s="1"/>
      <c r="U177" s="1"/>
      <c r="V177" s="1"/>
      <c r="W177" s="1"/>
      <c r="X177" s="1"/>
      <c r="Y177" s="1"/>
      <c r="Z177" s="1"/>
    </row>
    <row r="178" spans="1:26" ht="12.75" customHeight="1" x14ac:dyDescent="0.2">
      <c r="A178" s="2"/>
      <c r="B178" s="1644" t="s">
        <v>1031</v>
      </c>
      <c r="C178" s="1645"/>
      <c r="D178" s="1645"/>
      <c r="E178" s="1645"/>
      <c r="F178" s="1645"/>
      <c r="G178" s="1645"/>
      <c r="H178" s="1645"/>
      <c r="I178" s="1645"/>
      <c r="J178" s="1645"/>
      <c r="K178" s="1645"/>
      <c r="L178" s="1645"/>
      <c r="M178" s="1645"/>
      <c r="N178" s="2"/>
      <c r="O178" s="2"/>
      <c r="P178" s="2"/>
      <c r="Q178" s="2"/>
      <c r="R178" s="2"/>
      <c r="S178" s="2"/>
      <c r="T178" s="2"/>
      <c r="U178" s="2"/>
      <c r="V178" s="2"/>
      <c r="W178" s="2"/>
      <c r="X178" s="2"/>
      <c r="Y178" s="2"/>
      <c r="Z178" s="2"/>
    </row>
    <row r="179" spans="1:26" ht="12.75" hidden="1" customHeight="1" x14ac:dyDescent="0.2">
      <c r="A179" s="2"/>
      <c r="B179" s="1610"/>
      <c r="C179" s="1610"/>
      <c r="D179" s="1610"/>
      <c r="E179" s="1610"/>
      <c r="F179" s="1610"/>
      <c r="G179" s="1610"/>
      <c r="H179" s="1610"/>
      <c r="I179" s="1610"/>
      <c r="J179" s="1610"/>
      <c r="K179" s="1610"/>
      <c r="L179" s="1610"/>
      <c r="M179" s="1610"/>
      <c r="N179" s="2"/>
      <c r="O179" s="2"/>
      <c r="P179" s="2"/>
      <c r="Q179" s="2"/>
      <c r="R179" s="2"/>
      <c r="S179" s="2"/>
      <c r="T179" s="2"/>
      <c r="U179" s="2"/>
      <c r="V179" s="2"/>
      <c r="W179" s="2"/>
      <c r="X179" s="2"/>
      <c r="Y179" s="2"/>
      <c r="Z179" s="2"/>
    </row>
    <row r="180" spans="1:26" ht="12.75" customHeight="1" x14ac:dyDescent="0.2">
      <c r="A180" s="2"/>
      <c r="B180" s="1635"/>
      <c r="C180" s="1635"/>
      <c r="D180" s="1635"/>
      <c r="E180" s="1635"/>
      <c r="F180" s="1635"/>
      <c r="G180" s="1635"/>
      <c r="H180" s="1635"/>
      <c r="I180" s="1635"/>
      <c r="J180" s="1635"/>
      <c r="K180" s="1635"/>
      <c r="L180" s="1635"/>
      <c r="M180" s="1635"/>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1"/>
      <c r="B183" s="2277" t="s">
        <v>1032</v>
      </c>
      <c r="C183" s="1615"/>
      <c r="D183" s="1615"/>
      <c r="E183" s="1615"/>
      <c r="F183" s="1615"/>
      <c r="G183" s="1637"/>
      <c r="H183" s="2275" t="s">
        <v>155</v>
      </c>
      <c r="I183" s="2275" t="s">
        <v>398</v>
      </c>
      <c r="J183" s="2275" t="s">
        <v>147</v>
      </c>
      <c r="K183" s="2275" t="s">
        <v>148</v>
      </c>
      <c r="L183" s="2275" t="s">
        <v>399</v>
      </c>
      <c r="M183" s="2276" t="s">
        <v>400</v>
      </c>
      <c r="N183" s="1"/>
      <c r="O183" s="1"/>
      <c r="P183" s="1"/>
      <c r="Q183" s="1"/>
      <c r="R183" s="1"/>
      <c r="S183" s="1"/>
      <c r="T183" s="1"/>
      <c r="U183" s="1"/>
      <c r="V183" s="1"/>
      <c r="W183" s="1"/>
      <c r="X183" s="1"/>
      <c r="Y183" s="1"/>
      <c r="Z183" s="1"/>
    </row>
    <row r="184" spans="1:26" ht="12.75" customHeight="1" x14ac:dyDescent="0.2">
      <c r="A184" s="1"/>
      <c r="B184" s="1638"/>
      <c r="C184" s="1638"/>
      <c r="D184" s="1638"/>
      <c r="E184" s="1638"/>
      <c r="F184" s="1638"/>
      <c r="G184" s="1639"/>
      <c r="H184" s="1641"/>
      <c r="I184" s="1641"/>
      <c r="J184" s="1641"/>
      <c r="K184" s="1641"/>
      <c r="L184" s="1641"/>
      <c r="M184" s="1643"/>
      <c r="N184" s="1"/>
      <c r="O184" s="1"/>
      <c r="P184" s="1"/>
      <c r="Q184" s="1"/>
      <c r="R184" s="1"/>
      <c r="S184" s="1"/>
      <c r="T184" s="1"/>
      <c r="U184" s="1"/>
      <c r="V184" s="1"/>
      <c r="W184" s="1"/>
      <c r="X184" s="1"/>
      <c r="Y184" s="1"/>
      <c r="Z184" s="1"/>
    </row>
    <row r="185" spans="1:26" ht="12.75" customHeight="1" x14ac:dyDescent="0.2">
      <c r="A185" s="1"/>
      <c r="B185" s="1829" t="s">
        <v>29</v>
      </c>
      <c r="C185" s="1671"/>
      <c r="D185" s="1671"/>
      <c r="E185" s="1671"/>
      <c r="F185" s="1671"/>
      <c r="G185" s="1672"/>
      <c r="H185" s="183">
        <v>0</v>
      </c>
      <c r="I185" s="183">
        <v>0.5</v>
      </c>
      <c r="J185" s="183">
        <v>0</v>
      </c>
      <c r="K185" s="183">
        <v>0</v>
      </c>
      <c r="L185" s="183">
        <v>0.5</v>
      </c>
      <c r="M185" s="184">
        <v>0</v>
      </c>
      <c r="N185" s="1"/>
      <c r="O185" s="1"/>
      <c r="P185" s="1"/>
      <c r="Q185" s="1"/>
      <c r="R185" s="1"/>
      <c r="S185" s="1"/>
      <c r="T185" s="1"/>
      <c r="U185" s="1"/>
      <c r="V185" s="1"/>
      <c r="W185" s="1"/>
      <c r="X185" s="1"/>
      <c r="Y185" s="1"/>
      <c r="Z185" s="1"/>
    </row>
    <row r="186" spans="1:26" ht="12.75" customHeight="1" x14ac:dyDescent="0.2">
      <c r="A186" s="1"/>
      <c r="B186" s="1830" t="s">
        <v>401</v>
      </c>
      <c r="C186" s="1624"/>
      <c r="D186" s="1624"/>
      <c r="E186" s="1624"/>
      <c r="F186" s="1624"/>
      <c r="G186" s="1625"/>
      <c r="H186" s="185">
        <v>0</v>
      </c>
      <c r="I186" s="185">
        <v>0.41899999999999998</v>
      </c>
      <c r="J186" s="185">
        <v>0</v>
      </c>
      <c r="K186" s="185">
        <v>5.3999999999999999E-2</v>
      </c>
      <c r="L186" s="185">
        <v>0.52700000000000002</v>
      </c>
      <c r="M186" s="1098">
        <v>0</v>
      </c>
      <c r="N186" s="1"/>
      <c r="O186" s="1"/>
      <c r="P186" s="1"/>
      <c r="Q186" s="1"/>
      <c r="R186" s="1"/>
      <c r="S186" s="1"/>
      <c r="T186" s="1"/>
      <c r="U186" s="1"/>
      <c r="V186" s="1"/>
      <c r="W186" s="1"/>
      <c r="X186" s="1"/>
      <c r="Y186" s="1"/>
      <c r="Z186" s="1"/>
    </row>
    <row r="187" spans="1:26" ht="12.75" customHeight="1" x14ac:dyDescent="0.2">
      <c r="A187" s="1"/>
      <c r="B187" s="1830" t="s">
        <v>31</v>
      </c>
      <c r="C187" s="1624"/>
      <c r="D187" s="1624"/>
      <c r="E187" s="1624"/>
      <c r="F187" s="1624"/>
      <c r="G187" s="1625"/>
      <c r="H187" s="185">
        <v>0</v>
      </c>
      <c r="I187" s="185">
        <v>0.61899999999999999</v>
      </c>
      <c r="J187" s="185">
        <v>0</v>
      </c>
      <c r="K187" s="185">
        <v>0</v>
      </c>
      <c r="L187" s="185">
        <v>0.38100000000000001</v>
      </c>
      <c r="M187" s="1098">
        <v>0</v>
      </c>
      <c r="N187" s="1"/>
      <c r="O187" s="1"/>
      <c r="P187" s="1"/>
      <c r="Q187" s="1"/>
      <c r="R187" s="1"/>
      <c r="S187" s="1"/>
      <c r="T187" s="1"/>
      <c r="U187" s="1"/>
      <c r="V187" s="1"/>
      <c r="W187" s="1"/>
      <c r="X187" s="1"/>
      <c r="Y187" s="1"/>
      <c r="Z187" s="1"/>
    </row>
    <row r="188" spans="1:26" ht="12.75" customHeight="1" x14ac:dyDescent="0.2">
      <c r="A188" s="1"/>
      <c r="B188" s="1830" t="s">
        <v>32</v>
      </c>
      <c r="C188" s="1624"/>
      <c r="D188" s="1624"/>
      <c r="E188" s="1624"/>
      <c r="F188" s="1624"/>
      <c r="G188" s="1625"/>
      <c r="H188" s="185">
        <v>3.6999999999999998E-2</v>
      </c>
      <c r="I188" s="185">
        <v>0.37</v>
      </c>
      <c r="J188" s="185">
        <v>0</v>
      </c>
      <c r="K188" s="185">
        <v>9.2999999999999999E-2</v>
      </c>
      <c r="L188" s="185">
        <v>0.48099999999999998</v>
      </c>
      <c r="M188" s="1098">
        <v>1.9E-2</v>
      </c>
      <c r="N188" s="1"/>
      <c r="O188" s="1"/>
      <c r="P188" s="1"/>
      <c r="Q188" s="1"/>
      <c r="R188" s="1"/>
      <c r="S188" s="1"/>
      <c r="T188" s="1"/>
      <c r="U188" s="1"/>
      <c r="V188" s="1"/>
      <c r="W188" s="1"/>
      <c r="X188" s="1"/>
      <c r="Y188" s="1"/>
      <c r="Z188" s="1"/>
    </row>
    <row r="189" spans="1:26" ht="12.75" customHeight="1" x14ac:dyDescent="0.2">
      <c r="A189" s="1"/>
      <c r="B189" s="1830" t="s">
        <v>402</v>
      </c>
      <c r="C189" s="1624"/>
      <c r="D189" s="1624"/>
      <c r="E189" s="1624"/>
      <c r="F189" s="1624"/>
      <c r="G189" s="1625"/>
      <c r="H189" s="185">
        <v>1.2999999999999999E-2</v>
      </c>
      <c r="I189" s="185">
        <v>0.36299999999999999</v>
      </c>
      <c r="J189" s="185">
        <v>0</v>
      </c>
      <c r="K189" s="185">
        <v>9.6000000000000002E-2</v>
      </c>
      <c r="L189" s="185">
        <v>0.51600000000000001</v>
      </c>
      <c r="M189" s="1098">
        <v>1.2999999999999999E-2</v>
      </c>
      <c r="N189" s="1"/>
      <c r="O189" s="1"/>
      <c r="P189" s="1"/>
      <c r="Q189" s="1"/>
      <c r="R189" s="1"/>
      <c r="S189" s="1"/>
      <c r="T189" s="1"/>
      <c r="U189" s="1"/>
      <c r="V189" s="1"/>
      <c r="W189" s="1"/>
      <c r="X189" s="1"/>
      <c r="Y189" s="1"/>
      <c r="Z189" s="1"/>
    </row>
    <row r="190" spans="1:26" ht="12.75" customHeight="1" x14ac:dyDescent="0.2">
      <c r="A190" s="1"/>
      <c r="B190" s="1830" t="s">
        <v>403</v>
      </c>
      <c r="C190" s="1624"/>
      <c r="D190" s="1624"/>
      <c r="E190" s="1624"/>
      <c r="F190" s="1624"/>
      <c r="G190" s="1625"/>
      <c r="H190" s="185">
        <v>0</v>
      </c>
      <c r="I190" s="185">
        <v>0.252</v>
      </c>
      <c r="J190" s="185">
        <v>8.9999999999999993E-3</v>
      </c>
      <c r="K190" s="185">
        <v>0.104</v>
      </c>
      <c r="L190" s="185">
        <v>0.626</v>
      </c>
      <c r="M190" s="1098">
        <v>8.9999999999999993E-3</v>
      </c>
      <c r="N190" s="1"/>
      <c r="O190" s="1"/>
      <c r="P190" s="1"/>
      <c r="Q190" s="1"/>
      <c r="R190" s="1"/>
      <c r="S190" s="1"/>
      <c r="T190" s="1"/>
      <c r="U190" s="1"/>
      <c r="V190" s="1"/>
      <c r="W190" s="1"/>
      <c r="X190" s="1"/>
      <c r="Y190" s="1"/>
      <c r="Z190" s="1"/>
    </row>
    <row r="191" spans="1:26" ht="12.75" customHeight="1" x14ac:dyDescent="0.2">
      <c r="A191" s="1"/>
      <c r="B191" s="1830" t="s">
        <v>35</v>
      </c>
      <c r="C191" s="1624"/>
      <c r="D191" s="1624"/>
      <c r="E191" s="1624"/>
      <c r="F191" s="1624"/>
      <c r="G191" s="1625"/>
      <c r="H191" s="185">
        <v>1.7000000000000001E-2</v>
      </c>
      <c r="I191" s="185">
        <v>0.33300000000000002</v>
      </c>
      <c r="J191" s="185">
        <v>8.0000000000000002E-3</v>
      </c>
      <c r="K191" s="185">
        <v>0.1</v>
      </c>
      <c r="L191" s="185">
        <v>0.54200000000000004</v>
      </c>
      <c r="M191" s="1098">
        <v>0</v>
      </c>
      <c r="N191" s="1"/>
      <c r="O191" s="1"/>
      <c r="P191" s="1"/>
      <c r="Q191" s="1"/>
      <c r="R191" s="1"/>
      <c r="S191" s="1"/>
      <c r="T191" s="1"/>
      <c r="U191" s="1"/>
      <c r="V191" s="1"/>
      <c r="W191" s="1"/>
      <c r="X191" s="1"/>
      <c r="Y191" s="1"/>
      <c r="Z191" s="1"/>
    </row>
    <row r="192" spans="1:26" ht="12.75" customHeight="1" x14ac:dyDescent="0.2">
      <c r="A192" s="1"/>
      <c r="B192" s="1830" t="s">
        <v>36</v>
      </c>
      <c r="C192" s="1624"/>
      <c r="D192" s="1624"/>
      <c r="E192" s="1624"/>
      <c r="F192" s="1624"/>
      <c r="G192" s="1625"/>
      <c r="H192" s="185">
        <v>5.0000000000000001E-3</v>
      </c>
      <c r="I192" s="185">
        <v>0.19600000000000001</v>
      </c>
      <c r="J192" s="185">
        <v>5.0000000000000001E-3</v>
      </c>
      <c r="K192" s="185">
        <v>0.157</v>
      </c>
      <c r="L192" s="185">
        <v>0.626</v>
      </c>
      <c r="M192" s="1098">
        <v>1.0999999999999999E-2</v>
      </c>
      <c r="N192" s="1"/>
      <c r="O192" s="1"/>
      <c r="P192" s="1"/>
      <c r="Q192" s="1"/>
      <c r="R192" s="1"/>
      <c r="S192" s="1"/>
      <c r="T192" s="1"/>
      <c r="U192" s="1"/>
      <c r="V192" s="1"/>
      <c r="W192" s="1"/>
      <c r="X192" s="1"/>
      <c r="Y192" s="1"/>
      <c r="Z192" s="1"/>
    </row>
    <row r="193" spans="1:26" ht="12.75" customHeight="1" x14ac:dyDescent="0.2">
      <c r="A193" s="1"/>
      <c r="B193" s="1444" t="s">
        <v>450</v>
      </c>
      <c r="C193" s="1444"/>
      <c r="D193" s="1444"/>
      <c r="E193" s="1444"/>
      <c r="F193" s="1444"/>
      <c r="G193" s="1481"/>
      <c r="H193" s="852">
        <v>0</v>
      </c>
      <c r="I193" s="852">
        <v>0.28599999999999998</v>
      </c>
      <c r="J193" s="852">
        <v>0</v>
      </c>
      <c r="K193" s="852">
        <v>0.28599999999999998</v>
      </c>
      <c r="L193" s="852">
        <v>0.42899999999999999</v>
      </c>
      <c r="M193" s="230">
        <v>0</v>
      </c>
      <c r="N193" s="1"/>
      <c r="O193" s="1"/>
      <c r="P193" s="1"/>
      <c r="Q193" s="1"/>
      <c r="R193" s="1"/>
      <c r="S193" s="1"/>
      <c r="T193" s="1"/>
      <c r="U193" s="1"/>
      <c r="V193" s="1"/>
      <c r="W193" s="1"/>
      <c r="X193" s="1"/>
      <c r="Y193" s="1"/>
      <c r="Z193" s="1"/>
    </row>
    <row r="194" spans="1:26" ht="12.75" customHeight="1" x14ac:dyDescent="0.2">
      <c r="A194" s="1"/>
      <c r="B194" s="1444" t="s">
        <v>38</v>
      </c>
      <c r="C194" s="1444"/>
      <c r="D194" s="1444"/>
      <c r="E194" s="1444"/>
      <c r="F194" s="1444"/>
      <c r="G194" s="1481"/>
      <c r="H194" s="852">
        <v>1.2999999999999999E-2</v>
      </c>
      <c r="I194" s="852">
        <v>0.32900000000000001</v>
      </c>
      <c r="J194" s="852">
        <v>0</v>
      </c>
      <c r="K194" s="852">
        <v>0.11799999999999999</v>
      </c>
      <c r="L194" s="852">
        <v>0.53900000000000003</v>
      </c>
      <c r="M194" s="230">
        <v>0</v>
      </c>
      <c r="N194" s="1"/>
      <c r="O194" s="1"/>
      <c r="P194" s="1"/>
      <c r="Q194" s="1"/>
      <c r="R194" s="1"/>
      <c r="S194" s="1"/>
      <c r="T194" s="1"/>
      <c r="U194" s="1"/>
      <c r="V194" s="1"/>
      <c r="W194" s="1"/>
      <c r="X194" s="1"/>
      <c r="Y194" s="1"/>
      <c r="Z194" s="1"/>
    </row>
    <row r="195" spans="1:26" ht="12.75" customHeight="1" x14ac:dyDescent="0.2">
      <c r="A195" s="1"/>
      <c r="B195" s="1831" t="s">
        <v>42</v>
      </c>
      <c r="C195" s="1632"/>
      <c r="D195" s="1632"/>
      <c r="E195" s="1632"/>
      <c r="F195" s="1632"/>
      <c r="G195" s="1633"/>
      <c r="H195" s="186">
        <v>7.0000000000000001E-3</v>
      </c>
      <c r="I195" s="186">
        <v>0.249</v>
      </c>
      <c r="J195" s="186">
        <v>4.0000000000000001E-3</v>
      </c>
      <c r="K195" s="186">
        <v>0.13500000000000001</v>
      </c>
      <c r="L195" s="186">
        <v>0.59599999999999997</v>
      </c>
      <c r="M195" s="1099">
        <v>0.01</v>
      </c>
      <c r="N195" s="1"/>
      <c r="O195" s="1"/>
      <c r="P195" s="1"/>
      <c r="Q195" s="1"/>
      <c r="R195" s="1"/>
      <c r="S195" s="1"/>
      <c r="T195" s="1"/>
      <c r="U195" s="1"/>
      <c r="V195" s="1"/>
      <c r="W195" s="1"/>
      <c r="X195" s="1"/>
      <c r="Y195" s="1"/>
      <c r="Z195" s="1"/>
    </row>
    <row r="196" spans="1:26" ht="21" customHeight="1" x14ac:dyDescent="0.2">
      <c r="A196" s="2"/>
      <c r="B196" s="2274" t="s">
        <v>1033</v>
      </c>
      <c r="C196" s="1839"/>
      <c r="D196" s="1839"/>
      <c r="E196" s="1839"/>
      <c r="F196" s="1839"/>
      <c r="G196" s="1839"/>
      <c r="H196" s="1839"/>
      <c r="I196" s="1839"/>
      <c r="J196" s="1839"/>
      <c r="K196" s="1839"/>
      <c r="L196" s="1839"/>
      <c r="M196" s="1839"/>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1012"/>
      <c r="B200" s="1012" t="s">
        <v>157</v>
      </c>
      <c r="C200" s="1012"/>
      <c r="D200" s="1012"/>
      <c r="E200" s="1012"/>
      <c r="F200" s="1012"/>
      <c r="G200" s="1012"/>
      <c r="H200" s="1012"/>
      <c r="I200" s="1012"/>
      <c r="J200" s="1012"/>
      <c r="K200" s="1012"/>
      <c r="L200" s="1012"/>
      <c r="M200" s="1012"/>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 customHeight="1" x14ac:dyDescent="0.2">
      <c r="A202" s="1"/>
      <c r="B202" s="2269" t="s">
        <v>1034</v>
      </c>
      <c r="C202" s="1615"/>
      <c r="D202" s="1637"/>
      <c r="E202" s="2273">
        <v>2022</v>
      </c>
      <c r="F202" s="2273">
        <v>2023</v>
      </c>
      <c r="G202" s="2272">
        <v>2024</v>
      </c>
      <c r="H202" s="1"/>
      <c r="I202" s="1"/>
      <c r="J202" s="1"/>
      <c r="K202" s="1"/>
      <c r="L202" s="1"/>
      <c r="M202" s="1"/>
      <c r="N202" s="1"/>
      <c r="O202" s="1"/>
      <c r="P202" s="1"/>
      <c r="Q202" s="1"/>
      <c r="R202" s="1"/>
      <c r="S202" s="1"/>
      <c r="T202" s="1"/>
      <c r="U202" s="1"/>
      <c r="V202" s="1"/>
      <c r="W202" s="1"/>
      <c r="X202" s="1"/>
      <c r="Y202" s="1"/>
      <c r="Z202" s="1"/>
    </row>
    <row r="203" spans="1:26" ht="15" customHeight="1" x14ac:dyDescent="0.2">
      <c r="A203" s="1"/>
      <c r="B203" s="1615"/>
      <c r="C203" s="1610"/>
      <c r="D203" s="1637"/>
      <c r="E203" s="1683"/>
      <c r="F203" s="1683"/>
      <c r="G203" s="1685"/>
      <c r="H203" s="1"/>
      <c r="I203" s="1"/>
      <c r="J203" s="1"/>
      <c r="K203" s="1"/>
      <c r="L203" s="1"/>
      <c r="M203" s="1"/>
      <c r="N203" s="1"/>
      <c r="O203" s="1"/>
      <c r="P203" s="1"/>
      <c r="Q203" s="1"/>
      <c r="R203" s="1"/>
      <c r="S203" s="1"/>
      <c r="T203" s="1"/>
      <c r="U203" s="1"/>
      <c r="V203" s="1"/>
      <c r="W203" s="1"/>
      <c r="X203" s="1"/>
      <c r="Y203" s="1"/>
      <c r="Z203" s="1"/>
    </row>
    <row r="204" spans="1:26" ht="15" customHeight="1" x14ac:dyDescent="0.2">
      <c r="A204" s="1"/>
      <c r="B204" s="1615"/>
      <c r="C204" s="1610"/>
      <c r="D204" s="1637"/>
      <c r="E204" s="1683"/>
      <c r="F204" s="1683"/>
      <c r="G204" s="1685"/>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638"/>
      <c r="C205" s="1638"/>
      <c r="D205" s="1639"/>
      <c r="E205" s="1641"/>
      <c r="F205" s="1641"/>
      <c r="G205" s="1643"/>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649" t="s">
        <v>29</v>
      </c>
      <c r="C206" s="1650"/>
      <c r="D206" s="1651"/>
      <c r="E206" s="183" t="s">
        <v>393</v>
      </c>
      <c r="F206" s="184" t="s">
        <v>393</v>
      </c>
      <c r="G206" s="184" t="s">
        <v>393</v>
      </c>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623" t="s">
        <v>30</v>
      </c>
      <c r="C207" s="1624"/>
      <c r="D207" s="1625"/>
      <c r="E207" s="185">
        <v>1.0309999999999999</v>
      </c>
      <c r="F207" s="1098">
        <v>0.98063210964836556</v>
      </c>
      <c r="G207" s="1098">
        <v>1.0680000000000001</v>
      </c>
      <c r="H207" s="82"/>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623" t="s">
        <v>31</v>
      </c>
      <c r="C208" s="1624"/>
      <c r="D208" s="1625"/>
      <c r="E208" s="185">
        <v>1.05</v>
      </c>
      <c r="F208" s="1098">
        <v>0.85494110486405206</v>
      </c>
      <c r="G208" s="1098">
        <v>0.92</v>
      </c>
      <c r="H208" s="82"/>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623" t="s">
        <v>32</v>
      </c>
      <c r="C209" s="1624"/>
      <c r="D209" s="1625"/>
      <c r="E209" s="185">
        <v>0.995</v>
      </c>
      <c r="F209" s="1098">
        <v>0.86470204524656058</v>
      </c>
      <c r="G209" s="1098">
        <v>0.98099999999999998</v>
      </c>
      <c r="H209" s="82"/>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623" t="s">
        <v>33</v>
      </c>
      <c r="C210" s="1624"/>
      <c r="D210" s="1625"/>
      <c r="E210" s="185">
        <v>0.875</v>
      </c>
      <c r="F210" s="1098">
        <v>0.91948826365122072</v>
      </c>
      <c r="G210" s="1098">
        <v>0.92500000000000004</v>
      </c>
      <c r="H210" s="82"/>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623" t="s">
        <v>34</v>
      </c>
      <c r="C211" s="1624"/>
      <c r="D211" s="1625"/>
      <c r="E211" s="185">
        <v>0.84599999999999997</v>
      </c>
      <c r="F211" s="1098">
        <v>0.73577651268721345</v>
      </c>
      <c r="G211" s="1098">
        <v>0.748</v>
      </c>
      <c r="H211" s="82"/>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623" t="s">
        <v>35</v>
      </c>
      <c r="C212" s="1624"/>
      <c r="D212" s="1625"/>
      <c r="E212" s="185">
        <v>0.91</v>
      </c>
      <c r="F212" s="1098">
        <v>0.86200339615431931</v>
      </c>
      <c r="G212" s="1098">
        <v>0.88900000000000001</v>
      </c>
      <c r="H212" s="82"/>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623" t="s">
        <v>36</v>
      </c>
      <c r="C213" s="1624"/>
      <c r="D213" s="1625"/>
      <c r="E213" s="185">
        <v>1.0840000000000001</v>
      </c>
      <c r="F213" s="1098">
        <v>1.0174778197527741</v>
      </c>
      <c r="G213" s="1098">
        <v>0.91700000000000004</v>
      </c>
      <c r="H213" s="82"/>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623" t="s">
        <v>38</v>
      </c>
      <c r="C214" s="1624"/>
      <c r="D214" s="1625"/>
      <c r="E214" s="185">
        <v>1.446</v>
      </c>
      <c r="F214" s="1098">
        <v>1.1599099099099079</v>
      </c>
      <c r="G214" s="1098">
        <v>0.9</v>
      </c>
      <c r="H214" s="82"/>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628" t="s">
        <v>159</v>
      </c>
      <c r="C215" s="1624"/>
      <c r="D215" s="1625"/>
      <c r="E215" s="186">
        <v>1.117</v>
      </c>
      <c r="F215" s="1099">
        <v>1.0075090243671492</v>
      </c>
      <c r="G215" s="1099">
        <v>1.0089999999999999</v>
      </c>
      <c r="H215" s="82"/>
      <c r="I215" s="1"/>
      <c r="J215" s="1"/>
      <c r="K215" s="1"/>
      <c r="L215" s="1"/>
      <c r="M215" s="1"/>
      <c r="N215" s="1"/>
      <c r="O215" s="1"/>
      <c r="P215" s="1"/>
      <c r="Q215" s="1"/>
      <c r="R215" s="1"/>
      <c r="S215" s="1"/>
      <c r="T215" s="1"/>
      <c r="U215" s="1"/>
      <c r="V215" s="1"/>
      <c r="W215" s="1"/>
      <c r="X215" s="1"/>
      <c r="Y215" s="1"/>
      <c r="Z215" s="1"/>
    </row>
    <row r="216" spans="1:26" ht="15" customHeight="1" x14ac:dyDescent="0.2">
      <c r="A216" s="2"/>
      <c r="B216" s="2028" t="s">
        <v>1035</v>
      </c>
      <c r="C216" s="1645"/>
      <c r="D216" s="1645"/>
      <c r="E216" s="1645"/>
      <c r="F216" s="1645"/>
      <c r="G216" s="1645"/>
      <c r="H216" s="2"/>
      <c r="I216" s="2"/>
      <c r="J216" s="2"/>
      <c r="K216" s="2"/>
      <c r="L216" s="2"/>
      <c r="M216" s="2"/>
      <c r="N216" s="2"/>
      <c r="O216" s="2"/>
      <c r="P216" s="2"/>
      <c r="Q216" s="2"/>
      <c r="R216" s="2"/>
      <c r="S216" s="2"/>
      <c r="T216" s="2"/>
      <c r="U216" s="2"/>
      <c r="V216" s="2"/>
      <c r="W216" s="2"/>
      <c r="X216" s="2"/>
      <c r="Y216" s="2"/>
      <c r="Z216" s="2"/>
    </row>
    <row r="217" spans="1:26" ht="15" customHeight="1" x14ac:dyDescent="0.2">
      <c r="A217" s="2"/>
      <c r="B217" s="1610"/>
      <c r="C217" s="1610"/>
      <c r="D217" s="1610"/>
      <c r="E217" s="1610"/>
      <c r="F217" s="1610"/>
      <c r="G217" s="1610"/>
      <c r="H217" s="2"/>
      <c r="I217" s="2"/>
      <c r="J217" s="2"/>
      <c r="K217" s="2"/>
      <c r="L217" s="2"/>
      <c r="M217" s="2"/>
      <c r="N217" s="2"/>
      <c r="O217" s="2"/>
      <c r="P217" s="2"/>
      <c r="Q217" s="2"/>
      <c r="R217" s="2"/>
      <c r="S217" s="2"/>
      <c r="T217" s="2"/>
      <c r="U217" s="2"/>
      <c r="V217" s="2"/>
      <c r="W217" s="2"/>
      <c r="X217" s="2"/>
      <c r="Y217" s="2"/>
      <c r="Z217" s="2"/>
    </row>
    <row r="218" spans="1:26" ht="15" customHeight="1" x14ac:dyDescent="0.2">
      <c r="A218" s="2"/>
      <c r="B218" s="1610"/>
      <c r="C218" s="1610"/>
      <c r="D218" s="1610"/>
      <c r="E218" s="1610"/>
      <c r="F218" s="1610"/>
      <c r="G218" s="1610"/>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1610"/>
      <c r="C219" s="1610"/>
      <c r="D219" s="1610"/>
      <c r="E219" s="1610"/>
      <c r="F219" s="1610"/>
      <c r="G219" s="1610"/>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1635"/>
      <c r="C220" s="1635"/>
      <c r="D220" s="1635"/>
      <c r="E220" s="1635"/>
      <c r="F220" s="1635"/>
      <c r="G220" s="1635"/>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6"/>
      <c r="B225" s="2266" t="s">
        <v>164</v>
      </c>
      <c r="C225" s="1610"/>
      <c r="D225" s="1610"/>
      <c r="E225" s="1610"/>
      <c r="F225" s="1610"/>
      <c r="G225" s="6"/>
      <c r="H225" s="6"/>
      <c r="I225" s="6"/>
      <c r="J225" s="6"/>
      <c r="K225" s="6"/>
      <c r="L225" s="6"/>
      <c r="M225" s="6"/>
      <c r="N225" s="6"/>
      <c r="O225" s="6"/>
      <c r="P225" s="6"/>
      <c r="Q225" s="6"/>
      <c r="R225" s="6"/>
      <c r="S225" s="6"/>
      <c r="T225" s="6"/>
      <c r="U225" s="6"/>
      <c r="V225" s="6"/>
      <c r="W225" s="6"/>
      <c r="X225" s="6"/>
      <c r="Y225" s="6"/>
      <c r="Z225" s="6"/>
    </row>
    <row r="226" spans="1:26" ht="12.75" customHeight="1" x14ac:dyDescent="0.2">
      <c r="A226" s="2"/>
      <c r="B226" s="1610"/>
      <c r="C226" s="1610"/>
      <c r="D226" s="1610"/>
      <c r="E226" s="1610"/>
      <c r="F226" s="1610"/>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1012"/>
      <c r="B228" s="1012" t="s">
        <v>165</v>
      </c>
      <c r="C228" s="1012"/>
      <c r="D228" s="1012"/>
      <c r="E228" s="1012"/>
      <c r="F228" s="1012"/>
      <c r="G228" s="1012"/>
      <c r="H228" s="1012"/>
      <c r="I228" s="1012"/>
      <c r="J228" s="1012"/>
      <c r="K228" s="1012"/>
      <c r="L228" s="1012"/>
      <c r="M228" s="1012"/>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2269" t="s">
        <v>1036</v>
      </c>
      <c r="C230" s="1615"/>
      <c r="D230" s="1637"/>
      <c r="E230" s="2272">
        <v>2022</v>
      </c>
      <c r="F230" s="1615"/>
      <c r="G230" s="1637"/>
      <c r="H230" s="2272">
        <v>2023</v>
      </c>
      <c r="I230" s="1615"/>
      <c r="J230" s="1637"/>
      <c r="K230" s="2272">
        <v>2024</v>
      </c>
      <c r="L230" s="1615"/>
      <c r="M230" s="1615"/>
      <c r="N230" s="1"/>
      <c r="O230" s="1"/>
      <c r="P230" s="1"/>
      <c r="Q230" s="1"/>
      <c r="R230" s="1"/>
      <c r="S230" s="1"/>
      <c r="T230" s="1"/>
      <c r="U230" s="1"/>
      <c r="V230" s="1"/>
      <c r="W230" s="1"/>
      <c r="X230" s="1"/>
      <c r="Y230" s="1"/>
      <c r="Z230" s="1"/>
    </row>
    <row r="231" spans="1:26" ht="12.75" customHeight="1" x14ac:dyDescent="0.2">
      <c r="A231" s="1"/>
      <c r="B231" s="1638"/>
      <c r="C231" s="1638"/>
      <c r="D231" s="1639"/>
      <c r="E231" s="1466" t="s">
        <v>167</v>
      </c>
      <c r="F231" s="853" t="s">
        <v>168</v>
      </c>
      <c r="G231" s="1467" t="s">
        <v>159</v>
      </c>
      <c r="H231" s="1466" t="s">
        <v>167</v>
      </c>
      <c r="I231" s="853" t="s">
        <v>168</v>
      </c>
      <c r="J231" s="1467" t="s">
        <v>159</v>
      </c>
      <c r="K231" s="1466" t="s">
        <v>167</v>
      </c>
      <c r="L231" s="853" t="s">
        <v>168</v>
      </c>
      <c r="M231" s="836" t="s">
        <v>159</v>
      </c>
      <c r="N231" s="1"/>
      <c r="O231" s="1"/>
      <c r="P231" s="1"/>
      <c r="Q231" s="1"/>
      <c r="R231" s="1"/>
      <c r="S231" s="1"/>
      <c r="T231" s="1"/>
      <c r="U231" s="1"/>
      <c r="V231" s="1"/>
      <c r="W231" s="1"/>
      <c r="X231" s="1"/>
      <c r="Y231" s="1"/>
      <c r="Z231" s="1"/>
    </row>
    <row r="232" spans="1:26" ht="15.75" customHeight="1" x14ac:dyDescent="0.2">
      <c r="A232" s="1"/>
      <c r="B232" s="1670" t="s">
        <v>169</v>
      </c>
      <c r="C232" s="1671"/>
      <c r="D232" s="1672"/>
      <c r="E232" s="188">
        <v>4076597</v>
      </c>
      <c r="F232" s="189">
        <v>5375888</v>
      </c>
      <c r="G232" s="190">
        <v>9452485</v>
      </c>
      <c r="H232" s="188">
        <v>4408702</v>
      </c>
      <c r="I232" s="189">
        <v>5898153</v>
      </c>
      <c r="J232" s="191">
        <v>10306855</v>
      </c>
      <c r="K232" s="188">
        <v>4713509</v>
      </c>
      <c r="L232" s="189">
        <v>5665382</v>
      </c>
      <c r="M232" s="191">
        <v>10378891</v>
      </c>
      <c r="N232" s="1"/>
      <c r="O232" s="82"/>
      <c r="P232" s="82"/>
      <c r="Q232" s="82"/>
      <c r="R232" s="1"/>
      <c r="S232" s="1"/>
      <c r="T232" s="1"/>
      <c r="U232" s="1"/>
      <c r="V232" s="1"/>
      <c r="W232" s="1"/>
      <c r="X232" s="1"/>
      <c r="Y232" s="1"/>
      <c r="Z232" s="1"/>
    </row>
    <row r="233" spans="1:26" ht="15" customHeight="1" x14ac:dyDescent="0.2">
      <c r="A233" s="1"/>
      <c r="B233" s="1697" t="s">
        <v>170</v>
      </c>
      <c r="C233" s="1698"/>
      <c r="D233" s="1699"/>
      <c r="E233" s="1100">
        <v>16</v>
      </c>
      <c r="F233" s="1101">
        <v>10</v>
      </c>
      <c r="G233" s="87">
        <v>26</v>
      </c>
      <c r="H233" s="1100">
        <v>7</v>
      </c>
      <c r="I233" s="1101">
        <v>4</v>
      </c>
      <c r="J233" s="87">
        <v>11</v>
      </c>
      <c r="K233" s="1100">
        <v>6</v>
      </c>
      <c r="L233" s="1101">
        <v>3</v>
      </c>
      <c r="M233" s="1047">
        <v>9</v>
      </c>
      <c r="N233" s="1"/>
      <c r="O233" s="82"/>
      <c r="P233" s="82"/>
      <c r="Q233" s="82"/>
      <c r="R233" s="1"/>
      <c r="S233" s="1"/>
      <c r="T233" s="1"/>
      <c r="U233" s="1"/>
      <c r="V233" s="1"/>
      <c r="W233" s="1"/>
      <c r="X233" s="1"/>
      <c r="Y233" s="1"/>
      <c r="Z233" s="1"/>
    </row>
    <row r="234" spans="1:26" ht="12.75" hidden="1" customHeight="1" x14ac:dyDescent="0.2">
      <c r="A234" s="1"/>
      <c r="B234" s="1650"/>
      <c r="C234" s="1650"/>
      <c r="D234" s="1651"/>
      <c r="E234" s="1038"/>
      <c r="F234" s="1041"/>
      <c r="G234" s="192"/>
      <c r="H234" s="1038"/>
      <c r="I234" s="1041"/>
      <c r="J234" s="192"/>
      <c r="K234" s="1038"/>
      <c r="L234" s="1041"/>
      <c r="M234" s="1102"/>
      <c r="N234" s="1"/>
      <c r="O234" s="1"/>
      <c r="P234" s="1"/>
      <c r="Q234" s="1"/>
      <c r="R234" s="1"/>
      <c r="S234" s="1"/>
      <c r="T234" s="1"/>
      <c r="U234" s="1"/>
      <c r="V234" s="1"/>
      <c r="W234" s="1"/>
      <c r="X234" s="1"/>
      <c r="Y234" s="1"/>
      <c r="Z234" s="1"/>
    </row>
    <row r="235" spans="1:26" ht="15" customHeight="1" x14ac:dyDescent="0.2">
      <c r="A235" s="1"/>
      <c r="B235" s="1697" t="s">
        <v>171</v>
      </c>
      <c r="C235" s="1698"/>
      <c r="D235" s="1699"/>
      <c r="E235" s="1100">
        <v>1</v>
      </c>
      <c r="F235" s="1101">
        <v>1</v>
      </c>
      <c r="G235" s="87">
        <v>2</v>
      </c>
      <c r="H235" s="1100">
        <v>0</v>
      </c>
      <c r="I235" s="1101">
        <v>1</v>
      </c>
      <c r="J235" s="87">
        <v>1</v>
      </c>
      <c r="K235" s="1100">
        <v>1</v>
      </c>
      <c r="L235" s="1101">
        <v>0</v>
      </c>
      <c r="M235" s="1047">
        <v>1</v>
      </c>
      <c r="N235" s="1"/>
      <c r="O235" s="82"/>
      <c r="P235" s="82"/>
      <c r="Q235" s="82"/>
      <c r="R235" s="1"/>
      <c r="S235" s="1"/>
      <c r="T235" s="1"/>
      <c r="U235" s="1"/>
      <c r="V235" s="1"/>
      <c r="W235" s="1"/>
      <c r="X235" s="1"/>
      <c r="Y235" s="1"/>
      <c r="Z235" s="1"/>
    </row>
    <row r="236" spans="1:26" ht="12.75" customHeight="1" x14ac:dyDescent="0.2">
      <c r="A236" s="1"/>
      <c r="B236" s="1650"/>
      <c r="C236" s="1650"/>
      <c r="D236" s="1651"/>
      <c r="E236" s="1038"/>
      <c r="F236" s="1041"/>
      <c r="G236" s="192"/>
      <c r="H236" s="1038"/>
      <c r="I236" s="1041"/>
      <c r="J236" s="192"/>
      <c r="K236" s="1038"/>
      <c r="L236" s="1041"/>
      <c r="M236" s="1102"/>
      <c r="N236" s="1"/>
      <c r="O236" s="1"/>
      <c r="P236" s="1"/>
      <c r="Q236" s="1"/>
      <c r="R236" s="1"/>
      <c r="S236" s="1"/>
      <c r="T236" s="1"/>
      <c r="U236" s="1"/>
      <c r="V236" s="1"/>
      <c r="W236" s="1"/>
      <c r="X236" s="1"/>
      <c r="Y236" s="1"/>
      <c r="Z236" s="1"/>
    </row>
    <row r="237" spans="1:26" ht="15" customHeight="1" x14ac:dyDescent="0.2">
      <c r="A237" s="1"/>
      <c r="B237" s="1623" t="s">
        <v>172</v>
      </c>
      <c r="C237" s="1624"/>
      <c r="D237" s="1625"/>
      <c r="E237" s="85">
        <v>3</v>
      </c>
      <c r="F237" s="84">
        <v>1</v>
      </c>
      <c r="G237" s="83">
        <v>4</v>
      </c>
      <c r="H237" s="85">
        <v>1</v>
      </c>
      <c r="I237" s="84">
        <v>0</v>
      </c>
      <c r="J237" s="1042">
        <v>1</v>
      </c>
      <c r="K237" s="85">
        <v>0</v>
      </c>
      <c r="L237" s="84">
        <v>0</v>
      </c>
      <c r="M237" s="1042">
        <v>0</v>
      </c>
      <c r="N237" s="1"/>
      <c r="O237" s="82"/>
      <c r="P237" s="82"/>
      <c r="Q237" s="82"/>
      <c r="R237" s="1"/>
      <c r="S237" s="1"/>
      <c r="T237" s="1"/>
      <c r="U237" s="1"/>
      <c r="V237" s="1"/>
      <c r="W237" s="1"/>
      <c r="X237" s="1"/>
      <c r="Y237" s="1"/>
      <c r="Z237" s="1"/>
    </row>
    <row r="238" spans="1:26" ht="15" customHeight="1" x14ac:dyDescent="0.2">
      <c r="A238" s="1"/>
      <c r="B238" s="1697" t="s">
        <v>173</v>
      </c>
      <c r="C238" s="1698"/>
      <c r="D238" s="1699"/>
      <c r="E238" s="1100">
        <v>18653</v>
      </c>
      <c r="F238" s="1101">
        <v>6098</v>
      </c>
      <c r="G238" s="87">
        <v>24751</v>
      </c>
      <c r="H238" s="1100">
        <v>6224</v>
      </c>
      <c r="I238" s="1101">
        <v>191</v>
      </c>
      <c r="J238" s="87">
        <v>6415</v>
      </c>
      <c r="K238" s="1100">
        <v>153</v>
      </c>
      <c r="L238" s="1101">
        <v>30</v>
      </c>
      <c r="M238" s="1047">
        <v>183</v>
      </c>
      <c r="N238" s="1"/>
      <c r="O238" s="82"/>
      <c r="P238" s="82"/>
      <c r="Q238" s="82"/>
      <c r="R238" s="1"/>
      <c r="S238" s="1"/>
      <c r="T238" s="1"/>
      <c r="U238" s="1"/>
      <c r="V238" s="1"/>
      <c r="W238" s="1"/>
      <c r="X238" s="1"/>
      <c r="Y238" s="1"/>
      <c r="Z238" s="1"/>
    </row>
    <row r="239" spans="1:26" ht="12.75" hidden="1" customHeight="1" x14ac:dyDescent="0.2">
      <c r="A239" s="1"/>
      <c r="B239" s="1650"/>
      <c r="C239" s="1650"/>
      <c r="D239" s="1651"/>
      <c r="E239" s="1038"/>
      <c r="F239" s="1041"/>
      <c r="G239" s="192"/>
      <c r="H239" s="1038"/>
      <c r="I239" s="1041"/>
      <c r="J239" s="192"/>
      <c r="K239" s="1038"/>
      <c r="L239" s="1041"/>
      <c r="M239" s="1102"/>
      <c r="N239" s="1"/>
      <c r="O239" s="1"/>
      <c r="P239" s="1"/>
      <c r="Q239" s="1"/>
      <c r="R239" s="1"/>
      <c r="S239" s="1"/>
      <c r="T239" s="1"/>
      <c r="U239" s="1"/>
      <c r="V239" s="1"/>
      <c r="W239" s="1"/>
      <c r="X239" s="1"/>
      <c r="Y239" s="1"/>
      <c r="Z239" s="1"/>
    </row>
    <row r="240" spans="1:26" ht="15" customHeight="1" x14ac:dyDescent="0.2">
      <c r="A240" s="1"/>
      <c r="B240" s="1697" t="s">
        <v>868</v>
      </c>
      <c r="C240" s="1698"/>
      <c r="D240" s="1699"/>
      <c r="E240" s="1105">
        <v>0.78</v>
      </c>
      <c r="F240" s="1106">
        <v>0.37</v>
      </c>
      <c r="G240" s="197">
        <v>0.55000000000000004</v>
      </c>
      <c r="H240" s="1105">
        <v>0.32</v>
      </c>
      <c r="I240" s="1106">
        <v>0.14000000000000001</v>
      </c>
      <c r="J240" s="197">
        <v>0.21</v>
      </c>
      <c r="K240" s="1105">
        <v>0.25</v>
      </c>
      <c r="L240" s="1106">
        <v>0.1</v>
      </c>
      <c r="M240" s="1113">
        <v>0.18</v>
      </c>
      <c r="N240" s="1"/>
      <c r="O240" s="82"/>
      <c r="P240" s="82"/>
      <c r="Q240" s="82"/>
      <c r="R240" s="1"/>
      <c r="S240" s="1"/>
      <c r="T240" s="1"/>
      <c r="U240" s="1"/>
      <c r="V240" s="1"/>
      <c r="W240" s="1"/>
      <c r="X240" s="1"/>
      <c r="Y240" s="1"/>
      <c r="Z240" s="1"/>
    </row>
    <row r="241" spans="1:26" ht="12.75" hidden="1" customHeight="1" x14ac:dyDescent="0.2">
      <c r="A241" s="1"/>
      <c r="B241" s="1650"/>
      <c r="C241" s="1650"/>
      <c r="D241" s="1651"/>
      <c r="E241" s="1109"/>
      <c r="F241" s="1110"/>
      <c r="G241" s="198"/>
      <c r="H241" s="1109"/>
      <c r="I241" s="1110"/>
      <c r="J241" s="198"/>
      <c r="K241" s="1109"/>
      <c r="L241" s="1110"/>
      <c r="M241" s="1114"/>
      <c r="N241" s="1"/>
      <c r="O241" s="1"/>
      <c r="P241" s="1"/>
      <c r="Q241" s="1"/>
      <c r="R241" s="1"/>
      <c r="S241" s="1"/>
      <c r="T241" s="1"/>
      <c r="U241" s="1"/>
      <c r="V241" s="1"/>
      <c r="W241" s="1"/>
      <c r="X241" s="1"/>
      <c r="Y241" s="1"/>
      <c r="Z241" s="1"/>
    </row>
    <row r="242" spans="1:26" ht="15" customHeight="1" x14ac:dyDescent="0.2">
      <c r="A242" s="1"/>
      <c r="B242" s="1697" t="s">
        <v>175</v>
      </c>
      <c r="C242" s="1698"/>
      <c r="D242" s="1699"/>
      <c r="E242" s="1105">
        <v>0.05</v>
      </c>
      <c r="F242" s="1106">
        <v>0.04</v>
      </c>
      <c r="G242" s="197">
        <v>0.04</v>
      </c>
      <c r="H242" s="1105">
        <v>0</v>
      </c>
      <c r="I242" s="1106">
        <v>0.03</v>
      </c>
      <c r="J242" s="197">
        <v>0.02</v>
      </c>
      <c r="K242" s="1105">
        <v>0.04</v>
      </c>
      <c r="L242" s="1106">
        <v>0</v>
      </c>
      <c r="M242" s="1107">
        <v>0.02</v>
      </c>
      <c r="N242" s="1"/>
      <c r="O242" s="82"/>
      <c r="P242" s="82"/>
      <c r="Q242" s="82"/>
      <c r="R242" s="1"/>
      <c r="S242" s="1"/>
      <c r="T242" s="1"/>
      <c r="U242" s="1"/>
      <c r="V242" s="1"/>
      <c r="W242" s="1"/>
      <c r="X242" s="1"/>
      <c r="Y242" s="1"/>
      <c r="Z242" s="1"/>
    </row>
    <row r="243" spans="1:26" ht="22.5" customHeight="1" x14ac:dyDescent="0.2">
      <c r="A243" s="1"/>
      <c r="B243" s="1650"/>
      <c r="C243" s="1650"/>
      <c r="D243" s="1651"/>
      <c r="E243" s="1109"/>
      <c r="F243" s="1110"/>
      <c r="G243" s="198"/>
      <c r="H243" s="1109"/>
      <c r="I243" s="1110"/>
      <c r="J243" s="198"/>
      <c r="K243" s="1109"/>
      <c r="L243" s="1110"/>
      <c r="M243" s="1111"/>
      <c r="N243" s="1"/>
      <c r="O243" s="1"/>
      <c r="P243" s="1"/>
      <c r="Q243" s="1"/>
      <c r="R243" s="1"/>
      <c r="S243" s="1"/>
      <c r="T243" s="1"/>
      <c r="U243" s="1"/>
      <c r="V243" s="1"/>
      <c r="W243" s="1"/>
      <c r="X243" s="1"/>
      <c r="Y243" s="1"/>
      <c r="Z243" s="1"/>
    </row>
    <row r="244" spans="1:26" ht="15" customHeight="1" x14ac:dyDescent="0.2">
      <c r="A244" s="1"/>
      <c r="B244" s="1623" t="s">
        <v>176</v>
      </c>
      <c r="C244" s="1624"/>
      <c r="D244" s="1625"/>
      <c r="E244" s="203">
        <v>0.15</v>
      </c>
      <c r="F244" s="204">
        <v>0.04</v>
      </c>
      <c r="G244" s="205">
        <v>0.08</v>
      </c>
      <c r="H244" s="203">
        <v>0.05</v>
      </c>
      <c r="I244" s="204">
        <v>0</v>
      </c>
      <c r="J244" s="1115">
        <v>0.02</v>
      </c>
      <c r="K244" s="203">
        <v>0</v>
      </c>
      <c r="L244" s="204">
        <v>0</v>
      </c>
      <c r="M244" s="1115">
        <v>0</v>
      </c>
      <c r="N244" s="1"/>
      <c r="O244" s="82"/>
      <c r="P244" s="82"/>
      <c r="Q244" s="82"/>
      <c r="R244" s="1"/>
      <c r="S244" s="1"/>
      <c r="T244" s="1"/>
      <c r="U244" s="1"/>
      <c r="V244" s="1"/>
      <c r="W244" s="1"/>
      <c r="X244" s="1"/>
      <c r="Y244" s="1"/>
      <c r="Z244" s="1"/>
    </row>
    <row r="245" spans="1:26" ht="15" customHeight="1" x14ac:dyDescent="0.2">
      <c r="A245" s="1"/>
      <c r="B245" s="1675" t="s">
        <v>177</v>
      </c>
      <c r="C245" s="1632"/>
      <c r="D245" s="1633"/>
      <c r="E245" s="209">
        <v>915</v>
      </c>
      <c r="F245" s="210">
        <v>227</v>
      </c>
      <c r="G245" s="211">
        <v>524</v>
      </c>
      <c r="H245" s="209">
        <v>282</v>
      </c>
      <c r="I245" s="210">
        <v>6</v>
      </c>
      <c r="J245" s="1116">
        <v>124</v>
      </c>
      <c r="K245" s="209">
        <v>6</v>
      </c>
      <c r="L245" s="210">
        <v>1</v>
      </c>
      <c r="M245" s="1116">
        <v>4</v>
      </c>
      <c r="N245" s="1"/>
      <c r="O245" s="82"/>
      <c r="P245" s="82"/>
      <c r="Q245" s="82"/>
      <c r="R245" s="1"/>
      <c r="S245" s="1"/>
      <c r="T245" s="1"/>
      <c r="U245" s="1"/>
      <c r="V245" s="1"/>
      <c r="W245" s="1"/>
      <c r="X245" s="1"/>
      <c r="Y245" s="1"/>
      <c r="Z245" s="1"/>
    </row>
    <row r="246" spans="1:26" ht="15" customHeight="1" x14ac:dyDescent="0.2">
      <c r="A246" s="2"/>
      <c r="B246" s="1644" t="s">
        <v>1037</v>
      </c>
      <c r="C246" s="1645"/>
      <c r="D246" s="1645"/>
      <c r="E246" s="1645"/>
      <c r="F246" s="1645"/>
      <c r="G246" s="1645"/>
      <c r="H246" s="1645"/>
      <c r="I246" s="1645"/>
      <c r="J246" s="1645"/>
      <c r="K246" s="1645"/>
      <c r="L246" s="1645"/>
      <c r="M246" s="1645"/>
      <c r="N246" s="2"/>
      <c r="O246" s="2"/>
      <c r="P246" s="2"/>
      <c r="Q246" s="2"/>
      <c r="R246" s="2"/>
      <c r="S246" s="2"/>
      <c r="T246" s="2"/>
      <c r="U246" s="2"/>
      <c r="V246" s="2"/>
      <c r="W246" s="2"/>
      <c r="X246" s="2"/>
      <c r="Y246" s="2"/>
      <c r="Z246" s="2"/>
    </row>
    <row r="247" spans="1:26" ht="15" customHeight="1" x14ac:dyDescent="0.2">
      <c r="A247" s="2"/>
      <c r="B247" s="1610"/>
      <c r="C247" s="1610"/>
      <c r="D247" s="1610"/>
      <c r="E247" s="1610"/>
      <c r="F247" s="1610"/>
      <c r="G247" s="1610"/>
      <c r="H247" s="1610"/>
      <c r="I247" s="1610"/>
      <c r="J247" s="1610"/>
      <c r="K247" s="1610"/>
      <c r="L247" s="1610"/>
      <c r="M247" s="1610"/>
      <c r="N247" s="2"/>
      <c r="O247" s="2"/>
      <c r="P247" s="2"/>
      <c r="Q247" s="2"/>
      <c r="R247" s="2"/>
      <c r="S247" s="2"/>
      <c r="T247" s="2"/>
      <c r="U247" s="2"/>
      <c r="V247" s="2"/>
      <c r="W247" s="2"/>
      <c r="X247" s="2"/>
      <c r="Y247" s="2"/>
      <c r="Z247" s="2"/>
    </row>
    <row r="248" spans="1:26" ht="12.75" customHeight="1" x14ac:dyDescent="0.2">
      <c r="A248" s="2"/>
      <c r="B248" s="1635"/>
      <c r="C248" s="1635"/>
      <c r="D248" s="1635"/>
      <c r="E248" s="1635"/>
      <c r="F248" s="1635"/>
      <c r="G248" s="1635"/>
      <c r="H248" s="1635"/>
      <c r="I248" s="1635"/>
      <c r="J248" s="1635"/>
      <c r="K248" s="1635"/>
      <c r="L248" s="1635"/>
      <c r="M248" s="1635"/>
      <c r="N248" s="2"/>
      <c r="O248" s="2"/>
      <c r="P248" s="2"/>
      <c r="Q248" s="2"/>
      <c r="R248" s="2"/>
      <c r="S248" s="2"/>
      <c r="T248" s="2"/>
      <c r="U248" s="2"/>
      <c r="V248" s="2"/>
      <c r="W248" s="2"/>
      <c r="X248" s="2"/>
      <c r="Y248" s="2"/>
      <c r="Z248" s="2"/>
    </row>
    <row r="249" spans="1:26" ht="12.75" customHeight="1" x14ac:dyDescent="0.2">
      <c r="A249" s="1"/>
      <c r="B249" s="1"/>
      <c r="C249" s="1"/>
      <c r="D249" s="1"/>
      <c r="E249" s="1"/>
      <c r="F249" s="1"/>
      <c r="G249" s="1"/>
      <c r="H249" s="1"/>
      <c r="I249" s="1"/>
      <c r="J249" s="1"/>
      <c r="K249" s="1"/>
      <c r="L249" s="1"/>
      <c r="M249" s="1"/>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6"/>
      <c r="B252" s="2266" t="s">
        <v>181</v>
      </c>
      <c r="C252" s="1610"/>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x14ac:dyDescent="0.2">
      <c r="A253" s="2"/>
      <c r="B253" s="1610"/>
      <c r="C253" s="1610"/>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1012"/>
      <c r="B255" s="1012" t="s">
        <v>182</v>
      </c>
      <c r="C255" s="1012"/>
      <c r="D255" s="1012"/>
      <c r="E255" s="1012"/>
      <c r="F255" s="1012"/>
      <c r="G255" s="1012"/>
      <c r="H255" s="1012"/>
      <c r="I255" s="1012"/>
      <c r="J255" s="1012"/>
      <c r="K255" s="1012"/>
      <c r="L255" s="1012"/>
      <c r="M255" s="1012"/>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2269" t="s">
        <v>1038</v>
      </c>
      <c r="C257" s="1615"/>
      <c r="D257" s="1637"/>
      <c r="E257" s="2270">
        <v>2022</v>
      </c>
      <c r="F257" s="2270">
        <v>2023</v>
      </c>
      <c r="G257" s="2271">
        <v>2024</v>
      </c>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638"/>
      <c r="C258" s="1638"/>
      <c r="D258" s="1639"/>
      <c r="E258" s="1641"/>
      <c r="F258" s="1641"/>
      <c r="G258" s="1643"/>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670" t="s">
        <v>184</v>
      </c>
      <c r="C259" s="1671"/>
      <c r="D259" s="1672"/>
      <c r="E259" s="1441">
        <v>1267</v>
      </c>
      <c r="F259" s="782">
        <v>1194</v>
      </c>
      <c r="G259" s="782">
        <v>1120</v>
      </c>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675" t="s">
        <v>566</v>
      </c>
      <c r="C260" s="1632"/>
      <c r="D260" s="1633"/>
      <c r="E260" s="758">
        <v>1305.2</v>
      </c>
      <c r="F260" s="1177">
        <v>1048.2805499999999</v>
      </c>
      <c r="G260" s="1177">
        <v>1231.3</v>
      </c>
      <c r="H260" s="1"/>
      <c r="I260" s="1"/>
      <c r="J260" s="1"/>
      <c r="K260" s="1"/>
      <c r="L260" s="1"/>
      <c r="M260" s="1"/>
      <c r="N260" s="1"/>
      <c r="O260" s="1"/>
      <c r="P260" s="1"/>
      <c r="Q260" s="1"/>
      <c r="R260" s="1"/>
      <c r="S260" s="1"/>
      <c r="T260" s="1"/>
      <c r="U260" s="1"/>
      <c r="V260" s="1"/>
      <c r="W260" s="1"/>
      <c r="X260" s="1"/>
      <c r="Y260" s="1"/>
      <c r="Z260" s="1"/>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1012"/>
      <c r="B263" s="1012" t="s">
        <v>187</v>
      </c>
      <c r="C263" s="1012"/>
      <c r="D263" s="1012"/>
      <c r="E263" s="1012"/>
      <c r="F263" s="1012"/>
      <c r="G263" s="1012"/>
      <c r="H263" s="1012"/>
      <c r="I263" s="1012"/>
      <c r="J263" s="1012"/>
      <c r="K263" s="1012"/>
      <c r="L263" s="1012"/>
      <c r="M263" s="1012"/>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 customHeight="1" x14ac:dyDescent="0.2">
      <c r="A265" s="1"/>
      <c r="B265" s="2269" t="s">
        <v>1039</v>
      </c>
      <c r="C265" s="1615"/>
      <c r="D265" s="1615"/>
      <c r="E265" s="2270">
        <v>2022</v>
      </c>
      <c r="F265" s="2270">
        <v>2023</v>
      </c>
      <c r="G265" s="2271">
        <v>2024</v>
      </c>
      <c r="H265" s="1"/>
      <c r="I265" s="1"/>
      <c r="J265" s="1"/>
      <c r="K265" s="1"/>
      <c r="L265" s="1"/>
      <c r="M265" s="1"/>
      <c r="N265" s="1"/>
      <c r="O265" s="1"/>
      <c r="P265" s="1"/>
      <c r="Q265" s="1"/>
      <c r="R265" s="1"/>
      <c r="S265" s="1"/>
      <c r="T265" s="1"/>
      <c r="U265" s="1"/>
      <c r="V265" s="1"/>
      <c r="W265" s="1"/>
      <c r="X265" s="1"/>
      <c r="Y265" s="1"/>
      <c r="Z265" s="1"/>
    </row>
    <row r="266" spans="1:26" ht="15" customHeight="1" x14ac:dyDescent="0.2">
      <c r="A266" s="1"/>
      <c r="B266" s="1615"/>
      <c r="C266" s="1610"/>
      <c r="D266" s="1615"/>
      <c r="E266" s="1683"/>
      <c r="F266" s="1683"/>
      <c r="G266" s="1685"/>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638"/>
      <c r="C267" s="1638"/>
      <c r="D267" s="1638"/>
      <c r="E267" s="1641"/>
      <c r="F267" s="1641"/>
      <c r="G267" s="1643"/>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670" t="s">
        <v>190</v>
      </c>
      <c r="C268" s="1671"/>
      <c r="D268" s="1672"/>
      <c r="E268" s="1183">
        <v>0.17499999999999999</v>
      </c>
      <c r="F268" s="854">
        <v>0.25600000000000001</v>
      </c>
      <c r="G268" s="854">
        <v>0.253</v>
      </c>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623" t="s">
        <v>191</v>
      </c>
      <c r="C269" s="1624"/>
      <c r="D269" s="1625"/>
      <c r="E269" s="1482">
        <v>0.35299999999999998</v>
      </c>
      <c r="F269" s="855">
        <v>0.503</v>
      </c>
      <c r="G269" s="855">
        <v>0.47299999999999998</v>
      </c>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631" t="s">
        <v>159</v>
      </c>
      <c r="C270" s="1632"/>
      <c r="D270" s="1633"/>
      <c r="E270" s="1483">
        <v>0.27800000000000002</v>
      </c>
      <c r="F270" s="856">
        <v>0.42599999999999999</v>
      </c>
      <c r="G270" s="856">
        <v>0.41699999999999998</v>
      </c>
      <c r="H270" s="1"/>
      <c r="I270" s="1"/>
      <c r="J270" s="1"/>
      <c r="K270" s="1"/>
      <c r="L270" s="1"/>
      <c r="M270" s="1"/>
      <c r="N270" s="1"/>
      <c r="O270" s="1"/>
      <c r="P270" s="1"/>
      <c r="Q270" s="1"/>
      <c r="R270" s="1"/>
      <c r="S270" s="1"/>
      <c r="T270" s="1"/>
      <c r="U270" s="1"/>
      <c r="V270" s="1"/>
      <c r="W270" s="1"/>
      <c r="X270" s="1"/>
      <c r="Y270" s="1"/>
      <c r="Z270" s="1"/>
    </row>
    <row r="271" spans="1:26" ht="15" customHeight="1" x14ac:dyDescent="0.2">
      <c r="A271" s="2"/>
      <c r="B271" s="2028" t="s">
        <v>881</v>
      </c>
      <c r="C271" s="1645"/>
      <c r="D271" s="1645"/>
      <c r="E271" s="1645"/>
      <c r="F271" s="1645"/>
      <c r="G271" s="1645"/>
      <c r="H271" s="2"/>
      <c r="I271" s="2"/>
      <c r="J271" s="2"/>
      <c r="K271" s="2"/>
      <c r="L271" s="2"/>
      <c r="M271" s="2"/>
      <c r="N271" s="2"/>
      <c r="O271" s="2"/>
      <c r="P271" s="2"/>
      <c r="Q271" s="2"/>
      <c r="R271" s="2"/>
      <c r="S271" s="2"/>
      <c r="T271" s="2"/>
      <c r="U271" s="2"/>
      <c r="V271" s="2"/>
      <c r="W271" s="2"/>
      <c r="X271" s="2"/>
      <c r="Y271" s="2"/>
      <c r="Z271" s="2"/>
    </row>
    <row r="272" spans="1:26" ht="4.5" customHeight="1" x14ac:dyDescent="0.2">
      <c r="A272" s="2"/>
      <c r="B272" s="1635"/>
      <c r="C272" s="1635"/>
      <c r="D272" s="1635"/>
      <c r="E272" s="1635"/>
      <c r="F272" s="1635"/>
      <c r="G272" s="1635"/>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6"/>
      <c r="B275" s="2266" t="s">
        <v>205</v>
      </c>
      <c r="C275" s="1610"/>
      <c r="D275" s="1610"/>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x14ac:dyDescent="0.2">
      <c r="A276" s="2"/>
      <c r="B276" s="1610"/>
      <c r="C276" s="1610"/>
      <c r="D276" s="1610"/>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1012"/>
      <c r="B278" s="1012" t="s">
        <v>206</v>
      </c>
      <c r="C278" s="1012"/>
      <c r="D278" s="1012"/>
      <c r="E278" s="1012"/>
      <c r="F278" s="1012"/>
      <c r="G278" s="1012"/>
      <c r="H278" s="1012"/>
      <c r="I278" s="1012"/>
      <c r="J278" s="1012"/>
      <c r="K278" s="1012"/>
      <c r="L278" s="1012"/>
      <c r="M278" s="1012"/>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 customHeight="1" x14ac:dyDescent="0.2">
      <c r="A280" s="1"/>
      <c r="B280" s="2267" t="s">
        <v>1040</v>
      </c>
      <c r="C280" s="1638"/>
      <c r="D280" s="1638"/>
      <c r="E280" s="1638"/>
      <c r="F280" s="1638"/>
      <c r="G280" s="1638"/>
      <c r="H280" s="1638"/>
      <c r="I280" s="1638"/>
      <c r="J280" s="1639"/>
      <c r="K280" s="857">
        <v>2022</v>
      </c>
      <c r="L280" s="857">
        <v>2023</v>
      </c>
      <c r="M280" s="1484">
        <v>2024</v>
      </c>
      <c r="N280" s="1"/>
      <c r="O280" s="1"/>
      <c r="P280" s="1"/>
      <c r="Q280" s="1"/>
      <c r="R280" s="1"/>
      <c r="S280" s="1"/>
      <c r="T280" s="1"/>
      <c r="U280" s="1"/>
      <c r="V280" s="1"/>
      <c r="W280" s="1"/>
      <c r="X280" s="1"/>
      <c r="Y280" s="1"/>
      <c r="Z280" s="1"/>
    </row>
    <row r="281" spans="1:26" ht="15.75" customHeight="1" x14ac:dyDescent="0.2">
      <c r="A281" s="1"/>
      <c r="B281" s="2268" t="s">
        <v>208</v>
      </c>
      <c r="C281" s="1635"/>
      <c r="D281" s="1635"/>
      <c r="E281" s="1635"/>
      <c r="F281" s="1635"/>
      <c r="G281" s="1635"/>
      <c r="H281" s="1635"/>
      <c r="I281" s="1635"/>
      <c r="J281" s="1635"/>
      <c r="K281" s="1635"/>
      <c r="L281" s="1635"/>
      <c r="M281" s="1635"/>
      <c r="N281" s="1"/>
      <c r="O281" s="1"/>
      <c r="P281" s="1"/>
      <c r="Q281" s="1"/>
      <c r="R281" s="1"/>
      <c r="S281" s="1"/>
      <c r="T281" s="1"/>
      <c r="U281" s="1"/>
      <c r="V281" s="1"/>
      <c r="W281" s="1"/>
      <c r="X281" s="1"/>
      <c r="Y281" s="1"/>
      <c r="Z281" s="1"/>
    </row>
    <row r="282" spans="1:26" ht="12.75" customHeight="1" x14ac:dyDescent="0.2">
      <c r="A282" s="1"/>
      <c r="B282" s="1646" t="s">
        <v>217</v>
      </c>
      <c r="C282" s="1647"/>
      <c r="D282" s="1647"/>
      <c r="E282" s="1647"/>
      <c r="F282" s="1647"/>
      <c r="G282" s="1647"/>
      <c r="H282" s="1647"/>
      <c r="I282" s="1647"/>
      <c r="J282" s="1648"/>
      <c r="K282" s="858">
        <v>474671</v>
      </c>
      <c r="L282" s="363">
        <v>422464</v>
      </c>
      <c r="M282" s="363">
        <v>439621</v>
      </c>
      <c r="N282" s="1"/>
      <c r="O282" s="1"/>
      <c r="P282" s="1"/>
      <c r="Q282" s="1"/>
      <c r="R282" s="1"/>
      <c r="S282" s="1"/>
      <c r="T282" s="1"/>
      <c r="U282" s="1"/>
      <c r="V282" s="1"/>
      <c r="W282" s="1"/>
      <c r="X282" s="1"/>
      <c r="Y282" s="1"/>
      <c r="Z282" s="1"/>
    </row>
    <row r="283" spans="1:26" ht="12.75" customHeight="1" x14ac:dyDescent="0.2">
      <c r="A283" s="1"/>
      <c r="B283" s="1623" t="s">
        <v>218</v>
      </c>
      <c r="C283" s="1624"/>
      <c r="D283" s="1624"/>
      <c r="E283" s="1624"/>
      <c r="F283" s="1624"/>
      <c r="G283" s="1624"/>
      <c r="H283" s="1624"/>
      <c r="I283" s="1624"/>
      <c r="J283" s="1625"/>
      <c r="K283" s="788">
        <v>1077</v>
      </c>
      <c r="L283" s="1118">
        <v>2100</v>
      </c>
      <c r="M283" s="1118">
        <v>1182</v>
      </c>
      <c r="N283" s="1"/>
      <c r="O283" s="1"/>
      <c r="P283" s="1"/>
      <c r="Q283" s="1"/>
      <c r="R283" s="1"/>
      <c r="S283" s="1"/>
      <c r="T283" s="1"/>
      <c r="U283" s="1"/>
      <c r="V283" s="1"/>
      <c r="W283" s="1"/>
      <c r="X283" s="1"/>
      <c r="Y283" s="1"/>
      <c r="Z283" s="1"/>
    </row>
    <row r="284" spans="1:26" ht="12.75" customHeight="1" x14ac:dyDescent="0.2">
      <c r="A284" s="1"/>
      <c r="B284" s="1623" t="s">
        <v>220</v>
      </c>
      <c r="C284" s="1624"/>
      <c r="D284" s="1624"/>
      <c r="E284" s="1624"/>
      <c r="F284" s="1624"/>
      <c r="G284" s="1624"/>
      <c r="H284" s="1624"/>
      <c r="I284" s="1624"/>
      <c r="J284" s="1625"/>
      <c r="K284" s="788">
        <v>10648</v>
      </c>
      <c r="L284" s="1118">
        <v>11478</v>
      </c>
      <c r="M284" s="1118">
        <v>11005</v>
      </c>
      <c r="N284" s="1"/>
      <c r="O284" s="1"/>
      <c r="P284" s="1"/>
      <c r="Q284" s="1"/>
      <c r="R284" s="1"/>
      <c r="S284" s="1"/>
      <c r="T284" s="1"/>
      <c r="U284" s="1"/>
      <c r="V284" s="1"/>
      <c r="W284" s="1"/>
      <c r="X284" s="1"/>
      <c r="Y284" s="1"/>
      <c r="Z284" s="1"/>
    </row>
    <row r="285" spans="1:26" ht="12.75" customHeight="1" x14ac:dyDescent="0.2">
      <c r="A285" s="1"/>
      <c r="B285" s="1628" t="s">
        <v>223</v>
      </c>
      <c r="C285" s="1624"/>
      <c r="D285" s="1624"/>
      <c r="E285" s="1624"/>
      <c r="F285" s="1624"/>
      <c r="G285" s="1624"/>
      <c r="H285" s="1624"/>
      <c r="I285" s="1624"/>
      <c r="J285" s="1625"/>
      <c r="K285" s="789">
        <v>486396</v>
      </c>
      <c r="L285" s="1201">
        <v>436042</v>
      </c>
      <c r="M285" s="1201">
        <v>451808</v>
      </c>
      <c r="N285" s="1"/>
      <c r="O285" s="1"/>
      <c r="P285" s="1"/>
      <c r="Q285" s="1"/>
      <c r="R285" s="1"/>
      <c r="S285" s="1"/>
      <c r="T285" s="1"/>
      <c r="U285" s="1"/>
      <c r="V285" s="1"/>
      <c r="W285" s="1"/>
      <c r="X285" s="1"/>
      <c r="Y285" s="1"/>
      <c r="Z285" s="1"/>
    </row>
    <row r="286" spans="1:26" ht="12.75" customHeight="1" x14ac:dyDescent="0.2">
      <c r="A286" s="1"/>
      <c r="B286" s="1628" t="s">
        <v>224</v>
      </c>
      <c r="C286" s="1624"/>
      <c r="D286" s="1624"/>
      <c r="E286" s="1624"/>
      <c r="F286" s="1624"/>
      <c r="G286" s="1624"/>
      <c r="H286" s="1624"/>
      <c r="I286" s="1624"/>
      <c r="J286" s="1625"/>
      <c r="K286" s="789">
        <v>21</v>
      </c>
      <c r="L286" s="1201">
        <v>29</v>
      </c>
      <c r="M286" s="1201">
        <v>3371</v>
      </c>
      <c r="N286" s="1"/>
      <c r="O286" s="1"/>
      <c r="P286" s="1"/>
      <c r="Q286" s="1"/>
      <c r="R286" s="1"/>
      <c r="S286" s="1"/>
      <c r="T286" s="1"/>
      <c r="U286" s="1"/>
      <c r="V286" s="1"/>
      <c r="W286" s="1"/>
      <c r="X286" s="1"/>
      <c r="Y286" s="1"/>
      <c r="Z286" s="1"/>
    </row>
    <row r="287" spans="1:26" ht="12.75" customHeight="1" x14ac:dyDescent="0.2">
      <c r="A287" s="1"/>
      <c r="B287" s="1707" t="s">
        <v>226</v>
      </c>
      <c r="C287" s="1632"/>
      <c r="D287" s="1632"/>
      <c r="E287" s="1632"/>
      <c r="F287" s="1632"/>
      <c r="G287" s="1632"/>
      <c r="H287" s="1632"/>
      <c r="I287" s="1632"/>
      <c r="J287" s="1633"/>
      <c r="K287" s="1485">
        <v>486417</v>
      </c>
      <c r="L287" s="1203">
        <v>436072</v>
      </c>
      <c r="M287" s="1203">
        <v>455179</v>
      </c>
      <c r="N287" s="1"/>
      <c r="O287" s="1"/>
      <c r="P287" s="1"/>
      <c r="Q287" s="1"/>
      <c r="R287" s="1"/>
      <c r="S287" s="1"/>
      <c r="T287" s="1"/>
      <c r="U287" s="1"/>
      <c r="V287" s="1"/>
      <c r="W287" s="1"/>
      <c r="X287" s="1"/>
      <c r="Y287" s="1"/>
      <c r="Z287" s="1"/>
    </row>
    <row r="288" spans="1:26" ht="12.75" customHeight="1" x14ac:dyDescent="0.2">
      <c r="A288" s="1"/>
      <c r="B288" s="2279" t="s">
        <v>227</v>
      </c>
      <c r="C288" s="1630"/>
      <c r="D288" s="1630"/>
      <c r="E288" s="1630"/>
      <c r="F288" s="1630"/>
      <c r="G288" s="1630"/>
      <c r="H288" s="1630"/>
      <c r="I288" s="1630"/>
      <c r="J288" s="1630"/>
      <c r="K288" s="1630"/>
      <c r="L288" s="1630"/>
      <c r="M288" s="1630"/>
      <c r="N288" s="1"/>
      <c r="O288" s="1"/>
      <c r="P288" s="1"/>
      <c r="Q288" s="1"/>
      <c r="R288" s="1"/>
      <c r="S288" s="1"/>
      <c r="T288" s="1"/>
      <c r="U288" s="1"/>
      <c r="V288" s="1"/>
      <c r="W288" s="1"/>
      <c r="X288" s="1"/>
      <c r="Y288" s="1"/>
      <c r="Z288" s="1"/>
    </row>
    <row r="289" spans="1:26" ht="12.75" customHeight="1" x14ac:dyDescent="0.2">
      <c r="A289" s="1"/>
      <c r="B289" s="1646" t="s">
        <v>228</v>
      </c>
      <c r="C289" s="1647"/>
      <c r="D289" s="1647"/>
      <c r="E289" s="1647"/>
      <c r="F289" s="1647"/>
      <c r="G289" s="1647"/>
      <c r="H289" s="1647"/>
      <c r="I289" s="1647"/>
      <c r="J289" s="1648"/>
      <c r="K289" s="858">
        <v>32595</v>
      </c>
      <c r="L289" s="363">
        <v>0</v>
      </c>
      <c r="M289" s="363">
        <v>0</v>
      </c>
      <c r="N289" s="1"/>
      <c r="O289" s="1"/>
      <c r="P289" s="1"/>
      <c r="Q289" s="1"/>
      <c r="R289" s="1"/>
      <c r="S289" s="1"/>
      <c r="T289" s="1"/>
      <c r="U289" s="1"/>
      <c r="V289" s="1"/>
      <c r="W289" s="1"/>
      <c r="X289" s="1"/>
      <c r="Y289" s="1"/>
      <c r="Z289" s="1"/>
    </row>
    <row r="290" spans="1:26" ht="12.75" customHeight="1" x14ac:dyDescent="0.2">
      <c r="A290" s="1"/>
      <c r="B290" s="1623" t="s">
        <v>230</v>
      </c>
      <c r="C290" s="1624"/>
      <c r="D290" s="1624"/>
      <c r="E290" s="1624"/>
      <c r="F290" s="1624"/>
      <c r="G290" s="1624"/>
      <c r="H290" s="1624"/>
      <c r="I290" s="1624"/>
      <c r="J290" s="1625"/>
      <c r="K290" s="788">
        <v>0</v>
      </c>
      <c r="L290" s="1118">
        <v>33177</v>
      </c>
      <c r="M290" s="1118">
        <v>13418</v>
      </c>
      <c r="N290" s="1"/>
      <c r="O290" s="1"/>
      <c r="P290" s="1"/>
      <c r="Q290" s="1"/>
      <c r="R290" s="1"/>
      <c r="S290" s="1"/>
      <c r="T290" s="1"/>
      <c r="U290" s="1"/>
      <c r="V290" s="1"/>
      <c r="W290" s="1"/>
      <c r="X290" s="1"/>
      <c r="Y290" s="1"/>
      <c r="Z290" s="1"/>
    </row>
    <row r="291" spans="1:26" ht="12.75" customHeight="1" x14ac:dyDescent="0.2">
      <c r="A291" s="1"/>
      <c r="B291" s="1628" t="s">
        <v>231</v>
      </c>
      <c r="C291" s="1624"/>
      <c r="D291" s="1624"/>
      <c r="E291" s="1624"/>
      <c r="F291" s="1624"/>
      <c r="G291" s="1624"/>
      <c r="H291" s="1624"/>
      <c r="I291" s="1624"/>
      <c r="J291" s="1625"/>
      <c r="K291" s="789">
        <v>32595</v>
      </c>
      <c r="L291" s="1201">
        <v>33177</v>
      </c>
      <c r="M291" s="1201">
        <v>13418</v>
      </c>
      <c r="N291" s="1"/>
      <c r="O291" s="1"/>
      <c r="P291" s="1"/>
      <c r="Q291" s="1"/>
      <c r="R291" s="1"/>
      <c r="S291" s="1"/>
      <c r="T291" s="1"/>
      <c r="U291" s="1"/>
      <c r="V291" s="1"/>
      <c r="W291" s="1"/>
      <c r="X291" s="1"/>
      <c r="Y291" s="1"/>
      <c r="Z291" s="1"/>
    </row>
    <row r="292" spans="1:26" ht="12.75" customHeight="1" x14ac:dyDescent="0.2">
      <c r="A292" s="1"/>
      <c r="B292" s="1707" t="s">
        <v>232</v>
      </c>
      <c r="C292" s="1632"/>
      <c r="D292" s="1632"/>
      <c r="E292" s="1632"/>
      <c r="F292" s="1632"/>
      <c r="G292" s="1632"/>
      <c r="H292" s="1632"/>
      <c r="I292" s="1632"/>
      <c r="J292" s="1633"/>
      <c r="K292" s="1485">
        <v>519012</v>
      </c>
      <c r="L292" s="1203">
        <v>469248</v>
      </c>
      <c r="M292" s="1203">
        <v>468597</v>
      </c>
      <c r="N292" s="1"/>
      <c r="O292" s="1"/>
      <c r="P292" s="1"/>
      <c r="Q292" s="1"/>
      <c r="R292" s="1"/>
      <c r="S292" s="1"/>
      <c r="T292" s="1"/>
      <c r="U292" s="1"/>
      <c r="V292" s="1"/>
      <c r="W292" s="1"/>
      <c r="X292" s="1"/>
      <c r="Y292" s="1"/>
      <c r="Z292" s="1"/>
    </row>
    <row r="293" spans="1:26" ht="15" customHeight="1" x14ac:dyDescent="0.2">
      <c r="A293" s="2"/>
      <c r="B293" s="1694" t="s">
        <v>1041</v>
      </c>
      <c r="C293" s="1630"/>
      <c r="D293" s="1630"/>
      <c r="E293" s="1630"/>
      <c r="F293" s="1630"/>
      <c r="G293" s="1630"/>
      <c r="H293" s="1630"/>
      <c r="I293" s="1630"/>
      <c r="J293" s="1630"/>
      <c r="K293" s="1630"/>
      <c r="L293" s="1630"/>
      <c r="M293" s="1630"/>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1012"/>
      <c r="B296" s="1605">
        <v>45749</v>
      </c>
      <c r="C296" s="1012"/>
      <c r="D296" s="1012"/>
      <c r="E296" s="1012"/>
      <c r="F296" s="1012"/>
      <c r="G296" s="1012"/>
      <c r="H296" s="1012"/>
      <c r="I296" s="1012"/>
      <c r="J296" s="1012"/>
      <c r="K296" s="1012"/>
      <c r="L296" s="1012"/>
      <c r="M296" s="1012"/>
      <c r="N296" s="2"/>
      <c r="O296" s="2"/>
      <c r="P296" s="2"/>
      <c r="Q296" s="2"/>
      <c r="R296" s="2"/>
      <c r="S296" s="2"/>
      <c r="T296" s="2"/>
      <c r="U296" s="2"/>
      <c r="V296" s="2"/>
      <c r="W296" s="2"/>
      <c r="X296" s="2"/>
      <c r="Y296" s="2"/>
      <c r="Z296" s="2"/>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2269" t="s">
        <v>418</v>
      </c>
      <c r="C298" s="1615"/>
      <c r="D298" s="1615"/>
      <c r="E298" s="2270">
        <v>2022</v>
      </c>
      <c r="F298" s="2270">
        <v>2023</v>
      </c>
      <c r="G298" s="2271">
        <v>2024</v>
      </c>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615"/>
      <c r="C299" s="1610"/>
      <c r="D299" s="1615"/>
      <c r="E299" s="1683"/>
      <c r="F299" s="1683"/>
      <c r="G299" s="1685"/>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638"/>
      <c r="C300" s="1638"/>
      <c r="D300" s="1638"/>
      <c r="E300" s="1641"/>
      <c r="F300" s="1641"/>
      <c r="G300" s="1643"/>
      <c r="H300" s="1"/>
      <c r="I300" s="1"/>
      <c r="J300" s="1"/>
      <c r="K300" s="1"/>
      <c r="L300" s="1"/>
      <c r="M300" s="1"/>
      <c r="N300" s="1"/>
      <c r="O300" s="1"/>
      <c r="P300" s="1"/>
      <c r="Q300" s="1"/>
      <c r="R300" s="1"/>
      <c r="S300" s="1"/>
      <c r="T300" s="1"/>
      <c r="U300" s="1"/>
      <c r="V300" s="1"/>
      <c r="W300" s="1"/>
      <c r="X300" s="1"/>
      <c r="Y300" s="1"/>
      <c r="Z300" s="1"/>
    </row>
    <row r="301" spans="1:26" ht="20.25" customHeight="1" x14ac:dyDescent="0.2">
      <c r="A301" s="1"/>
      <c r="B301" s="1686" t="s">
        <v>1018</v>
      </c>
      <c r="C301" s="1627"/>
      <c r="D301" s="1687"/>
      <c r="E301" s="835">
        <v>2650</v>
      </c>
      <c r="F301" s="1167">
        <v>65786.03</v>
      </c>
      <c r="G301" s="1167">
        <v>57904</v>
      </c>
      <c r="H301" s="1"/>
      <c r="I301" s="1"/>
      <c r="J301" s="1"/>
      <c r="K301" s="1"/>
      <c r="L301" s="1"/>
      <c r="M301" s="1"/>
      <c r="N301" s="1"/>
      <c r="O301" s="1"/>
      <c r="P301" s="1"/>
      <c r="Q301" s="1"/>
      <c r="R301" s="1"/>
      <c r="S301" s="1"/>
      <c r="T301" s="1"/>
      <c r="U301" s="1"/>
      <c r="V301" s="1"/>
      <c r="W301" s="1"/>
      <c r="X301" s="1"/>
      <c r="Y301" s="1"/>
      <c r="Z301" s="1"/>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1012"/>
      <c r="B304" s="1012" t="s">
        <v>240</v>
      </c>
      <c r="C304" s="1012"/>
      <c r="D304" s="1012"/>
      <c r="E304" s="1012"/>
      <c r="F304" s="1012"/>
      <c r="G304" s="1012"/>
      <c r="H304" s="1012"/>
      <c r="I304" s="1012"/>
      <c r="J304" s="1012"/>
      <c r="K304" s="1012"/>
      <c r="L304" s="1012"/>
      <c r="M304" s="1012"/>
      <c r="N304" s="1"/>
      <c r="O304" s="1"/>
      <c r="P304" s="1"/>
      <c r="Q304" s="1"/>
      <c r="R304" s="1"/>
      <c r="S304" s="1"/>
      <c r="T304" s="1"/>
      <c r="U304" s="1"/>
      <c r="V304" s="1"/>
      <c r="W304" s="1"/>
      <c r="X304" s="1"/>
      <c r="Y304" s="1"/>
      <c r="Z304" s="1"/>
    </row>
    <row r="305" spans="1:26" ht="12.75" customHeight="1" x14ac:dyDescent="0.2">
      <c r="A305" s="1012"/>
      <c r="B305" s="1012" t="s">
        <v>241</v>
      </c>
      <c r="C305" s="1012"/>
      <c r="D305" s="1012"/>
      <c r="E305" s="1012"/>
      <c r="F305" s="1012"/>
      <c r="G305" s="1012"/>
      <c r="H305" s="1012"/>
      <c r="I305" s="1012"/>
      <c r="J305" s="1012"/>
      <c r="K305" s="1012"/>
      <c r="L305" s="1012"/>
      <c r="M305" s="1012"/>
      <c r="N305" s="1"/>
      <c r="O305" s="1"/>
      <c r="P305" s="1"/>
      <c r="Q305" s="1"/>
      <c r="R305" s="1"/>
      <c r="S305" s="1"/>
      <c r="T305" s="1"/>
      <c r="U305" s="1"/>
      <c r="V305" s="1"/>
      <c r="W305" s="1"/>
      <c r="X305" s="1"/>
      <c r="Y305" s="1"/>
      <c r="Z305" s="1"/>
    </row>
    <row r="306" spans="1:26" ht="12.75" customHeight="1" x14ac:dyDescent="0.2">
      <c r="A306" s="1012"/>
      <c r="B306" s="1012" t="s">
        <v>242</v>
      </c>
      <c r="C306" s="1012"/>
      <c r="D306" s="1012"/>
      <c r="E306" s="1012"/>
      <c r="F306" s="1012"/>
      <c r="G306" s="1012"/>
      <c r="H306" s="1012"/>
      <c r="I306" s="1012"/>
      <c r="J306" s="1012"/>
      <c r="K306" s="1012"/>
      <c r="L306" s="1012"/>
      <c r="M306" s="1012"/>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2269" t="s">
        <v>1042</v>
      </c>
      <c r="C308" s="1615"/>
      <c r="D308" s="1637"/>
      <c r="E308" s="2270">
        <v>2022</v>
      </c>
      <c r="F308" s="2271">
        <v>2023</v>
      </c>
      <c r="G308" s="2271">
        <v>2024</v>
      </c>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638"/>
      <c r="C309" s="1638"/>
      <c r="D309" s="1639"/>
      <c r="E309" s="1641"/>
      <c r="F309" s="1643"/>
      <c r="G309" s="1643"/>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670" t="s">
        <v>244</v>
      </c>
      <c r="C310" s="1671"/>
      <c r="D310" s="1672"/>
      <c r="E310" s="1448">
        <v>35250</v>
      </c>
      <c r="F310" s="782">
        <v>39632.660000000003</v>
      </c>
      <c r="G310" s="782">
        <v>132168</v>
      </c>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623" t="s">
        <v>245</v>
      </c>
      <c r="C311" s="1624"/>
      <c r="D311" s="1625"/>
      <c r="E311" s="1419">
        <v>385</v>
      </c>
      <c r="F311" s="1118">
        <v>0</v>
      </c>
      <c r="G311" s="1118">
        <v>0</v>
      </c>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675" t="s">
        <v>246</v>
      </c>
      <c r="C312" s="1632"/>
      <c r="D312" s="1633"/>
      <c r="E312" s="1418">
        <v>18050</v>
      </c>
      <c r="F312" s="1205">
        <v>17742.34</v>
      </c>
      <c r="G312" s="1205">
        <v>18833</v>
      </c>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 customHeight="1" x14ac:dyDescent="0.2">
      <c r="A314" s="1"/>
      <c r="B314" s="2269" t="s">
        <v>1043</v>
      </c>
      <c r="C314" s="1615"/>
      <c r="D314" s="1615"/>
      <c r="E314" s="2270">
        <v>2022</v>
      </c>
      <c r="F314" s="2271">
        <v>2023</v>
      </c>
      <c r="G314" s="2271">
        <v>2024</v>
      </c>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638"/>
      <c r="C315" s="1638"/>
      <c r="D315" s="1638"/>
      <c r="E315" s="1641"/>
      <c r="F315" s="1643"/>
      <c r="G315" s="1643"/>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670" t="s">
        <v>244</v>
      </c>
      <c r="C316" s="1671"/>
      <c r="D316" s="1672"/>
      <c r="E316" s="859">
        <v>3386.65</v>
      </c>
      <c r="F316" s="227">
        <v>3070.54</v>
      </c>
      <c r="G316" s="227">
        <v>4544</v>
      </c>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675" t="s">
        <v>246</v>
      </c>
      <c r="C317" s="1632"/>
      <c r="D317" s="1633"/>
      <c r="E317" s="1418">
        <v>3.1</v>
      </c>
      <c r="F317" s="1205">
        <v>246.3</v>
      </c>
      <c r="G317" s="1205">
        <v>232</v>
      </c>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5"/>
      <c r="C318" s="5"/>
      <c r="D318" s="5"/>
      <c r="E318" s="5"/>
      <c r="F318" s="5"/>
      <c r="G318" s="5"/>
      <c r="H318" s="5"/>
      <c r="I318" s="5"/>
      <c r="J318" s="5"/>
      <c r="K318" s="5"/>
      <c r="L318" s="5"/>
      <c r="M318" s="5"/>
      <c r="N318" s="1"/>
      <c r="O318" s="1"/>
      <c r="P318" s="1"/>
      <c r="Q318" s="1"/>
      <c r="R318" s="1"/>
      <c r="S318" s="1"/>
      <c r="T318" s="1"/>
      <c r="U318" s="1"/>
      <c r="V318" s="1"/>
      <c r="W318" s="1"/>
      <c r="X318" s="1"/>
      <c r="Y318" s="1"/>
      <c r="Z318" s="1"/>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6"/>
      <c r="B322" s="2266" t="s">
        <v>287</v>
      </c>
      <c r="C322" s="1610"/>
      <c r="D322" s="1610"/>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x14ac:dyDescent="0.2">
      <c r="A323" s="2"/>
      <c r="B323" s="1610"/>
      <c r="C323" s="1610"/>
      <c r="D323" s="1610"/>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1012"/>
      <c r="B325" s="1012" t="s">
        <v>288</v>
      </c>
      <c r="C325" s="1012"/>
      <c r="D325" s="1012"/>
      <c r="E325" s="1012"/>
      <c r="F325" s="1012"/>
      <c r="G325" s="1012"/>
      <c r="H325" s="1012"/>
      <c r="I325" s="1012"/>
      <c r="J325" s="1012"/>
      <c r="K325" s="1012"/>
      <c r="L325" s="1012"/>
      <c r="M325" s="1012"/>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 customHeight="1" x14ac:dyDescent="0.2">
      <c r="A327" s="1"/>
      <c r="B327" s="2269" t="s">
        <v>1044</v>
      </c>
      <c r="C327" s="1615"/>
      <c r="D327" s="1615"/>
      <c r="E327" s="2270">
        <v>2022</v>
      </c>
      <c r="F327" s="2270">
        <v>2023</v>
      </c>
      <c r="G327" s="2271" t="s">
        <v>135</v>
      </c>
      <c r="H327" s="1"/>
      <c r="I327" s="1"/>
      <c r="J327" s="1"/>
      <c r="K327" s="1"/>
      <c r="L327" s="1"/>
      <c r="M327" s="1"/>
      <c r="N327" s="1"/>
      <c r="O327" s="1"/>
      <c r="P327" s="1"/>
      <c r="Q327" s="1"/>
      <c r="R327" s="1"/>
      <c r="S327" s="1"/>
      <c r="T327" s="1"/>
      <c r="U327" s="1"/>
      <c r="V327" s="1"/>
      <c r="W327" s="1"/>
      <c r="X327" s="1"/>
      <c r="Y327" s="1"/>
      <c r="Z327" s="1"/>
    </row>
    <row r="328" spans="1:26" ht="28.5" customHeight="1" x14ac:dyDescent="0.2">
      <c r="A328" s="1"/>
      <c r="B328" s="1638"/>
      <c r="C328" s="1638"/>
      <c r="D328" s="1638"/>
      <c r="E328" s="1641"/>
      <c r="F328" s="1641"/>
      <c r="G328" s="1643"/>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670" t="s">
        <v>912</v>
      </c>
      <c r="C329" s="1671"/>
      <c r="D329" s="1672"/>
      <c r="E329" s="99">
        <v>39.1</v>
      </c>
      <c r="F329" s="100">
        <v>51.06</v>
      </c>
      <c r="G329" s="100">
        <v>62.5</v>
      </c>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623" t="s">
        <v>295</v>
      </c>
      <c r="C330" s="1624"/>
      <c r="D330" s="1625"/>
      <c r="E330" s="759">
        <v>85.7</v>
      </c>
      <c r="F330" s="1179">
        <v>77.260000000000005</v>
      </c>
      <c r="G330" s="1179">
        <v>54.9</v>
      </c>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631" t="s">
        <v>296</v>
      </c>
      <c r="C331" s="1632"/>
      <c r="D331" s="1633"/>
      <c r="E331" s="760">
        <v>124.8</v>
      </c>
      <c r="F331" s="1180">
        <v>128.32</v>
      </c>
      <c r="G331" s="1180">
        <v>117.4</v>
      </c>
      <c r="H331" s="1"/>
      <c r="I331" s="1"/>
      <c r="J331" s="1"/>
      <c r="K331" s="1"/>
      <c r="L331" s="1"/>
      <c r="M331" s="1"/>
      <c r="N331" s="1"/>
      <c r="O331" s="1"/>
      <c r="P331" s="1"/>
      <c r="Q331" s="1"/>
      <c r="R331" s="1"/>
      <c r="S331" s="1"/>
      <c r="T331" s="1"/>
      <c r="U331" s="1"/>
      <c r="V331" s="1"/>
      <c r="W331" s="1"/>
      <c r="X331" s="1"/>
      <c r="Y331" s="1"/>
      <c r="Z331" s="1"/>
    </row>
    <row r="332" spans="1:26" ht="15" customHeight="1" x14ac:dyDescent="0.2">
      <c r="A332" s="2"/>
      <c r="B332" s="1644" t="s">
        <v>1045</v>
      </c>
      <c r="C332" s="1645"/>
      <c r="D332" s="1645"/>
      <c r="E332" s="1645"/>
      <c r="F332" s="1645"/>
      <c r="G332" s="1645"/>
      <c r="H332" s="2"/>
      <c r="I332" s="2"/>
      <c r="J332" s="2"/>
      <c r="K332" s="2"/>
      <c r="L332" s="2"/>
      <c r="M332" s="2"/>
      <c r="N332" s="2"/>
      <c r="O332" s="2"/>
      <c r="P332" s="2"/>
      <c r="Q332" s="2"/>
      <c r="R332" s="2"/>
      <c r="S332" s="2"/>
      <c r="T332" s="2"/>
      <c r="U332" s="2"/>
      <c r="V332" s="2"/>
      <c r="W332" s="2"/>
      <c r="X332" s="2"/>
      <c r="Y332" s="2"/>
      <c r="Z332" s="2"/>
    </row>
    <row r="333" spans="1:26" ht="15" customHeight="1" x14ac:dyDescent="0.2">
      <c r="A333" s="2"/>
      <c r="B333" s="1610"/>
      <c r="C333" s="1610"/>
      <c r="D333" s="1610"/>
      <c r="E333" s="1610"/>
      <c r="F333" s="1610"/>
      <c r="G333" s="1610"/>
      <c r="H333" s="2"/>
      <c r="I333" s="2"/>
      <c r="J333" s="2"/>
      <c r="K333" s="2"/>
      <c r="L333" s="2"/>
      <c r="M333" s="2"/>
      <c r="N333" s="2"/>
      <c r="O333" s="2"/>
      <c r="P333" s="2"/>
      <c r="Q333" s="2"/>
      <c r="R333" s="2"/>
      <c r="S333" s="2"/>
      <c r="T333" s="2"/>
      <c r="U333" s="2"/>
      <c r="V333" s="2"/>
      <c r="W333" s="2"/>
      <c r="X333" s="2"/>
      <c r="Y333" s="2"/>
      <c r="Z333" s="2"/>
    </row>
    <row r="334" spans="1:26" ht="24.75" customHeight="1" x14ac:dyDescent="0.2">
      <c r="A334" s="2"/>
      <c r="B334" s="1635"/>
      <c r="C334" s="1635"/>
      <c r="D334" s="1635"/>
      <c r="E334" s="1635"/>
      <c r="F334" s="1635"/>
      <c r="G334" s="1635"/>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1012"/>
      <c r="B337" s="1012" t="s">
        <v>301</v>
      </c>
      <c r="C337" s="1012"/>
      <c r="D337" s="1012"/>
      <c r="E337" s="1012"/>
      <c r="F337" s="1012"/>
      <c r="G337" s="1012"/>
      <c r="H337" s="1012"/>
      <c r="I337" s="1012"/>
      <c r="J337" s="1012"/>
      <c r="K337" s="1012"/>
      <c r="L337" s="1012"/>
      <c r="M337" s="1012"/>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 customHeight="1" x14ac:dyDescent="0.2">
      <c r="A339" s="1"/>
      <c r="B339" s="2269" t="s">
        <v>1046</v>
      </c>
      <c r="C339" s="1615"/>
      <c r="D339" s="1637"/>
      <c r="E339" s="2270">
        <v>2022</v>
      </c>
      <c r="F339" s="2270">
        <v>2023</v>
      </c>
      <c r="G339" s="2271" t="s">
        <v>1047</v>
      </c>
      <c r="H339" s="1"/>
      <c r="I339" s="1"/>
      <c r="J339" s="1"/>
      <c r="K339" s="1"/>
      <c r="L339" s="1"/>
      <c r="M339" s="1"/>
      <c r="N339" s="1"/>
      <c r="O339" s="1"/>
      <c r="P339" s="1"/>
      <c r="Q339" s="1"/>
      <c r="R339" s="1"/>
      <c r="S339" s="1"/>
      <c r="T339" s="1"/>
      <c r="U339" s="1"/>
      <c r="V339" s="1"/>
      <c r="W339" s="1"/>
      <c r="X339" s="1"/>
      <c r="Y339" s="1"/>
      <c r="Z339" s="1"/>
    </row>
    <row r="340" spans="1:26" ht="18.75" customHeight="1" x14ac:dyDescent="0.2">
      <c r="A340" s="1"/>
      <c r="B340" s="1638"/>
      <c r="C340" s="1638"/>
      <c r="D340" s="1639"/>
      <c r="E340" s="1641"/>
      <c r="F340" s="1641"/>
      <c r="G340" s="1643"/>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670" t="s">
        <v>304</v>
      </c>
      <c r="C341" s="1671"/>
      <c r="D341" s="1672"/>
      <c r="E341" s="99">
        <v>34.1</v>
      </c>
      <c r="F341" s="100">
        <v>35.79</v>
      </c>
      <c r="G341" s="100">
        <v>33.799999999999997</v>
      </c>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623" t="s">
        <v>295</v>
      </c>
      <c r="C342" s="1624"/>
      <c r="D342" s="1625"/>
      <c r="E342" s="759">
        <v>49</v>
      </c>
      <c r="F342" s="1179">
        <v>47.01</v>
      </c>
      <c r="G342" s="1179">
        <v>34.6</v>
      </c>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631" t="s">
        <v>305</v>
      </c>
      <c r="C343" s="1632"/>
      <c r="D343" s="1633"/>
      <c r="E343" s="760">
        <v>83</v>
      </c>
      <c r="F343" s="1180">
        <v>82.8</v>
      </c>
      <c r="G343" s="1180">
        <v>68.400000000000006</v>
      </c>
      <c r="H343" s="1"/>
      <c r="I343" s="1"/>
      <c r="J343" s="1"/>
      <c r="K343" s="1"/>
      <c r="L343" s="1"/>
      <c r="M343" s="1"/>
      <c r="N343" s="1"/>
      <c r="O343" s="1"/>
      <c r="P343" s="1"/>
      <c r="Q343" s="1"/>
      <c r="R343" s="1"/>
      <c r="S343" s="1"/>
      <c r="T343" s="1"/>
      <c r="U343" s="1"/>
      <c r="V343" s="1"/>
      <c r="W343" s="1"/>
      <c r="X343" s="1"/>
      <c r="Y343" s="1"/>
      <c r="Z343" s="1"/>
    </row>
    <row r="344" spans="1:26" ht="15" customHeight="1" x14ac:dyDescent="0.2">
      <c r="A344" s="2"/>
      <c r="B344" s="1644" t="s">
        <v>1048</v>
      </c>
      <c r="C344" s="1645"/>
      <c r="D344" s="1645"/>
      <c r="E344" s="1645"/>
      <c r="F344" s="1645"/>
      <c r="G344" s="1645"/>
      <c r="H344" s="2"/>
      <c r="I344" s="2"/>
      <c r="J344" s="2"/>
      <c r="K344" s="2"/>
      <c r="L344" s="2"/>
      <c r="M344" s="2"/>
      <c r="N344" s="2"/>
      <c r="O344" s="2"/>
      <c r="P344" s="2"/>
      <c r="Q344" s="2"/>
      <c r="R344" s="2"/>
      <c r="S344" s="2"/>
      <c r="T344" s="2"/>
      <c r="U344" s="2"/>
      <c r="V344" s="2"/>
      <c r="W344" s="2"/>
      <c r="X344" s="2"/>
      <c r="Y344" s="2"/>
      <c r="Z344" s="2"/>
    </row>
    <row r="345" spans="1:26" ht="36.75" customHeight="1" x14ac:dyDescent="0.2">
      <c r="A345" s="2"/>
      <c r="B345" s="1610"/>
      <c r="C345" s="1610"/>
      <c r="D345" s="1610"/>
      <c r="E345" s="1610"/>
      <c r="F345" s="1610"/>
      <c r="G345" s="1610"/>
      <c r="H345" s="2"/>
      <c r="I345" s="2"/>
      <c r="J345" s="2"/>
      <c r="K345" s="2"/>
      <c r="L345" s="2"/>
      <c r="M345" s="2"/>
      <c r="N345" s="2"/>
      <c r="O345" s="2"/>
      <c r="P345" s="2"/>
      <c r="Q345" s="2"/>
      <c r="R345" s="2"/>
      <c r="S345" s="2"/>
      <c r="T345" s="2"/>
      <c r="U345" s="2"/>
      <c r="V345" s="2"/>
      <c r="W345" s="2"/>
      <c r="X345" s="2"/>
      <c r="Y345" s="2"/>
      <c r="Z345" s="2"/>
    </row>
    <row r="346" spans="1:26" ht="26.25" customHeight="1" x14ac:dyDescent="0.2">
      <c r="A346" s="2"/>
      <c r="B346" s="1635"/>
      <c r="C346" s="1635"/>
      <c r="D346" s="1635"/>
      <c r="E346" s="1635"/>
      <c r="F346" s="1635"/>
      <c r="G346" s="1635"/>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1012"/>
      <c r="B349" s="1012" t="s">
        <v>308</v>
      </c>
      <c r="C349" s="1012"/>
      <c r="D349" s="1012"/>
      <c r="E349" s="1012"/>
      <c r="F349" s="1012"/>
      <c r="G349" s="1012"/>
      <c r="H349" s="1012"/>
      <c r="I349" s="1012"/>
      <c r="J349" s="1012"/>
      <c r="K349" s="1012"/>
      <c r="L349" s="1012"/>
      <c r="M349" s="1012"/>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2269" t="s">
        <v>1049</v>
      </c>
      <c r="C351" s="1615"/>
      <c r="D351" s="1637"/>
      <c r="E351" s="2270">
        <v>2022</v>
      </c>
      <c r="F351" s="2270">
        <v>2023</v>
      </c>
      <c r="G351" s="2271">
        <v>2024</v>
      </c>
      <c r="H351" s="1"/>
      <c r="I351" s="1"/>
      <c r="J351" s="1"/>
      <c r="K351" s="1"/>
      <c r="L351" s="1"/>
      <c r="M351" s="1"/>
      <c r="N351" s="1"/>
      <c r="O351" s="1"/>
      <c r="P351" s="1"/>
      <c r="Q351" s="1"/>
      <c r="R351" s="1"/>
      <c r="S351" s="1"/>
      <c r="T351" s="1"/>
      <c r="U351" s="1"/>
      <c r="V351" s="1"/>
      <c r="W351" s="1"/>
      <c r="X351" s="1"/>
      <c r="Y351" s="1"/>
      <c r="Z351" s="1"/>
    </row>
    <row r="352" spans="1:26" ht="18.75" customHeight="1" x14ac:dyDescent="0.2">
      <c r="A352" s="1"/>
      <c r="B352" s="1638"/>
      <c r="C352" s="1638"/>
      <c r="D352" s="1639"/>
      <c r="E352" s="1641"/>
      <c r="F352" s="1641"/>
      <c r="G352" s="1643"/>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670" t="s">
        <v>42</v>
      </c>
      <c r="C353" s="1671"/>
      <c r="D353" s="1672"/>
      <c r="E353" s="99">
        <v>41.7</v>
      </c>
      <c r="F353" s="100">
        <v>45.519999999999996</v>
      </c>
      <c r="G353" s="100">
        <v>49</v>
      </c>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675" t="s">
        <v>310</v>
      </c>
      <c r="C354" s="1632"/>
      <c r="D354" s="1633"/>
      <c r="E354" s="758">
        <v>41.7</v>
      </c>
      <c r="F354" s="1177">
        <v>45.519999999999996</v>
      </c>
      <c r="G354" s="1177">
        <v>0</v>
      </c>
      <c r="H354" s="1"/>
      <c r="I354" s="1"/>
      <c r="J354" s="1"/>
      <c r="K354" s="1"/>
      <c r="L354" s="1"/>
      <c r="M354" s="1"/>
      <c r="N354" s="1"/>
      <c r="O354" s="1"/>
      <c r="P354" s="1"/>
      <c r="Q354" s="1"/>
      <c r="R354" s="1"/>
      <c r="S354" s="1"/>
      <c r="T354" s="1"/>
      <c r="U354" s="1"/>
      <c r="V354" s="1"/>
      <c r="W354" s="1"/>
      <c r="X354" s="1"/>
      <c r="Y354" s="1"/>
      <c r="Z354" s="1"/>
    </row>
    <row r="355" spans="1:26" ht="15" customHeight="1" x14ac:dyDescent="0.2">
      <c r="A355" s="2"/>
      <c r="B355" s="1644" t="s">
        <v>917</v>
      </c>
      <c r="C355" s="1645"/>
      <c r="D355" s="1645"/>
      <c r="E355" s="1645"/>
      <c r="F355" s="1645"/>
      <c r="G355" s="1645"/>
      <c r="H355" s="2"/>
      <c r="I355" s="2"/>
      <c r="J355" s="2"/>
      <c r="K355" s="2"/>
      <c r="L355" s="2"/>
      <c r="M355" s="2"/>
      <c r="N355" s="2"/>
      <c r="O355" s="2"/>
      <c r="P355" s="2"/>
      <c r="Q355" s="2"/>
      <c r="R355" s="2"/>
      <c r="S355" s="2"/>
      <c r="T355" s="2"/>
      <c r="U355" s="2"/>
      <c r="V355" s="2"/>
      <c r="W355" s="2"/>
      <c r="X355" s="2"/>
      <c r="Y355" s="2"/>
      <c r="Z355" s="2"/>
    </row>
    <row r="356" spans="1:26" ht="28.5" customHeight="1" x14ac:dyDescent="0.2">
      <c r="A356" s="2"/>
      <c r="B356" s="1635"/>
      <c r="C356" s="1635"/>
      <c r="D356" s="1635"/>
      <c r="E356" s="1635"/>
      <c r="F356" s="1635"/>
      <c r="G356" s="1635"/>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1012"/>
      <c r="B359" s="1012" t="s">
        <v>312</v>
      </c>
      <c r="C359" s="1012"/>
      <c r="D359" s="1012"/>
      <c r="E359" s="1012"/>
      <c r="F359" s="1012"/>
      <c r="G359" s="1012"/>
      <c r="H359" s="1012"/>
      <c r="I359" s="1012"/>
      <c r="J359" s="1012"/>
      <c r="K359" s="1012"/>
      <c r="L359" s="1012"/>
      <c r="M359" s="1012"/>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 customHeight="1" x14ac:dyDescent="0.2">
      <c r="A361" s="1"/>
      <c r="B361" s="2269" t="s">
        <v>1050</v>
      </c>
      <c r="C361" s="1615"/>
      <c r="D361" s="1615"/>
      <c r="E361" s="2273">
        <v>2022</v>
      </c>
      <c r="F361" s="2273">
        <v>2023</v>
      </c>
      <c r="G361" s="2272" t="s">
        <v>408</v>
      </c>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638"/>
      <c r="C362" s="1638"/>
      <c r="D362" s="1638"/>
      <c r="E362" s="1641"/>
      <c r="F362" s="1641"/>
      <c r="G362" s="1643"/>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2290" t="s">
        <v>315</v>
      </c>
      <c r="C363" s="1627"/>
      <c r="D363" s="1627"/>
      <c r="E363" s="1627"/>
      <c r="F363" s="1627"/>
      <c r="G363" s="1627"/>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623" t="s">
        <v>318</v>
      </c>
      <c r="C364" s="1624"/>
      <c r="D364" s="1625"/>
      <c r="E364" s="760">
        <v>320.82</v>
      </c>
      <c r="F364" s="330">
        <v>220.76</v>
      </c>
      <c r="G364" s="330">
        <v>260.5</v>
      </c>
      <c r="H364" s="82"/>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623" t="s">
        <v>319</v>
      </c>
      <c r="C365" s="1624"/>
      <c r="D365" s="1625"/>
      <c r="E365" s="759">
        <v>302.2</v>
      </c>
      <c r="F365" s="1179">
        <v>205.53</v>
      </c>
      <c r="G365" s="1179">
        <v>180.4</v>
      </c>
      <c r="H365" s="82"/>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623" t="s">
        <v>423</v>
      </c>
      <c r="C366" s="1624"/>
      <c r="D366" s="1625"/>
      <c r="E366" s="759">
        <v>0.4</v>
      </c>
      <c r="F366" s="1179">
        <v>3.8</v>
      </c>
      <c r="G366" s="1179">
        <v>22.1</v>
      </c>
      <c r="H366" s="82"/>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628" t="s">
        <v>42</v>
      </c>
      <c r="C367" s="1624"/>
      <c r="D367" s="1625"/>
      <c r="E367" s="760">
        <v>513.4</v>
      </c>
      <c r="F367" s="1180">
        <v>430.09</v>
      </c>
      <c r="G367" s="1180">
        <v>463</v>
      </c>
      <c r="H367" s="82"/>
      <c r="I367" s="1"/>
      <c r="J367" s="1"/>
      <c r="K367" s="1"/>
      <c r="L367" s="1"/>
      <c r="M367" s="1"/>
      <c r="N367" s="1"/>
      <c r="O367" s="1"/>
      <c r="P367" s="1"/>
      <c r="Q367" s="1"/>
      <c r="R367" s="1"/>
      <c r="S367" s="1"/>
      <c r="T367" s="1"/>
      <c r="U367" s="1"/>
      <c r="V367" s="1"/>
      <c r="W367" s="1"/>
      <c r="X367" s="1"/>
      <c r="Y367" s="1"/>
      <c r="Z367" s="1"/>
    </row>
    <row r="368" spans="1:26" ht="15" customHeight="1" x14ac:dyDescent="0.2">
      <c r="A368" s="1"/>
      <c r="B368" s="2291" t="s">
        <v>321</v>
      </c>
      <c r="C368" s="1630"/>
      <c r="D368" s="1630"/>
      <c r="E368" s="1630"/>
      <c r="F368" s="1630"/>
      <c r="G368" s="1630"/>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623" t="s">
        <v>326</v>
      </c>
      <c r="C369" s="1624"/>
      <c r="D369" s="1625"/>
      <c r="E369" s="757">
        <v>14.26</v>
      </c>
      <c r="F369" s="330">
        <v>17.22</v>
      </c>
      <c r="G369" s="330">
        <v>25.7</v>
      </c>
      <c r="H369" s="82"/>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623" t="s">
        <v>319</v>
      </c>
      <c r="C370" s="1624"/>
      <c r="D370" s="1625"/>
      <c r="E370" s="759">
        <v>0</v>
      </c>
      <c r="F370" s="1179">
        <v>0</v>
      </c>
      <c r="G370" s="1179">
        <v>0</v>
      </c>
      <c r="H370" s="82"/>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623" t="s">
        <v>328</v>
      </c>
      <c r="C371" s="1624"/>
      <c r="D371" s="1625"/>
      <c r="E371" s="759">
        <v>1093.6600000000001</v>
      </c>
      <c r="F371" s="1179">
        <v>1304.99</v>
      </c>
      <c r="G371" s="1179">
        <v>1789.9</v>
      </c>
      <c r="H371" s="82"/>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623" t="s">
        <v>423</v>
      </c>
      <c r="C372" s="1624"/>
      <c r="D372" s="1625"/>
      <c r="E372" s="759">
        <v>4080.88</v>
      </c>
      <c r="F372" s="1179">
        <v>4414.7</v>
      </c>
      <c r="G372" s="1179">
        <v>5155.5</v>
      </c>
      <c r="H372" s="82"/>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631" t="s">
        <v>42</v>
      </c>
      <c r="C373" s="1632"/>
      <c r="D373" s="1633"/>
      <c r="E373" s="760">
        <v>5188.8</v>
      </c>
      <c r="F373" s="1180">
        <v>5736.91</v>
      </c>
      <c r="G373" s="1180">
        <v>6971.1</v>
      </c>
      <c r="H373" s="82"/>
      <c r="I373" s="1"/>
      <c r="J373" s="1"/>
      <c r="K373" s="1"/>
      <c r="L373" s="1"/>
      <c r="M373" s="1"/>
      <c r="N373" s="1"/>
      <c r="O373" s="1"/>
      <c r="P373" s="1"/>
      <c r="Q373" s="1"/>
      <c r="R373" s="1"/>
      <c r="S373" s="1"/>
      <c r="T373" s="1"/>
      <c r="U373" s="1"/>
      <c r="V373" s="1"/>
      <c r="W373" s="1"/>
      <c r="X373" s="1"/>
      <c r="Y373" s="1"/>
      <c r="Z373" s="1"/>
    </row>
    <row r="374" spans="1:26" ht="12.75" customHeight="1" x14ac:dyDescent="0.2">
      <c r="A374" s="2"/>
      <c r="B374" s="1644" t="s">
        <v>1051</v>
      </c>
      <c r="C374" s="1645"/>
      <c r="D374" s="1645"/>
      <c r="E374" s="1645"/>
      <c r="F374" s="1645"/>
      <c r="G374" s="1645"/>
      <c r="H374" s="2"/>
      <c r="I374" s="2"/>
      <c r="J374" s="2"/>
      <c r="K374" s="2"/>
      <c r="L374" s="2"/>
      <c r="M374" s="2"/>
      <c r="N374" s="2"/>
      <c r="O374" s="2"/>
      <c r="P374" s="2"/>
      <c r="Q374" s="2"/>
      <c r="R374" s="2"/>
      <c r="S374" s="2"/>
      <c r="T374" s="2"/>
      <c r="U374" s="2"/>
      <c r="V374" s="2"/>
      <c r="W374" s="2"/>
      <c r="X374" s="2"/>
      <c r="Y374" s="2"/>
      <c r="Z374" s="2"/>
    </row>
    <row r="375" spans="1:26" ht="12.75" hidden="1" customHeight="1" x14ac:dyDescent="0.2">
      <c r="A375" s="2"/>
      <c r="B375" s="1610"/>
      <c r="C375" s="1610"/>
      <c r="D375" s="1610"/>
      <c r="E375" s="1610"/>
      <c r="F375" s="1610"/>
      <c r="G375" s="1610"/>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1610"/>
      <c r="C376" s="1610"/>
      <c r="D376" s="1610"/>
      <c r="E376" s="1610"/>
      <c r="F376" s="1610"/>
      <c r="G376" s="1610"/>
      <c r="H376" s="2"/>
      <c r="I376" s="2"/>
      <c r="J376" s="2"/>
      <c r="K376" s="2"/>
      <c r="L376" s="2"/>
      <c r="M376" s="2"/>
      <c r="N376" s="2"/>
      <c r="O376" s="2"/>
      <c r="P376" s="2"/>
      <c r="Q376" s="2"/>
      <c r="R376" s="2"/>
      <c r="S376" s="2"/>
      <c r="T376" s="2"/>
      <c r="U376" s="2"/>
      <c r="V376" s="2"/>
      <c r="W376" s="2"/>
      <c r="X376" s="2"/>
      <c r="Y376" s="2"/>
      <c r="Z376" s="2"/>
    </row>
    <row r="377" spans="1:26" ht="21.75" customHeight="1" x14ac:dyDescent="0.2">
      <c r="A377" s="2"/>
      <c r="B377" s="1635"/>
      <c r="C377" s="1635"/>
      <c r="D377" s="1635"/>
      <c r="E377" s="1635"/>
      <c r="F377" s="1635"/>
      <c r="G377" s="1635"/>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8"/>
      <c r="C378" s="8"/>
      <c r="D378" s="8"/>
      <c r="E378" s="8"/>
      <c r="F378" s="268"/>
      <c r="G378" s="268"/>
      <c r="H378" s="268"/>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1012"/>
      <c r="B380" s="1012" t="s">
        <v>331</v>
      </c>
      <c r="C380" s="1012"/>
      <c r="D380" s="1012"/>
      <c r="E380" s="1012"/>
      <c r="F380" s="1012"/>
      <c r="G380" s="1012"/>
      <c r="H380" s="1012"/>
      <c r="I380" s="1012"/>
      <c r="J380" s="1012"/>
      <c r="K380" s="1012"/>
      <c r="L380" s="1012"/>
      <c r="M380" s="1012"/>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 customHeight="1" x14ac:dyDescent="0.2">
      <c r="A382" s="1"/>
      <c r="B382" s="2269" t="s">
        <v>1052</v>
      </c>
      <c r="C382" s="1615"/>
      <c r="D382" s="1637"/>
      <c r="E382" s="2273">
        <v>2022</v>
      </c>
      <c r="F382" s="2273">
        <v>2023</v>
      </c>
      <c r="G382" s="2272">
        <v>2024</v>
      </c>
      <c r="H382" s="1"/>
      <c r="I382" s="1"/>
      <c r="J382" s="1"/>
      <c r="K382" s="1"/>
      <c r="L382" s="1"/>
      <c r="M382" s="1"/>
      <c r="N382" s="1"/>
      <c r="O382" s="1"/>
      <c r="P382" s="1"/>
      <c r="Q382" s="1"/>
      <c r="R382" s="1"/>
      <c r="S382" s="1"/>
      <c r="T382" s="1"/>
      <c r="U382" s="1"/>
      <c r="V382" s="1"/>
      <c r="W382" s="1"/>
      <c r="X382" s="1"/>
      <c r="Y382" s="1"/>
      <c r="Z382" s="1"/>
    </row>
    <row r="383" spans="1:26" ht="15" customHeight="1" x14ac:dyDescent="0.2">
      <c r="A383" s="1"/>
      <c r="B383" s="1615"/>
      <c r="C383" s="1610"/>
      <c r="D383" s="1637"/>
      <c r="E383" s="1683"/>
      <c r="F383" s="1683"/>
      <c r="G383" s="1685"/>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638"/>
      <c r="C384" s="1638"/>
      <c r="D384" s="1639"/>
      <c r="E384" s="1641"/>
      <c r="F384" s="1641"/>
      <c r="G384" s="1643"/>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2290" t="s">
        <v>315</v>
      </c>
      <c r="C385" s="1627"/>
      <c r="D385" s="1627"/>
      <c r="E385" s="1627"/>
      <c r="F385" s="1627"/>
      <c r="G385" s="1627"/>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623" t="s">
        <v>333</v>
      </c>
      <c r="C386" s="1624"/>
      <c r="D386" s="1625"/>
      <c r="E386" s="757">
        <v>11.1</v>
      </c>
      <c r="F386" s="330">
        <v>21.85</v>
      </c>
      <c r="G386" s="330">
        <v>14.9</v>
      </c>
      <c r="H386" s="82"/>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623" t="s">
        <v>334</v>
      </c>
      <c r="C387" s="1624"/>
      <c r="D387" s="1625"/>
      <c r="E387" s="759">
        <v>4</v>
      </c>
      <c r="F387" s="1179">
        <v>3.8</v>
      </c>
      <c r="G387" s="1179">
        <v>22.1</v>
      </c>
      <c r="H387" s="82"/>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623" t="s">
        <v>336</v>
      </c>
      <c r="C388" s="1624"/>
      <c r="D388" s="1625"/>
      <c r="E388" s="759">
        <v>138.22999999999999</v>
      </c>
      <c r="F388" s="1179">
        <v>136.953</v>
      </c>
      <c r="G388" s="1179">
        <v>116.9</v>
      </c>
      <c r="H388" s="82"/>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631" t="s">
        <v>42</v>
      </c>
      <c r="C389" s="1632"/>
      <c r="D389" s="1633"/>
      <c r="E389" s="760">
        <v>153.32999999999998</v>
      </c>
      <c r="F389" s="1180">
        <v>162.60300000000001</v>
      </c>
      <c r="G389" s="1180">
        <v>153.9</v>
      </c>
      <c r="H389" s="82"/>
      <c r="I389" s="1"/>
      <c r="J389" s="1"/>
      <c r="K389" s="1"/>
      <c r="L389" s="1"/>
      <c r="M389" s="1"/>
      <c r="N389" s="1"/>
      <c r="O389" s="1"/>
      <c r="P389" s="1"/>
      <c r="Q389" s="1"/>
      <c r="R389" s="1"/>
      <c r="S389" s="1"/>
      <c r="T389" s="1"/>
      <c r="U389" s="1"/>
      <c r="V389" s="1"/>
      <c r="W389" s="1"/>
      <c r="X389" s="1"/>
      <c r="Y389" s="1"/>
      <c r="Z389" s="1"/>
    </row>
    <row r="390" spans="1:26" ht="15" customHeight="1" x14ac:dyDescent="0.2">
      <c r="A390" s="1"/>
      <c r="B390" s="2292" t="s">
        <v>321</v>
      </c>
      <c r="C390" s="1635"/>
      <c r="D390" s="1635"/>
      <c r="E390" s="1635"/>
      <c r="F390" s="1635"/>
      <c r="G390" s="1635"/>
      <c r="H390" s="82"/>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623" t="s">
        <v>334</v>
      </c>
      <c r="C391" s="1624"/>
      <c r="D391" s="1625"/>
      <c r="E391" s="759">
        <v>2778.058</v>
      </c>
      <c r="F391" s="1179">
        <v>3786.2260000000001</v>
      </c>
      <c r="G391" s="1179">
        <v>3112.4</v>
      </c>
      <c r="H391" s="82"/>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623" t="s">
        <v>335</v>
      </c>
      <c r="C392" s="1624"/>
      <c r="D392" s="1625"/>
      <c r="E392" s="730">
        <v>0</v>
      </c>
      <c r="F392" s="365">
        <v>0</v>
      </c>
      <c r="G392" s="365">
        <v>117.5</v>
      </c>
      <c r="H392" s="82"/>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631" t="s">
        <v>42</v>
      </c>
      <c r="C393" s="1632"/>
      <c r="D393" s="1633"/>
      <c r="E393" s="860">
        <v>2778.058</v>
      </c>
      <c r="F393" s="861">
        <v>3786.2260000000001</v>
      </c>
      <c r="G393" s="861">
        <v>3229.9</v>
      </c>
      <c r="H393" s="82"/>
      <c r="I393" s="1"/>
      <c r="J393" s="1"/>
      <c r="K393" s="1"/>
      <c r="L393" s="1"/>
      <c r="M393" s="1"/>
      <c r="N393" s="1"/>
      <c r="O393" s="1"/>
      <c r="P393" s="1"/>
      <c r="Q393" s="1"/>
      <c r="R393" s="1"/>
      <c r="S393" s="1"/>
      <c r="T393" s="1"/>
      <c r="U393" s="1"/>
      <c r="V393" s="1"/>
      <c r="W393" s="1"/>
      <c r="X393" s="1"/>
      <c r="Y393" s="1"/>
      <c r="Z393" s="1"/>
    </row>
    <row r="394" spans="1:26" ht="12.75" customHeight="1" x14ac:dyDescent="0.2">
      <c r="A394" s="2"/>
      <c r="B394" s="1807" t="s">
        <v>1053</v>
      </c>
      <c r="C394" s="1630"/>
      <c r="D394" s="1630"/>
      <c r="E394" s="1630"/>
      <c r="F394" s="1630"/>
      <c r="G394" s="1630"/>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1012"/>
      <c r="B397" s="1012" t="s">
        <v>339</v>
      </c>
      <c r="C397" s="1012"/>
      <c r="D397" s="1012"/>
      <c r="E397" s="1012"/>
      <c r="F397" s="1012"/>
      <c r="G397" s="1012"/>
      <c r="H397" s="1012"/>
      <c r="I397" s="1012"/>
      <c r="J397" s="1012"/>
      <c r="K397" s="1012"/>
      <c r="L397" s="1012"/>
      <c r="M397" s="1012"/>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 customHeight="1" x14ac:dyDescent="0.2">
      <c r="A399" s="1"/>
      <c r="B399" s="2269" t="s">
        <v>1054</v>
      </c>
      <c r="C399" s="1615"/>
      <c r="D399" s="1615"/>
      <c r="E399" s="2273">
        <v>2022</v>
      </c>
      <c r="F399" s="2273">
        <v>2023</v>
      </c>
      <c r="G399" s="2272">
        <v>2024</v>
      </c>
      <c r="H399" s="1"/>
      <c r="I399" s="1"/>
      <c r="J399" s="1"/>
      <c r="K399" s="1"/>
      <c r="L399" s="1"/>
      <c r="M399" s="1"/>
      <c r="N399" s="1"/>
      <c r="O399" s="1"/>
      <c r="P399" s="1"/>
      <c r="Q399" s="1"/>
      <c r="R399" s="1"/>
      <c r="S399" s="1"/>
      <c r="T399" s="1"/>
      <c r="U399" s="1"/>
      <c r="V399" s="1"/>
      <c r="W399" s="1"/>
      <c r="X399" s="1"/>
      <c r="Y399" s="1"/>
      <c r="Z399" s="1"/>
    </row>
    <row r="400" spans="1:26" ht="15" customHeight="1" x14ac:dyDescent="0.2">
      <c r="A400" s="1"/>
      <c r="B400" s="1615"/>
      <c r="C400" s="1610"/>
      <c r="D400" s="1615"/>
      <c r="E400" s="1683"/>
      <c r="F400" s="1683"/>
      <c r="G400" s="1685"/>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638"/>
      <c r="C401" s="1638"/>
      <c r="D401" s="1638"/>
      <c r="E401" s="1641"/>
      <c r="F401" s="1641"/>
      <c r="G401" s="1643"/>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2290" t="s">
        <v>315</v>
      </c>
      <c r="C402" s="1627"/>
      <c r="D402" s="1627"/>
      <c r="E402" s="1627"/>
      <c r="F402" s="1627"/>
      <c r="G402" s="1627"/>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623" t="s">
        <v>341</v>
      </c>
      <c r="C403" s="1624"/>
      <c r="D403" s="1625"/>
      <c r="E403" s="757">
        <v>1.635</v>
      </c>
      <c r="F403" s="330">
        <v>0</v>
      </c>
      <c r="G403" s="330">
        <v>0</v>
      </c>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623" t="s">
        <v>342</v>
      </c>
      <c r="C404" s="1624"/>
      <c r="D404" s="1625"/>
      <c r="E404" s="759">
        <v>108.6909</v>
      </c>
      <c r="F404" s="1179">
        <v>198.91</v>
      </c>
      <c r="G404" s="1179">
        <v>245.6</v>
      </c>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623" t="s">
        <v>1055</v>
      </c>
      <c r="C405" s="1624"/>
      <c r="D405" s="1625"/>
      <c r="E405" s="759">
        <v>57.2</v>
      </c>
      <c r="F405" s="1179">
        <v>68.58</v>
      </c>
      <c r="G405" s="1179">
        <v>63.5</v>
      </c>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628" t="s">
        <v>42</v>
      </c>
      <c r="C406" s="1624"/>
      <c r="D406" s="1625"/>
      <c r="E406" s="760">
        <v>167.52590000000001</v>
      </c>
      <c r="F406" s="1180">
        <v>267.49</v>
      </c>
      <c r="G406" s="1180">
        <v>309.10000000000002</v>
      </c>
      <c r="H406" s="1"/>
      <c r="I406" s="1"/>
      <c r="J406" s="1"/>
      <c r="K406" s="1"/>
      <c r="L406" s="1"/>
      <c r="M406" s="1"/>
      <c r="N406" s="1"/>
      <c r="O406" s="1"/>
      <c r="P406" s="1"/>
      <c r="Q406" s="1"/>
      <c r="R406" s="1"/>
      <c r="S406" s="1"/>
      <c r="T406" s="1"/>
      <c r="U406" s="1"/>
      <c r="V406" s="1"/>
      <c r="W406" s="1"/>
      <c r="X406" s="1"/>
      <c r="Y406" s="1"/>
      <c r="Z406" s="1"/>
    </row>
    <row r="407" spans="1:26" ht="15" customHeight="1" x14ac:dyDescent="0.2">
      <c r="A407" s="1"/>
      <c r="B407" s="2291" t="s">
        <v>321</v>
      </c>
      <c r="C407" s="1630"/>
      <c r="D407" s="1630"/>
      <c r="E407" s="1630"/>
      <c r="F407" s="1630"/>
      <c r="G407" s="1630"/>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623" t="s">
        <v>344</v>
      </c>
      <c r="C408" s="1624"/>
      <c r="D408" s="1625"/>
      <c r="E408" s="757">
        <v>2247.1871000000001</v>
      </c>
      <c r="F408" s="330">
        <v>1408.16</v>
      </c>
      <c r="G408" s="330">
        <v>3263</v>
      </c>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623" t="s">
        <v>342</v>
      </c>
      <c r="C409" s="1624"/>
      <c r="D409" s="1625"/>
      <c r="E409" s="759">
        <v>0</v>
      </c>
      <c r="F409" s="1179">
        <v>0</v>
      </c>
      <c r="G409" s="1179">
        <v>0</v>
      </c>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623" t="s">
        <v>1055</v>
      </c>
      <c r="C410" s="1624"/>
      <c r="D410" s="1625"/>
      <c r="E410" s="759">
        <v>163.553</v>
      </c>
      <c r="F410" s="1179">
        <v>542.51</v>
      </c>
      <c r="G410" s="1179">
        <v>478.2</v>
      </c>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623" t="s">
        <v>329</v>
      </c>
      <c r="C411" s="1624"/>
      <c r="D411" s="1625"/>
      <c r="E411" s="759">
        <v>0</v>
      </c>
      <c r="F411" s="1179">
        <v>0</v>
      </c>
      <c r="G411" s="1179">
        <v>0</v>
      </c>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631" t="s">
        <v>42</v>
      </c>
      <c r="C412" s="1632"/>
      <c r="D412" s="1633"/>
      <c r="E412" s="760">
        <v>2410.7401</v>
      </c>
      <c r="F412" s="1180">
        <v>1950.67</v>
      </c>
      <c r="G412" s="1180">
        <v>3741.2</v>
      </c>
      <c r="H412" s="1"/>
      <c r="I412" s="1"/>
      <c r="J412" s="1"/>
      <c r="K412" s="1"/>
      <c r="L412" s="1"/>
      <c r="M412" s="1"/>
      <c r="N412" s="1"/>
      <c r="O412" s="1"/>
      <c r="P412" s="1"/>
      <c r="Q412" s="1"/>
      <c r="R412" s="1"/>
      <c r="S412" s="1"/>
      <c r="T412" s="1"/>
      <c r="U412" s="1"/>
      <c r="V412" s="1"/>
      <c r="W412" s="1"/>
      <c r="X412" s="1"/>
      <c r="Y412" s="1"/>
      <c r="Z412" s="1"/>
    </row>
    <row r="413" spans="1:26" ht="12.75" customHeight="1" x14ac:dyDescent="0.2">
      <c r="A413" s="2"/>
      <c r="B413" s="2028" t="s">
        <v>1056</v>
      </c>
      <c r="C413" s="1645"/>
      <c r="D413" s="1645"/>
      <c r="E413" s="1645"/>
      <c r="F413" s="1645"/>
      <c r="G413" s="1645"/>
      <c r="H413" s="2"/>
      <c r="I413" s="2"/>
      <c r="J413" s="2"/>
      <c r="K413" s="2"/>
      <c r="L413" s="2"/>
      <c r="M413" s="2"/>
      <c r="N413" s="2"/>
      <c r="O413" s="2"/>
      <c r="P413" s="2"/>
      <c r="Q413" s="2"/>
      <c r="R413" s="2"/>
      <c r="S413" s="2"/>
      <c r="T413" s="2"/>
      <c r="U413" s="2"/>
      <c r="V413" s="2"/>
      <c r="W413" s="2"/>
      <c r="X413" s="2"/>
      <c r="Y413" s="2"/>
      <c r="Z413" s="2"/>
    </row>
    <row r="414" spans="1:26" ht="6.75" customHeight="1" x14ac:dyDescent="0.2">
      <c r="A414" s="2"/>
      <c r="B414" s="1610"/>
      <c r="C414" s="1610"/>
      <c r="D414" s="1610"/>
      <c r="E414" s="1610"/>
      <c r="F414" s="1610"/>
      <c r="G414" s="1610"/>
      <c r="H414" s="2"/>
      <c r="I414" s="2"/>
      <c r="J414" s="2"/>
      <c r="K414" s="2"/>
      <c r="L414" s="2"/>
      <c r="M414" s="2"/>
      <c r="N414" s="2"/>
      <c r="O414" s="2"/>
      <c r="P414" s="2"/>
      <c r="Q414" s="2"/>
      <c r="R414" s="2"/>
      <c r="S414" s="2"/>
      <c r="T414" s="2"/>
      <c r="U414" s="2"/>
      <c r="V414" s="2"/>
      <c r="W414" s="2"/>
      <c r="X414" s="2"/>
      <c r="Y414" s="2"/>
      <c r="Z414" s="2"/>
    </row>
    <row r="415" spans="1:26" ht="1.5" customHeight="1" x14ac:dyDescent="0.2">
      <c r="A415" s="2"/>
      <c r="B415" s="1635"/>
      <c r="C415" s="1635"/>
      <c r="D415" s="1635"/>
      <c r="E415" s="1635"/>
      <c r="F415" s="1635"/>
      <c r="G415" s="1635"/>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6"/>
      <c r="B419" s="2266" t="s">
        <v>346</v>
      </c>
      <c r="C419" s="1610"/>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x14ac:dyDescent="0.2">
      <c r="A420" s="6"/>
      <c r="B420" s="1610"/>
      <c r="C420" s="1610"/>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x14ac:dyDescent="0.2">
      <c r="A421" s="6"/>
      <c r="B421" s="833"/>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x14ac:dyDescent="0.2">
      <c r="A422" s="1073"/>
      <c r="B422" s="2173" t="s">
        <v>944</v>
      </c>
      <c r="C422" s="1615"/>
      <c r="D422" s="1615"/>
      <c r="E422" s="1615"/>
      <c r="F422" s="1615"/>
      <c r="G422" s="1615"/>
      <c r="H422" s="1615"/>
      <c r="I422" s="1615"/>
      <c r="J422" s="1615"/>
      <c r="K422" s="1615"/>
      <c r="L422" s="1615"/>
      <c r="M422" s="1615"/>
      <c r="N422" s="1"/>
      <c r="O422" s="1"/>
      <c r="P422" s="1"/>
      <c r="Q422" s="1"/>
      <c r="R422" s="1"/>
      <c r="S422" s="1"/>
      <c r="T422" s="1"/>
      <c r="U422" s="1"/>
      <c r="V422" s="1"/>
      <c r="W422" s="1"/>
      <c r="X422" s="1"/>
      <c r="Y422" s="1"/>
      <c r="Z422" s="1"/>
    </row>
    <row r="423" spans="1:26" ht="3" customHeight="1" x14ac:dyDescent="0.2">
      <c r="A423" s="1073"/>
      <c r="B423" s="1615"/>
      <c r="C423" s="1615"/>
      <c r="D423" s="1615"/>
      <c r="E423" s="1615"/>
      <c r="F423" s="1615"/>
      <c r="G423" s="1615"/>
      <c r="H423" s="1615"/>
      <c r="I423" s="1615"/>
      <c r="J423" s="1615"/>
      <c r="K423" s="1615"/>
      <c r="L423" s="1615"/>
      <c r="M423" s="1615"/>
      <c r="N423" s="1"/>
      <c r="O423" s="1"/>
      <c r="P423" s="1"/>
      <c r="Q423" s="1"/>
      <c r="R423" s="1"/>
      <c r="S423" s="1"/>
      <c r="T423" s="1"/>
      <c r="U423" s="1"/>
      <c r="V423" s="1"/>
      <c r="W423" s="1"/>
      <c r="X423" s="1"/>
      <c r="Y423" s="1"/>
      <c r="Z423" s="1"/>
    </row>
    <row r="424" spans="1:26" ht="12.75" customHeight="1" x14ac:dyDescent="0.2">
      <c r="A424" s="70"/>
      <c r="B424" s="70"/>
      <c r="C424" s="70"/>
      <c r="D424" s="70"/>
      <c r="E424" s="70"/>
      <c r="F424" s="70"/>
      <c r="G424" s="70"/>
      <c r="H424" s="70"/>
      <c r="I424" s="70"/>
      <c r="J424" s="70"/>
      <c r="K424" s="70"/>
      <c r="L424" s="70"/>
      <c r="M424" s="70"/>
      <c r="N424" s="1"/>
      <c r="O424" s="1"/>
      <c r="P424" s="1"/>
      <c r="Q424" s="1"/>
      <c r="R424" s="1"/>
      <c r="S424" s="1"/>
      <c r="T424" s="1"/>
      <c r="U424" s="1"/>
      <c r="V424" s="1"/>
      <c r="W424" s="1"/>
      <c r="X424" s="1"/>
      <c r="Y424" s="1"/>
      <c r="Z424" s="1"/>
    </row>
    <row r="425" spans="1:26" ht="25.5" customHeight="1" x14ac:dyDescent="0.2">
      <c r="A425" s="70"/>
      <c r="B425" s="1901" t="s">
        <v>724</v>
      </c>
      <c r="C425" s="1615"/>
      <c r="D425" s="1986" t="s">
        <v>725</v>
      </c>
      <c r="E425" s="1615"/>
      <c r="F425" s="1637"/>
      <c r="G425" s="1986" t="s">
        <v>726</v>
      </c>
      <c r="H425" s="1637"/>
      <c r="I425" s="1986" t="s">
        <v>727</v>
      </c>
      <c r="J425" s="1615"/>
      <c r="K425" s="1637"/>
      <c r="L425" s="1901" t="s">
        <v>728</v>
      </c>
      <c r="M425" s="1615"/>
      <c r="N425" s="1"/>
      <c r="O425" s="1"/>
      <c r="P425" s="1"/>
      <c r="Q425" s="1"/>
      <c r="R425" s="1"/>
      <c r="S425" s="1"/>
      <c r="T425" s="1"/>
      <c r="U425" s="1"/>
      <c r="V425" s="1"/>
      <c r="W425" s="1"/>
      <c r="X425" s="1"/>
      <c r="Y425" s="1"/>
      <c r="Z425" s="1"/>
    </row>
    <row r="426" spans="1:26" ht="42.75" customHeight="1" x14ac:dyDescent="0.2">
      <c r="A426" s="70"/>
      <c r="B426" s="1638"/>
      <c r="C426" s="1638"/>
      <c r="D426" s="1643"/>
      <c r="E426" s="1638"/>
      <c r="F426" s="1639"/>
      <c r="G426" s="1643"/>
      <c r="H426" s="1639"/>
      <c r="I426" s="1643"/>
      <c r="J426" s="1638"/>
      <c r="K426" s="1639"/>
      <c r="L426" s="1638"/>
      <c r="M426" s="1638"/>
      <c r="N426" s="1"/>
      <c r="O426" s="1"/>
      <c r="P426" s="1"/>
      <c r="Q426" s="1"/>
      <c r="R426" s="1"/>
      <c r="S426" s="1"/>
      <c r="T426" s="1"/>
      <c r="U426" s="1"/>
      <c r="V426" s="1"/>
      <c r="W426" s="1"/>
      <c r="X426" s="1"/>
      <c r="Y426" s="1"/>
      <c r="Z426" s="1"/>
    </row>
    <row r="427" spans="1:26" ht="12.75" customHeight="1" x14ac:dyDescent="0.2">
      <c r="A427" s="70"/>
      <c r="B427" s="2293" t="s">
        <v>1057</v>
      </c>
      <c r="C427" s="1680"/>
      <c r="D427" s="2026" t="s">
        <v>1058</v>
      </c>
      <c r="E427" s="1698"/>
      <c r="F427" s="1699"/>
      <c r="G427" s="2296" t="s">
        <v>1059</v>
      </c>
      <c r="H427" s="1680"/>
      <c r="I427" s="2296" t="s">
        <v>1060</v>
      </c>
      <c r="J427" s="1679"/>
      <c r="K427" s="1680"/>
      <c r="L427" s="2297" t="s">
        <v>1061</v>
      </c>
      <c r="M427" s="1679"/>
      <c r="N427" s="1"/>
      <c r="O427" s="1"/>
      <c r="P427" s="1"/>
      <c r="Q427" s="1"/>
      <c r="R427" s="1"/>
      <c r="S427" s="1"/>
      <c r="T427" s="1"/>
      <c r="U427" s="1"/>
      <c r="V427" s="1"/>
      <c r="W427" s="1"/>
      <c r="X427" s="1"/>
      <c r="Y427" s="1"/>
      <c r="Z427" s="1"/>
    </row>
    <row r="428" spans="1:26" ht="12.75" customHeight="1" x14ac:dyDescent="0.2">
      <c r="A428" s="70"/>
      <c r="B428" s="1610"/>
      <c r="C428" s="1637"/>
      <c r="D428" s="1685"/>
      <c r="E428" s="1610"/>
      <c r="F428" s="1637"/>
      <c r="G428" s="1685"/>
      <c r="H428" s="1637"/>
      <c r="I428" s="1685"/>
      <c r="J428" s="1610"/>
      <c r="K428" s="1637"/>
      <c r="L428" s="1685"/>
      <c r="M428" s="1615"/>
      <c r="N428" s="1"/>
      <c r="O428" s="1"/>
      <c r="P428" s="1"/>
      <c r="Q428" s="1"/>
      <c r="R428" s="1"/>
      <c r="S428" s="1"/>
      <c r="T428" s="1"/>
      <c r="U428" s="1"/>
      <c r="V428" s="1"/>
      <c r="W428" s="1"/>
      <c r="X428" s="1"/>
      <c r="Y428" s="1"/>
      <c r="Z428" s="1"/>
    </row>
    <row r="429" spans="1:26" ht="179.25" customHeight="1" x14ac:dyDescent="0.2">
      <c r="A429" s="70"/>
      <c r="B429" s="1635"/>
      <c r="C429" s="1681"/>
      <c r="D429" s="1693"/>
      <c r="E429" s="1635"/>
      <c r="F429" s="1681"/>
      <c r="G429" s="1693"/>
      <c r="H429" s="1681"/>
      <c r="I429" s="1693"/>
      <c r="J429" s="1635"/>
      <c r="K429" s="1681"/>
      <c r="L429" s="1693"/>
      <c r="M429" s="1635"/>
      <c r="N429" s="1"/>
      <c r="O429" s="1"/>
      <c r="P429" s="1"/>
      <c r="Q429" s="1"/>
      <c r="R429" s="1"/>
      <c r="S429" s="1"/>
      <c r="T429" s="1"/>
      <c r="U429" s="1"/>
      <c r="V429" s="1"/>
      <c r="W429" s="1"/>
      <c r="X429" s="1"/>
      <c r="Y429" s="1"/>
      <c r="Z429" s="1"/>
    </row>
    <row r="430" spans="1:26" ht="30" customHeight="1" x14ac:dyDescent="0.2">
      <c r="A430" s="70"/>
      <c r="B430" s="2294" t="s">
        <v>981</v>
      </c>
      <c r="C430" s="1630"/>
      <c r="D430" s="1630"/>
      <c r="E430" s="1630"/>
      <c r="F430" s="1630"/>
      <c r="G430" s="1630"/>
      <c r="H430" s="1630"/>
      <c r="I430" s="1630"/>
      <c r="J430" s="1630"/>
      <c r="K430" s="1630"/>
      <c r="L430" s="1630"/>
      <c r="M430" s="1630"/>
      <c r="N430" s="1"/>
      <c r="O430" s="1"/>
      <c r="P430" s="1"/>
      <c r="Q430" s="1"/>
      <c r="R430" s="1"/>
      <c r="S430" s="1"/>
      <c r="T430" s="1"/>
      <c r="U430" s="1"/>
      <c r="V430" s="1"/>
      <c r="W430" s="1"/>
      <c r="X430" s="1"/>
      <c r="Y430" s="1"/>
      <c r="Z430" s="1"/>
    </row>
    <row r="431" spans="1:26" ht="19.5" customHeight="1" x14ac:dyDescent="0.2">
      <c r="A431" s="1075"/>
      <c r="B431" s="1075"/>
      <c r="C431" s="1075"/>
      <c r="D431" s="1075"/>
      <c r="E431" s="1075"/>
      <c r="F431" s="1075"/>
      <c r="G431" s="1075"/>
      <c r="H431" s="1075"/>
      <c r="I431" s="1075"/>
      <c r="J431" s="1075"/>
      <c r="K431" s="1075"/>
      <c r="L431" s="1075"/>
      <c r="M431" s="1075"/>
      <c r="N431" s="1"/>
      <c r="O431" s="1"/>
      <c r="P431" s="1"/>
      <c r="Q431" s="1"/>
      <c r="R431" s="1"/>
      <c r="S431" s="1"/>
      <c r="T431" s="1"/>
      <c r="U431" s="1"/>
      <c r="V431" s="1"/>
      <c r="W431" s="1"/>
      <c r="X431" s="1"/>
      <c r="Y431" s="1"/>
      <c r="Z431" s="1"/>
    </row>
    <row r="432" spans="1:26" ht="12.75" customHeight="1" x14ac:dyDescent="0.2">
      <c r="A432" s="1073"/>
      <c r="B432" s="2173" t="s">
        <v>742</v>
      </c>
      <c r="C432" s="1615"/>
      <c r="D432" s="1615"/>
      <c r="E432" s="1615"/>
      <c r="F432" s="1615"/>
      <c r="G432" s="1615"/>
      <c r="H432" s="1615"/>
      <c r="I432" s="1615"/>
      <c r="J432" s="1615"/>
      <c r="K432" s="1615"/>
      <c r="L432" s="1615"/>
      <c r="M432" s="1615"/>
      <c r="N432" s="1"/>
      <c r="O432" s="1"/>
      <c r="P432" s="1"/>
      <c r="Q432" s="1"/>
      <c r="R432" s="1"/>
      <c r="S432" s="1"/>
      <c r="T432" s="1"/>
      <c r="U432" s="1"/>
      <c r="V432" s="1"/>
      <c r="W432" s="1"/>
      <c r="X432" s="1"/>
      <c r="Y432" s="1"/>
      <c r="Z432" s="1"/>
    </row>
    <row r="433" spans="1:26" ht="5.25" customHeight="1" x14ac:dyDescent="0.2">
      <c r="A433" s="1073"/>
      <c r="B433" s="1615"/>
      <c r="C433" s="1615"/>
      <c r="D433" s="1615"/>
      <c r="E433" s="1615"/>
      <c r="F433" s="1615"/>
      <c r="G433" s="1615"/>
      <c r="H433" s="1615"/>
      <c r="I433" s="1615"/>
      <c r="J433" s="1615"/>
      <c r="K433" s="1615"/>
      <c r="L433" s="1615"/>
      <c r="M433" s="1615"/>
      <c r="N433" s="1"/>
      <c r="O433" s="1"/>
      <c r="P433" s="1"/>
      <c r="Q433" s="1"/>
      <c r="R433" s="1"/>
      <c r="S433" s="1"/>
      <c r="T433" s="1"/>
      <c r="U433" s="1"/>
      <c r="V433" s="1"/>
      <c r="W433" s="1"/>
      <c r="X433" s="1"/>
      <c r="Y433" s="1"/>
      <c r="Z433" s="1"/>
    </row>
    <row r="434" spans="1:26" ht="4.5" customHeight="1" x14ac:dyDescent="0.2">
      <c r="A434" s="70"/>
      <c r="B434" s="70"/>
      <c r="C434" s="70"/>
      <c r="D434" s="70"/>
      <c r="E434" s="70"/>
      <c r="F434" s="70"/>
      <c r="G434" s="70"/>
      <c r="H434" s="70"/>
      <c r="I434" s="70"/>
      <c r="J434" s="70"/>
      <c r="K434" s="70"/>
      <c r="L434" s="70"/>
      <c r="M434" s="70"/>
      <c r="N434" s="1"/>
      <c r="O434" s="1"/>
      <c r="P434" s="1"/>
      <c r="Q434" s="1"/>
      <c r="R434" s="1"/>
      <c r="S434" s="1"/>
      <c r="T434" s="1"/>
      <c r="U434" s="1"/>
      <c r="V434" s="1"/>
      <c r="W434" s="1"/>
      <c r="X434" s="1"/>
      <c r="Y434" s="1"/>
      <c r="Z434" s="1"/>
    </row>
    <row r="435" spans="1:26" ht="57" customHeight="1" x14ac:dyDescent="0.2">
      <c r="A435" s="70"/>
      <c r="B435" s="1901" t="s">
        <v>1062</v>
      </c>
      <c r="C435" s="1637"/>
      <c r="D435" s="1901" t="s">
        <v>743</v>
      </c>
      <c r="E435" s="1615"/>
      <c r="F435" s="1637"/>
      <c r="G435" s="2066" t="s">
        <v>744</v>
      </c>
      <c r="H435" s="1637"/>
      <c r="I435" s="1901" t="s">
        <v>983</v>
      </c>
      <c r="J435" s="1615"/>
      <c r="K435" s="1615"/>
      <c r="L435" s="1615"/>
      <c r="M435" s="1615"/>
      <c r="N435" s="1"/>
      <c r="O435" s="1"/>
      <c r="P435" s="1"/>
      <c r="Q435" s="1"/>
      <c r="R435" s="1"/>
      <c r="S435" s="1"/>
      <c r="T435" s="1"/>
      <c r="U435" s="1"/>
      <c r="V435" s="1"/>
      <c r="W435" s="1"/>
      <c r="X435" s="1"/>
      <c r="Y435" s="1"/>
      <c r="Z435" s="1"/>
    </row>
    <row r="436" spans="1:26" ht="12.75" customHeight="1" x14ac:dyDescent="0.2">
      <c r="A436" s="70"/>
      <c r="B436" s="1638"/>
      <c r="C436" s="1639"/>
      <c r="D436" s="1638"/>
      <c r="E436" s="1638"/>
      <c r="F436" s="1639"/>
      <c r="G436" s="1638"/>
      <c r="H436" s="1639"/>
      <c r="I436" s="1638"/>
      <c r="J436" s="1638"/>
      <c r="K436" s="1638"/>
      <c r="L436" s="1638"/>
      <c r="M436" s="1638"/>
      <c r="N436" s="1"/>
      <c r="O436" s="1"/>
      <c r="P436" s="1"/>
      <c r="Q436" s="1"/>
      <c r="R436" s="1"/>
      <c r="S436" s="1"/>
      <c r="T436" s="1"/>
      <c r="U436" s="1"/>
      <c r="V436" s="1"/>
      <c r="W436" s="1"/>
      <c r="X436" s="1"/>
      <c r="Y436" s="1"/>
      <c r="Z436" s="1"/>
    </row>
    <row r="437" spans="1:26" ht="12.75" customHeight="1" x14ac:dyDescent="0.2">
      <c r="A437" s="70"/>
      <c r="B437" s="2295" t="s">
        <v>1057</v>
      </c>
      <c r="C437" s="1637"/>
      <c r="D437" s="2026" t="s">
        <v>1063</v>
      </c>
      <c r="E437" s="1698"/>
      <c r="F437" s="1699"/>
      <c r="G437" s="2296" t="s">
        <v>1064</v>
      </c>
      <c r="H437" s="1680"/>
      <c r="I437" s="2296" t="s">
        <v>1065</v>
      </c>
      <c r="J437" s="1679"/>
      <c r="K437" s="1679"/>
      <c r="L437" s="1679"/>
      <c r="M437" s="1679"/>
      <c r="N437" s="1"/>
      <c r="O437" s="1"/>
      <c r="P437" s="1"/>
      <c r="Q437" s="1"/>
      <c r="R437" s="1"/>
      <c r="S437" s="1"/>
      <c r="T437" s="1"/>
      <c r="U437" s="1"/>
      <c r="V437" s="1"/>
      <c r="W437" s="1"/>
      <c r="X437" s="1"/>
      <c r="Y437" s="1"/>
      <c r="Z437" s="1"/>
    </row>
    <row r="438" spans="1:26" ht="12.75" customHeight="1" x14ac:dyDescent="0.2">
      <c r="A438" s="70"/>
      <c r="B438" s="1610"/>
      <c r="C438" s="1637"/>
      <c r="D438" s="1685"/>
      <c r="E438" s="1610"/>
      <c r="F438" s="1637"/>
      <c r="G438" s="1685"/>
      <c r="H438" s="1637"/>
      <c r="I438" s="1685"/>
      <c r="J438" s="1610"/>
      <c r="K438" s="1610"/>
      <c r="L438" s="1610"/>
      <c r="M438" s="1610"/>
      <c r="N438" s="1"/>
      <c r="O438" s="1"/>
      <c r="P438" s="1"/>
      <c r="Q438" s="1"/>
      <c r="R438" s="1"/>
      <c r="S438" s="1"/>
      <c r="T438" s="1"/>
      <c r="U438" s="1"/>
      <c r="V438" s="1"/>
      <c r="W438" s="1"/>
      <c r="X438" s="1"/>
      <c r="Y438" s="1"/>
      <c r="Z438" s="1"/>
    </row>
    <row r="439" spans="1:26" ht="171.75" customHeight="1" x14ac:dyDescent="0.2">
      <c r="A439" s="70"/>
      <c r="B439" s="1635"/>
      <c r="C439" s="1681"/>
      <c r="D439" s="1693"/>
      <c r="E439" s="1635"/>
      <c r="F439" s="1681"/>
      <c r="G439" s="1693"/>
      <c r="H439" s="1681"/>
      <c r="I439" s="1693"/>
      <c r="J439" s="1635"/>
      <c r="K439" s="1635"/>
      <c r="L439" s="1635"/>
      <c r="M439" s="1635"/>
      <c r="N439" s="1"/>
      <c r="O439" s="1"/>
      <c r="P439" s="1"/>
      <c r="Q439" s="1"/>
      <c r="R439" s="1"/>
      <c r="S439" s="1"/>
      <c r="T439" s="1"/>
      <c r="U439" s="1"/>
      <c r="V439" s="1"/>
      <c r="W439" s="1"/>
      <c r="X439" s="1"/>
      <c r="Y439" s="1"/>
      <c r="Z439" s="1"/>
    </row>
    <row r="440" spans="1:26" ht="12.75" customHeight="1" x14ac:dyDescent="0.2">
      <c r="A440" s="70"/>
      <c r="B440" s="70"/>
      <c r="C440" s="70"/>
      <c r="D440" s="70"/>
      <c r="E440" s="70"/>
      <c r="F440" s="70"/>
      <c r="G440" s="70"/>
      <c r="H440" s="70"/>
      <c r="I440" s="70"/>
      <c r="J440" s="70"/>
      <c r="K440" s="70"/>
      <c r="L440" s="70"/>
      <c r="M440" s="70"/>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6"/>
      <c r="B447" s="2266" t="s">
        <v>358</v>
      </c>
      <c r="C447" s="1610"/>
      <c r="D447" s="1610"/>
      <c r="E447" s="1610"/>
      <c r="F447" s="1610"/>
      <c r="G447" s="1610"/>
      <c r="H447" s="6"/>
      <c r="I447" s="6"/>
      <c r="J447" s="6"/>
      <c r="K447" s="6"/>
      <c r="L447" s="6"/>
      <c r="M447" s="6"/>
      <c r="N447" s="6"/>
      <c r="O447" s="6"/>
      <c r="P447" s="6"/>
      <c r="Q447" s="6"/>
      <c r="R447" s="6"/>
      <c r="S447" s="6"/>
      <c r="T447" s="6"/>
      <c r="U447" s="6"/>
      <c r="V447" s="6"/>
      <c r="W447" s="6"/>
      <c r="X447" s="6"/>
      <c r="Y447" s="6"/>
      <c r="Z447" s="6"/>
    </row>
    <row r="448" spans="1:26" ht="12.75" customHeight="1" x14ac:dyDescent="0.2">
      <c r="A448" s="2"/>
      <c r="B448" s="1610"/>
      <c r="C448" s="1610"/>
      <c r="D448" s="1610"/>
      <c r="E448" s="1610"/>
      <c r="F448" s="1610"/>
      <c r="G448" s="1610"/>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1012"/>
      <c r="B450" s="1012" t="s">
        <v>359</v>
      </c>
      <c r="C450" s="1012"/>
      <c r="D450" s="1012"/>
      <c r="E450" s="1012"/>
      <c r="F450" s="1012"/>
      <c r="G450" s="1012"/>
      <c r="H450" s="1012"/>
      <c r="I450" s="1012"/>
      <c r="J450" s="1012"/>
      <c r="K450" s="1012"/>
      <c r="L450" s="1012"/>
      <c r="M450" s="1012"/>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 customHeight="1" x14ac:dyDescent="0.2">
      <c r="A452" s="1"/>
      <c r="B452" s="2269" t="s">
        <v>1066</v>
      </c>
      <c r="C452" s="1615"/>
      <c r="D452" s="1615"/>
      <c r="E452" s="1615"/>
      <c r="F452" s="1615"/>
      <c r="G452" s="1637"/>
      <c r="H452" s="2271">
        <v>2022</v>
      </c>
      <c r="I452" s="1637"/>
      <c r="J452" s="2271">
        <v>2023</v>
      </c>
      <c r="K452" s="1637"/>
      <c r="L452" s="2271">
        <v>2024</v>
      </c>
      <c r="M452" s="1615"/>
      <c r="N452" s="1"/>
      <c r="O452" s="1"/>
      <c r="P452" s="1"/>
      <c r="Q452" s="1"/>
      <c r="R452" s="1"/>
      <c r="S452" s="1"/>
      <c r="T452" s="1"/>
      <c r="U452" s="1"/>
      <c r="V452" s="1"/>
      <c r="W452" s="1"/>
      <c r="X452" s="1"/>
      <c r="Y452" s="1"/>
      <c r="Z452" s="1"/>
    </row>
    <row r="453" spans="1:26" ht="12.75" customHeight="1" x14ac:dyDescent="0.2">
      <c r="A453" s="1"/>
      <c r="B453" s="1615"/>
      <c r="C453" s="1615"/>
      <c r="D453" s="1615"/>
      <c r="E453" s="1615"/>
      <c r="F453" s="1615"/>
      <c r="G453" s="1637"/>
      <c r="H453" s="1486" t="s">
        <v>86</v>
      </c>
      <c r="I453" s="1487" t="s">
        <v>375</v>
      </c>
      <c r="J453" s="1486" t="s">
        <v>86</v>
      </c>
      <c r="K453" s="1487" t="s">
        <v>375</v>
      </c>
      <c r="L453" s="1486" t="s">
        <v>86</v>
      </c>
      <c r="M453" s="862" t="s">
        <v>375</v>
      </c>
      <c r="N453" s="1"/>
      <c r="O453" s="1"/>
      <c r="P453" s="1"/>
      <c r="Q453" s="1"/>
      <c r="R453" s="1"/>
      <c r="S453" s="1"/>
      <c r="T453" s="1"/>
      <c r="U453" s="1"/>
      <c r="V453" s="1"/>
      <c r="W453" s="1"/>
      <c r="X453" s="1"/>
      <c r="Y453" s="1"/>
      <c r="Z453" s="1"/>
    </row>
    <row r="454" spans="1:26" ht="19.5" customHeight="1" x14ac:dyDescent="0.2">
      <c r="A454" s="1"/>
      <c r="B454" s="1686" t="s">
        <v>1018</v>
      </c>
      <c r="C454" s="1627"/>
      <c r="D454" s="1627"/>
      <c r="E454" s="1627"/>
      <c r="F454" s="1627"/>
      <c r="G454" s="1687"/>
      <c r="H454" s="368">
        <v>0.47</v>
      </c>
      <c r="I454" s="825">
        <v>0.47</v>
      </c>
      <c r="J454" s="368">
        <v>0.47</v>
      </c>
      <c r="K454" s="863">
        <v>0.47</v>
      </c>
      <c r="L454" s="368">
        <v>0.47</v>
      </c>
      <c r="M454" s="826">
        <v>0.47</v>
      </c>
      <c r="N454" s="1"/>
      <c r="O454" s="1"/>
      <c r="P454" s="1"/>
      <c r="Q454" s="1"/>
      <c r="R454" s="1"/>
      <c r="S454" s="1"/>
      <c r="T454" s="1"/>
      <c r="U454" s="1"/>
      <c r="V454" s="1"/>
      <c r="W454" s="1"/>
      <c r="X454" s="1"/>
      <c r="Y454" s="1"/>
      <c r="Z454" s="1"/>
    </row>
    <row r="455" spans="1:26" ht="15" customHeight="1" x14ac:dyDescent="0.2">
      <c r="A455" s="2"/>
      <c r="B455" s="2028" t="s">
        <v>1067</v>
      </c>
      <c r="C455" s="1645"/>
      <c r="D455" s="1645"/>
      <c r="E455" s="1645"/>
      <c r="F455" s="1645"/>
      <c r="G455" s="1645"/>
      <c r="H455" s="1645"/>
      <c r="I455" s="1645"/>
      <c r="J455" s="1645"/>
      <c r="K455" s="1645"/>
      <c r="L455" s="1645"/>
      <c r="M455" s="1645"/>
      <c r="N455" s="2"/>
      <c r="O455" s="2"/>
      <c r="P455" s="2"/>
      <c r="Q455" s="2"/>
      <c r="R455" s="2"/>
      <c r="S455" s="2"/>
      <c r="T455" s="2"/>
      <c r="U455" s="2"/>
      <c r="V455" s="2"/>
      <c r="W455" s="2"/>
      <c r="X455" s="2"/>
      <c r="Y455" s="2"/>
      <c r="Z455" s="2"/>
    </row>
    <row r="456" spans="1:26" ht="12.75" hidden="1" customHeight="1" x14ac:dyDescent="0.2">
      <c r="A456" s="2"/>
      <c r="B456" s="1610"/>
      <c r="C456" s="1610"/>
      <c r="D456" s="1610"/>
      <c r="E456" s="1610"/>
      <c r="F456" s="1610"/>
      <c r="G456" s="1610"/>
      <c r="H456" s="1610"/>
      <c r="I456" s="1610"/>
      <c r="J456" s="1610"/>
      <c r="K456" s="1610"/>
      <c r="L456" s="1610"/>
      <c r="M456" s="1610"/>
      <c r="N456" s="2"/>
      <c r="O456" s="2"/>
      <c r="P456" s="2"/>
      <c r="Q456" s="2"/>
      <c r="R456" s="2"/>
      <c r="S456" s="2"/>
      <c r="T456" s="2"/>
      <c r="U456" s="2"/>
      <c r="V456" s="2"/>
      <c r="W456" s="2"/>
      <c r="X456" s="2"/>
      <c r="Y456" s="2"/>
      <c r="Z456" s="2"/>
    </row>
    <row r="457" spans="1:26" ht="12.75" customHeight="1" x14ac:dyDescent="0.2">
      <c r="A457" s="2"/>
      <c r="B457" s="1635"/>
      <c r="C457" s="1635"/>
      <c r="D457" s="1635"/>
      <c r="E457" s="1635"/>
      <c r="F457" s="1635"/>
      <c r="G457" s="1635"/>
      <c r="H457" s="1635"/>
      <c r="I457" s="1635"/>
      <c r="J457" s="1635"/>
      <c r="K457" s="1635"/>
      <c r="L457" s="1635"/>
      <c r="M457" s="1635"/>
      <c r="N457" s="2"/>
      <c r="O457" s="2"/>
      <c r="P457" s="2"/>
      <c r="Q457" s="2"/>
      <c r="R457" s="2"/>
      <c r="S457" s="2"/>
      <c r="T457" s="2"/>
      <c r="U457" s="2"/>
      <c r="V457" s="2"/>
      <c r="W457" s="2"/>
      <c r="X457" s="2"/>
      <c r="Y457" s="2"/>
      <c r="Z457" s="2"/>
    </row>
    <row r="458" spans="1:26" ht="12.75" customHeight="1" x14ac:dyDescent="0.2">
      <c r="A458" s="2"/>
      <c r="B458" s="1"/>
      <c r="C458" s="1"/>
      <c r="D458" s="1"/>
      <c r="E458" s="1"/>
      <c r="F458" s="1"/>
      <c r="G458" s="1"/>
      <c r="H458" s="1"/>
      <c r="I458" s="1"/>
      <c r="J458" s="1"/>
      <c r="K458" s="1"/>
      <c r="L458" s="1"/>
      <c r="M458" s="1"/>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1012"/>
      <c r="B460" s="1012" t="s">
        <v>362</v>
      </c>
      <c r="C460" s="1012"/>
      <c r="D460" s="1012"/>
      <c r="E460" s="1012"/>
      <c r="F460" s="1012"/>
      <c r="G460" s="1012"/>
      <c r="H460" s="1012"/>
      <c r="I460" s="1012"/>
      <c r="J460" s="1012"/>
      <c r="K460" s="1012"/>
      <c r="L460" s="1012"/>
      <c r="M460" s="1012"/>
      <c r="N460" s="1"/>
      <c r="O460" s="1"/>
      <c r="P460" s="1"/>
      <c r="Q460" s="1"/>
      <c r="R460" s="1"/>
      <c r="S460" s="1"/>
      <c r="T460" s="1"/>
      <c r="U460" s="1"/>
      <c r="V460" s="1"/>
      <c r="W460" s="1"/>
      <c r="X460" s="1"/>
      <c r="Y460" s="1"/>
      <c r="Z460" s="1"/>
    </row>
    <row r="461" spans="1:26" ht="12.75" customHeight="1" x14ac:dyDescent="0.2">
      <c r="A461" s="1012"/>
      <c r="B461" s="1012" t="s">
        <v>363</v>
      </c>
      <c r="C461" s="1012"/>
      <c r="D461" s="1012"/>
      <c r="E461" s="1012"/>
      <c r="F461" s="1012"/>
      <c r="G461" s="1012"/>
      <c r="H461" s="1012"/>
      <c r="I461" s="1012"/>
      <c r="J461" s="1012"/>
      <c r="K461" s="1012"/>
      <c r="L461" s="1012"/>
      <c r="M461" s="1012"/>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 customHeight="1" x14ac:dyDescent="0.2">
      <c r="A463" s="1"/>
      <c r="B463" s="2277" t="s">
        <v>1068</v>
      </c>
      <c r="C463" s="1615"/>
      <c r="D463" s="1637"/>
      <c r="E463" s="2270">
        <v>2022</v>
      </c>
      <c r="F463" s="2270">
        <v>2023</v>
      </c>
      <c r="G463" s="2271">
        <v>2024</v>
      </c>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638"/>
      <c r="C464" s="1638"/>
      <c r="D464" s="1639"/>
      <c r="E464" s="1641"/>
      <c r="F464" s="1641"/>
      <c r="G464" s="1643"/>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670" t="s">
        <v>365</v>
      </c>
      <c r="C465" s="1671"/>
      <c r="D465" s="1672"/>
      <c r="E465" s="802">
        <v>28</v>
      </c>
      <c r="F465" s="227">
        <v>56</v>
      </c>
      <c r="G465" s="227">
        <v>52185</v>
      </c>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623" t="s">
        <v>366</v>
      </c>
      <c r="C466" s="1624"/>
      <c r="D466" s="1625"/>
      <c r="E466" s="788">
        <v>1</v>
      </c>
      <c r="F466" s="1118">
        <v>0</v>
      </c>
      <c r="G466" s="1118">
        <v>0</v>
      </c>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628" t="s">
        <v>367</v>
      </c>
      <c r="C467" s="1624"/>
      <c r="D467" s="1625"/>
      <c r="E467" s="789">
        <v>29</v>
      </c>
      <c r="F467" s="1201">
        <v>56</v>
      </c>
      <c r="G467" s="1201">
        <v>52185</v>
      </c>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628" t="s">
        <v>998</v>
      </c>
      <c r="C468" s="1624"/>
      <c r="D468" s="1625"/>
      <c r="E468" s="789">
        <v>0</v>
      </c>
      <c r="F468" s="1201">
        <v>0</v>
      </c>
      <c r="G468" s="1201">
        <v>0</v>
      </c>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707" t="s">
        <v>369</v>
      </c>
      <c r="C469" s="1632"/>
      <c r="D469" s="1633"/>
      <c r="E469" s="1488">
        <v>29</v>
      </c>
      <c r="F469" s="1489">
        <v>56</v>
      </c>
      <c r="G469" s="1489">
        <v>52185</v>
      </c>
      <c r="H469" s="1"/>
      <c r="I469" s="1"/>
      <c r="J469" s="1"/>
      <c r="K469" s="1"/>
      <c r="L469" s="1"/>
      <c r="M469" s="1"/>
      <c r="N469" s="1"/>
      <c r="O469" s="1"/>
      <c r="P469" s="1"/>
      <c r="Q469" s="1"/>
      <c r="R469" s="1"/>
      <c r="S469" s="1"/>
      <c r="T469" s="1"/>
      <c r="U469" s="1"/>
      <c r="V469" s="1"/>
      <c r="W469" s="1"/>
      <c r="X469" s="1"/>
      <c r="Y469" s="1"/>
      <c r="Z469" s="1"/>
    </row>
    <row r="470" spans="1:26" ht="22.5" customHeight="1" x14ac:dyDescent="0.2">
      <c r="A470" s="2"/>
      <c r="B470" s="2289" t="s">
        <v>1069</v>
      </c>
      <c r="C470" s="1615"/>
      <c r="D470" s="1615"/>
      <c r="E470" s="1615"/>
      <c r="F470" s="1615"/>
      <c r="G470" s="1615"/>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864"/>
      <c r="C471" s="864"/>
      <c r="D471" s="864"/>
      <c r="E471" s="864"/>
      <c r="F471" s="864"/>
      <c r="G471" s="864"/>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sheetData>
  <sheetProtection algorithmName="SHA-512" hashValue="QeFcUdsVOh6/KTBXqcpwHkqoB0qevZy+LLZKR8Lhyj2LJ1I6xAKMpcsQIdP7UxNR2EDRy8EZkI1UUVO99uN5CA==" saltValue="678XIk38rZS2Msv2cfZzNw==" spinCount="100000" sheet="1" objects="1" scenarios="1"/>
  <mergeCells count="355">
    <mergeCell ref="B310:D310"/>
    <mergeCell ref="B343:D343"/>
    <mergeCell ref="B344:G346"/>
    <mergeCell ref="B351:D352"/>
    <mergeCell ref="E351:E352"/>
    <mergeCell ref="F351:F352"/>
    <mergeCell ref="G351:G352"/>
    <mergeCell ref="B353:D353"/>
    <mergeCell ref="B354:D354"/>
    <mergeCell ref="B311:D311"/>
    <mergeCell ref="B312:D312"/>
    <mergeCell ref="B314:D315"/>
    <mergeCell ref="E314:E315"/>
    <mergeCell ref="F314:F315"/>
    <mergeCell ref="G314:G315"/>
    <mergeCell ref="B316:D316"/>
    <mergeCell ref="B317:D317"/>
    <mergeCell ref="B322:D323"/>
    <mergeCell ref="B327:D328"/>
    <mergeCell ref="E327:E328"/>
    <mergeCell ref="F327:F328"/>
    <mergeCell ref="G327:G328"/>
    <mergeCell ref="B329:D329"/>
    <mergeCell ref="B330:D330"/>
    <mergeCell ref="B298:D300"/>
    <mergeCell ref="E298:E300"/>
    <mergeCell ref="F298:F300"/>
    <mergeCell ref="G298:G300"/>
    <mergeCell ref="B301:D301"/>
    <mergeCell ref="B308:D309"/>
    <mergeCell ref="E308:E309"/>
    <mergeCell ref="F308:F309"/>
    <mergeCell ref="G308:G309"/>
    <mergeCell ref="B285:J285"/>
    <mergeCell ref="B286:J286"/>
    <mergeCell ref="B287:J287"/>
    <mergeCell ref="B288:M288"/>
    <mergeCell ref="B289:J289"/>
    <mergeCell ref="B290:J290"/>
    <mergeCell ref="B291:J291"/>
    <mergeCell ref="B292:J292"/>
    <mergeCell ref="B293:M293"/>
    <mergeCell ref="B332:G334"/>
    <mergeCell ref="B331:D331"/>
    <mergeCell ref="B339:D340"/>
    <mergeCell ref="E339:E340"/>
    <mergeCell ref="F339:F340"/>
    <mergeCell ref="G339:G340"/>
    <mergeCell ref="B341:D341"/>
    <mergeCell ref="B342:D342"/>
    <mergeCell ref="B364:D364"/>
    <mergeCell ref="B355:G356"/>
    <mergeCell ref="B365:D365"/>
    <mergeCell ref="B366:D366"/>
    <mergeCell ref="B367:D367"/>
    <mergeCell ref="B368:G368"/>
    <mergeCell ref="B369:D369"/>
    <mergeCell ref="B370:D370"/>
    <mergeCell ref="B361:D362"/>
    <mergeCell ref="E361:E362"/>
    <mergeCell ref="F361:F362"/>
    <mergeCell ref="G361:G362"/>
    <mergeCell ref="B363:G363"/>
    <mergeCell ref="B408:D408"/>
    <mergeCell ref="B409:D409"/>
    <mergeCell ref="B410:D410"/>
    <mergeCell ref="B411:D411"/>
    <mergeCell ref="B412:D412"/>
    <mergeCell ref="B413:G415"/>
    <mergeCell ref="B422:M423"/>
    <mergeCell ref="B419:C420"/>
    <mergeCell ref="B425:C426"/>
    <mergeCell ref="D425:F426"/>
    <mergeCell ref="G425:H426"/>
    <mergeCell ref="I425:K426"/>
    <mergeCell ref="L425:M426"/>
    <mergeCell ref="B427:C429"/>
    <mergeCell ref="B430:M430"/>
    <mergeCell ref="B432:M433"/>
    <mergeCell ref="B435:C436"/>
    <mergeCell ref="D435:F436"/>
    <mergeCell ref="G435:H436"/>
    <mergeCell ref="I435:M436"/>
    <mergeCell ref="B437:C439"/>
    <mergeCell ref="I437:M439"/>
    <mergeCell ref="D437:F439"/>
    <mergeCell ref="G437:H439"/>
    <mergeCell ref="D427:F429"/>
    <mergeCell ref="G427:H429"/>
    <mergeCell ref="I427:K429"/>
    <mergeCell ref="L427:M429"/>
    <mergeCell ref="B447:G448"/>
    <mergeCell ref="B452:G453"/>
    <mergeCell ref="H452:I452"/>
    <mergeCell ref="J452:K452"/>
    <mergeCell ref="L452:M452"/>
    <mergeCell ref="B371:D371"/>
    <mergeCell ref="B372:D372"/>
    <mergeCell ref="B373:D373"/>
    <mergeCell ref="B374:G377"/>
    <mergeCell ref="E382:E384"/>
    <mergeCell ref="F382:F384"/>
    <mergeCell ref="G382:G384"/>
    <mergeCell ref="B382:D384"/>
    <mergeCell ref="B385:G385"/>
    <mergeCell ref="B386:D386"/>
    <mergeCell ref="B387:D387"/>
    <mergeCell ref="B388:D388"/>
    <mergeCell ref="B389:D389"/>
    <mergeCell ref="B390:G390"/>
    <mergeCell ref="B391:D391"/>
    <mergeCell ref="B392:D392"/>
    <mergeCell ref="B393:D393"/>
    <mergeCell ref="B394:G394"/>
    <mergeCell ref="E399:E401"/>
    <mergeCell ref="F399:F401"/>
    <mergeCell ref="G399:G401"/>
    <mergeCell ref="B399:D401"/>
    <mergeCell ref="B402:G402"/>
    <mergeCell ref="B403:D403"/>
    <mergeCell ref="B404:D404"/>
    <mergeCell ref="B405:D405"/>
    <mergeCell ref="B406:D406"/>
    <mergeCell ref="B407:G407"/>
    <mergeCell ref="B466:D466"/>
    <mergeCell ref="B467:D467"/>
    <mergeCell ref="B468:D468"/>
    <mergeCell ref="B469:D469"/>
    <mergeCell ref="B470:G470"/>
    <mergeCell ref="B454:G454"/>
    <mergeCell ref="B455:M457"/>
    <mergeCell ref="B463:D464"/>
    <mergeCell ref="E463:E464"/>
    <mergeCell ref="F463:F464"/>
    <mergeCell ref="G463:G464"/>
    <mergeCell ref="B465:D465"/>
    <mergeCell ref="H1:H2"/>
    <mergeCell ref="I1:I2"/>
    <mergeCell ref="J1:J2"/>
    <mergeCell ref="K1:K2"/>
    <mergeCell ref="L1:L2"/>
    <mergeCell ref="M1:M2"/>
    <mergeCell ref="N1:N2"/>
    <mergeCell ref="A1:A2"/>
    <mergeCell ref="B1:B2"/>
    <mergeCell ref="C1:C2"/>
    <mergeCell ref="D1:D2"/>
    <mergeCell ref="E1:E2"/>
    <mergeCell ref="F1:F2"/>
    <mergeCell ref="G1:G2"/>
    <mergeCell ref="B5:E6"/>
    <mergeCell ref="B10:M11"/>
    <mergeCell ref="B16:M19"/>
    <mergeCell ref="B22:F23"/>
    <mergeCell ref="E27:G28"/>
    <mergeCell ref="H27:J28"/>
    <mergeCell ref="K27:M28"/>
    <mergeCell ref="K29:K30"/>
    <mergeCell ref="L29:L30"/>
    <mergeCell ref="M29:M30"/>
    <mergeCell ref="B35:M35"/>
    <mergeCell ref="B39:M39"/>
    <mergeCell ref="E29:E30"/>
    <mergeCell ref="F29:F30"/>
    <mergeCell ref="G29:G30"/>
    <mergeCell ref="H29:H30"/>
    <mergeCell ref="I29:I30"/>
    <mergeCell ref="J29:J30"/>
    <mergeCell ref="B31:M31"/>
    <mergeCell ref="B27:D30"/>
    <mergeCell ref="B32:D32"/>
    <mergeCell ref="B33:D33"/>
    <mergeCell ref="B34:D34"/>
    <mergeCell ref="B36:D36"/>
    <mergeCell ref="B37:D37"/>
    <mergeCell ref="B38:D38"/>
    <mergeCell ref="B40:D40"/>
    <mergeCell ref="B41:D41"/>
    <mergeCell ref="B42:D42"/>
    <mergeCell ref="B43:D43"/>
    <mergeCell ref="B44:M46"/>
    <mergeCell ref="F97:F98"/>
    <mergeCell ref="G97:G98"/>
    <mergeCell ref="B85:M85"/>
    <mergeCell ref="B86:G86"/>
    <mergeCell ref="B87:G87"/>
    <mergeCell ref="B88:G88"/>
    <mergeCell ref="B89:M92"/>
    <mergeCell ref="B97:D98"/>
    <mergeCell ref="E97:E98"/>
    <mergeCell ref="B52:D52"/>
    <mergeCell ref="B53:D53"/>
    <mergeCell ref="B54:G55"/>
    <mergeCell ref="B60:G61"/>
    <mergeCell ref="H60:I60"/>
    <mergeCell ref="J60:K60"/>
    <mergeCell ref="L60:M60"/>
    <mergeCell ref="B62:M62"/>
    <mergeCell ref="B63:G63"/>
    <mergeCell ref="B64:G64"/>
    <mergeCell ref="B65:M65"/>
    <mergeCell ref="B66:G66"/>
    <mergeCell ref="B67:G67"/>
    <mergeCell ref="B68:G68"/>
    <mergeCell ref="J76:K76"/>
    <mergeCell ref="L76:M76"/>
    <mergeCell ref="B69:M69"/>
    <mergeCell ref="B70:G70"/>
    <mergeCell ref="B71:G71"/>
    <mergeCell ref="B72:G72"/>
    <mergeCell ref="B73:M74"/>
    <mergeCell ref="B76:G77"/>
    <mergeCell ref="H76:I76"/>
    <mergeCell ref="B78:M78"/>
    <mergeCell ref="B79:G79"/>
    <mergeCell ref="B80:G80"/>
    <mergeCell ref="B81:M81"/>
    <mergeCell ref="B82:G82"/>
    <mergeCell ref="B83:G83"/>
    <mergeCell ref="B84:G84"/>
    <mergeCell ref="B99:G99"/>
    <mergeCell ref="B100:D100"/>
    <mergeCell ref="B101:D101"/>
    <mergeCell ref="B102:G102"/>
    <mergeCell ref="B103:D103"/>
    <mergeCell ref="B104:D104"/>
    <mergeCell ref="B105:D105"/>
    <mergeCell ref="E165:G165"/>
    <mergeCell ref="H165:J165"/>
    <mergeCell ref="B157:G157"/>
    <mergeCell ref="B158:G158"/>
    <mergeCell ref="B159:G159"/>
    <mergeCell ref="B160:G160"/>
    <mergeCell ref="B161:G161"/>
    <mergeCell ref="B162:M163"/>
    <mergeCell ref="K165:M165"/>
    <mergeCell ref="B113:D113"/>
    <mergeCell ref="B114:D114"/>
    <mergeCell ref="B115:G119"/>
    <mergeCell ref="B106:D106"/>
    <mergeCell ref="B107:D107"/>
    <mergeCell ref="B108:D108"/>
    <mergeCell ref="B109:D109"/>
    <mergeCell ref="B110:D110"/>
    <mergeCell ref="B111:D111"/>
    <mergeCell ref="B112:D112"/>
    <mergeCell ref="B124:D126"/>
    <mergeCell ref="E124:E126"/>
    <mergeCell ref="F124:F126"/>
    <mergeCell ref="G124:G126"/>
    <mergeCell ref="B127:G127"/>
    <mergeCell ref="B128:D128"/>
    <mergeCell ref="B129:D129"/>
    <mergeCell ref="B130:G130"/>
    <mergeCell ref="B131:D131"/>
    <mergeCell ref="B132:D132"/>
    <mergeCell ref="B133:D133"/>
    <mergeCell ref="B134:D134"/>
    <mergeCell ref="B135:D135"/>
    <mergeCell ref="B136:D136"/>
    <mergeCell ref="B137:D137"/>
    <mergeCell ref="B138:D138"/>
    <mergeCell ref="B139:D139"/>
    <mergeCell ref="B140:G144"/>
    <mergeCell ref="H149:I149"/>
    <mergeCell ref="J149:K149"/>
    <mergeCell ref="L149:M149"/>
    <mergeCell ref="B149:G150"/>
    <mergeCell ref="B151:G151"/>
    <mergeCell ref="B152:G152"/>
    <mergeCell ref="B153:G153"/>
    <mergeCell ref="B154:G154"/>
    <mergeCell ref="B155:G155"/>
    <mergeCell ref="B156:G156"/>
    <mergeCell ref="B165:D166"/>
    <mergeCell ref="B167:D167"/>
    <mergeCell ref="B168:D168"/>
    <mergeCell ref="B169:D169"/>
    <mergeCell ref="B170:D170"/>
    <mergeCell ref="B171:D171"/>
    <mergeCell ref="B172:D172"/>
    <mergeCell ref="H183:H184"/>
    <mergeCell ref="I183:I184"/>
    <mergeCell ref="J183:J184"/>
    <mergeCell ref="K183:K184"/>
    <mergeCell ref="L183:L184"/>
    <mergeCell ref="M183:M184"/>
    <mergeCell ref="B173:D173"/>
    <mergeCell ref="B174:D174"/>
    <mergeCell ref="B175:D175"/>
    <mergeCell ref="B176:D176"/>
    <mergeCell ref="B177:D177"/>
    <mergeCell ref="B178:M180"/>
    <mergeCell ref="B183:G184"/>
    <mergeCell ref="B192:G192"/>
    <mergeCell ref="B195:G195"/>
    <mergeCell ref="B196:M196"/>
    <mergeCell ref="B185:G185"/>
    <mergeCell ref="B186:G186"/>
    <mergeCell ref="B187:G187"/>
    <mergeCell ref="B188:G188"/>
    <mergeCell ref="B189:G189"/>
    <mergeCell ref="B190:G190"/>
    <mergeCell ref="B191:G191"/>
    <mergeCell ref="B202:D205"/>
    <mergeCell ref="E202:E205"/>
    <mergeCell ref="F202:F205"/>
    <mergeCell ref="G202:G205"/>
    <mergeCell ref="B206:D206"/>
    <mergeCell ref="B207:D207"/>
    <mergeCell ref="B208:D208"/>
    <mergeCell ref="B209:D209"/>
    <mergeCell ref="B210:D210"/>
    <mergeCell ref="B211:D211"/>
    <mergeCell ref="B212:D212"/>
    <mergeCell ref="B213:D213"/>
    <mergeCell ref="B214:D214"/>
    <mergeCell ref="B215:D215"/>
    <mergeCell ref="B216:G220"/>
    <mergeCell ref="B225:F226"/>
    <mergeCell ref="B230:D231"/>
    <mergeCell ref="E230:G230"/>
    <mergeCell ref="H230:J230"/>
    <mergeCell ref="K230:M230"/>
    <mergeCell ref="B232:D232"/>
    <mergeCell ref="B245:D245"/>
    <mergeCell ref="B246:M248"/>
    <mergeCell ref="B233:D234"/>
    <mergeCell ref="B235:D236"/>
    <mergeCell ref="B237:D237"/>
    <mergeCell ref="B238:D239"/>
    <mergeCell ref="B240:D241"/>
    <mergeCell ref="B242:D243"/>
    <mergeCell ref="B244:D244"/>
    <mergeCell ref="B252:C253"/>
    <mergeCell ref="B257:D258"/>
    <mergeCell ref="E257:E258"/>
    <mergeCell ref="F257:F258"/>
    <mergeCell ref="G257:G258"/>
    <mergeCell ref="B259:D259"/>
    <mergeCell ref="B260:D260"/>
    <mergeCell ref="B265:D267"/>
    <mergeCell ref="E265:E267"/>
    <mergeCell ref="F265:F267"/>
    <mergeCell ref="G265:G267"/>
    <mergeCell ref="B284:J284"/>
    <mergeCell ref="B268:D268"/>
    <mergeCell ref="B269:D269"/>
    <mergeCell ref="B271:G272"/>
    <mergeCell ref="B270:D270"/>
    <mergeCell ref="B275:D276"/>
    <mergeCell ref="B280:J280"/>
    <mergeCell ref="B281:M281"/>
    <mergeCell ref="B282:J282"/>
    <mergeCell ref="B283:J283"/>
  </mergeCells>
  <pageMargins left="0.25" right="0.25" top="0.75" bottom="0.75" header="0" footer="0"/>
  <pageSetup paperSize="9"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dimension ref="A1:Z960"/>
  <sheetViews>
    <sheetView showGridLines="0" topLeftCell="A680" workbookViewId="0">
      <selection activeCell="B707" sqref="B707"/>
    </sheetView>
  </sheetViews>
  <sheetFormatPr defaultColWidth="11.19921875" defaultRowHeight="15" customHeight="1" x14ac:dyDescent="0.2"/>
  <cols>
    <col min="1" max="2" width="7" customWidth="1"/>
    <col min="3" max="5" width="10.3984375" customWidth="1"/>
    <col min="6" max="6" width="13.59765625" customWidth="1"/>
    <col min="7" max="7" width="11.69921875" customWidth="1"/>
    <col min="8" max="8" width="10.3984375" customWidth="1"/>
    <col min="9" max="9" width="12" customWidth="1"/>
    <col min="10" max="10" width="10.3984375" customWidth="1"/>
    <col min="11" max="11" width="11.09765625" customWidth="1"/>
    <col min="12" max="12" width="11.8984375" customWidth="1"/>
    <col min="13" max="13" width="10.3984375" customWidth="1"/>
    <col min="14" max="14" width="12.796875" customWidth="1"/>
    <col min="15" max="17" width="8.796875" customWidth="1"/>
    <col min="18" max="26" width="8.59765625" customWidth="1"/>
  </cols>
  <sheetData>
    <row r="1" spans="1:26" ht="12.75" customHeight="1" x14ac:dyDescent="0.2">
      <c r="A1" s="1619"/>
      <c r="B1" s="2288"/>
      <c r="C1" s="1800"/>
      <c r="D1" s="1858"/>
      <c r="E1" s="1859"/>
      <c r="F1" s="1860"/>
      <c r="G1" s="1861"/>
      <c r="H1" s="1801"/>
      <c r="I1" s="1800"/>
      <c r="J1" s="1800"/>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9"/>
      <c r="B5" s="2309" t="s">
        <v>13</v>
      </c>
      <c r="C5" s="1610"/>
      <c r="D5" s="1610"/>
      <c r="E5" s="1610"/>
      <c r="F5" s="6"/>
      <c r="G5" s="6"/>
      <c r="H5" s="6"/>
      <c r="I5" s="6"/>
      <c r="J5" s="6"/>
      <c r="K5" s="6"/>
      <c r="L5" s="6"/>
      <c r="M5" s="6"/>
      <c r="N5" s="6"/>
      <c r="O5" s="6"/>
      <c r="P5" s="6"/>
      <c r="Q5" s="6"/>
      <c r="R5" s="6"/>
      <c r="S5" s="6"/>
      <c r="T5" s="6"/>
      <c r="U5" s="6"/>
      <c r="V5" s="6"/>
      <c r="W5" s="6"/>
      <c r="X5" s="6"/>
      <c r="Y5" s="6"/>
      <c r="Z5" s="6"/>
    </row>
    <row r="6" spans="1:26" ht="12.75" customHeight="1" x14ac:dyDescent="0.2">
      <c r="A6" s="2"/>
      <c r="B6" s="1610"/>
      <c r="C6" s="1610"/>
      <c r="D6" s="1610"/>
      <c r="E6" s="1610"/>
      <c r="F6" s="2"/>
      <c r="G6" s="2"/>
      <c r="H6" s="2"/>
      <c r="I6" s="2"/>
      <c r="J6" s="2"/>
      <c r="K6" s="2"/>
      <c r="L6" s="2"/>
      <c r="M6" s="2"/>
      <c r="N6" s="2"/>
      <c r="O6" s="2"/>
      <c r="P6" s="2"/>
      <c r="Q6" s="2"/>
      <c r="R6" s="2"/>
      <c r="S6" s="2"/>
      <c r="T6" s="2"/>
      <c r="U6" s="2"/>
      <c r="V6" s="2"/>
      <c r="W6" s="2"/>
      <c r="X6" s="2"/>
      <c r="Y6" s="2"/>
      <c r="Z6" s="2"/>
    </row>
    <row r="7" spans="1:26" ht="12.75" customHeight="1" x14ac:dyDescent="0.2">
      <c r="A7" s="2"/>
      <c r="B7" s="2"/>
      <c r="C7" s="2"/>
      <c r="D7" s="2"/>
      <c r="E7" s="2"/>
      <c r="F7" s="2"/>
      <c r="G7" s="2"/>
      <c r="H7" s="2"/>
      <c r="I7" s="2"/>
      <c r="J7" s="2"/>
      <c r="K7" s="2"/>
      <c r="L7" s="2"/>
      <c r="M7" s="2"/>
      <c r="N7" s="2"/>
      <c r="O7" s="2"/>
      <c r="P7" s="2"/>
      <c r="Q7" s="2"/>
      <c r="R7" s="2"/>
      <c r="S7" s="2"/>
      <c r="T7" s="2"/>
      <c r="U7" s="2"/>
      <c r="V7" s="2"/>
      <c r="W7" s="2"/>
      <c r="X7" s="2"/>
      <c r="Y7" s="2"/>
      <c r="Z7" s="2"/>
    </row>
    <row r="8" spans="1:26" ht="12.75" customHeight="1" x14ac:dyDescent="0.2">
      <c r="A8" s="1012"/>
      <c r="B8" s="1012" t="s">
        <v>14</v>
      </c>
      <c r="C8" s="1012"/>
      <c r="D8" s="1012"/>
      <c r="E8" s="1012"/>
      <c r="F8" s="1012"/>
      <c r="G8" s="1012"/>
      <c r="H8" s="1012"/>
      <c r="I8" s="1012"/>
      <c r="J8" s="1012"/>
      <c r="K8" s="1012"/>
      <c r="L8" s="1012"/>
      <c r="M8" s="1012"/>
      <c r="N8" s="1"/>
      <c r="O8" s="1"/>
      <c r="P8" s="1"/>
      <c r="Q8" s="1"/>
      <c r="R8" s="1"/>
      <c r="S8" s="1"/>
      <c r="T8" s="1"/>
      <c r="U8" s="1"/>
      <c r="V8" s="1"/>
      <c r="W8" s="1"/>
      <c r="X8" s="1"/>
      <c r="Y8" s="1"/>
      <c r="Z8" s="1"/>
    </row>
    <row r="9" spans="1:26" ht="12.75" customHeight="1" x14ac:dyDescent="0.2">
      <c r="A9" s="1"/>
      <c r="B9" s="1"/>
      <c r="C9" s="1"/>
      <c r="D9" s="1"/>
      <c r="E9" s="1"/>
      <c r="F9" s="1"/>
      <c r="G9" s="1"/>
      <c r="H9" s="1"/>
      <c r="I9" s="1"/>
      <c r="J9" s="1"/>
      <c r="K9" s="1"/>
      <c r="L9" s="1"/>
      <c r="M9" s="1"/>
      <c r="N9" s="1"/>
      <c r="O9" s="1"/>
      <c r="P9" s="1"/>
      <c r="Q9" s="1"/>
      <c r="R9" s="1"/>
      <c r="S9" s="1"/>
      <c r="T9" s="1"/>
      <c r="U9" s="1"/>
      <c r="V9" s="1"/>
      <c r="W9" s="1"/>
      <c r="X9" s="1"/>
      <c r="Y9" s="1"/>
      <c r="Z9" s="1"/>
    </row>
    <row r="10" spans="1:26" ht="30" customHeight="1" x14ac:dyDescent="0.2">
      <c r="A10" s="1"/>
      <c r="B10" s="1857" t="s">
        <v>1070</v>
      </c>
      <c r="C10" s="1610"/>
      <c r="D10" s="1610"/>
      <c r="E10" s="1610"/>
      <c r="F10" s="1610"/>
      <c r="G10" s="1610"/>
      <c r="H10" s="1610"/>
      <c r="I10" s="1610"/>
      <c r="J10" s="1610"/>
      <c r="K10" s="1610"/>
      <c r="L10" s="1610"/>
      <c r="M10" s="1610"/>
      <c r="N10" s="1"/>
      <c r="O10" s="1"/>
      <c r="P10" s="1"/>
      <c r="Q10" s="1"/>
      <c r="R10" s="1"/>
      <c r="S10" s="1"/>
      <c r="T10" s="1"/>
      <c r="U10" s="1"/>
      <c r="V10" s="1"/>
      <c r="W10" s="1"/>
      <c r="X10" s="1"/>
      <c r="Y10" s="1"/>
      <c r="Z10" s="1"/>
    </row>
    <row r="11" spans="1:26" ht="12.75" customHeight="1" x14ac:dyDescent="0.2">
      <c r="A11" s="1"/>
      <c r="B11" s="1610"/>
      <c r="C11" s="1610"/>
      <c r="D11" s="1610"/>
      <c r="E11" s="1610"/>
      <c r="F11" s="1610"/>
      <c r="G11" s="1610"/>
      <c r="H11" s="1610"/>
      <c r="I11" s="1610"/>
      <c r="J11" s="1610"/>
      <c r="K11" s="1610"/>
      <c r="L11" s="1610"/>
      <c r="M11" s="1610"/>
      <c r="N11" s="1"/>
      <c r="O11" s="1"/>
      <c r="P11" s="1"/>
      <c r="Q11" s="1"/>
      <c r="R11" s="1"/>
      <c r="S11" s="1"/>
      <c r="T11" s="1"/>
      <c r="U11" s="1"/>
      <c r="V11" s="1"/>
      <c r="W11" s="1"/>
      <c r="X11" s="1"/>
      <c r="Y11" s="1"/>
      <c r="Z11" s="1"/>
    </row>
    <row r="12" spans="1:26" ht="12.7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2">
      <c r="A13" s="1"/>
      <c r="B13" s="2298" t="s">
        <v>1071</v>
      </c>
      <c r="C13" s="1615"/>
      <c r="D13" s="1637"/>
      <c r="E13" s="2302">
        <v>2022</v>
      </c>
      <c r="F13" s="2299">
        <v>2023</v>
      </c>
      <c r="G13" s="2303">
        <v>2024</v>
      </c>
      <c r="H13" s="1"/>
      <c r="I13" s="1"/>
      <c r="J13" s="1"/>
      <c r="K13" s="1"/>
      <c r="L13" s="1"/>
      <c r="M13" s="1"/>
      <c r="N13" s="1"/>
      <c r="O13" s="1"/>
      <c r="P13" s="1"/>
      <c r="Q13" s="1"/>
      <c r="R13" s="1"/>
      <c r="S13" s="1"/>
      <c r="T13" s="1"/>
      <c r="U13" s="1"/>
      <c r="V13" s="1"/>
      <c r="W13" s="1"/>
      <c r="X13" s="1"/>
      <c r="Y13" s="1"/>
      <c r="Z13" s="1"/>
    </row>
    <row r="14" spans="1:26" ht="12.75" customHeight="1" x14ac:dyDescent="0.2">
      <c r="A14" s="1"/>
      <c r="B14" s="1638"/>
      <c r="C14" s="1638"/>
      <c r="D14" s="1639"/>
      <c r="E14" s="1641"/>
      <c r="F14" s="1643"/>
      <c r="G14" s="1643"/>
      <c r="H14" s="1"/>
      <c r="I14" s="1"/>
      <c r="J14" s="1"/>
      <c r="K14" s="1"/>
      <c r="L14" s="1"/>
      <c r="M14" s="1"/>
      <c r="N14" s="1"/>
      <c r="O14" s="1"/>
      <c r="P14" s="1"/>
      <c r="Q14" s="1"/>
      <c r="R14" s="1"/>
      <c r="S14" s="1"/>
      <c r="T14" s="1"/>
      <c r="U14" s="1"/>
      <c r="V14" s="1"/>
      <c r="W14" s="1"/>
      <c r="X14" s="1"/>
      <c r="Y14" s="1"/>
      <c r="Z14" s="1"/>
    </row>
    <row r="15" spans="1:26" ht="12.75" customHeight="1" x14ac:dyDescent="0.2">
      <c r="A15" s="1"/>
      <c r="B15" s="1670" t="s">
        <v>440</v>
      </c>
      <c r="C15" s="1671"/>
      <c r="D15" s="1672"/>
      <c r="E15" s="865">
        <v>0</v>
      </c>
      <c r="F15" s="866">
        <v>1</v>
      </c>
      <c r="G15" s="866">
        <v>2</v>
      </c>
      <c r="H15" s="1"/>
      <c r="I15" s="1"/>
      <c r="J15" s="1"/>
      <c r="K15" s="1"/>
      <c r="L15" s="1"/>
      <c r="M15" s="1"/>
      <c r="N15" s="1"/>
      <c r="O15" s="1"/>
      <c r="P15" s="1"/>
      <c r="Q15" s="1"/>
      <c r="R15" s="1"/>
      <c r="S15" s="1"/>
      <c r="T15" s="1"/>
      <c r="U15" s="1"/>
      <c r="V15" s="1"/>
      <c r="W15" s="1"/>
      <c r="X15" s="1"/>
      <c r="Y15" s="1"/>
      <c r="Z15" s="1"/>
    </row>
    <row r="16" spans="1:26" ht="12.75" customHeight="1" x14ac:dyDescent="0.2">
      <c r="A16" s="1"/>
      <c r="B16" s="1697" t="s">
        <v>441</v>
      </c>
      <c r="C16" s="1698"/>
      <c r="D16" s="1699"/>
      <c r="E16" s="2360">
        <v>0</v>
      </c>
      <c r="F16" s="2362">
        <v>1025.09807</v>
      </c>
      <c r="G16" s="2362">
        <v>10351806.300000001</v>
      </c>
      <c r="H16" s="1"/>
      <c r="I16" s="1"/>
      <c r="J16" s="1"/>
      <c r="K16" s="1"/>
      <c r="L16" s="1"/>
      <c r="M16" s="1"/>
      <c r="N16" s="1"/>
      <c r="O16" s="1"/>
      <c r="P16" s="1"/>
      <c r="Q16" s="1"/>
      <c r="R16" s="1"/>
      <c r="S16" s="1"/>
      <c r="T16" s="1"/>
      <c r="U16" s="1"/>
      <c r="V16" s="1"/>
      <c r="W16" s="1"/>
      <c r="X16" s="1"/>
      <c r="Y16" s="1"/>
      <c r="Z16" s="1"/>
    </row>
    <row r="17" spans="1:26" ht="12.75" customHeight="1" x14ac:dyDescent="0.2">
      <c r="A17" s="1"/>
      <c r="B17" s="1650"/>
      <c r="C17" s="1650"/>
      <c r="D17" s="1651"/>
      <c r="E17" s="2361"/>
      <c r="F17" s="2363"/>
      <c r="G17" s="2363"/>
      <c r="H17" s="1"/>
      <c r="I17" s="1"/>
      <c r="J17" s="1"/>
      <c r="K17" s="1"/>
      <c r="L17" s="1"/>
      <c r="M17" s="1"/>
      <c r="N17" s="1"/>
      <c r="O17" s="1"/>
      <c r="P17" s="1"/>
      <c r="Q17" s="1"/>
      <c r="R17" s="1"/>
      <c r="S17" s="1"/>
      <c r="T17" s="1"/>
      <c r="U17" s="1"/>
      <c r="V17" s="1"/>
      <c r="W17" s="1"/>
      <c r="X17" s="1"/>
      <c r="Y17" s="1"/>
      <c r="Z17" s="1"/>
    </row>
    <row r="18" spans="1:26" ht="12.75" customHeight="1" x14ac:dyDescent="0.2">
      <c r="A18" s="1"/>
      <c r="B18" s="1675" t="s">
        <v>442</v>
      </c>
      <c r="C18" s="1632"/>
      <c r="D18" s="1633"/>
      <c r="E18" s="245">
        <v>0</v>
      </c>
      <c r="F18" s="1132">
        <v>0</v>
      </c>
      <c r="G18" s="1132">
        <v>0</v>
      </c>
      <c r="H18" s="1"/>
      <c r="I18" s="1"/>
      <c r="J18" s="1"/>
      <c r="K18" s="1"/>
      <c r="L18" s="1"/>
      <c r="M18" s="1"/>
      <c r="N18" s="1"/>
      <c r="O18" s="1"/>
      <c r="P18" s="1"/>
      <c r="Q18" s="1"/>
      <c r="R18" s="1"/>
      <c r="S18" s="1"/>
      <c r="T18" s="1"/>
      <c r="U18" s="1"/>
      <c r="V18" s="1"/>
      <c r="W18" s="1"/>
      <c r="X18" s="1"/>
      <c r="Y18" s="1"/>
      <c r="Z18" s="1"/>
    </row>
    <row r="19" spans="1:26" ht="28.5" customHeight="1" x14ac:dyDescent="0.2">
      <c r="A19" s="2"/>
      <c r="B19" s="1694" t="s">
        <v>1072</v>
      </c>
      <c r="C19" s="1630"/>
      <c r="D19" s="1630"/>
      <c r="E19" s="1630"/>
      <c r="F19" s="1630"/>
      <c r="G19" s="1630"/>
      <c r="H19" s="2"/>
      <c r="I19" s="2"/>
      <c r="J19" s="2"/>
      <c r="K19" s="2"/>
      <c r="L19" s="2"/>
      <c r="M19" s="2"/>
      <c r="N19" s="2"/>
      <c r="O19" s="2"/>
      <c r="P19" s="2"/>
      <c r="Q19" s="2"/>
      <c r="R19" s="2"/>
      <c r="S19" s="2"/>
      <c r="T19" s="2"/>
      <c r="U19" s="2"/>
      <c r="V19" s="2"/>
      <c r="W19" s="2"/>
      <c r="X19" s="2"/>
      <c r="Y19" s="2"/>
      <c r="Z19" s="2"/>
    </row>
    <row r="20" spans="1:26" ht="12.75"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x14ac:dyDescent="0.2">
      <c r="A22" s="1012"/>
      <c r="B22" s="1012" t="s">
        <v>81</v>
      </c>
      <c r="C22" s="1012"/>
      <c r="D22" s="1012"/>
      <c r="E22" s="1012"/>
      <c r="F22" s="1012"/>
      <c r="G22" s="1012"/>
      <c r="H22" s="1012"/>
      <c r="I22" s="1012"/>
      <c r="J22" s="1012"/>
      <c r="K22" s="1012"/>
      <c r="L22" s="1012"/>
      <c r="M22" s="1012"/>
      <c r="N22" s="1"/>
      <c r="O22" s="1"/>
      <c r="P22" s="1"/>
      <c r="Q22" s="1"/>
      <c r="R22" s="1"/>
      <c r="S22" s="1"/>
      <c r="T22" s="1"/>
      <c r="U22" s="1"/>
      <c r="V22" s="1"/>
      <c r="W22" s="1"/>
      <c r="X22" s="1"/>
      <c r="Y22" s="1"/>
      <c r="Z22" s="1"/>
    </row>
    <row r="23" spans="1:26"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 customHeight="1" x14ac:dyDescent="0.2">
      <c r="A24" s="1"/>
      <c r="B24" s="2000" t="s">
        <v>1073</v>
      </c>
      <c r="C24" s="1615"/>
      <c r="D24" s="1615"/>
      <c r="E24" s="1615"/>
      <c r="F24" s="1615"/>
      <c r="G24" s="1615"/>
      <c r="H24" s="1615"/>
      <c r="I24" s="1615"/>
      <c r="J24" s="1615"/>
      <c r="K24" s="1615"/>
      <c r="L24" s="1615"/>
      <c r="M24" s="1615"/>
      <c r="N24" s="1"/>
      <c r="O24" s="1"/>
      <c r="P24" s="1"/>
      <c r="Q24" s="1"/>
      <c r="R24" s="1"/>
      <c r="S24" s="1"/>
      <c r="T24" s="1"/>
      <c r="U24" s="1"/>
      <c r="V24" s="1"/>
      <c r="W24" s="1"/>
      <c r="X24" s="1"/>
      <c r="Y24" s="1"/>
      <c r="Z24" s="1"/>
    </row>
    <row r="25" spans="1:26" ht="12.75" customHeight="1" x14ac:dyDescent="0.2">
      <c r="A25" s="1"/>
      <c r="B25" s="1615"/>
      <c r="C25" s="1610"/>
      <c r="D25" s="1610"/>
      <c r="E25" s="1610"/>
      <c r="F25" s="1610"/>
      <c r="G25" s="1610"/>
      <c r="H25" s="1610"/>
      <c r="I25" s="1610"/>
      <c r="J25" s="1610"/>
      <c r="K25" s="1610"/>
      <c r="L25" s="1610"/>
      <c r="M25" s="1615"/>
      <c r="N25" s="1"/>
      <c r="O25" s="1"/>
      <c r="P25" s="1"/>
      <c r="Q25" s="1"/>
      <c r="R25" s="1"/>
      <c r="S25" s="1"/>
      <c r="T25" s="1"/>
      <c r="U25" s="1"/>
      <c r="V25" s="1"/>
      <c r="W25" s="1"/>
      <c r="X25" s="1"/>
      <c r="Y25" s="1"/>
      <c r="Z25" s="1"/>
    </row>
    <row r="26" spans="1:26" ht="12.75" customHeight="1" x14ac:dyDescent="0.2">
      <c r="A26" s="1"/>
      <c r="B26" s="1615"/>
      <c r="C26" s="1610"/>
      <c r="D26" s="1610"/>
      <c r="E26" s="1610"/>
      <c r="F26" s="1610"/>
      <c r="G26" s="1610"/>
      <c r="H26" s="1610"/>
      <c r="I26" s="1610"/>
      <c r="J26" s="1610"/>
      <c r="K26" s="1610"/>
      <c r="L26" s="1610"/>
      <c r="M26" s="1615"/>
      <c r="N26" s="1"/>
      <c r="O26" s="1"/>
      <c r="P26" s="1"/>
      <c r="Q26" s="1"/>
      <c r="R26" s="1"/>
      <c r="S26" s="1"/>
      <c r="T26" s="1"/>
      <c r="U26" s="1"/>
      <c r="V26" s="1"/>
      <c r="W26" s="1"/>
      <c r="X26" s="1"/>
      <c r="Y26" s="1"/>
      <c r="Z26" s="1"/>
    </row>
    <row r="27" spans="1:26" ht="12.75" customHeight="1" x14ac:dyDescent="0.2">
      <c r="A27" s="1"/>
      <c r="B27" s="1615"/>
      <c r="C27" s="1615"/>
      <c r="D27" s="1615"/>
      <c r="E27" s="1615"/>
      <c r="F27" s="1615"/>
      <c r="G27" s="1615"/>
      <c r="H27" s="1615"/>
      <c r="I27" s="1615"/>
      <c r="J27" s="1615"/>
      <c r="K27" s="1615"/>
      <c r="L27" s="1615"/>
      <c r="M27" s="1615"/>
      <c r="N27" s="1"/>
      <c r="O27" s="1"/>
      <c r="P27" s="1"/>
      <c r="Q27" s="1"/>
      <c r="R27" s="1"/>
      <c r="S27" s="1"/>
      <c r="T27" s="1"/>
      <c r="U27" s="1"/>
      <c r="V27" s="1"/>
      <c r="W27" s="1"/>
      <c r="X27" s="1"/>
      <c r="Y27" s="1"/>
      <c r="Z27" s="1"/>
    </row>
    <row r="28" spans="1:26"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
      <c r="A31" s="6"/>
      <c r="B31" s="2309" t="s">
        <v>83</v>
      </c>
      <c r="C31" s="1610"/>
      <c r="D31" s="1610"/>
      <c r="E31" s="1610"/>
      <c r="F31" s="1610"/>
      <c r="G31" s="6"/>
      <c r="H31" s="6"/>
      <c r="I31" s="6"/>
      <c r="J31" s="6"/>
      <c r="K31" s="6"/>
      <c r="L31" s="6"/>
      <c r="M31" s="6"/>
      <c r="N31" s="6"/>
      <c r="O31" s="6"/>
      <c r="P31" s="6"/>
      <c r="Q31" s="6"/>
      <c r="R31" s="6"/>
      <c r="S31" s="6"/>
      <c r="T31" s="6"/>
      <c r="U31" s="6"/>
      <c r="V31" s="6"/>
      <c r="W31" s="6"/>
      <c r="X31" s="6"/>
      <c r="Y31" s="6"/>
      <c r="Z31" s="6"/>
    </row>
    <row r="32" spans="1:26" ht="12.75" customHeight="1" x14ac:dyDescent="0.2">
      <c r="A32" s="2"/>
      <c r="B32" s="1610"/>
      <c r="C32" s="1610"/>
      <c r="D32" s="1610"/>
      <c r="E32" s="1610"/>
      <c r="F32" s="1610"/>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1012"/>
      <c r="B34" s="1012" t="s">
        <v>84</v>
      </c>
      <c r="C34" s="1012"/>
      <c r="D34" s="1012"/>
      <c r="E34" s="1012"/>
      <c r="F34" s="1012"/>
      <c r="G34" s="1012"/>
      <c r="H34" s="1012"/>
      <c r="I34" s="1012"/>
      <c r="J34" s="1012"/>
      <c r="K34" s="1012"/>
      <c r="L34" s="1012"/>
      <c r="M34" s="1012"/>
      <c r="N34" s="1"/>
      <c r="O34" s="1"/>
      <c r="P34" s="1"/>
      <c r="Q34" s="1"/>
      <c r="R34" s="1"/>
      <c r="S34" s="1"/>
      <c r="T34" s="1"/>
      <c r="U34" s="1"/>
      <c r="V34" s="1"/>
      <c r="W34" s="1"/>
      <c r="X34" s="1"/>
      <c r="Y34" s="1"/>
      <c r="Z34" s="1"/>
    </row>
    <row r="35" spans="1:26" ht="12.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 customHeight="1" x14ac:dyDescent="0.2">
      <c r="A36" s="1"/>
      <c r="B36" s="2298" t="s">
        <v>1074</v>
      </c>
      <c r="C36" s="1615"/>
      <c r="D36" s="1637"/>
      <c r="E36" s="2299">
        <v>2022</v>
      </c>
      <c r="F36" s="1615"/>
      <c r="G36" s="1637"/>
      <c r="H36" s="2299">
        <v>2023</v>
      </c>
      <c r="I36" s="1615"/>
      <c r="J36" s="1615"/>
      <c r="K36" s="2303">
        <v>2024</v>
      </c>
      <c r="L36" s="1615"/>
      <c r="M36" s="1615"/>
      <c r="N36" s="1"/>
      <c r="O36" s="1"/>
      <c r="P36" s="1"/>
      <c r="Q36" s="1"/>
      <c r="R36" s="1"/>
      <c r="S36" s="1"/>
      <c r="T36" s="1"/>
      <c r="U36" s="1"/>
      <c r="V36" s="1"/>
      <c r="W36" s="1"/>
      <c r="X36" s="1"/>
      <c r="Y36" s="1"/>
      <c r="Z36" s="1"/>
    </row>
    <row r="37" spans="1:26" ht="12.75" customHeight="1" x14ac:dyDescent="0.2">
      <c r="A37" s="1"/>
      <c r="B37" s="1615"/>
      <c r="C37" s="1610"/>
      <c r="D37" s="1637"/>
      <c r="E37" s="1685"/>
      <c r="F37" s="1615"/>
      <c r="G37" s="1637"/>
      <c r="H37" s="1685"/>
      <c r="I37" s="1615"/>
      <c r="J37" s="1615"/>
      <c r="K37" s="1685"/>
      <c r="L37" s="1615"/>
      <c r="M37" s="1615"/>
      <c r="N37" s="1"/>
      <c r="O37" s="1"/>
      <c r="P37" s="1"/>
      <c r="Q37" s="1"/>
      <c r="R37" s="1"/>
      <c r="S37" s="1"/>
      <c r="T37" s="1"/>
      <c r="U37" s="1"/>
      <c r="V37" s="1"/>
      <c r="W37" s="1"/>
      <c r="X37" s="1"/>
      <c r="Y37" s="1"/>
      <c r="Z37" s="1"/>
    </row>
    <row r="38" spans="1:26" ht="12.75" customHeight="1" x14ac:dyDescent="0.2">
      <c r="A38" s="1"/>
      <c r="B38" s="1615"/>
      <c r="C38" s="1610"/>
      <c r="D38" s="1637"/>
      <c r="E38" s="2355" t="s">
        <v>86</v>
      </c>
      <c r="F38" s="2356" t="s">
        <v>87</v>
      </c>
      <c r="G38" s="2358" t="s">
        <v>42</v>
      </c>
      <c r="H38" s="2355" t="s">
        <v>86</v>
      </c>
      <c r="I38" s="2356" t="s">
        <v>87</v>
      </c>
      <c r="J38" s="2358" t="s">
        <v>42</v>
      </c>
      <c r="K38" s="2355" t="s">
        <v>86</v>
      </c>
      <c r="L38" s="2356" t="s">
        <v>87</v>
      </c>
      <c r="M38" s="2357" t="s">
        <v>42</v>
      </c>
      <c r="N38" s="1"/>
      <c r="O38" s="1"/>
      <c r="P38" s="1"/>
      <c r="Q38" s="1"/>
      <c r="R38" s="1"/>
      <c r="S38" s="1"/>
      <c r="T38" s="1"/>
      <c r="U38" s="1"/>
      <c r="V38" s="1"/>
      <c r="W38" s="1"/>
      <c r="X38" s="1"/>
      <c r="Y38" s="1"/>
      <c r="Z38" s="1"/>
    </row>
    <row r="39" spans="1:26" ht="12.75" customHeight="1" x14ac:dyDescent="0.2">
      <c r="A39" s="1"/>
      <c r="B39" s="1615"/>
      <c r="C39" s="1615"/>
      <c r="D39" s="1637"/>
      <c r="E39" s="1741"/>
      <c r="F39" s="1743"/>
      <c r="G39" s="1747"/>
      <c r="H39" s="1741"/>
      <c r="I39" s="1743"/>
      <c r="J39" s="1747"/>
      <c r="K39" s="1741"/>
      <c r="L39" s="1743"/>
      <c r="M39" s="1745"/>
      <c r="N39" s="1"/>
      <c r="O39" s="1"/>
      <c r="P39" s="1"/>
      <c r="Q39" s="1"/>
      <c r="R39" s="1"/>
      <c r="S39" s="1"/>
      <c r="T39" s="1"/>
      <c r="U39" s="1"/>
      <c r="V39" s="1"/>
      <c r="W39" s="1"/>
      <c r="X39" s="1"/>
      <c r="Y39" s="1"/>
      <c r="Z39" s="1"/>
    </row>
    <row r="40" spans="1:26" ht="12.75" customHeight="1" x14ac:dyDescent="0.2">
      <c r="A40" s="1"/>
      <c r="B40" s="2324" t="s">
        <v>88</v>
      </c>
      <c r="C40" s="1627"/>
      <c r="D40" s="1627"/>
      <c r="E40" s="1627"/>
      <c r="F40" s="1627"/>
      <c r="G40" s="1627"/>
      <c r="H40" s="1627"/>
      <c r="I40" s="1627"/>
      <c r="J40" s="1627"/>
      <c r="K40" s="1627"/>
      <c r="L40" s="1627"/>
      <c r="M40" s="1627"/>
      <c r="N40" s="1"/>
      <c r="O40" s="1"/>
      <c r="P40" s="1"/>
      <c r="Q40" s="1"/>
      <c r="R40" s="1"/>
      <c r="S40" s="1"/>
      <c r="T40" s="1"/>
      <c r="U40" s="1"/>
      <c r="V40" s="1"/>
      <c r="W40" s="1"/>
      <c r="X40" s="1"/>
      <c r="Y40" s="1"/>
      <c r="Z40" s="1"/>
    </row>
    <row r="41" spans="1:26" ht="12.75" customHeight="1" x14ac:dyDescent="0.2">
      <c r="A41" s="1"/>
      <c r="B41" s="1646" t="s">
        <v>23</v>
      </c>
      <c r="C41" s="1647"/>
      <c r="D41" s="1648"/>
      <c r="E41" s="1060">
        <v>51</v>
      </c>
      <c r="F41" s="1157">
        <v>7</v>
      </c>
      <c r="G41" s="867">
        <v>58</v>
      </c>
      <c r="H41" s="1061">
        <v>59</v>
      </c>
      <c r="I41" s="1157">
        <v>12</v>
      </c>
      <c r="J41" s="1490">
        <v>71</v>
      </c>
      <c r="K41" s="1061">
        <v>58</v>
      </c>
      <c r="L41" s="1157">
        <v>11</v>
      </c>
      <c r="M41" s="1490">
        <v>69</v>
      </c>
      <c r="N41" s="1"/>
      <c r="O41" s="82"/>
      <c r="P41" s="82"/>
      <c r="Q41" s="82"/>
      <c r="R41" s="1"/>
      <c r="S41" s="1"/>
      <c r="T41" s="1"/>
      <c r="U41" s="1"/>
      <c r="V41" s="1"/>
      <c r="W41" s="1"/>
      <c r="X41" s="1"/>
      <c r="Y41" s="1"/>
      <c r="Z41" s="1"/>
    </row>
    <row r="42" spans="1:26" ht="12.75" customHeight="1" x14ac:dyDescent="0.2">
      <c r="A42" s="1"/>
      <c r="B42" s="1623" t="s">
        <v>26</v>
      </c>
      <c r="C42" s="1624"/>
      <c r="D42" s="1625"/>
      <c r="E42" s="1058">
        <v>10436</v>
      </c>
      <c r="F42" s="307">
        <v>1961</v>
      </c>
      <c r="G42" s="306">
        <v>12397</v>
      </c>
      <c r="H42" s="113">
        <v>10415</v>
      </c>
      <c r="I42" s="307">
        <v>2187</v>
      </c>
      <c r="J42" s="1351">
        <v>12602</v>
      </c>
      <c r="K42" s="113">
        <v>10162</v>
      </c>
      <c r="L42" s="307">
        <v>2536</v>
      </c>
      <c r="M42" s="1351">
        <v>12698</v>
      </c>
      <c r="N42" s="1"/>
      <c r="O42" s="82"/>
      <c r="P42" s="82"/>
      <c r="Q42" s="82"/>
      <c r="R42" s="1"/>
      <c r="S42" s="1"/>
      <c r="T42" s="1"/>
      <c r="U42" s="1"/>
      <c r="V42" s="1"/>
      <c r="W42" s="1"/>
      <c r="X42" s="1"/>
      <c r="Y42" s="1"/>
      <c r="Z42" s="1"/>
    </row>
    <row r="43" spans="1:26" ht="12.75" customHeight="1" x14ac:dyDescent="0.2">
      <c r="A43" s="1"/>
      <c r="B43" s="1623" t="s">
        <v>27</v>
      </c>
      <c r="C43" s="1624"/>
      <c r="D43" s="1625"/>
      <c r="E43" s="1058">
        <v>516</v>
      </c>
      <c r="F43" s="307">
        <v>145</v>
      </c>
      <c r="G43" s="306">
        <v>661</v>
      </c>
      <c r="H43" s="113">
        <v>507</v>
      </c>
      <c r="I43" s="307">
        <v>153</v>
      </c>
      <c r="J43" s="1351">
        <v>660</v>
      </c>
      <c r="K43" s="113">
        <v>478</v>
      </c>
      <c r="L43" s="307">
        <v>165</v>
      </c>
      <c r="M43" s="1351">
        <v>643</v>
      </c>
      <c r="N43" s="1"/>
      <c r="O43" s="82"/>
      <c r="P43" s="82"/>
      <c r="Q43" s="82"/>
      <c r="R43" s="1"/>
      <c r="S43" s="1"/>
      <c r="T43" s="1"/>
      <c r="U43" s="1"/>
      <c r="V43" s="1"/>
      <c r="W43" s="1"/>
      <c r="X43" s="1"/>
      <c r="Y43" s="1"/>
      <c r="Z43" s="1"/>
    </row>
    <row r="44" spans="1:26" ht="12.75" customHeight="1" x14ac:dyDescent="0.2">
      <c r="A44" s="1"/>
      <c r="B44" s="1631" t="s">
        <v>42</v>
      </c>
      <c r="C44" s="1632"/>
      <c r="D44" s="1633"/>
      <c r="E44" s="1491">
        <v>11003</v>
      </c>
      <c r="F44" s="1159">
        <v>2113</v>
      </c>
      <c r="G44" s="311">
        <v>13116</v>
      </c>
      <c r="H44" s="1158">
        <v>10981</v>
      </c>
      <c r="I44" s="1159">
        <v>2352</v>
      </c>
      <c r="J44" s="1492">
        <v>13333</v>
      </c>
      <c r="K44" s="1158">
        <v>10698</v>
      </c>
      <c r="L44" s="1159">
        <v>2712</v>
      </c>
      <c r="M44" s="1492">
        <v>13410</v>
      </c>
      <c r="N44" s="1"/>
      <c r="O44" s="82"/>
      <c r="P44" s="82"/>
      <c r="Q44" s="82"/>
      <c r="R44" s="1"/>
      <c r="S44" s="1"/>
      <c r="T44" s="1"/>
      <c r="U44" s="1"/>
      <c r="V44" s="1"/>
      <c r="W44" s="1"/>
      <c r="X44" s="1"/>
      <c r="Y44" s="1"/>
      <c r="Z44" s="1"/>
    </row>
    <row r="45" spans="1:26" ht="12.75" customHeight="1" x14ac:dyDescent="0.2">
      <c r="A45" s="1"/>
      <c r="B45" s="2321" t="s">
        <v>90</v>
      </c>
      <c r="C45" s="1630"/>
      <c r="D45" s="1630"/>
      <c r="E45" s="1630"/>
      <c r="F45" s="1630"/>
      <c r="G45" s="1630"/>
      <c r="H45" s="1630"/>
      <c r="I45" s="1630"/>
      <c r="J45" s="1630"/>
      <c r="K45" s="1630"/>
      <c r="L45" s="1630"/>
      <c r="M45" s="1630"/>
      <c r="N45" s="1"/>
      <c r="O45" s="1"/>
      <c r="P45" s="1"/>
      <c r="Q45" s="1"/>
      <c r="R45" s="1"/>
      <c r="S45" s="1"/>
      <c r="T45" s="1"/>
      <c r="U45" s="1"/>
      <c r="V45" s="1"/>
      <c r="W45" s="1"/>
      <c r="X45" s="1"/>
      <c r="Y45" s="1"/>
      <c r="Z45" s="1"/>
    </row>
    <row r="46" spans="1:26" ht="12.75" customHeight="1" x14ac:dyDescent="0.2">
      <c r="A46" s="1"/>
      <c r="B46" s="1646" t="s">
        <v>23</v>
      </c>
      <c r="C46" s="1647"/>
      <c r="D46" s="1648"/>
      <c r="E46" s="1061">
        <v>0</v>
      </c>
      <c r="F46" s="1157">
        <v>0</v>
      </c>
      <c r="G46" s="867">
        <v>0</v>
      </c>
      <c r="H46" s="1061">
        <v>0</v>
      </c>
      <c r="I46" s="1157">
        <v>0</v>
      </c>
      <c r="J46" s="1490">
        <v>0</v>
      </c>
      <c r="K46" s="1061">
        <v>0</v>
      </c>
      <c r="L46" s="1157">
        <v>0</v>
      </c>
      <c r="M46" s="1490">
        <v>0</v>
      </c>
      <c r="N46" s="1"/>
      <c r="O46" s="82"/>
      <c r="P46" s="82"/>
      <c r="Q46" s="82"/>
      <c r="R46" s="1"/>
      <c r="S46" s="1"/>
      <c r="T46" s="1"/>
      <c r="U46" s="1"/>
      <c r="V46" s="1"/>
      <c r="W46" s="1"/>
      <c r="X46" s="1"/>
      <c r="Y46" s="1"/>
      <c r="Z46" s="1"/>
    </row>
    <row r="47" spans="1:26" ht="12.75" customHeight="1" x14ac:dyDescent="0.2">
      <c r="A47" s="1"/>
      <c r="B47" s="1623" t="s">
        <v>26</v>
      </c>
      <c r="C47" s="1624"/>
      <c r="D47" s="1625"/>
      <c r="E47" s="113">
        <v>35</v>
      </c>
      <c r="F47" s="307">
        <v>43</v>
      </c>
      <c r="G47" s="306">
        <v>78</v>
      </c>
      <c r="H47" s="113">
        <v>35</v>
      </c>
      <c r="I47" s="307">
        <v>58</v>
      </c>
      <c r="J47" s="1351">
        <v>93</v>
      </c>
      <c r="K47" s="113">
        <v>30</v>
      </c>
      <c r="L47" s="307">
        <v>61</v>
      </c>
      <c r="M47" s="1351">
        <v>91</v>
      </c>
      <c r="N47" s="1"/>
      <c r="O47" s="82"/>
      <c r="P47" s="82"/>
      <c r="Q47" s="82"/>
      <c r="R47" s="1"/>
      <c r="S47" s="1"/>
      <c r="T47" s="1"/>
      <c r="U47" s="1"/>
      <c r="V47" s="1"/>
      <c r="W47" s="1"/>
      <c r="X47" s="1"/>
      <c r="Y47" s="1"/>
      <c r="Z47" s="1"/>
    </row>
    <row r="48" spans="1:26" ht="12.75" customHeight="1" x14ac:dyDescent="0.2">
      <c r="A48" s="1"/>
      <c r="B48" s="1623" t="s">
        <v>27</v>
      </c>
      <c r="C48" s="1624"/>
      <c r="D48" s="1625"/>
      <c r="E48" s="113">
        <v>0</v>
      </c>
      <c r="F48" s="307">
        <v>0</v>
      </c>
      <c r="G48" s="306">
        <v>0</v>
      </c>
      <c r="H48" s="113">
        <v>0</v>
      </c>
      <c r="I48" s="307">
        <v>0</v>
      </c>
      <c r="J48" s="1351">
        <v>0</v>
      </c>
      <c r="K48" s="113">
        <v>0</v>
      </c>
      <c r="L48" s="307">
        <v>0</v>
      </c>
      <c r="M48" s="1351">
        <v>0</v>
      </c>
      <c r="N48" s="1"/>
      <c r="O48" s="82"/>
      <c r="P48" s="82"/>
      <c r="Q48" s="82"/>
      <c r="R48" s="1"/>
      <c r="S48" s="1"/>
      <c r="T48" s="1"/>
      <c r="U48" s="1"/>
      <c r="V48" s="1"/>
      <c r="W48" s="1"/>
      <c r="X48" s="1"/>
      <c r="Y48" s="1"/>
      <c r="Z48" s="1"/>
    </row>
    <row r="49" spans="1:26" ht="12.75" customHeight="1" x14ac:dyDescent="0.2">
      <c r="A49" s="1"/>
      <c r="B49" s="1631" t="s">
        <v>42</v>
      </c>
      <c r="C49" s="1632"/>
      <c r="D49" s="1633"/>
      <c r="E49" s="1158">
        <v>35</v>
      </c>
      <c r="F49" s="1159">
        <v>43</v>
      </c>
      <c r="G49" s="311">
        <v>78</v>
      </c>
      <c r="H49" s="1158">
        <v>35</v>
      </c>
      <c r="I49" s="1159">
        <v>58</v>
      </c>
      <c r="J49" s="1492">
        <v>93</v>
      </c>
      <c r="K49" s="1158">
        <v>30</v>
      </c>
      <c r="L49" s="1159">
        <v>61</v>
      </c>
      <c r="M49" s="1492">
        <v>91</v>
      </c>
      <c r="N49" s="1"/>
      <c r="O49" s="82"/>
      <c r="P49" s="82"/>
      <c r="Q49" s="82"/>
      <c r="R49" s="1"/>
      <c r="S49" s="1"/>
      <c r="T49" s="1"/>
      <c r="U49" s="1"/>
      <c r="V49" s="1"/>
      <c r="W49" s="1"/>
      <c r="X49" s="1"/>
      <c r="Y49" s="1"/>
      <c r="Z49" s="1"/>
    </row>
    <row r="50" spans="1:26" ht="12.75" customHeight="1" x14ac:dyDescent="0.2">
      <c r="A50" s="1"/>
      <c r="B50" s="2321" t="s">
        <v>91</v>
      </c>
      <c r="C50" s="1630"/>
      <c r="D50" s="1630"/>
      <c r="E50" s="1630"/>
      <c r="F50" s="1630"/>
      <c r="G50" s="1630"/>
      <c r="H50" s="1630"/>
      <c r="I50" s="1630"/>
      <c r="J50" s="1630"/>
      <c r="K50" s="1630"/>
      <c r="L50" s="1630"/>
      <c r="M50" s="1630"/>
      <c r="N50" s="1"/>
      <c r="O50" s="1"/>
      <c r="P50" s="1"/>
      <c r="Q50" s="1"/>
      <c r="R50" s="1"/>
      <c r="S50" s="1"/>
      <c r="T50" s="1"/>
      <c r="U50" s="1"/>
      <c r="V50" s="1"/>
      <c r="W50" s="1"/>
      <c r="X50" s="1"/>
      <c r="Y50" s="1"/>
      <c r="Z50" s="1"/>
    </row>
    <row r="51" spans="1:26" ht="12.75" customHeight="1" x14ac:dyDescent="0.2">
      <c r="A51" s="1"/>
      <c r="B51" s="1646" t="s">
        <v>23</v>
      </c>
      <c r="C51" s="1647"/>
      <c r="D51" s="1648"/>
      <c r="E51" s="1061">
        <v>2</v>
      </c>
      <c r="F51" s="1157">
        <v>1</v>
      </c>
      <c r="G51" s="867">
        <v>3</v>
      </c>
      <c r="H51" s="1061">
        <v>1</v>
      </c>
      <c r="I51" s="1157">
        <v>3</v>
      </c>
      <c r="J51" s="1490">
        <v>4</v>
      </c>
      <c r="K51" s="1061">
        <v>1</v>
      </c>
      <c r="L51" s="1157">
        <v>2</v>
      </c>
      <c r="M51" s="1490">
        <v>3</v>
      </c>
      <c r="N51" s="1"/>
      <c r="O51" s="82"/>
      <c r="P51" s="82"/>
      <c r="Q51" s="82"/>
      <c r="R51" s="1"/>
      <c r="S51" s="1"/>
      <c r="T51" s="1"/>
      <c r="U51" s="1"/>
      <c r="V51" s="1"/>
      <c r="W51" s="1"/>
      <c r="X51" s="1"/>
      <c r="Y51" s="1"/>
      <c r="Z51" s="1"/>
    </row>
    <row r="52" spans="1:26" ht="12.75" customHeight="1" x14ac:dyDescent="0.2">
      <c r="A52" s="1"/>
      <c r="B52" s="1623" t="s">
        <v>26</v>
      </c>
      <c r="C52" s="1624"/>
      <c r="D52" s="1625"/>
      <c r="E52" s="113">
        <v>452</v>
      </c>
      <c r="F52" s="307">
        <v>678</v>
      </c>
      <c r="G52" s="306">
        <v>1130</v>
      </c>
      <c r="H52" s="113">
        <v>411</v>
      </c>
      <c r="I52" s="307">
        <v>872</v>
      </c>
      <c r="J52" s="1351">
        <v>1283</v>
      </c>
      <c r="K52" s="113">
        <v>161</v>
      </c>
      <c r="L52" s="307">
        <v>723</v>
      </c>
      <c r="M52" s="1351">
        <v>884</v>
      </c>
      <c r="N52" s="1"/>
      <c r="O52" s="82"/>
      <c r="P52" s="82"/>
      <c r="Q52" s="82"/>
      <c r="R52" s="1"/>
      <c r="S52" s="1"/>
      <c r="T52" s="1"/>
      <c r="U52" s="1"/>
      <c r="V52" s="1"/>
      <c r="W52" s="1"/>
      <c r="X52" s="1"/>
      <c r="Y52" s="1"/>
      <c r="Z52" s="1"/>
    </row>
    <row r="53" spans="1:26" ht="12.75" customHeight="1" x14ac:dyDescent="0.2">
      <c r="A53" s="1"/>
      <c r="B53" s="1623" t="s">
        <v>27</v>
      </c>
      <c r="C53" s="1624"/>
      <c r="D53" s="1625"/>
      <c r="E53" s="113">
        <v>4</v>
      </c>
      <c r="F53" s="307">
        <v>6</v>
      </c>
      <c r="G53" s="306">
        <v>10</v>
      </c>
      <c r="H53" s="113">
        <v>10</v>
      </c>
      <c r="I53" s="307">
        <v>13</v>
      </c>
      <c r="J53" s="1351">
        <v>23</v>
      </c>
      <c r="K53" s="113">
        <v>5</v>
      </c>
      <c r="L53" s="307">
        <v>11</v>
      </c>
      <c r="M53" s="1351">
        <v>16</v>
      </c>
      <c r="N53" s="1"/>
      <c r="O53" s="82"/>
      <c r="P53" s="82"/>
      <c r="Q53" s="82"/>
      <c r="R53" s="1"/>
      <c r="S53" s="1"/>
      <c r="T53" s="1"/>
      <c r="U53" s="1"/>
      <c r="V53" s="1"/>
      <c r="W53" s="1"/>
      <c r="X53" s="1"/>
      <c r="Y53" s="1"/>
      <c r="Z53" s="1"/>
    </row>
    <row r="54" spans="1:26" ht="12.75" customHeight="1" x14ac:dyDescent="0.2">
      <c r="A54" s="1"/>
      <c r="B54" s="1736" t="s">
        <v>42</v>
      </c>
      <c r="C54" s="1698"/>
      <c r="D54" s="1699"/>
      <c r="E54" s="1158">
        <v>458</v>
      </c>
      <c r="F54" s="1159">
        <v>685</v>
      </c>
      <c r="G54" s="311">
        <v>1143</v>
      </c>
      <c r="H54" s="1158">
        <v>422</v>
      </c>
      <c r="I54" s="1159">
        <v>888</v>
      </c>
      <c r="J54" s="1492">
        <v>1310</v>
      </c>
      <c r="K54" s="1158">
        <v>167</v>
      </c>
      <c r="L54" s="1159">
        <v>736</v>
      </c>
      <c r="M54" s="1492">
        <v>903</v>
      </c>
      <c r="N54" s="1"/>
      <c r="O54" s="82"/>
      <c r="P54" s="82"/>
      <c r="Q54" s="82"/>
      <c r="R54" s="1"/>
      <c r="S54" s="1"/>
      <c r="T54" s="1"/>
      <c r="U54" s="1"/>
      <c r="V54" s="1"/>
      <c r="W54" s="1"/>
      <c r="X54" s="1"/>
      <c r="Y54" s="1"/>
      <c r="Z54" s="1"/>
    </row>
    <row r="55" spans="1:26" ht="12.75" customHeight="1" x14ac:dyDescent="0.2">
      <c r="A55" s="1"/>
      <c r="B55" s="1707" t="s">
        <v>1075</v>
      </c>
      <c r="C55" s="1632"/>
      <c r="D55" s="1633"/>
      <c r="E55" s="1160">
        <v>11496</v>
      </c>
      <c r="F55" s="1161">
        <v>2841</v>
      </c>
      <c r="G55" s="1162">
        <v>14337</v>
      </c>
      <c r="H55" s="1160">
        <v>11438</v>
      </c>
      <c r="I55" s="1161">
        <v>3298</v>
      </c>
      <c r="J55" s="1354">
        <v>14736</v>
      </c>
      <c r="K55" s="1160">
        <v>10895</v>
      </c>
      <c r="L55" s="1161">
        <v>3509</v>
      </c>
      <c r="M55" s="1354">
        <v>14404</v>
      </c>
      <c r="N55" s="1"/>
      <c r="O55" s="82"/>
      <c r="P55" s="82"/>
      <c r="Q55" s="82"/>
      <c r="R55" s="1"/>
      <c r="S55" s="1"/>
      <c r="T55" s="1"/>
      <c r="U55" s="1"/>
      <c r="V55" s="1"/>
      <c r="W55" s="1"/>
      <c r="X55" s="1"/>
      <c r="Y55" s="1"/>
      <c r="Z55" s="1"/>
    </row>
    <row r="56" spans="1:26" ht="15" customHeight="1" x14ac:dyDescent="0.2">
      <c r="A56" s="2"/>
      <c r="B56" s="1644" t="s">
        <v>1076</v>
      </c>
      <c r="C56" s="1645"/>
      <c r="D56" s="1645"/>
      <c r="E56" s="1645"/>
      <c r="F56" s="1645"/>
      <c r="G56" s="1645"/>
      <c r="H56" s="1645"/>
      <c r="I56" s="1645"/>
      <c r="J56" s="1645"/>
      <c r="K56" s="1645"/>
      <c r="L56" s="1645"/>
      <c r="M56" s="1645"/>
      <c r="N56" s="2"/>
      <c r="O56" s="2"/>
      <c r="P56" s="2"/>
      <c r="Q56" s="2"/>
      <c r="R56" s="2"/>
      <c r="S56" s="2"/>
      <c r="T56" s="2"/>
      <c r="U56" s="2"/>
      <c r="V56" s="2"/>
      <c r="W56" s="2"/>
      <c r="X56" s="2"/>
      <c r="Y56" s="2"/>
      <c r="Z56" s="2"/>
    </row>
    <row r="57" spans="1:26" ht="12.75" customHeight="1" x14ac:dyDescent="0.2">
      <c r="A57" s="2"/>
      <c r="B57" s="1610"/>
      <c r="C57" s="1610"/>
      <c r="D57" s="1610"/>
      <c r="E57" s="1610"/>
      <c r="F57" s="1610"/>
      <c r="G57" s="1610"/>
      <c r="H57" s="1610"/>
      <c r="I57" s="1610"/>
      <c r="J57" s="1610"/>
      <c r="K57" s="1610"/>
      <c r="L57" s="1610"/>
      <c r="M57" s="1610"/>
      <c r="N57" s="2"/>
      <c r="O57" s="2"/>
      <c r="P57" s="2"/>
      <c r="Q57" s="2"/>
      <c r="R57" s="2"/>
      <c r="S57" s="2"/>
      <c r="T57" s="2"/>
      <c r="U57" s="2"/>
      <c r="V57" s="2"/>
      <c r="W57" s="2"/>
      <c r="X57" s="2"/>
      <c r="Y57" s="2"/>
      <c r="Z57" s="2"/>
    </row>
    <row r="58" spans="1:26" ht="18" customHeight="1" x14ac:dyDescent="0.2">
      <c r="A58" s="2"/>
      <c r="B58" s="1635"/>
      <c r="C58" s="1635"/>
      <c r="D58" s="1635"/>
      <c r="E58" s="1635"/>
      <c r="F58" s="1635"/>
      <c r="G58" s="1635"/>
      <c r="H58" s="1635"/>
      <c r="I58" s="1635"/>
      <c r="J58" s="1635"/>
      <c r="K58" s="1635"/>
      <c r="L58" s="1635"/>
      <c r="M58" s="1635"/>
      <c r="N58" s="2"/>
      <c r="O58" s="2"/>
      <c r="P58" s="2"/>
      <c r="Q58" s="2"/>
      <c r="R58" s="2"/>
      <c r="S58" s="2"/>
      <c r="T58" s="2"/>
      <c r="U58" s="2"/>
      <c r="V58" s="2"/>
      <c r="W58" s="2"/>
      <c r="X58" s="2"/>
      <c r="Y58" s="2"/>
      <c r="Z58" s="2"/>
    </row>
    <row r="59" spans="1:26" ht="12.75" customHeight="1" x14ac:dyDescent="0.2">
      <c r="A59" s="1"/>
      <c r="B59" s="1"/>
      <c r="C59" s="1"/>
      <c r="D59" s="1"/>
      <c r="E59" s="1"/>
      <c r="F59" s="1"/>
      <c r="G59" s="1"/>
      <c r="H59" s="1"/>
      <c r="I59" s="1"/>
      <c r="J59" s="1"/>
      <c r="K59" s="1"/>
      <c r="L59" s="1"/>
      <c r="M59" s="1"/>
      <c r="N59" s="2"/>
      <c r="O59" s="2"/>
      <c r="P59" s="2"/>
      <c r="Q59" s="2"/>
      <c r="R59" s="2"/>
      <c r="S59" s="2"/>
      <c r="T59" s="2"/>
      <c r="U59" s="2"/>
      <c r="V59" s="2"/>
      <c r="W59" s="2"/>
      <c r="X59" s="2"/>
      <c r="Y59" s="2"/>
      <c r="Z59" s="2"/>
    </row>
    <row r="60" spans="1:26" ht="15" customHeight="1" x14ac:dyDescent="0.2">
      <c r="A60" s="1"/>
      <c r="B60" s="2298" t="s">
        <v>1077</v>
      </c>
      <c r="C60" s="1615"/>
      <c r="D60" s="1637"/>
      <c r="E60" s="2299">
        <v>2022</v>
      </c>
      <c r="F60" s="1615"/>
      <c r="G60" s="1637"/>
      <c r="H60" s="2299">
        <v>2023</v>
      </c>
      <c r="I60" s="1615"/>
      <c r="J60" s="1615"/>
      <c r="K60" s="2303">
        <v>2024</v>
      </c>
      <c r="L60" s="1615"/>
      <c r="M60" s="1615"/>
      <c r="N60" s="1"/>
      <c r="O60" s="1"/>
      <c r="P60" s="1"/>
      <c r="Q60" s="1"/>
      <c r="R60" s="1"/>
      <c r="S60" s="1"/>
      <c r="T60" s="1"/>
      <c r="U60" s="1"/>
      <c r="V60" s="1"/>
      <c r="W60" s="1"/>
      <c r="X60" s="1"/>
      <c r="Y60" s="1"/>
      <c r="Z60" s="1"/>
    </row>
    <row r="61" spans="1:26" ht="12.75" customHeight="1" x14ac:dyDescent="0.2">
      <c r="A61" s="1"/>
      <c r="B61" s="1615"/>
      <c r="C61" s="1610"/>
      <c r="D61" s="1637"/>
      <c r="E61" s="1685"/>
      <c r="F61" s="1615"/>
      <c r="G61" s="1637"/>
      <c r="H61" s="1685"/>
      <c r="I61" s="1615"/>
      <c r="J61" s="1615"/>
      <c r="K61" s="1685"/>
      <c r="L61" s="1615"/>
      <c r="M61" s="1615"/>
      <c r="N61" s="1"/>
      <c r="O61" s="1"/>
      <c r="P61" s="1"/>
      <c r="Q61" s="1"/>
      <c r="R61" s="1"/>
      <c r="S61" s="1"/>
      <c r="T61" s="1"/>
      <c r="U61" s="1"/>
      <c r="V61" s="1"/>
      <c r="W61" s="1"/>
      <c r="X61" s="1"/>
      <c r="Y61" s="1"/>
      <c r="Z61" s="1"/>
    </row>
    <row r="62" spans="1:26" ht="12.75" customHeight="1" x14ac:dyDescent="0.2">
      <c r="A62" s="1"/>
      <c r="B62" s="1615"/>
      <c r="C62" s="1610"/>
      <c r="D62" s="1637"/>
      <c r="E62" s="2355" t="s">
        <v>86</v>
      </c>
      <c r="F62" s="2356" t="s">
        <v>87</v>
      </c>
      <c r="G62" s="2358" t="s">
        <v>42</v>
      </c>
      <c r="H62" s="2355" t="s">
        <v>86</v>
      </c>
      <c r="I62" s="2356" t="s">
        <v>87</v>
      </c>
      <c r="J62" s="2358" t="s">
        <v>42</v>
      </c>
      <c r="K62" s="2355" t="s">
        <v>86</v>
      </c>
      <c r="L62" s="2356" t="s">
        <v>87</v>
      </c>
      <c r="M62" s="2357" t="s">
        <v>42</v>
      </c>
      <c r="N62" s="1"/>
      <c r="O62" s="1"/>
      <c r="P62" s="1"/>
      <c r="Q62" s="1"/>
      <c r="R62" s="1"/>
      <c r="S62" s="1"/>
      <c r="T62" s="1"/>
      <c r="U62" s="1"/>
      <c r="V62" s="1"/>
      <c r="W62" s="1"/>
      <c r="X62" s="1"/>
      <c r="Y62" s="1"/>
      <c r="Z62" s="1"/>
    </row>
    <row r="63" spans="1:26" ht="12.75" customHeight="1" x14ac:dyDescent="0.2">
      <c r="A63" s="1"/>
      <c r="B63" s="1638"/>
      <c r="C63" s="1638"/>
      <c r="D63" s="1639"/>
      <c r="E63" s="1733"/>
      <c r="F63" s="1729"/>
      <c r="G63" s="1735"/>
      <c r="H63" s="1733"/>
      <c r="I63" s="1729"/>
      <c r="J63" s="1735"/>
      <c r="K63" s="1733"/>
      <c r="L63" s="1729"/>
      <c r="M63" s="1731"/>
      <c r="N63" s="1"/>
      <c r="O63" s="1"/>
      <c r="P63" s="1"/>
      <c r="Q63" s="1"/>
      <c r="R63" s="1"/>
      <c r="S63" s="1"/>
      <c r="T63" s="1"/>
      <c r="U63" s="1"/>
      <c r="V63" s="1"/>
      <c r="W63" s="1"/>
      <c r="X63" s="1"/>
      <c r="Y63" s="1"/>
      <c r="Z63" s="1"/>
    </row>
    <row r="64" spans="1:26" ht="12.75" customHeight="1" x14ac:dyDescent="0.2">
      <c r="A64" s="1"/>
      <c r="B64" s="1670" t="s">
        <v>88</v>
      </c>
      <c r="C64" s="1671"/>
      <c r="D64" s="1672"/>
      <c r="E64" s="1061">
        <v>888</v>
      </c>
      <c r="F64" s="1157">
        <v>110</v>
      </c>
      <c r="G64" s="867">
        <v>998</v>
      </c>
      <c r="H64" s="1061">
        <v>891</v>
      </c>
      <c r="I64" s="1157">
        <v>113</v>
      </c>
      <c r="J64" s="1490">
        <v>1004</v>
      </c>
      <c r="K64" s="1061">
        <v>894</v>
      </c>
      <c r="L64" s="1157">
        <v>112</v>
      </c>
      <c r="M64" s="1490">
        <v>1006</v>
      </c>
      <c r="N64" s="1"/>
      <c r="O64" s="82"/>
      <c r="P64" s="82"/>
      <c r="Q64" s="82"/>
      <c r="R64" s="1"/>
      <c r="S64" s="1"/>
      <c r="T64" s="1"/>
      <c r="U64" s="1"/>
      <c r="V64" s="1"/>
      <c r="W64" s="1"/>
      <c r="X64" s="1"/>
      <c r="Y64" s="1"/>
      <c r="Z64" s="1"/>
    </row>
    <row r="65" spans="1:26" ht="12.75" customHeight="1" x14ac:dyDescent="0.2">
      <c r="A65" s="1"/>
      <c r="B65" s="1623" t="s">
        <v>90</v>
      </c>
      <c r="C65" s="1624"/>
      <c r="D65" s="1625"/>
      <c r="E65" s="113">
        <v>45</v>
      </c>
      <c r="F65" s="307">
        <v>3</v>
      </c>
      <c r="G65" s="306">
        <v>48</v>
      </c>
      <c r="H65" s="113">
        <v>45</v>
      </c>
      <c r="I65" s="307">
        <v>2</v>
      </c>
      <c r="J65" s="1351">
        <v>47</v>
      </c>
      <c r="K65" s="113">
        <v>0</v>
      </c>
      <c r="L65" s="307">
        <v>5</v>
      </c>
      <c r="M65" s="1351">
        <v>5</v>
      </c>
      <c r="N65" s="1"/>
      <c r="O65" s="82"/>
      <c r="P65" s="82"/>
      <c r="Q65" s="82"/>
      <c r="R65" s="1"/>
      <c r="S65" s="1"/>
      <c r="T65" s="1"/>
      <c r="U65" s="1"/>
      <c r="V65" s="1"/>
      <c r="W65" s="1"/>
      <c r="X65" s="1"/>
      <c r="Y65" s="1"/>
      <c r="Z65" s="1"/>
    </row>
    <row r="66" spans="1:26" ht="15" customHeight="1" x14ac:dyDescent="0.2">
      <c r="A66" s="1"/>
      <c r="B66" s="1623" t="s">
        <v>1078</v>
      </c>
      <c r="C66" s="1624"/>
      <c r="D66" s="1625"/>
      <c r="E66" s="1493" t="s">
        <v>25</v>
      </c>
      <c r="F66" s="1409" t="s">
        <v>25</v>
      </c>
      <c r="G66" s="868" t="s">
        <v>25</v>
      </c>
      <c r="H66" s="1493" t="s">
        <v>25</v>
      </c>
      <c r="I66" s="1409" t="s">
        <v>25</v>
      </c>
      <c r="J66" s="1494" t="s">
        <v>25</v>
      </c>
      <c r="K66" s="1493">
        <v>39</v>
      </c>
      <c r="L66" s="1409">
        <v>4</v>
      </c>
      <c r="M66" s="1494">
        <v>43</v>
      </c>
      <c r="N66" s="1"/>
      <c r="O66" s="82"/>
      <c r="P66" s="82"/>
      <c r="Q66" s="82"/>
      <c r="R66" s="1"/>
      <c r="S66" s="1"/>
      <c r="T66" s="1"/>
      <c r="U66" s="1"/>
      <c r="V66" s="1"/>
      <c r="W66" s="1"/>
      <c r="X66" s="1"/>
      <c r="Y66" s="1"/>
      <c r="Z66" s="1"/>
    </row>
    <row r="67" spans="1:26" ht="15" customHeight="1" x14ac:dyDescent="0.2">
      <c r="A67" s="1"/>
      <c r="B67" s="1631" t="s">
        <v>1079</v>
      </c>
      <c r="C67" s="1632"/>
      <c r="D67" s="1633"/>
      <c r="E67" s="869">
        <v>933</v>
      </c>
      <c r="F67" s="308">
        <v>113</v>
      </c>
      <c r="G67" s="117">
        <v>1046</v>
      </c>
      <c r="H67" s="116">
        <v>936</v>
      </c>
      <c r="I67" s="308">
        <v>115</v>
      </c>
      <c r="J67" s="1064">
        <v>1051</v>
      </c>
      <c r="K67" s="116">
        <v>933</v>
      </c>
      <c r="L67" s="308">
        <v>121</v>
      </c>
      <c r="M67" s="1064">
        <v>1054</v>
      </c>
      <c r="N67" s="1"/>
      <c r="O67" s="82"/>
      <c r="P67" s="82"/>
      <c r="Q67" s="82"/>
      <c r="R67" s="1"/>
      <c r="S67" s="1"/>
      <c r="T67" s="1"/>
      <c r="U67" s="1"/>
      <c r="V67" s="1"/>
      <c r="W67" s="1"/>
      <c r="X67" s="1"/>
      <c r="Y67" s="1"/>
      <c r="Z67" s="1"/>
    </row>
    <row r="68" spans="1:26" ht="15" customHeight="1" x14ac:dyDescent="0.2">
      <c r="A68" s="2"/>
      <c r="B68" s="1644" t="s">
        <v>1080</v>
      </c>
      <c r="C68" s="1645"/>
      <c r="D68" s="1645"/>
      <c r="E68" s="1645"/>
      <c r="F68" s="1645"/>
      <c r="G68" s="1645"/>
      <c r="H68" s="1645"/>
      <c r="I68" s="1645"/>
      <c r="J68" s="1645"/>
      <c r="K68" s="1645"/>
      <c r="L68" s="1645"/>
      <c r="M68" s="1645"/>
      <c r="N68" s="2"/>
      <c r="O68" s="2"/>
      <c r="P68" s="2"/>
      <c r="Q68" s="2"/>
      <c r="R68" s="2"/>
      <c r="S68" s="2"/>
      <c r="T68" s="2"/>
      <c r="U68" s="2"/>
      <c r="V68" s="2"/>
      <c r="W68" s="2"/>
      <c r="X68" s="2"/>
      <c r="Y68" s="2"/>
      <c r="Z68" s="2"/>
    </row>
    <row r="69" spans="1:26" ht="12.75" customHeight="1" x14ac:dyDescent="0.2">
      <c r="A69" s="2"/>
      <c r="B69" s="1635"/>
      <c r="C69" s="1635"/>
      <c r="D69" s="1635"/>
      <c r="E69" s="1635"/>
      <c r="F69" s="1635"/>
      <c r="G69" s="1635"/>
      <c r="H69" s="1635"/>
      <c r="I69" s="1635"/>
      <c r="J69" s="1635"/>
      <c r="K69" s="1635"/>
      <c r="L69" s="1635"/>
      <c r="M69" s="1635"/>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1012"/>
      <c r="B72" s="1012" t="s">
        <v>94</v>
      </c>
      <c r="C72" s="1012"/>
      <c r="D72" s="1012"/>
      <c r="E72" s="1012"/>
      <c r="F72" s="1012"/>
      <c r="G72" s="1012"/>
      <c r="H72" s="1012"/>
      <c r="I72" s="1012"/>
      <c r="J72" s="1012"/>
      <c r="K72" s="1012"/>
      <c r="L72" s="1012"/>
      <c r="M72" s="1012"/>
      <c r="N72" s="1"/>
      <c r="O72" s="1"/>
      <c r="P72" s="1"/>
      <c r="Q72" s="1"/>
      <c r="R72" s="1"/>
      <c r="S72" s="1"/>
      <c r="T72" s="1"/>
      <c r="U72" s="1"/>
      <c r="V72" s="1"/>
      <c r="W72" s="1"/>
      <c r="X72" s="1"/>
      <c r="Y72" s="1"/>
      <c r="Z72" s="1"/>
    </row>
    <row r="73" spans="1:26" ht="12.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1" customHeight="1" x14ac:dyDescent="0.2">
      <c r="A75" s="1"/>
      <c r="B75" s="2359" t="s">
        <v>1081</v>
      </c>
      <c r="C75" s="1638"/>
      <c r="D75" s="1639"/>
      <c r="E75" s="870">
        <v>2022</v>
      </c>
      <c r="F75" s="1495">
        <v>2023</v>
      </c>
      <c r="G75" s="1496">
        <v>2024</v>
      </c>
      <c r="H75" s="1"/>
      <c r="I75" s="1"/>
      <c r="J75" s="1"/>
      <c r="K75" s="1"/>
      <c r="L75" s="1"/>
      <c r="M75" s="1"/>
      <c r="N75" s="1"/>
      <c r="O75" s="1"/>
      <c r="P75" s="1"/>
      <c r="Q75" s="1"/>
      <c r="R75" s="1"/>
      <c r="S75" s="1"/>
      <c r="T75" s="1"/>
      <c r="U75" s="1"/>
      <c r="V75" s="1"/>
      <c r="W75" s="1"/>
      <c r="X75" s="1"/>
      <c r="Y75" s="1"/>
      <c r="Z75" s="1"/>
    </row>
    <row r="76" spans="1:26" ht="19.5" customHeight="1" x14ac:dyDescent="0.2">
      <c r="A76" s="1"/>
      <c r="B76" s="1670" t="s">
        <v>1082</v>
      </c>
      <c r="C76" s="1671"/>
      <c r="D76" s="1672"/>
      <c r="E76" s="215">
        <v>4233</v>
      </c>
      <c r="F76" s="216">
        <v>10551</v>
      </c>
      <c r="G76" s="216">
        <v>13004</v>
      </c>
      <c r="H76" s="1"/>
      <c r="I76" s="1"/>
      <c r="J76" s="1"/>
      <c r="K76" s="1"/>
      <c r="L76" s="1"/>
      <c r="M76" s="1"/>
      <c r="N76" s="1"/>
      <c r="O76" s="1"/>
      <c r="P76" s="1"/>
      <c r="Q76" s="1"/>
      <c r="R76" s="1"/>
      <c r="S76" s="1"/>
      <c r="T76" s="1"/>
      <c r="U76" s="1"/>
      <c r="V76" s="1"/>
      <c r="W76" s="1"/>
      <c r="X76" s="1"/>
      <c r="Y76" s="1"/>
      <c r="Z76" s="1"/>
    </row>
    <row r="77" spans="1:26" ht="12.75" customHeight="1" x14ac:dyDescent="0.2">
      <c r="A77" s="1"/>
      <c r="B77" s="1675" t="s">
        <v>1083</v>
      </c>
      <c r="C77" s="1632"/>
      <c r="D77" s="1633"/>
      <c r="E77" s="245">
        <v>42</v>
      </c>
      <c r="F77" s="1132">
        <v>43</v>
      </c>
      <c r="G77" s="1132">
        <v>87</v>
      </c>
      <c r="H77" s="1"/>
      <c r="I77" s="1"/>
      <c r="J77" s="1"/>
      <c r="K77" s="1"/>
      <c r="L77" s="1"/>
      <c r="M77" s="1"/>
      <c r="N77" s="1"/>
      <c r="O77" s="1"/>
      <c r="P77" s="1"/>
      <c r="Q77" s="1"/>
      <c r="R77" s="1"/>
      <c r="S77" s="1"/>
      <c r="T77" s="1"/>
      <c r="U77" s="1"/>
      <c r="V77" s="1"/>
      <c r="W77" s="1"/>
      <c r="X77" s="1"/>
      <c r="Y77" s="1"/>
      <c r="Z77" s="1"/>
    </row>
    <row r="78" spans="1:26" ht="82.5" customHeight="1" x14ac:dyDescent="0.2">
      <c r="A78" s="2"/>
      <c r="B78" s="1694" t="s">
        <v>1084</v>
      </c>
      <c r="C78" s="1630"/>
      <c r="D78" s="1630"/>
      <c r="E78" s="1630"/>
      <c r="F78" s="1630"/>
      <c r="G78" s="1630"/>
      <c r="H78" s="1"/>
      <c r="I78" s="1"/>
      <c r="J78" s="1"/>
      <c r="K78" s="1"/>
      <c r="L78" s="1"/>
      <c r="M78" s="1"/>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1012"/>
      <c r="B81" s="1012" t="s">
        <v>103</v>
      </c>
      <c r="C81" s="1012"/>
      <c r="D81" s="1012"/>
      <c r="E81" s="1012"/>
      <c r="F81" s="1012"/>
      <c r="G81" s="1012"/>
      <c r="H81" s="1012"/>
      <c r="I81" s="1012"/>
      <c r="J81" s="1012"/>
      <c r="K81" s="1012"/>
      <c r="L81" s="1012"/>
      <c r="M81" s="1012"/>
      <c r="N81" s="1"/>
      <c r="O81" s="1"/>
      <c r="P81" s="1"/>
      <c r="Q81" s="1"/>
      <c r="R81" s="1"/>
      <c r="S81" s="1"/>
      <c r="T81" s="1"/>
      <c r="U81" s="1"/>
      <c r="V81" s="1"/>
      <c r="W81" s="1"/>
      <c r="X81" s="1"/>
      <c r="Y81" s="1"/>
      <c r="Z81" s="1"/>
    </row>
    <row r="82" spans="1:26" ht="12.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 customHeight="1" x14ac:dyDescent="0.2">
      <c r="A83" s="1"/>
      <c r="B83" s="2298" t="s">
        <v>1085</v>
      </c>
      <c r="C83" s="1615"/>
      <c r="D83" s="1615"/>
      <c r="E83" s="1615"/>
      <c r="F83" s="1615"/>
      <c r="G83" s="1637"/>
      <c r="H83" s="2299">
        <v>2022</v>
      </c>
      <c r="I83" s="1637"/>
      <c r="J83" s="2299">
        <v>2023</v>
      </c>
      <c r="K83" s="1615"/>
      <c r="L83" s="2303">
        <v>2024</v>
      </c>
      <c r="M83" s="1615"/>
      <c r="N83" s="1"/>
      <c r="O83" s="1"/>
      <c r="P83" s="1"/>
      <c r="Q83" s="1"/>
      <c r="R83" s="1"/>
      <c r="S83" s="1"/>
      <c r="T83" s="1"/>
      <c r="U83" s="1"/>
      <c r="V83" s="1"/>
      <c r="W83" s="1"/>
      <c r="X83" s="1"/>
      <c r="Y83" s="1"/>
      <c r="Z83" s="1"/>
    </row>
    <row r="84" spans="1:26" ht="12.75" customHeight="1" x14ac:dyDescent="0.2">
      <c r="A84" s="1"/>
      <c r="B84" s="1638"/>
      <c r="C84" s="1638"/>
      <c r="D84" s="1638"/>
      <c r="E84" s="1638"/>
      <c r="F84" s="1638"/>
      <c r="G84" s="1639"/>
      <c r="H84" s="1497" t="s">
        <v>105</v>
      </c>
      <c r="I84" s="1498" t="s">
        <v>106</v>
      </c>
      <c r="J84" s="1497" t="s">
        <v>105</v>
      </c>
      <c r="K84" s="1498" t="s">
        <v>106</v>
      </c>
      <c r="L84" s="1497" t="s">
        <v>105</v>
      </c>
      <c r="M84" s="871" t="s">
        <v>106</v>
      </c>
      <c r="N84" s="1"/>
      <c r="O84" s="1"/>
      <c r="P84" s="1"/>
      <c r="Q84" s="1"/>
      <c r="R84" s="1"/>
      <c r="S84" s="1"/>
      <c r="T84" s="1"/>
      <c r="U84" s="1"/>
      <c r="V84" s="1"/>
      <c r="W84" s="1"/>
      <c r="X84" s="1"/>
      <c r="Y84" s="1"/>
      <c r="Z84" s="1"/>
    </row>
    <row r="85" spans="1:26" ht="12.75" customHeight="1" x14ac:dyDescent="0.2">
      <c r="A85" s="1"/>
      <c r="B85" s="2324" t="s">
        <v>107</v>
      </c>
      <c r="C85" s="1627"/>
      <c r="D85" s="1627"/>
      <c r="E85" s="1627"/>
      <c r="F85" s="1627"/>
      <c r="G85" s="1627"/>
      <c r="H85" s="1627"/>
      <c r="I85" s="1627"/>
      <c r="J85" s="1627"/>
      <c r="K85" s="1627"/>
      <c r="L85" s="1627"/>
      <c r="M85" s="1627"/>
      <c r="N85" s="1"/>
      <c r="O85" s="1"/>
      <c r="P85" s="1"/>
      <c r="Q85" s="1"/>
      <c r="R85" s="1"/>
      <c r="S85" s="1"/>
      <c r="T85" s="1"/>
      <c r="U85" s="1"/>
      <c r="V85" s="1"/>
      <c r="W85" s="1"/>
      <c r="X85" s="1"/>
      <c r="Y85" s="1"/>
      <c r="Z85" s="1"/>
    </row>
    <row r="86" spans="1:26" ht="12.75" customHeight="1" x14ac:dyDescent="0.2">
      <c r="A86" s="1"/>
      <c r="B86" s="1646" t="s">
        <v>86</v>
      </c>
      <c r="C86" s="1647"/>
      <c r="D86" s="1647"/>
      <c r="E86" s="1647"/>
      <c r="F86" s="1647"/>
      <c r="G86" s="1648"/>
      <c r="H86" s="105">
        <v>1584</v>
      </c>
      <c r="I86" s="106">
        <v>2183</v>
      </c>
      <c r="J86" s="107">
        <v>1426</v>
      </c>
      <c r="K86" s="108">
        <v>1517</v>
      </c>
      <c r="L86" s="107">
        <v>1170</v>
      </c>
      <c r="M86" s="108">
        <v>1663</v>
      </c>
      <c r="N86" s="1"/>
      <c r="O86" s="82"/>
      <c r="P86" s="82"/>
      <c r="Q86" s="1"/>
      <c r="R86" s="1"/>
      <c r="S86" s="1"/>
      <c r="T86" s="1"/>
      <c r="U86" s="1"/>
      <c r="V86" s="1"/>
      <c r="W86" s="1"/>
      <c r="X86" s="1"/>
      <c r="Y86" s="1"/>
      <c r="Z86" s="1"/>
    </row>
    <row r="87" spans="1:26" ht="12.75" customHeight="1" x14ac:dyDescent="0.2">
      <c r="A87" s="1"/>
      <c r="B87" s="1675" t="s">
        <v>87</v>
      </c>
      <c r="C87" s="1632"/>
      <c r="D87" s="1632"/>
      <c r="E87" s="1632"/>
      <c r="F87" s="1632"/>
      <c r="G87" s="1633"/>
      <c r="H87" s="109">
        <v>990</v>
      </c>
      <c r="I87" s="110">
        <v>651</v>
      </c>
      <c r="J87" s="111">
        <v>1088</v>
      </c>
      <c r="K87" s="1057">
        <v>626</v>
      </c>
      <c r="L87" s="111">
        <v>1072</v>
      </c>
      <c r="M87" s="1057">
        <v>829</v>
      </c>
      <c r="N87" s="1"/>
      <c r="O87" s="82"/>
      <c r="P87" s="82"/>
      <c r="Q87" s="1"/>
      <c r="R87" s="1"/>
      <c r="S87" s="1"/>
      <c r="T87" s="1"/>
      <c r="U87" s="1"/>
      <c r="V87" s="1"/>
      <c r="W87" s="1"/>
      <c r="X87" s="1"/>
      <c r="Y87" s="1"/>
      <c r="Z87" s="1"/>
    </row>
    <row r="88" spans="1:26" ht="12.75" customHeight="1" x14ac:dyDescent="0.2">
      <c r="A88" s="1"/>
      <c r="B88" s="2321" t="s">
        <v>108</v>
      </c>
      <c r="C88" s="1630"/>
      <c r="D88" s="1630"/>
      <c r="E88" s="1630"/>
      <c r="F88" s="1630"/>
      <c r="G88" s="1630"/>
      <c r="H88" s="1630"/>
      <c r="I88" s="1630"/>
      <c r="J88" s="1630"/>
      <c r="K88" s="1630"/>
      <c r="L88" s="1630"/>
      <c r="M88" s="1630"/>
      <c r="N88" s="1"/>
      <c r="O88" s="1"/>
      <c r="P88" s="1"/>
      <c r="Q88" s="1"/>
      <c r="R88" s="1"/>
      <c r="S88" s="1"/>
      <c r="T88" s="1"/>
      <c r="U88" s="1"/>
      <c r="V88" s="1"/>
      <c r="W88" s="1"/>
      <c r="X88" s="1"/>
      <c r="Y88" s="1"/>
      <c r="Z88" s="1"/>
    </row>
    <row r="89" spans="1:26" ht="12.75" customHeight="1" x14ac:dyDescent="0.2">
      <c r="A89" s="1"/>
      <c r="B89" s="1756" t="s">
        <v>109</v>
      </c>
      <c r="C89" s="1647"/>
      <c r="D89" s="1647"/>
      <c r="E89" s="1647"/>
      <c r="F89" s="1647"/>
      <c r="G89" s="1648"/>
      <c r="H89" s="105">
        <v>1751</v>
      </c>
      <c r="I89" s="106">
        <v>1233</v>
      </c>
      <c r="J89" s="107">
        <v>1623</v>
      </c>
      <c r="K89" s="108">
        <v>1069</v>
      </c>
      <c r="L89" s="107">
        <v>1522</v>
      </c>
      <c r="M89" s="108">
        <v>1268</v>
      </c>
      <c r="N89" s="1"/>
      <c r="O89" s="82"/>
      <c r="P89" s="82"/>
      <c r="Q89" s="1"/>
      <c r="R89" s="1"/>
      <c r="S89" s="1"/>
      <c r="T89" s="1"/>
      <c r="U89" s="1"/>
      <c r="V89" s="1"/>
      <c r="W89" s="1"/>
      <c r="X89" s="1"/>
      <c r="Y89" s="1"/>
      <c r="Z89" s="1"/>
    </row>
    <row r="90" spans="1:26" ht="12.75" customHeight="1" x14ac:dyDescent="0.2">
      <c r="A90" s="1"/>
      <c r="B90" s="1623" t="s">
        <v>110</v>
      </c>
      <c r="C90" s="1624"/>
      <c r="D90" s="1624"/>
      <c r="E90" s="1624"/>
      <c r="F90" s="1624"/>
      <c r="G90" s="1625"/>
      <c r="H90" s="1058">
        <v>757</v>
      </c>
      <c r="I90" s="112">
        <v>1414</v>
      </c>
      <c r="J90" s="113">
        <v>826</v>
      </c>
      <c r="K90" s="1059">
        <v>916</v>
      </c>
      <c r="L90" s="113">
        <v>657</v>
      </c>
      <c r="M90" s="1059">
        <v>1034</v>
      </c>
      <c r="N90" s="1"/>
      <c r="O90" s="82"/>
      <c r="P90" s="82"/>
      <c r="Q90" s="1"/>
      <c r="R90" s="1"/>
      <c r="S90" s="1"/>
      <c r="T90" s="1"/>
      <c r="U90" s="1"/>
      <c r="V90" s="1"/>
      <c r="W90" s="1"/>
      <c r="X90" s="1"/>
      <c r="Y90" s="1"/>
      <c r="Z90" s="1"/>
    </row>
    <row r="91" spans="1:26" ht="12.75" customHeight="1" x14ac:dyDescent="0.2">
      <c r="A91" s="1"/>
      <c r="B91" s="1675" t="s">
        <v>111</v>
      </c>
      <c r="C91" s="1632"/>
      <c r="D91" s="1632"/>
      <c r="E91" s="1632"/>
      <c r="F91" s="1632"/>
      <c r="G91" s="1633"/>
      <c r="H91" s="109">
        <v>66</v>
      </c>
      <c r="I91" s="110">
        <v>187</v>
      </c>
      <c r="J91" s="111">
        <v>65</v>
      </c>
      <c r="K91" s="1057">
        <v>158</v>
      </c>
      <c r="L91" s="111">
        <v>63</v>
      </c>
      <c r="M91" s="1057">
        <v>190</v>
      </c>
      <c r="N91" s="1"/>
      <c r="O91" s="82"/>
      <c r="P91" s="82"/>
      <c r="Q91" s="1"/>
      <c r="R91" s="1"/>
      <c r="S91" s="1"/>
      <c r="T91" s="1"/>
      <c r="U91" s="1"/>
      <c r="V91" s="1"/>
      <c r="W91" s="1"/>
      <c r="X91" s="1"/>
      <c r="Y91" s="1"/>
      <c r="Z91" s="1"/>
    </row>
    <row r="92" spans="1:26" ht="12.75" customHeight="1" x14ac:dyDescent="0.2">
      <c r="A92" s="1"/>
      <c r="B92" s="2321" t="s">
        <v>21</v>
      </c>
      <c r="C92" s="1630"/>
      <c r="D92" s="1630"/>
      <c r="E92" s="1630"/>
      <c r="F92" s="1630"/>
      <c r="G92" s="1630"/>
      <c r="H92" s="1630"/>
      <c r="I92" s="1630"/>
      <c r="J92" s="1630"/>
      <c r="K92" s="1630"/>
      <c r="L92" s="1630"/>
      <c r="M92" s="1630"/>
      <c r="N92" s="1"/>
      <c r="O92" s="1"/>
      <c r="P92" s="1"/>
      <c r="Q92" s="1"/>
      <c r="R92" s="1"/>
      <c r="S92" s="1"/>
      <c r="T92" s="1"/>
      <c r="U92" s="1"/>
      <c r="V92" s="1"/>
      <c r="W92" s="1"/>
      <c r="X92" s="1"/>
      <c r="Y92" s="1"/>
      <c r="Z92" s="1"/>
    </row>
    <row r="93" spans="1:26" ht="12.75" customHeight="1" x14ac:dyDescent="0.2">
      <c r="A93" s="1"/>
      <c r="B93" s="1646" t="s">
        <v>23</v>
      </c>
      <c r="C93" s="1647"/>
      <c r="D93" s="1647"/>
      <c r="E93" s="1647"/>
      <c r="F93" s="1647"/>
      <c r="G93" s="1648"/>
      <c r="H93" s="105">
        <v>11</v>
      </c>
      <c r="I93" s="106">
        <v>18</v>
      </c>
      <c r="J93" s="107">
        <v>20</v>
      </c>
      <c r="K93" s="108">
        <v>10</v>
      </c>
      <c r="L93" s="107">
        <v>8</v>
      </c>
      <c r="M93" s="108">
        <v>11</v>
      </c>
      <c r="N93" s="1"/>
      <c r="O93" s="82"/>
      <c r="P93" s="82"/>
      <c r="Q93" s="1"/>
      <c r="R93" s="1"/>
      <c r="S93" s="1"/>
      <c r="T93" s="1"/>
      <c r="U93" s="1"/>
      <c r="V93" s="1"/>
      <c r="W93" s="1"/>
      <c r="X93" s="1"/>
      <c r="Y93" s="1"/>
      <c r="Z93" s="1"/>
    </row>
    <row r="94" spans="1:26" ht="12.75" customHeight="1" x14ac:dyDescent="0.2">
      <c r="A94" s="1"/>
      <c r="B94" s="1623" t="s">
        <v>26</v>
      </c>
      <c r="C94" s="1624"/>
      <c r="D94" s="1624"/>
      <c r="E94" s="1624"/>
      <c r="F94" s="1624"/>
      <c r="G94" s="1625"/>
      <c r="H94" s="1058">
        <v>2485</v>
      </c>
      <c r="I94" s="112">
        <v>2725</v>
      </c>
      <c r="J94" s="113">
        <v>2417</v>
      </c>
      <c r="K94" s="1059">
        <v>2065</v>
      </c>
      <c r="L94" s="113">
        <v>2140</v>
      </c>
      <c r="M94" s="1059">
        <v>2370</v>
      </c>
      <c r="N94" s="1"/>
      <c r="O94" s="82"/>
      <c r="P94" s="82"/>
      <c r="Q94" s="1"/>
      <c r="R94" s="1"/>
      <c r="S94" s="1"/>
      <c r="T94" s="1"/>
      <c r="U94" s="1"/>
      <c r="V94" s="1"/>
      <c r="W94" s="1"/>
      <c r="X94" s="1"/>
      <c r="Y94" s="1"/>
      <c r="Z94" s="1"/>
    </row>
    <row r="95" spans="1:26" ht="12.75" customHeight="1" x14ac:dyDescent="0.2">
      <c r="A95" s="1"/>
      <c r="B95" s="1623" t="s">
        <v>27</v>
      </c>
      <c r="C95" s="1624"/>
      <c r="D95" s="1624"/>
      <c r="E95" s="1624"/>
      <c r="F95" s="1624"/>
      <c r="G95" s="1625"/>
      <c r="H95" s="1058">
        <v>78</v>
      </c>
      <c r="I95" s="112">
        <v>91</v>
      </c>
      <c r="J95" s="113">
        <v>77</v>
      </c>
      <c r="K95" s="1059">
        <v>68</v>
      </c>
      <c r="L95" s="113">
        <v>94</v>
      </c>
      <c r="M95" s="1059">
        <v>111</v>
      </c>
      <c r="N95" s="1"/>
      <c r="O95" s="82"/>
      <c r="P95" s="82"/>
      <c r="Q95" s="1"/>
      <c r="R95" s="1"/>
      <c r="S95" s="1"/>
      <c r="T95" s="1"/>
      <c r="U95" s="1"/>
      <c r="V95" s="1"/>
      <c r="W95" s="1"/>
      <c r="X95" s="1"/>
      <c r="Y95" s="1"/>
      <c r="Z95" s="1"/>
    </row>
    <row r="96" spans="1:26" ht="12.75" customHeight="1" x14ac:dyDescent="0.2">
      <c r="A96" s="1"/>
      <c r="B96" s="1631" t="s">
        <v>42</v>
      </c>
      <c r="C96" s="1632"/>
      <c r="D96" s="1632"/>
      <c r="E96" s="1632"/>
      <c r="F96" s="1632"/>
      <c r="G96" s="1633"/>
      <c r="H96" s="116">
        <v>2574</v>
      </c>
      <c r="I96" s="117">
        <v>2834</v>
      </c>
      <c r="J96" s="116">
        <v>2514</v>
      </c>
      <c r="K96" s="1064">
        <v>2143</v>
      </c>
      <c r="L96" s="116">
        <v>2242</v>
      </c>
      <c r="M96" s="1064">
        <v>2492</v>
      </c>
      <c r="N96" s="1"/>
      <c r="O96" s="82"/>
      <c r="P96" s="82"/>
      <c r="Q96" s="1"/>
      <c r="R96" s="1"/>
      <c r="S96" s="1"/>
      <c r="T96" s="1"/>
      <c r="U96" s="1"/>
      <c r="V96" s="1"/>
      <c r="W96" s="1"/>
      <c r="X96" s="1"/>
      <c r="Y96" s="1"/>
      <c r="Z96" s="1"/>
    </row>
    <row r="97" spans="1:26" ht="12.75" customHeight="1" x14ac:dyDescent="0.2">
      <c r="A97" s="1"/>
      <c r="B97" s="1644" t="s">
        <v>1086</v>
      </c>
      <c r="C97" s="1645"/>
      <c r="D97" s="1645"/>
      <c r="E97" s="1645"/>
      <c r="F97" s="1645"/>
      <c r="G97" s="1645"/>
      <c r="H97" s="1645"/>
      <c r="I97" s="1645"/>
      <c r="J97" s="1645"/>
      <c r="K97" s="1645"/>
      <c r="L97" s="1645"/>
      <c r="M97" s="1645"/>
      <c r="N97" s="2"/>
      <c r="O97" s="2"/>
      <c r="P97" s="2"/>
      <c r="Q97" s="2"/>
      <c r="R97" s="2"/>
      <c r="S97" s="2"/>
      <c r="T97" s="2"/>
      <c r="U97" s="2"/>
      <c r="V97" s="2"/>
      <c r="W97" s="2"/>
      <c r="X97" s="2"/>
      <c r="Y97" s="2"/>
      <c r="Z97" s="2"/>
    </row>
    <row r="98" spans="1:26" ht="1.5" customHeight="1" x14ac:dyDescent="0.2">
      <c r="A98" s="1"/>
      <c r="B98" s="1610"/>
      <c r="C98" s="1610"/>
      <c r="D98" s="1610"/>
      <c r="E98" s="1610"/>
      <c r="F98" s="1610"/>
      <c r="G98" s="1610"/>
      <c r="H98" s="1610"/>
      <c r="I98" s="1610"/>
      <c r="J98" s="1610"/>
      <c r="K98" s="1610"/>
      <c r="L98" s="1610"/>
      <c r="M98" s="1610"/>
      <c r="N98" s="2"/>
      <c r="O98" s="2"/>
      <c r="P98" s="2"/>
      <c r="Q98" s="2"/>
      <c r="R98" s="2"/>
      <c r="S98" s="2"/>
      <c r="T98" s="2"/>
      <c r="U98" s="2"/>
      <c r="V98" s="2"/>
      <c r="W98" s="2"/>
      <c r="X98" s="2"/>
      <c r="Y98" s="2"/>
      <c r="Z98" s="2"/>
    </row>
    <row r="99" spans="1:26" ht="1.5" customHeight="1" x14ac:dyDescent="0.2">
      <c r="A99" s="1"/>
      <c r="B99" s="1635"/>
      <c r="C99" s="1635"/>
      <c r="D99" s="1635"/>
      <c r="E99" s="1635"/>
      <c r="F99" s="1635"/>
      <c r="G99" s="1635"/>
      <c r="H99" s="1635"/>
      <c r="I99" s="1635"/>
      <c r="J99" s="1635"/>
      <c r="K99" s="1635"/>
      <c r="L99" s="1635"/>
      <c r="M99" s="1635"/>
      <c r="N99" s="2"/>
      <c r="O99" s="2"/>
      <c r="P99" s="2"/>
      <c r="Q99" s="2"/>
      <c r="R99" s="2"/>
      <c r="S99" s="2"/>
      <c r="T99" s="2"/>
      <c r="U99" s="2"/>
      <c r="V99" s="2"/>
      <c r="W99" s="2"/>
      <c r="X99" s="2"/>
      <c r="Y99" s="2"/>
      <c r="Z99" s="2"/>
    </row>
    <row r="100" spans="1:26" ht="12.75" customHeight="1" x14ac:dyDescent="0.2">
      <c r="A100" s="1"/>
      <c r="B100" s="1"/>
      <c r="C100" s="1"/>
      <c r="D100" s="1"/>
      <c r="E100" s="1"/>
      <c r="F100" s="1"/>
      <c r="G100" s="1"/>
      <c r="H100" s="1"/>
      <c r="I100" s="1"/>
      <c r="J100" s="1"/>
      <c r="K100" s="1"/>
      <c r="L100" s="1"/>
      <c r="M100" s="1"/>
      <c r="N100" s="2"/>
      <c r="O100" s="2"/>
      <c r="P100" s="2"/>
      <c r="Q100" s="2"/>
      <c r="R100" s="2"/>
      <c r="S100" s="2"/>
      <c r="T100" s="2"/>
      <c r="U100" s="2"/>
      <c r="V100" s="2"/>
      <c r="W100" s="2"/>
      <c r="X100" s="2"/>
      <c r="Y100" s="2"/>
      <c r="Z100" s="2"/>
    </row>
    <row r="101" spans="1:26" ht="15" customHeight="1" x14ac:dyDescent="0.2">
      <c r="A101" s="1"/>
      <c r="B101" s="2298" t="s">
        <v>1087</v>
      </c>
      <c r="C101" s="1615"/>
      <c r="D101" s="1615"/>
      <c r="E101" s="1615"/>
      <c r="F101" s="1615"/>
      <c r="G101" s="1637"/>
      <c r="H101" s="2354">
        <v>2022</v>
      </c>
      <c r="I101" s="1637"/>
      <c r="J101" s="2299">
        <v>2023</v>
      </c>
      <c r="K101" s="1615"/>
      <c r="L101" s="2303">
        <v>2024</v>
      </c>
      <c r="M101" s="1615"/>
      <c r="N101" s="1"/>
      <c r="O101" s="1"/>
      <c r="P101" s="1"/>
      <c r="Q101" s="1"/>
      <c r="R101" s="1"/>
      <c r="S101" s="1"/>
      <c r="T101" s="1"/>
      <c r="U101" s="1"/>
      <c r="V101" s="1"/>
      <c r="W101" s="1"/>
      <c r="X101" s="1"/>
      <c r="Y101" s="1"/>
      <c r="Z101" s="1"/>
    </row>
    <row r="102" spans="1:26" ht="23.25" customHeight="1" x14ac:dyDescent="0.2">
      <c r="A102" s="1"/>
      <c r="B102" s="1638"/>
      <c r="C102" s="1638"/>
      <c r="D102" s="1638"/>
      <c r="E102" s="1638"/>
      <c r="F102" s="1638"/>
      <c r="G102" s="1639"/>
      <c r="H102" s="1499" t="s">
        <v>1088</v>
      </c>
      <c r="I102" s="1500" t="s">
        <v>1089</v>
      </c>
      <c r="J102" s="1499" t="s">
        <v>1088</v>
      </c>
      <c r="K102" s="872" t="s">
        <v>1090</v>
      </c>
      <c r="L102" s="1499" t="s">
        <v>1088</v>
      </c>
      <c r="M102" s="872" t="s">
        <v>1090</v>
      </c>
      <c r="N102" s="1"/>
      <c r="O102" s="1"/>
      <c r="P102" s="1"/>
      <c r="Q102" s="1"/>
      <c r="R102" s="1"/>
      <c r="S102" s="1"/>
      <c r="T102" s="1"/>
      <c r="U102" s="1"/>
      <c r="V102" s="1"/>
      <c r="W102" s="1"/>
      <c r="X102" s="1"/>
      <c r="Y102" s="1"/>
      <c r="Z102" s="1"/>
    </row>
    <row r="103" spans="1:26" ht="12.75" customHeight="1" x14ac:dyDescent="0.2">
      <c r="A103" s="1"/>
      <c r="B103" s="2324" t="s">
        <v>107</v>
      </c>
      <c r="C103" s="1627"/>
      <c r="D103" s="1627"/>
      <c r="E103" s="1627"/>
      <c r="F103" s="1627"/>
      <c r="G103" s="1627"/>
      <c r="H103" s="1627"/>
      <c r="I103" s="1627"/>
      <c r="J103" s="1627"/>
      <c r="K103" s="1627"/>
      <c r="L103" s="873"/>
      <c r="M103" s="873"/>
      <c r="N103" s="1"/>
      <c r="O103" s="1"/>
      <c r="P103" s="1"/>
      <c r="Q103" s="1"/>
      <c r="R103" s="1"/>
      <c r="S103" s="1"/>
      <c r="T103" s="1"/>
      <c r="U103" s="1"/>
      <c r="V103" s="1"/>
      <c r="W103" s="1"/>
      <c r="X103" s="1"/>
      <c r="Y103" s="1"/>
      <c r="Z103" s="1"/>
    </row>
    <row r="104" spans="1:26" ht="12.75" customHeight="1" x14ac:dyDescent="0.2">
      <c r="A104" s="1"/>
      <c r="B104" s="1646" t="s">
        <v>86</v>
      </c>
      <c r="C104" s="1647"/>
      <c r="D104" s="1647"/>
      <c r="E104" s="1647"/>
      <c r="F104" s="1647"/>
      <c r="G104" s="1648"/>
      <c r="H104" s="119">
        <v>0.13600000000000001</v>
      </c>
      <c r="I104" s="120">
        <v>0.187</v>
      </c>
      <c r="J104" s="121">
        <v>0.124</v>
      </c>
      <c r="K104" s="122">
        <v>0.13200000000000001</v>
      </c>
      <c r="L104" s="121">
        <v>0.105</v>
      </c>
      <c r="M104" s="122">
        <v>0.14899999999999999</v>
      </c>
      <c r="N104" s="1"/>
      <c r="O104" s="82"/>
      <c r="P104" s="82"/>
      <c r="Q104" s="1"/>
      <c r="R104" s="1"/>
      <c r="S104" s="1"/>
      <c r="T104" s="1"/>
      <c r="U104" s="1"/>
      <c r="V104" s="1"/>
      <c r="W104" s="1"/>
      <c r="X104" s="1"/>
      <c r="Y104" s="1"/>
      <c r="Z104" s="1"/>
    </row>
    <row r="105" spans="1:26" ht="12.75" customHeight="1" x14ac:dyDescent="0.2">
      <c r="A105" s="1"/>
      <c r="B105" s="1675" t="s">
        <v>87</v>
      </c>
      <c r="C105" s="1632"/>
      <c r="D105" s="1632"/>
      <c r="E105" s="1632"/>
      <c r="F105" s="1632"/>
      <c r="G105" s="1633"/>
      <c r="H105" s="123">
        <v>0.374</v>
      </c>
      <c r="I105" s="124">
        <v>0.252</v>
      </c>
      <c r="J105" s="125">
        <v>0.35499999999999998</v>
      </c>
      <c r="K105" s="1065">
        <v>0.20799999999999999</v>
      </c>
      <c r="L105" s="125">
        <v>0.318</v>
      </c>
      <c r="M105" s="1065">
        <v>0.248</v>
      </c>
      <c r="N105" s="1"/>
      <c r="O105" s="82"/>
      <c r="P105" s="82"/>
      <c r="Q105" s="1"/>
      <c r="R105" s="1"/>
      <c r="S105" s="1"/>
      <c r="T105" s="1"/>
      <c r="U105" s="1"/>
      <c r="V105" s="1"/>
      <c r="W105" s="1"/>
      <c r="X105" s="1"/>
      <c r="Y105" s="1"/>
      <c r="Z105" s="1"/>
    </row>
    <row r="106" spans="1:26" ht="12.75" customHeight="1" x14ac:dyDescent="0.2">
      <c r="A106" s="1"/>
      <c r="B106" s="2321" t="s">
        <v>108</v>
      </c>
      <c r="C106" s="1630"/>
      <c r="D106" s="1630"/>
      <c r="E106" s="1630"/>
      <c r="F106" s="1630"/>
      <c r="G106" s="1630"/>
      <c r="H106" s="1630"/>
      <c r="I106" s="1630"/>
      <c r="J106" s="1630"/>
      <c r="K106" s="1630"/>
      <c r="L106" s="873"/>
      <c r="M106" s="873"/>
      <c r="N106" s="1"/>
      <c r="O106" s="1"/>
      <c r="P106" s="1"/>
      <c r="Q106" s="1"/>
      <c r="R106" s="1"/>
      <c r="S106" s="1"/>
      <c r="T106" s="1"/>
      <c r="U106" s="1"/>
      <c r="V106" s="1"/>
      <c r="W106" s="1"/>
      <c r="X106" s="1"/>
      <c r="Y106" s="1"/>
      <c r="Z106" s="1"/>
    </row>
    <row r="107" spans="1:26" ht="12.75" customHeight="1" x14ac:dyDescent="0.2">
      <c r="A107" s="1"/>
      <c r="B107" s="1756" t="s">
        <v>109</v>
      </c>
      <c r="C107" s="1647"/>
      <c r="D107" s="1647"/>
      <c r="E107" s="1647"/>
      <c r="F107" s="1647"/>
      <c r="G107" s="1648"/>
      <c r="H107" s="119">
        <v>0.41499999999999998</v>
      </c>
      <c r="I107" s="120">
        <v>0.29699999999999999</v>
      </c>
      <c r="J107" s="121">
        <v>0.36799999999999999</v>
      </c>
      <c r="K107" s="122">
        <v>0.245</v>
      </c>
      <c r="L107" s="121">
        <v>0.35899999999999999</v>
      </c>
      <c r="M107" s="122">
        <v>0.30099999999999999</v>
      </c>
      <c r="N107" s="1"/>
      <c r="O107" s="82"/>
      <c r="P107" s="82"/>
      <c r="Q107" s="1"/>
      <c r="R107" s="1"/>
      <c r="S107" s="1"/>
      <c r="T107" s="1"/>
      <c r="U107" s="1"/>
      <c r="V107" s="1"/>
      <c r="W107" s="1"/>
      <c r="X107" s="1"/>
      <c r="Y107" s="1"/>
      <c r="Z107" s="1"/>
    </row>
    <row r="108" spans="1:26" ht="12.75" customHeight="1" x14ac:dyDescent="0.2">
      <c r="A108" s="1"/>
      <c r="B108" s="1623" t="s">
        <v>110</v>
      </c>
      <c r="C108" s="1624"/>
      <c r="D108" s="1624"/>
      <c r="E108" s="1624"/>
      <c r="F108" s="1624"/>
      <c r="G108" s="1625"/>
      <c r="H108" s="1066">
        <v>0.09</v>
      </c>
      <c r="I108" s="126">
        <v>0.16700000000000001</v>
      </c>
      <c r="J108" s="127">
        <v>9.9000000000000005E-2</v>
      </c>
      <c r="K108" s="1067">
        <v>0.11</v>
      </c>
      <c r="L108" s="127">
        <v>7.9000000000000001E-2</v>
      </c>
      <c r="M108" s="1067">
        <v>0.124</v>
      </c>
      <c r="N108" s="1"/>
      <c r="O108" s="82"/>
      <c r="P108" s="82"/>
      <c r="Q108" s="1"/>
      <c r="R108" s="1"/>
      <c r="S108" s="1"/>
      <c r="T108" s="1"/>
      <c r="U108" s="1"/>
      <c r="V108" s="1"/>
      <c r="W108" s="1"/>
      <c r="X108" s="1"/>
      <c r="Y108" s="1"/>
      <c r="Z108" s="1"/>
    </row>
    <row r="109" spans="1:26" ht="12.75" customHeight="1" x14ac:dyDescent="0.2">
      <c r="A109" s="1"/>
      <c r="B109" s="1675" t="s">
        <v>111</v>
      </c>
      <c r="C109" s="1632"/>
      <c r="D109" s="1632"/>
      <c r="E109" s="1632"/>
      <c r="F109" s="1632"/>
      <c r="G109" s="1633"/>
      <c r="H109" s="123">
        <v>4.1000000000000002E-2</v>
      </c>
      <c r="I109" s="124">
        <v>0.11600000000000001</v>
      </c>
      <c r="J109" s="125">
        <v>3.6999999999999998E-2</v>
      </c>
      <c r="K109" s="1065">
        <v>0.09</v>
      </c>
      <c r="L109" s="125">
        <v>3.2000000000000001E-2</v>
      </c>
      <c r="M109" s="1065">
        <v>9.8000000000000004E-2</v>
      </c>
      <c r="N109" s="1"/>
      <c r="O109" s="82"/>
      <c r="P109" s="82"/>
      <c r="Q109" s="1"/>
      <c r="R109" s="1"/>
      <c r="S109" s="1"/>
      <c r="T109" s="1"/>
      <c r="U109" s="1"/>
      <c r="V109" s="1"/>
      <c r="W109" s="1"/>
      <c r="X109" s="1"/>
      <c r="Y109" s="1"/>
      <c r="Z109" s="1"/>
    </row>
    <row r="110" spans="1:26" ht="12.75" customHeight="1" x14ac:dyDescent="0.2">
      <c r="A110" s="1"/>
      <c r="B110" s="2321" t="s">
        <v>21</v>
      </c>
      <c r="C110" s="1630"/>
      <c r="D110" s="1630"/>
      <c r="E110" s="1630"/>
      <c r="F110" s="1630"/>
      <c r="G110" s="1630"/>
      <c r="H110" s="1630"/>
      <c r="I110" s="1630"/>
      <c r="J110" s="1630"/>
      <c r="K110" s="1630"/>
      <c r="L110" s="873"/>
      <c r="M110" s="873"/>
      <c r="N110" s="1"/>
      <c r="O110" s="1"/>
      <c r="P110" s="1"/>
      <c r="Q110" s="1"/>
      <c r="R110" s="1"/>
      <c r="S110" s="1"/>
      <c r="T110" s="1"/>
      <c r="U110" s="1"/>
      <c r="V110" s="1"/>
      <c r="W110" s="1"/>
      <c r="X110" s="1"/>
      <c r="Y110" s="1"/>
      <c r="Z110" s="1"/>
    </row>
    <row r="111" spans="1:26" ht="12.75" customHeight="1" x14ac:dyDescent="0.2">
      <c r="A111" s="1"/>
      <c r="B111" s="1646" t="s">
        <v>23</v>
      </c>
      <c r="C111" s="1647"/>
      <c r="D111" s="1647"/>
      <c r="E111" s="1647"/>
      <c r="F111" s="1647"/>
      <c r="G111" s="1648"/>
      <c r="H111" s="119">
        <v>0.182</v>
      </c>
      <c r="I111" s="120">
        <v>0.3</v>
      </c>
      <c r="J111" s="121">
        <v>0.28299999999999997</v>
      </c>
      <c r="K111" s="122">
        <v>0.14299999999999999</v>
      </c>
      <c r="L111" s="121">
        <v>0.112</v>
      </c>
      <c r="M111" s="122">
        <v>0.154</v>
      </c>
      <c r="N111" s="1"/>
      <c r="O111" s="82"/>
      <c r="P111" s="82"/>
      <c r="Q111" s="1"/>
      <c r="R111" s="1"/>
      <c r="S111" s="1"/>
      <c r="T111" s="1"/>
      <c r="U111" s="1"/>
      <c r="V111" s="1"/>
      <c r="W111" s="1"/>
      <c r="X111" s="1"/>
      <c r="Y111" s="1"/>
      <c r="Z111" s="1"/>
    </row>
    <row r="112" spans="1:26" ht="12.75" customHeight="1" x14ac:dyDescent="0.2">
      <c r="A112" s="1"/>
      <c r="B112" s="1623" t="s">
        <v>26</v>
      </c>
      <c r="C112" s="1624"/>
      <c r="D112" s="1624"/>
      <c r="E112" s="1624"/>
      <c r="F112" s="1624"/>
      <c r="G112" s="1625"/>
      <c r="H112" s="1066">
        <v>0.184</v>
      </c>
      <c r="I112" s="126">
        <v>0.20200000000000001</v>
      </c>
      <c r="J112" s="127">
        <v>0.17499999999999999</v>
      </c>
      <c r="K112" s="1067">
        <v>0.15</v>
      </c>
      <c r="L112" s="127">
        <v>0.155</v>
      </c>
      <c r="M112" s="1067">
        <v>0.17199999999999999</v>
      </c>
      <c r="N112" s="1"/>
      <c r="O112" s="82"/>
      <c r="P112" s="82"/>
      <c r="Q112" s="1"/>
      <c r="R112" s="1"/>
      <c r="S112" s="1"/>
      <c r="T112" s="1"/>
      <c r="U112" s="1"/>
      <c r="V112" s="1"/>
      <c r="W112" s="1"/>
      <c r="X112" s="1"/>
      <c r="Y112" s="1"/>
      <c r="Z112" s="1"/>
    </row>
    <row r="113" spans="1:26" ht="12.75" customHeight="1" x14ac:dyDescent="0.2">
      <c r="A113" s="1"/>
      <c r="B113" s="1623" t="s">
        <v>27</v>
      </c>
      <c r="C113" s="1624"/>
      <c r="D113" s="1624"/>
      <c r="E113" s="1624"/>
      <c r="F113" s="1624"/>
      <c r="G113" s="1625"/>
      <c r="H113" s="1066">
        <v>0.115</v>
      </c>
      <c r="I113" s="126">
        <v>0.13500000000000001</v>
      </c>
      <c r="J113" s="127">
        <v>0.114</v>
      </c>
      <c r="K113" s="1067">
        <v>0.1</v>
      </c>
      <c r="L113" s="127">
        <v>0.14099999999999999</v>
      </c>
      <c r="M113" s="1067">
        <v>0.16600000000000001</v>
      </c>
      <c r="N113" s="1"/>
      <c r="O113" s="82"/>
      <c r="P113" s="82"/>
      <c r="Q113" s="1"/>
      <c r="R113" s="1"/>
      <c r="S113" s="1"/>
      <c r="T113" s="1"/>
      <c r="U113" s="1"/>
      <c r="V113" s="1"/>
      <c r="W113" s="1"/>
      <c r="X113" s="1"/>
      <c r="Y113" s="1"/>
      <c r="Z113" s="1"/>
    </row>
    <row r="114" spans="1:26" ht="12.75" customHeight="1" x14ac:dyDescent="0.2">
      <c r="A114" s="1"/>
      <c r="B114" s="1631" t="s">
        <v>42</v>
      </c>
      <c r="C114" s="1632"/>
      <c r="D114" s="1632"/>
      <c r="E114" s="1632"/>
      <c r="F114" s="1632"/>
      <c r="G114" s="1633"/>
      <c r="H114" s="130">
        <v>0.18099999999999999</v>
      </c>
      <c r="I114" s="131">
        <v>0.19900000000000001</v>
      </c>
      <c r="J114" s="130">
        <v>0.17299999999999999</v>
      </c>
      <c r="K114" s="1072">
        <v>0.14799999999999999</v>
      </c>
      <c r="L114" s="130">
        <v>0.154</v>
      </c>
      <c r="M114" s="1072">
        <v>0.17199999999999999</v>
      </c>
      <c r="N114" s="1"/>
      <c r="O114" s="82"/>
      <c r="P114" s="82"/>
      <c r="Q114" s="1"/>
      <c r="R114" s="1"/>
      <c r="S114" s="1"/>
      <c r="T114" s="1"/>
      <c r="U114" s="1"/>
      <c r="V114" s="1"/>
      <c r="W114" s="1"/>
      <c r="X114" s="1"/>
      <c r="Y114" s="1"/>
      <c r="Z114" s="1"/>
    </row>
    <row r="115" spans="1:26" ht="15" customHeight="1" x14ac:dyDescent="0.2">
      <c r="A115" s="1"/>
      <c r="B115" s="1644" t="s">
        <v>1091</v>
      </c>
      <c r="C115" s="1645"/>
      <c r="D115" s="1645"/>
      <c r="E115" s="1645"/>
      <c r="F115" s="1645"/>
      <c r="G115" s="1645"/>
      <c r="H115" s="1645"/>
      <c r="I115" s="1645"/>
      <c r="J115" s="1645"/>
      <c r="K115" s="1645"/>
      <c r="L115" s="1645"/>
      <c r="M115" s="1645"/>
      <c r="N115" s="2"/>
      <c r="O115" s="2"/>
      <c r="P115" s="2"/>
      <c r="Q115" s="2"/>
      <c r="R115" s="2"/>
      <c r="S115" s="2"/>
      <c r="T115" s="2"/>
      <c r="U115" s="2"/>
      <c r="V115" s="2"/>
      <c r="W115" s="2"/>
      <c r="X115" s="2"/>
      <c r="Y115" s="2"/>
      <c r="Z115" s="2"/>
    </row>
    <row r="116" spans="1:26" ht="15" customHeight="1" x14ac:dyDescent="0.2">
      <c r="A116" s="1"/>
      <c r="B116" s="1610"/>
      <c r="C116" s="1610"/>
      <c r="D116" s="1610"/>
      <c r="E116" s="1610"/>
      <c r="F116" s="1610"/>
      <c r="G116" s="1610"/>
      <c r="H116" s="1610"/>
      <c r="I116" s="1610"/>
      <c r="J116" s="1610"/>
      <c r="K116" s="1610"/>
      <c r="L116" s="1610"/>
      <c r="M116" s="1610"/>
      <c r="N116" s="2"/>
      <c r="O116" s="2"/>
      <c r="P116" s="2"/>
      <c r="Q116" s="2"/>
      <c r="R116" s="2"/>
      <c r="S116" s="2"/>
      <c r="T116" s="2"/>
      <c r="U116" s="2"/>
      <c r="V116" s="2"/>
      <c r="W116" s="2"/>
      <c r="X116" s="2"/>
      <c r="Y116" s="2"/>
      <c r="Z116" s="2"/>
    </row>
    <row r="117" spans="1:26" ht="1.5" customHeight="1" x14ac:dyDescent="0.2">
      <c r="A117" s="1"/>
      <c r="B117" s="1610"/>
      <c r="C117" s="1610"/>
      <c r="D117" s="1610"/>
      <c r="E117" s="1610"/>
      <c r="F117" s="1610"/>
      <c r="G117" s="1610"/>
      <c r="H117" s="1610"/>
      <c r="I117" s="1610"/>
      <c r="J117" s="1610"/>
      <c r="K117" s="1610"/>
      <c r="L117" s="1610"/>
      <c r="M117" s="1610"/>
      <c r="N117" s="2"/>
      <c r="O117" s="2"/>
      <c r="P117" s="2"/>
      <c r="Q117" s="2"/>
      <c r="R117" s="2"/>
      <c r="S117" s="2"/>
      <c r="T117" s="2"/>
      <c r="U117" s="2"/>
      <c r="V117" s="2"/>
      <c r="W117" s="2"/>
      <c r="X117" s="2"/>
      <c r="Y117" s="2"/>
      <c r="Z117" s="2"/>
    </row>
    <row r="118" spans="1:26" ht="1.5" customHeight="1" x14ac:dyDescent="0.2">
      <c r="A118" s="1"/>
      <c r="B118" s="1635"/>
      <c r="C118" s="1635"/>
      <c r="D118" s="1635"/>
      <c r="E118" s="1635"/>
      <c r="F118" s="1635"/>
      <c r="G118" s="1635"/>
      <c r="H118" s="1635"/>
      <c r="I118" s="1635"/>
      <c r="J118" s="1635"/>
      <c r="K118" s="1635"/>
      <c r="L118" s="1635"/>
      <c r="M118" s="1635"/>
      <c r="N118" s="2"/>
      <c r="O118" s="2"/>
      <c r="P118" s="2"/>
      <c r="Q118" s="2"/>
      <c r="R118" s="2"/>
      <c r="S118" s="2"/>
      <c r="T118" s="2"/>
      <c r="U118" s="2"/>
      <c r="V118" s="2"/>
      <c r="W118" s="2"/>
      <c r="X118" s="2"/>
      <c r="Y118" s="2"/>
      <c r="Z118" s="2"/>
    </row>
    <row r="119" spans="1:26" ht="12.75" customHeight="1" x14ac:dyDescent="0.2">
      <c r="A119" s="1"/>
      <c r="B119" s="1"/>
      <c r="C119" s="1"/>
      <c r="D119" s="1"/>
      <c r="E119" s="1"/>
      <c r="F119" s="1"/>
      <c r="G119" s="1"/>
      <c r="H119" s="1"/>
      <c r="I119" s="1"/>
      <c r="J119" s="1"/>
      <c r="K119" s="1"/>
      <c r="L119" s="1"/>
      <c r="M119" s="1"/>
      <c r="N119" s="2"/>
      <c r="O119" s="2"/>
      <c r="P119" s="2"/>
      <c r="Q119" s="2"/>
      <c r="R119" s="2"/>
      <c r="S119" s="2"/>
      <c r="T119" s="2"/>
      <c r="U119" s="2"/>
      <c r="V119" s="2"/>
      <c r="W119" s="2"/>
      <c r="X119" s="2"/>
      <c r="Y119" s="2"/>
      <c r="Z119" s="2"/>
    </row>
    <row r="120" spans="1:26" ht="15" customHeight="1" x14ac:dyDescent="0.2">
      <c r="A120" s="1"/>
      <c r="B120" s="2298" t="s">
        <v>1092</v>
      </c>
      <c r="C120" s="1615"/>
      <c r="D120" s="1615"/>
      <c r="E120" s="1615"/>
      <c r="F120" s="1615"/>
      <c r="G120" s="1637"/>
      <c r="H120" s="2303">
        <v>2022</v>
      </c>
      <c r="I120" s="1637"/>
      <c r="J120" s="2299">
        <v>2023</v>
      </c>
      <c r="K120" s="1615"/>
      <c r="L120" s="2303">
        <v>2024</v>
      </c>
      <c r="M120" s="1615"/>
      <c r="N120" s="1"/>
      <c r="O120" s="1"/>
      <c r="P120" s="1"/>
      <c r="Q120" s="1"/>
      <c r="R120" s="1"/>
      <c r="S120" s="1"/>
      <c r="T120" s="1"/>
      <c r="U120" s="1"/>
      <c r="V120" s="1"/>
      <c r="W120" s="1"/>
      <c r="X120" s="1"/>
      <c r="Y120" s="1"/>
      <c r="Z120" s="1"/>
    </row>
    <row r="121" spans="1:26" ht="28.5" customHeight="1" x14ac:dyDescent="0.2">
      <c r="A121" s="1"/>
      <c r="B121" s="1638"/>
      <c r="C121" s="1638"/>
      <c r="D121" s="1638"/>
      <c r="E121" s="1638"/>
      <c r="F121" s="1638"/>
      <c r="G121" s="1639"/>
      <c r="H121" s="1497" t="s">
        <v>105</v>
      </c>
      <c r="I121" s="1498" t="s">
        <v>106</v>
      </c>
      <c r="J121" s="1497" t="s">
        <v>105</v>
      </c>
      <c r="K121" s="1498" t="s">
        <v>106</v>
      </c>
      <c r="L121" s="1497" t="s">
        <v>105</v>
      </c>
      <c r="M121" s="871" t="s">
        <v>106</v>
      </c>
      <c r="N121" s="1"/>
      <c r="O121" s="1"/>
      <c r="P121" s="1"/>
      <c r="Q121" s="1"/>
      <c r="R121" s="1"/>
      <c r="S121" s="1"/>
      <c r="T121" s="1"/>
      <c r="U121" s="1"/>
      <c r="V121" s="1"/>
      <c r="W121" s="1"/>
      <c r="X121" s="1"/>
      <c r="Y121" s="1"/>
      <c r="Z121" s="1"/>
    </row>
    <row r="122" spans="1:26" ht="12.75" customHeight="1" x14ac:dyDescent="0.2">
      <c r="A122" s="1"/>
      <c r="B122" s="2324" t="s">
        <v>107</v>
      </c>
      <c r="C122" s="1627"/>
      <c r="D122" s="1627"/>
      <c r="E122" s="1627"/>
      <c r="F122" s="1627"/>
      <c r="G122" s="1627"/>
      <c r="H122" s="1627"/>
      <c r="I122" s="1627"/>
      <c r="J122" s="1627"/>
      <c r="K122" s="1627"/>
      <c r="L122" s="873"/>
      <c r="M122" s="873"/>
      <c r="N122" s="1"/>
      <c r="O122" s="1"/>
      <c r="P122" s="1"/>
      <c r="Q122" s="1"/>
      <c r="R122" s="1"/>
      <c r="S122" s="1"/>
      <c r="T122" s="1"/>
      <c r="U122" s="1"/>
      <c r="V122" s="1"/>
      <c r="W122" s="1"/>
      <c r="X122" s="1"/>
      <c r="Y122" s="1"/>
      <c r="Z122" s="1"/>
    </row>
    <row r="123" spans="1:26" ht="12.75" customHeight="1" x14ac:dyDescent="0.2">
      <c r="A123" s="1"/>
      <c r="B123" s="1646" t="s">
        <v>86</v>
      </c>
      <c r="C123" s="1647"/>
      <c r="D123" s="1647"/>
      <c r="E123" s="1647"/>
      <c r="F123" s="1647"/>
      <c r="G123" s="1648"/>
      <c r="H123" s="105">
        <v>77</v>
      </c>
      <c r="I123" s="106">
        <v>34</v>
      </c>
      <c r="J123" s="107">
        <v>63</v>
      </c>
      <c r="K123" s="108">
        <v>43</v>
      </c>
      <c r="L123" s="107">
        <v>69</v>
      </c>
      <c r="M123" s="108">
        <v>65</v>
      </c>
      <c r="N123" s="1"/>
      <c r="O123" s="1"/>
      <c r="P123" s="1"/>
      <c r="Q123" s="1"/>
      <c r="R123" s="1"/>
      <c r="S123" s="1"/>
      <c r="T123" s="1"/>
      <c r="U123" s="1"/>
      <c r="V123" s="1"/>
      <c r="W123" s="1"/>
      <c r="X123" s="1"/>
      <c r="Y123" s="1"/>
      <c r="Z123" s="1"/>
    </row>
    <row r="124" spans="1:26" ht="12.75" customHeight="1" x14ac:dyDescent="0.2">
      <c r="A124" s="1"/>
      <c r="B124" s="1675" t="s">
        <v>87</v>
      </c>
      <c r="C124" s="1632"/>
      <c r="D124" s="1632"/>
      <c r="E124" s="1632"/>
      <c r="F124" s="1632"/>
      <c r="G124" s="1633"/>
      <c r="H124" s="109">
        <v>9</v>
      </c>
      <c r="I124" s="110">
        <v>5</v>
      </c>
      <c r="J124" s="111">
        <v>7</v>
      </c>
      <c r="K124" s="1057">
        <v>6</v>
      </c>
      <c r="L124" s="111">
        <v>10</v>
      </c>
      <c r="M124" s="1057">
        <v>9</v>
      </c>
      <c r="N124" s="1"/>
      <c r="O124" s="1"/>
      <c r="P124" s="1"/>
      <c r="Q124" s="1"/>
      <c r="R124" s="1"/>
      <c r="S124" s="1"/>
      <c r="T124" s="1"/>
      <c r="U124" s="1"/>
      <c r="V124" s="1"/>
      <c r="W124" s="1"/>
      <c r="X124" s="1"/>
      <c r="Y124" s="1"/>
      <c r="Z124" s="1"/>
    </row>
    <row r="125" spans="1:26" ht="12.75" customHeight="1" x14ac:dyDescent="0.2">
      <c r="A125" s="1"/>
      <c r="B125" s="2321" t="s">
        <v>108</v>
      </c>
      <c r="C125" s="1630"/>
      <c r="D125" s="1630"/>
      <c r="E125" s="1630"/>
      <c r="F125" s="1630"/>
      <c r="G125" s="1630"/>
      <c r="H125" s="1630"/>
      <c r="I125" s="1630"/>
      <c r="J125" s="1630"/>
      <c r="K125" s="1630"/>
      <c r="L125" s="873"/>
      <c r="M125" s="873"/>
      <c r="N125" s="1"/>
      <c r="O125" s="1"/>
      <c r="P125" s="1"/>
      <c r="Q125" s="1"/>
      <c r="R125" s="1"/>
      <c r="S125" s="1"/>
      <c r="T125" s="1"/>
      <c r="U125" s="1"/>
      <c r="V125" s="1"/>
      <c r="W125" s="1"/>
      <c r="X125" s="1"/>
      <c r="Y125" s="1"/>
      <c r="Z125" s="1"/>
    </row>
    <row r="126" spans="1:26" ht="12.75" customHeight="1" x14ac:dyDescent="0.2">
      <c r="A126" s="1"/>
      <c r="B126" s="1756" t="s">
        <v>109</v>
      </c>
      <c r="C126" s="1647"/>
      <c r="D126" s="1647"/>
      <c r="E126" s="1647"/>
      <c r="F126" s="1647"/>
      <c r="G126" s="1648"/>
      <c r="H126" s="76">
        <f>7+37</f>
        <v>44</v>
      </c>
      <c r="I126" s="734">
        <f>6+2</f>
        <v>8</v>
      </c>
      <c r="J126" s="79">
        <v>42</v>
      </c>
      <c r="K126" s="737">
        <v>14</v>
      </c>
      <c r="L126" s="79">
        <v>40</v>
      </c>
      <c r="M126" s="737">
        <v>10</v>
      </c>
      <c r="N126" s="1"/>
      <c r="O126" s="1"/>
      <c r="P126" s="1"/>
      <c r="Q126" s="1"/>
      <c r="R126" s="1"/>
      <c r="S126" s="1"/>
      <c r="T126" s="1"/>
      <c r="U126" s="1"/>
      <c r="V126" s="1"/>
      <c r="W126" s="1"/>
      <c r="X126" s="1"/>
      <c r="Y126" s="1"/>
      <c r="Z126" s="1"/>
    </row>
    <row r="127" spans="1:26" ht="12.75" customHeight="1" x14ac:dyDescent="0.2">
      <c r="A127" s="1"/>
      <c r="B127" s="1623" t="s">
        <v>110</v>
      </c>
      <c r="C127" s="1624"/>
      <c r="D127" s="1624"/>
      <c r="E127" s="1624"/>
      <c r="F127" s="1624"/>
      <c r="G127" s="1625"/>
      <c r="H127" s="1043">
        <f>18+20</f>
        <v>38</v>
      </c>
      <c r="I127" s="741">
        <f>14+14</f>
        <v>28</v>
      </c>
      <c r="J127" s="85">
        <v>23</v>
      </c>
      <c r="K127" s="1419">
        <v>26</v>
      </c>
      <c r="L127" s="85">
        <v>35</v>
      </c>
      <c r="M127" s="1419">
        <v>17</v>
      </c>
      <c r="N127" s="1"/>
      <c r="O127" s="1"/>
      <c r="P127" s="1"/>
      <c r="Q127" s="1"/>
      <c r="R127" s="1"/>
      <c r="S127" s="1"/>
      <c r="T127" s="1"/>
      <c r="U127" s="1"/>
      <c r="V127" s="1"/>
      <c r="W127" s="1"/>
      <c r="X127" s="1"/>
      <c r="Y127" s="1"/>
      <c r="Z127" s="1"/>
    </row>
    <row r="128" spans="1:26" ht="12.75" customHeight="1" x14ac:dyDescent="0.2">
      <c r="A128" s="1"/>
      <c r="B128" s="1623" t="s">
        <v>111</v>
      </c>
      <c r="C128" s="1624"/>
      <c r="D128" s="1624"/>
      <c r="E128" s="1624"/>
      <c r="F128" s="1624"/>
      <c r="G128" s="1625"/>
      <c r="H128" s="1043">
        <f>2+2</f>
        <v>4</v>
      </c>
      <c r="I128" s="741">
        <f>3+0</f>
        <v>3</v>
      </c>
      <c r="J128" s="85">
        <v>5</v>
      </c>
      <c r="K128" s="1419">
        <v>26</v>
      </c>
      <c r="L128" s="85">
        <v>4</v>
      </c>
      <c r="M128" s="1419">
        <v>47</v>
      </c>
      <c r="N128" s="1"/>
      <c r="O128" s="1"/>
      <c r="P128" s="1"/>
      <c r="Q128" s="1"/>
      <c r="R128" s="1"/>
      <c r="S128" s="1"/>
      <c r="T128" s="1"/>
      <c r="U128" s="1"/>
      <c r="V128" s="1"/>
      <c r="W128" s="1"/>
      <c r="X128" s="1"/>
      <c r="Y128" s="1"/>
      <c r="Z128" s="1"/>
    </row>
    <row r="129" spans="1:26" ht="12.75" customHeight="1" x14ac:dyDescent="0.2">
      <c r="A129" s="1"/>
      <c r="B129" s="2353" t="s">
        <v>42</v>
      </c>
      <c r="C129" s="1635"/>
      <c r="D129" s="1635"/>
      <c r="E129" s="1635"/>
      <c r="F129" s="1635"/>
      <c r="G129" s="1681"/>
      <c r="H129" s="745">
        <f t="shared" ref="H129:I129" si="0">SUM(H126:H128)</f>
        <v>86</v>
      </c>
      <c r="I129" s="1420">
        <f t="shared" si="0"/>
        <v>39</v>
      </c>
      <c r="J129" s="1422">
        <v>70</v>
      </c>
      <c r="K129" s="1423">
        <v>66</v>
      </c>
      <c r="L129" s="1422">
        <v>79</v>
      </c>
      <c r="M129" s="1423">
        <v>74</v>
      </c>
      <c r="N129" s="1"/>
      <c r="O129" s="1"/>
      <c r="P129" s="1"/>
      <c r="Q129" s="1"/>
      <c r="R129" s="1"/>
      <c r="S129" s="1"/>
      <c r="T129" s="1"/>
      <c r="U129" s="1"/>
      <c r="V129" s="1"/>
      <c r="W129" s="1"/>
      <c r="X129" s="1"/>
      <c r="Y129" s="1"/>
      <c r="Z129" s="1"/>
    </row>
    <row r="130" spans="1:26" ht="12.75" customHeight="1" x14ac:dyDescent="0.2">
      <c r="A130" s="1"/>
      <c r="B130" s="2329" t="s">
        <v>1093</v>
      </c>
      <c r="C130" s="1630"/>
      <c r="D130" s="1630"/>
      <c r="E130" s="1630"/>
      <c r="F130" s="1630"/>
      <c r="G130" s="1630"/>
      <c r="H130" s="1630"/>
      <c r="I130" s="1630"/>
      <c r="J130" s="1630"/>
      <c r="K130" s="1630"/>
      <c r="L130" s="1630"/>
      <c r="M130" s="1630"/>
      <c r="N130" s="2"/>
      <c r="O130" s="2"/>
      <c r="P130" s="2"/>
      <c r="Q130" s="2"/>
      <c r="R130" s="2"/>
      <c r="S130" s="2"/>
      <c r="T130" s="2"/>
      <c r="U130" s="2"/>
      <c r="V130" s="2"/>
      <c r="W130" s="2"/>
      <c r="X130" s="2"/>
      <c r="Y130" s="2"/>
      <c r="Z130" s="2"/>
    </row>
    <row r="131" spans="1:26" ht="12.75" customHeight="1" x14ac:dyDescent="0.2">
      <c r="A131" s="1"/>
      <c r="B131" s="1"/>
      <c r="C131" s="1"/>
      <c r="D131" s="1"/>
      <c r="E131" s="1"/>
      <c r="F131" s="1"/>
      <c r="G131" s="1"/>
      <c r="H131" s="1"/>
      <c r="I131" s="1"/>
      <c r="J131" s="1"/>
      <c r="K131" s="1"/>
      <c r="L131" s="1"/>
      <c r="M131" s="1"/>
      <c r="N131" s="2"/>
      <c r="O131" s="2"/>
      <c r="P131" s="2"/>
      <c r="Q131" s="2"/>
      <c r="R131" s="2"/>
      <c r="S131" s="2"/>
      <c r="T131" s="2"/>
      <c r="U131" s="2"/>
      <c r="V131" s="2"/>
      <c r="W131" s="2"/>
      <c r="X131" s="2"/>
      <c r="Y131" s="2"/>
      <c r="Z131" s="2"/>
    </row>
    <row r="132" spans="1:26" ht="15" customHeight="1" x14ac:dyDescent="0.2">
      <c r="A132" s="1"/>
      <c r="B132" s="2298" t="s">
        <v>1094</v>
      </c>
      <c r="C132" s="1615"/>
      <c r="D132" s="1615"/>
      <c r="E132" s="1615"/>
      <c r="F132" s="1615"/>
      <c r="G132" s="1637"/>
      <c r="H132" s="2354">
        <v>2022</v>
      </c>
      <c r="I132" s="1637"/>
      <c r="J132" s="2299">
        <v>2023</v>
      </c>
      <c r="K132" s="1615"/>
      <c r="L132" s="2303">
        <v>2024</v>
      </c>
      <c r="M132" s="1615"/>
      <c r="N132" s="1"/>
      <c r="O132" s="1"/>
      <c r="P132" s="1"/>
      <c r="Q132" s="1"/>
      <c r="R132" s="1"/>
      <c r="S132" s="1"/>
      <c r="T132" s="1"/>
      <c r="U132" s="1"/>
      <c r="V132" s="1"/>
      <c r="W132" s="1"/>
      <c r="X132" s="1"/>
      <c r="Y132" s="1"/>
      <c r="Z132" s="1"/>
    </row>
    <row r="133" spans="1:26" ht="24.75" customHeight="1" x14ac:dyDescent="0.2">
      <c r="A133" s="1"/>
      <c r="B133" s="1638"/>
      <c r="C133" s="1638"/>
      <c r="D133" s="1638"/>
      <c r="E133" s="1638"/>
      <c r="F133" s="1638"/>
      <c r="G133" s="1639"/>
      <c r="H133" s="1499" t="s">
        <v>1088</v>
      </c>
      <c r="I133" s="1501" t="s">
        <v>1095</v>
      </c>
      <c r="J133" s="1499" t="s">
        <v>1088</v>
      </c>
      <c r="K133" s="1502" t="s">
        <v>1096</v>
      </c>
      <c r="L133" s="1499" t="s">
        <v>1088</v>
      </c>
      <c r="M133" s="874" t="s">
        <v>1095</v>
      </c>
      <c r="N133" s="1"/>
      <c r="O133" s="1"/>
      <c r="P133" s="1"/>
      <c r="Q133" s="1"/>
      <c r="R133" s="1"/>
      <c r="S133" s="1"/>
      <c r="T133" s="1"/>
      <c r="U133" s="1"/>
      <c r="V133" s="1"/>
      <c r="W133" s="1"/>
      <c r="X133" s="1"/>
      <c r="Y133" s="1"/>
      <c r="Z133" s="1"/>
    </row>
    <row r="134" spans="1:26" ht="15" customHeight="1" x14ac:dyDescent="0.2">
      <c r="A134" s="1"/>
      <c r="B134" s="2324" t="s">
        <v>107</v>
      </c>
      <c r="C134" s="1627"/>
      <c r="D134" s="1627"/>
      <c r="E134" s="1627"/>
      <c r="F134" s="1627"/>
      <c r="G134" s="1627"/>
      <c r="H134" s="1627"/>
      <c r="I134" s="1627"/>
      <c r="J134" s="1627"/>
      <c r="K134" s="1627"/>
      <c r="L134" s="873"/>
      <c r="M134" s="873"/>
      <c r="N134" s="1"/>
      <c r="O134" s="1"/>
      <c r="P134" s="1"/>
      <c r="Q134" s="1"/>
      <c r="R134" s="1"/>
      <c r="S134" s="1"/>
      <c r="T134" s="1"/>
      <c r="U134" s="1"/>
      <c r="V134" s="1"/>
      <c r="W134" s="1"/>
      <c r="X134" s="1"/>
      <c r="Y134" s="1"/>
      <c r="Z134" s="1"/>
    </row>
    <row r="135" spans="1:26" ht="15" customHeight="1" x14ac:dyDescent="0.2">
      <c r="A135" s="1"/>
      <c r="B135" s="1646" t="s">
        <v>86</v>
      </c>
      <c r="C135" s="1647"/>
      <c r="D135" s="1647"/>
      <c r="E135" s="1647"/>
      <c r="F135" s="1647"/>
      <c r="G135" s="1648"/>
      <c r="H135" s="121">
        <v>8.2000000000000003E-2</v>
      </c>
      <c r="I135" s="120">
        <v>3.5999999999999997E-2</v>
      </c>
      <c r="J135" s="119">
        <v>6.7000000000000004E-2</v>
      </c>
      <c r="K135" s="120">
        <v>7.0000000000000007E-2</v>
      </c>
      <c r="L135" s="121">
        <v>7.3999999999999996E-2</v>
      </c>
      <c r="M135" s="122">
        <v>7.0999999999999994E-2</v>
      </c>
      <c r="N135" s="1"/>
      <c r="O135" s="1"/>
      <c r="P135" s="1"/>
      <c r="Q135" s="1"/>
      <c r="R135" s="1"/>
      <c r="S135" s="1"/>
      <c r="T135" s="1"/>
      <c r="U135" s="1"/>
      <c r="V135" s="1"/>
      <c r="W135" s="1"/>
      <c r="X135" s="1"/>
      <c r="Y135" s="1"/>
      <c r="Z135" s="1"/>
    </row>
    <row r="136" spans="1:26" ht="15" customHeight="1" x14ac:dyDescent="0.2">
      <c r="A136" s="1"/>
      <c r="B136" s="1675" t="s">
        <v>87</v>
      </c>
      <c r="C136" s="1632"/>
      <c r="D136" s="1632"/>
      <c r="E136" s="1632"/>
      <c r="F136" s="1632"/>
      <c r="G136" s="1633"/>
      <c r="H136" s="125">
        <v>8.1000000000000003E-2</v>
      </c>
      <c r="I136" s="124">
        <v>4.4999999999999998E-2</v>
      </c>
      <c r="J136" s="123">
        <v>6.0999999999999999E-2</v>
      </c>
      <c r="K136" s="124">
        <v>5.1999999999999998E-2</v>
      </c>
      <c r="L136" s="125">
        <v>8.5999999999999993E-2</v>
      </c>
      <c r="M136" s="1065">
        <v>8.2000000000000003E-2</v>
      </c>
      <c r="N136" s="1"/>
      <c r="O136" s="1"/>
      <c r="P136" s="1"/>
      <c r="Q136" s="1"/>
      <c r="R136" s="1"/>
      <c r="S136" s="1"/>
      <c r="T136" s="1"/>
      <c r="U136" s="1"/>
      <c r="V136" s="1"/>
      <c r="W136" s="1"/>
      <c r="X136" s="1"/>
      <c r="Y136" s="1"/>
      <c r="Z136" s="1"/>
    </row>
    <row r="137" spans="1:26" ht="15" customHeight="1" x14ac:dyDescent="0.2">
      <c r="A137" s="1"/>
      <c r="B137" s="2321" t="s">
        <v>108</v>
      </c>
      <c r="C137" s="1630"/>
      <c r="D137" s="1630"/>
      <c r="E137" s="1630"/>
      <c r="F137" s="1630"/>
      <c r="G137" s="1630"/>
      <c r="H137" s="1630"/>
      <c r="I137" s="1630"/>
      <c r="J137" s="1630"/>
      <c r="K137" s="1630"/>
      <c r="L137" s="873"/>
      <c r="M137" s="873"/>
      <c r="N137" s="1"/>
      <c r="O137" s="1"/>
      <c r="P137" s="1"/>
      <c r="Q137" s="1"/>
      <c r="R137" s="1"/>
      <c r="S137" s="1"/>
      <c r="T137" s="1"/>
      <c r="U137" s="1"/>
      <c r="V137" s="1"/>
      <c r="W137" s="1"/>
      <c r="X137" s="1"/>
      <c r="Y137" s="1"/>
      <c r="Z137" s="1"/>
    </row>
    <row r="138" spans="1:26" ht="15" customHeight="1" x14ac:dyDescent="0.2">
      <c r="A138" s="1"/>
      <c r="B138" s="1756" t="s">
        <v>109</v>
      </c>
      <c r="C138" s="1647"/>
      <c r="D138" s="1647"/>
      <c r="E138" s="1647"/>
      <c r="F138" s="1647"/>
      <c r="G138" s="1648"/>
      <c r="H138" s="462">
        <v>0.26200000000000001</v>
      </c>
      <c r="I138" s="463">
        <v>4.8000000000000001E-2</v>
      </c>
      <c r="J138" s="119">
        <v>0.23899999999999999</v>
      </c>
      <c r="K138" s="120">
        <v>0.14299999999999999</v>
      </c>
      <c r="L138" s="121">
        <v>0.20399999999999999</v>
      </c>
      <c r="M138" s="122">
        <v>0.128</v>
      </c>
      <c r="N138" s="1"/>
      <c r="O138" s="1"/>
      <c r="P138" s="1"/>
      <c r="Q138" s="1"/>
      <c r="R138" s="1"/>
      <c r="S138" s="1"/>
      <c r="T138" s="1"/>
      <c r="U138" s="1"/>
      <c r="V138" s="1"/>
      <c r="W138" s="1"/>
      <c r="X138" s="1"/>
      <c r="Y138" s="1"/>
      <c r="Z138" s="1"/>
    </row>
    <row r="139" spans="1:26" ht="15" customHeight="1" x14ac:dyDescent="0.2">
      <c r="A139" s="1"/>
      <c r="B139" s="1623" t="s">
        <v>110</v>
      </c>
      <c r="C139" s="1624"/>
      <c r="D139" s="1624"/>
      <c r="E139" s="1624"/>
      <c r="F139" s="1624"/>
      <c r="G139" s="1625"/>
      <c r="H139" s="464">
        <v>7.2999999999999995E-2</v>
      </c>
      <c r="I139" s="222">
        <v>5.3999999999999999E-2</v>
      </c>
      <c r="J139" s="1066">
        <v>4.3999999999999997E-2</v>
      </c>
      <c r="K139" s="126">
        <v>0.06</v>
      </c>
      <c r="L139" s="127">
        <v>6.4000000000000001E-2</v>
      </c>
      <c r="M139" s="1067">
        <v>4.8000000000000001E-2</v>
      </c>
      <c r="N139" s="1"/>
      <c r="O139" s="1"/>
      <c r="P139" s="1"/>
      <c r="Q139" s="1"/>
      <c r="R139" s="1"/>
      <c r="S139" s="1"/>
      <c r="T139" s="1"/>
      <c r="U139" s="1"/>
      <c r="V139" s="1"/>
      <c r="W139" s="1"/>
      <c r="X139" s="1"/>
      <c r="Y139" s="1"/>
      <c r="Z139" s="1"/>
    </row>
    <row r="140" spans="1:26" ht="12.75" customHeight="1" x14ac:dyDescent="0.2">
      <c r="A140" s="1"/>
      <c r="B140" s="1623" t="s">
        <v>111</v>
      </c>
      <c r="C140" s="1624"/>
      <c r="D140" s="1624"/>
      <c r="E140" s="1624"/>
      <c r="F140" s="1624"/>
      <c r="G140" s="1625"/>
      <c r="H140" s="464">
        <v>1.0999999999999999E-2</v>
      </c>
      <c r="I140" s="222">
        <v>8.0000000000000002E-3</v>
      </c>
      <c r="J140" s="1066">
        <v>1.4E-2</v>
      </c>
      <c r="K140" s="126">
        <v>6.4000000000000001E-2</v>
      </c>
      <c r="L140" s="127">
        <v>1.2999999999999999E-2</v>
      </c>
      <c r="M140" s="1067">
        <v>8.2000000000000003E-2</v>
      </c>
      <c r="N140" s="1"/>
      <c r="O140" s="1"/>
      <c r="P140" s="1"/>
      <c r="Q140" s="1"/>
      <c r="R140" s="1"/>
      <c r="S140" s="1"/>
      <c r="T140" s="1"/>
      <c r="U140" s="1"/>
      <c r="V140" s="1"/>
      <c r="W140" s="1"/>
      <c r="X140" s="1"/>
      <c r="Y140" s="1"/>
      <c r="Z140" s="1"/>
    </row>
    <row r="141" spans="1:26" ht="12.75" customHeight="1" x14ac:dyDescent="0.2">
      <c r="A141" s="1"/>
      <c r="B141" s="2353" t="s">
        <v>42</v>
      </c>
      <c r="C141" s="1635"/>
      <c r="D141" s="1635"/>
      <c r="E141" s="1635"/>
      <c r="F141" s="1635"/>
      <c r="G141" s="1681"/>
      <c r="H141" s="1503">
        <v>8.2000000000000003E-2</v>
      </c>
      <c r="I141" s="1504">
        <v>3.6999999999999998E-2</v>
      </c>
      <c r="J141" s="1503">
        <v>6.7000000000000004E-2</v>
      </c>
      <c r="K141" s="1504">
        <v>3.6999999999999998E-2</v>
      </c>
      <c r="L141" s="1503">
        <v>7.4999999999999997E-2</v>
      </c>
      <c r="M141" s="1505">
        <v>7.2999999999999995E-2</v>
      </c>
      <c r="N141" s="1"/>
      <c r="O141" s="1"/>
      <c r="P141" s="1"/>
      <c r="Q141" s="1"/>
      <c r="R141" s="1"/>
      <c r="S141" s="1"/>
      <c r="T141" s="1"/>
      <c r="U141" s="1"/>
      <c r="V141" s="1"/>
      <c r="W141" s="1"/>
      <c r="X141" s="1"/>
      <c r="Y141" s="1"/>
      <c r="Z141" s="1"/>
    </row>
    <row r="142" spans="1:26" ht="24.75" customHeight="1" x14ac:dyDescent="0.2">
      <c r="A142" s="1"/>
      <c r="B142" s="1644" t="s">
        <v>1097</v>
      </c>
      <c r="C142" s="1645"/>
      <c r="D142" s="1645"/>
      <c r="E142" s="1645"/>
      <c r="F142" s="1645"/>
      <c r="G142" s="1645"/>
      <c r="H142" s="1645"/>
      <c r="I142" s="1645"/>
      <c r="J142" s="1645"/>
      <c r="K142" s="1645"/>
      <c r="L142" s="1645"/>
      <c r="M142" s="1645"/>
      <c r="N142" s="2"/>
      <c r="O142" s="2"/>
      <c r="P142" s="2"/>
      <c r="Q142" s="2"/>
      <c r="R142" s="2"/>
      <c r="S142" s="2"/>
      <c r="T142" s="2"/>
      <c r="U142" s="2"/>
      <c r="V142" s="2"/>
      <c r="W142" s="2"/>
      <c r="X142" s="2"/>
      <c r="Y142" s="2"/>
      <c r="Z142" s="2"/>
    </row>
    <row r="143" spans="1:26" ht="12.75" customHeight="1" x14ac:dyDescent="0.2">
      <c r="A143" s="1"/>
      <c r="B143" s="1610"/>
      <c r="C143" s="1610"/>
      <c r="D143" s="1610"/>
      <c r="E143" s="1610"/>
      <c r="F143" s="1610"/>
      <c r="G143" s="1610"/>
      <c r="H143" s="1610"/>
      <c r="I143" s="1610"/>
      <c r="J143" s="1610"/>
      <c r="K143" s="1610"/>
      <c r="L143" s="1610"/>
      <c r="M143" s="1610"/>
      <c r="N143" s="2"/>
      <c r="O143" s="2"/>
      <c r="P143" s="2"/>
      <c r="Q143" s="2"/>
      <c r="R143" s="2"/>
      <c r="S143" s="2"/>
      <c r="T143" s="2"/>
      <c r="U143" s="2"/>
      <c r="V143" s="2"/>
      <c r="W143" s="2"/>
      <c r="X143" s="2"/>
      <c r="Y143" s="2"/>
      <c r="Z143" s="2"/>
    </row>
    <row r="144" spans="1:26" ht="12.75" customHeight="1" x14ac:dyDescent="0.2">
      <c r="A144" s="1"/>
      <c r="B144" s="1635"/>
      <c r="C144" s="1635"/>
      <c r="D144" s="1635"/>
      <c r="E144" s="1635"/>
      <c r="F144" s="1635"/>
      <c r="G144" s="1635"/>
      <c r="H144" s="1635"/>
      <c r="I144" s="1635"/>
      <c r="J144" s="1635"/>
      <c r="K144" s="1635"/>
      <c r="L144" s="1635"/>
      <c r="M144" s="1635"/>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1012"/>
      <c r="B147" s="1012" t="s">
        <v>126</v>
      </c>
      <c r="C147" s="1012"/>
      <c r="D147" s="1012"/>
      <c r="E147" s="1012"/>
      <c r="F147" s="1012"/>
      <c r="G147" s="1012"/>
      <c r="H147" s="1012"/>
      <c r="I147" s="1012"/>
      <c r="J147" s="1012"/>
      <c r="K147" s="1012"/>
      <c r="L147" s="1012"/>
      <c r="M147" s="1012"/>
      <c r="N147" s="1"/>
      <c r="O147" s="1"/>
      <c r="P147" s="1"/>
      <c r="Q147" s="1"/>
      <c r="R147" s="1"/>
      <c r="S147" s="1"/>
      <c r="T147" s="1"/>
      <c r="U147" s="1"/>
      <c r="V147" s="1"/>
      <c r="W147" s="1"/>
      <c r="X147" s="1"/>
      <c r="Y147" s="1"/>
      <c r="Z147" s="1"/>
    </row>
    <row r="148" spans="1:26" ht="12.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 customHeight="1" x14ac:dyDescent="0.2">
      <c r="A149" s="1"/>
      <c r="B149" s="2298" t="s">
        <v>1098</v>
      </c>
      <c r="C149" s="1615"/>
      <c r="D149" s="1637"/>
      <c r="E149" s="2302">
        <v>2022</v>
      </c>
      <c r="F149" s="2299">
        <v>2023</v>
      </c>
      <c r="G149" s="2303">
        <v>2024</v>
      </c>
      <c r="H149" s="1"/>
      <c r="I149" s="1"/>
      <c r="J149" s="1"/>
      <c r="K149" s="1"/>
      <c r="L149" s="1"/>
      <c r="M149" s="1"/>
      <c r="N149" s="1"/>
      <c r="O149" s="1"/>
      <c r="P149" s="1"/>
      <c r="Q149" s="1"/>
      <c r="R149" s="1"/>
      <c r="S149" s="1"/>
      <c r="T149" s="1"/>
      <c r="U149" s="1"/>
      <c r="V149" s="1"/>
      <c r="W149" s="1"/>
      <c r="X149" s="1"/>
      <c r="Y149" s="1"/>
      <c r="Z149" s="1"/>
    </row>
    <row r="150" spans="1:26" ht="15" customHeight="1" x14ac:dyDescent="0.2">
      <c r="A150" s="1"/>
      <c r="B150" s="1615"/>
      <c r="C150" s="1610"/>
      <c r="D150" s="1637"/>
      <c r="E150" s="1683"/>
      <c r="F150" s="1685"/>
      <c r="G150" s="1685"/>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1638"/>
      <c r="C151" s="1638"/>
      <c r="D151" s="1639"/>
      <c r="E151" s="1641"/>
      <c r="F151" s="1643"/>
      <c r="G151" s="1643"/>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2324" t="s">
        <v>107</v>
      </c>
      <c r="C152" s="1627"/>
      <c r="D152" s="1627"/>
      <c r="E152" s="1627"/>
      <c r="F152" s="1627"/>
      <c r="G152" s="1627"/>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1646" t="s">
        <v>86</v>
      </c>
      <c r="C153" s="1647"/>
      <c r="D153" s="1648"/>
      <c r="E153" s="145">
        <v>13.1</v>
      </c>
      <c r="F153" s="145">
        <v>19.7</v>
      </c>
      <c r="G153" s="146">
        <v>31.1</v>
      </c>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1675" t="s">
        <v>87</v>
      </c>
      <c r="C154" s="1632"/>
      <c r="D154" s="1633"/>
      <c r="E154" s="147">
        <v>15.2</v>
      </c>
      <c r="F154" s="147">
        <v>16.3</v>
      </c>
      <c r="G154" s="1077">
        <v>25.4</v>
      </c>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2321" t="s">
        <v>28</v>
      </c>
      <c r="C155" s="1630"/>
      <c r="D155" s="1630"/>
      <c r="E155" s="1630"/>
      <c r="F155" s="1630"/>
      <c r="G155" s="1630"/>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1646" t="s">
        <v>29</v>
      </c>
      <c r="C156" s="1647"/>
      <c r="D156" s="1648"/>
      <c r="E156" s="145">
        <v>1.3</v>
      </c>
      <c r="F156" s="145">
        <v>2.2999999999999998</v>
      </c>
      <c r="G156" s="146">
        <v>2.1</v>
      </c>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1623" t="s">
        <v>30</v>
      </c>
      <c r="C157" s="1624"/>
      <c r="D157" s="1625"/>
      <c r="E157" s="148">
        <v>10.5</v>
      </c>
      <c r="F157" s="148">
        <v>25.3</v>
      </c>
      <c r="G157" s="1078">
        <v>49.5</v>
      </c>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1623" t="s">
        <v>31</v>
      </c>
      <c r="C158" s="1624"/>
      <c r="D158" s="1625"/>
      <c r="E158" s="148">
        <v>14.4</v>
      </c>
      <c r="F158" s="148">
        <v>23.2</v>
      </c>
      <c r="G158" s="1078">
        <v>19.2</v>
      </c>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1623" t="s">
        <v>32</v>
      </c>
      <c r="C159" s="1624"/>
      <c r="D159" s="1625"/>
      <c r="E159" s="148">
        <v>24.3</v>
      </c>
      <c r="F159" s="148">
        <v>44.8</v>
      </c>
      <c r="G159" s="1078">
        <v>35.1</v>
      </c>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1623" t="s">
        <v>33</v>
      </c>
      <c r="C160" s="1624"/>
      <c r="D160" s="1625"/>
      <c r="E160" s="148">
        <v>10.4</v>
      </c>
      <c r="F160" s="148">
        <v>13.8</v>
      </c>
      <c r="G160" s="1078">
        <v>45.4</v>
      </c>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1623" t="s">
        <v>34</v>
      </c>
      <c r="C161" s="1624"/>
      <c r="D161" s="1625"/>
      <c r="E161" s="148">
        <v>17</v>
      </c>
      <c r="F161" s="148">
        <v>20</v>
      </c>
      <c r="G161" s="1078">
        <v>29.6</v>
      </c>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1623" t="s">
        <v>35</v>
      </c>
      <c r="C162" s="1624"/>
      <c r="D162" s="1625"/>
      <c r="E162" s="148">
        <v>10.7</v>
      </c>
      <c r="F162" s="148">
        <v>11.1</v>
      </c>
      <c r="G162" s="1078">
        <v>20.3</v>
      </c>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1623" t="s">
        <v>36</v>
      </c>
      <c r="C163" s="1624"/>
      <c r="D163" s="1625"/>
      <c r="E163" s="148">
        <v>12.1</v>
      </c>
      <c r="F163" s="148">
        <v>17.5</v>
      </c>
      <c r="G163" s="1078">
        <v>27.6</v>
      </c>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1623" t="s">
        <v>128</v>
      </c>
      <c r="C164" s="1624"/>
      <c r="D164" s="1625"/>
      <c r="E164" s="149">
        <v>36.700000000000003</v>
      </c>
      <c r="F164" s="148">
        <v>29.8</v>
      </c>
      <c r="G164" s="1078">
        <v>47.2</v>
      </c>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1623" t="s">
        <v>37</v>
      </c>
      <c r="C165" s="1624"/>
      <c r="D165" s="1625"/>
      <c r="E165" s="148">
        <v>21.5</v>
      </c>
      <c r="F165" s="148">
        <v>21.4</v>
      </c>
      <c r="G165" s="1078">
        <v>51.1</v>
      </c>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1623" t="s">
        <v>38</v>
      </c>
      <c r="C166" s="1624"/>
      <c r="D166" s="1625"/>
      <c r="E166" s="148">
        <v>13.4</v>
      </c>
      <c r="F166" s="148">
        <v>13.6</v>
      </c>
      <c r="G166" s="1078">
        <v>19.5</v>
      </c>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1631" t="s">
        <v>42</v>
      </c>
      <c r="C167" s="1632"/>
      <c r="D167" s="1633"/>
      <c r="E167" s="150">
        <v>13.5</v>
      </c>
      <c r="F167" s="150">
        <v>19</v>
      </c>
      <c r="G167" s="1079">
        <v>29.8</v>
      </c>
      <c r="H167" s="1"/>
      <c r="I167" s="1"/>
      <c r="J167" s="1"/>
      <c r="K167" s="1"/>
      <c r="L167" s="1"/>
      <c r="M167" s="1"/>
      <c r="N167" s="1"/>
      <c r="O167" s="1"/>
      <c r="P167" s="1"/>
      <c r="Q167" s="1"/>
      <c r="R167" s="1"/>
      <c r="S167" s="1"/>
      <c r="T167" s="1"/>
      <c r="U167" s="1"/>
      <c r="V167" s="1"/>
      <c r="W167" s="1"/>
      <c r="X167" s="1"/>
      <c r="Y167" s="1"/>
      <c r="Z167" s="1"/>
    </row>
    <row r="168" spans="1:26" ht="15" customHeight="1" x14ac:dyDescent="0.2">
      <c r="A168" s="2"/>
      <c r="B168" s="1644" t="s">
        <v>1099</v>
      </c>
      <c r="C168" s="1645"/>
      <c r="D168" s="1645"/>
      <c r="E168" s="1645"/>
      <c r="F168" s="1645"/>
      <c r="G168" s="1645"/>
      <c r="H168" s="1"/>
      <c r="I168" s="1"/>
      <c r="J168" s="1"/>
      <c r="K168" s="1"/>
      <c r="L168" s="1"/>
      <c r="M168" s="1"/>
      <c r="N168" s="2"/>
      <c r="O168" s="2"/>
      <c r="P168" s="2"/>
      <c r="Q168" s="2"/>
      <c r="R168" s="2"/>
      <c r="S168" s="2"/>
      <c r="T168" s="2"/>
      <c r="U168" s="2"/>
      <c r="V168" s="2"/>
      <c r="W168" s="2"/>
      <c r="X168" s="2"/>
      <c r="Y168" s="2"/>
      <c r="Z168" s="2"/>
    </row>
    <row r="169" spans="1:26" ht="15" customHeight="1" x14ac:dyDescent="0.2">
      <c r="A169" s="2"/>
      <c r="B169" s="1610"/>
      <c r="C169" s="1610"/>
      <c r="D169" s="1610"/>
      <c r="E169" s="1610"/>
      <c r="F169" s="1610"/>
      <c r="G169" s="1610"/>
      <c r="H169" s="1"/>
      <c r="I169" s="1"/>
      <c r="J169" s="1"/>
      <c r="K169" s="1"/>
      <c r="L169" s="1"/>
      <c r="M169" s="1"/>
      <c r="N169" s="2"/>
      <c r="O169" s="2"/>
      <c r="P169" s="2"/>
      <c r="Q169" s="2"/>
      <c r="R169" s="2"/>
      <c r="S169" s="2"/>
      <c r="T169" s="2"/>
      <c r="U169" s="2"/>
      <c r="V169" s="2"/>
      <c r="W169" s="2"/>
      <c r="X169" s="2"/>
      <c r="Y169" s="2"/>
      <c r="Z169" s="2"/>
    </row>
    <row r="170" spans="1:26" ht="15" customHeight="1" x14ac:dyDescent="0.2">
      <c r="A170" s="2"/>
      <c r="B170" s="1610"/>
      <c r="C170" s="1610"/>
      <c r="D170" s="1610"/>
      <c r="E170" s="1610"/>
      <c r="F170" s="1610"/>
      <c r="G170" s="1610"/>
      <c r="H170" s="1"/>
      <c r="I170" s="1"/>
      <c r="J170" s="1"/>
      <c r="K170" s="1"/>
      <c r="L170" s="1"/>
      <c r="M170" s="1"/>
      <c r="N170" s="2"/>
      <c r="O170" s="2"/>
      <c r="P170" s="2"/>
      <c r="Q170" s="2"/>
      <c r="R170" s="2"/>
      <c r="S170" s="2"/>
      <c r="T170" s="2"/>
      <c r="U170" s="2"/>
      <c r="V170" s="2"/>
      <c r="W170" s="2"/>
      <c r="X170" s="2"/>
      <c r="Y170" s="2"/>
      <c r="Z170" s="2"/>
    </row>
    <row r="171" spans="1:26" ht="1.5" customHeight="1" x14ac:dyDescent="0.2">
      <c r="A171" s="2"/>
      <c r="B171" s="1610"/>
      <c r="C171" s="1610"/>
      <c r="D171" s="1610"/>
      <c r="E171" s="1610"/>
      <c r="F171" s="1610"/>
      <c r="G171" s="1610"/>
      <c r="H171" s="1"/>
      <c r="I171" s="1"/>
      <c r="J171" s="1"/>
      <c r="K171" s="1"/>
      <c r="L171" s="1"/>
      <c r="M171" s="1"/>
      <c r="N171" s="2"/>
      <c r="O171" s="2"/>
      <c r="P171" s="2"/>
      <c r="Q171" s="2"/>
      <c r="R171" s="2"/>
      <c r="S171" s="2"/>
      <c r="T171" s="2"/>
      <c r="U171" s="2"/>
      <c r="V171" s="2"/>
      <c r="W171" s="2"/>
      <c r="X171" s="2"/>
      <c r="Y171" s="2"/>
      <c r="Z171" s="2"/>
    </row>
    <row r="172" spans="1:26" ht="12.75" customHeight="1" x14ac:dyDescent="0.2">
      <c r="A172" s="2"/>
      <c r="B172" s="1635"/>
      <c r="C172" s="1635"/>
      <c r="D172" s="1635"/>
      <c r="E172" s="1635"/>
      <c r="F172" s="1635"/>
      <c r="G172" s="1635"/>
      <c r="H172" s="1"/>
      <c r="I172" s="1"/>
      <c r="J172" s="1"/>
      <c r="K172" s="1"/>
      <c r="L172" s="1"/>
      <c r="M172" s="1"/>
      <c r="N172" s="2"/>
      <c r="O172" s="2"/>
      <c r="P172" s="2"/>
      <c r="Q172" s="2"/>
      <c r="R172" s="2"/>
      <c r="S172" s="2"/>
      <c r="T172" s="2"/>
      <c r="U172" s="2"/>
      <c r="V172" s="2"/>
      <c r="W172" s="2"/>
      <c r="X172" s="2"/>
      <c r="Y172" s="2"/>
      <c r="Z172" s="2"/>
    </row>
    <row r="173" spans="1:26" ht="12.75" customHeight="1" x14ac:dyDescent="0.2">
      <c r="A173" s="2"/>
      <c r="B173" s="761"/>
      <c r="C173" s="761"/>
      <c r="D173" s="761"/>
      <c r="E173" s="761"/>
      <c r="F173" s="761"/>
      <c r="G173" s="761"/>
      <c r="H173" s="1"/>
      <c r="I173" s="1"/>
      <c r="J173" s="1"/>
      <c r="K173" s="1"/>
      <c r="L173" s="1"/>
      <c r="M173" s="1"/>
      <c r="N173" s="2"/>
      <c r="O173" s="2"/>
      <c r="P173" s="2"/>
      <c r="Q173" s="2"/>
      <c r="R173" s="2"/>
      <c r="S173" s="2"/>
      <c r="T173" s="2"/>
      <c r="U173" s="2"/>
      <c r="V173" s="2"/>
      <c r="W173" s="2"/>
      <c r="X173" s="2"/>
      <c r="Y173" s="2"/>
      <c r="Z173" s="2"/>
    </row>
    <row r="174" spans="1:26" ht="12.75" customHeight="1" x14ac:dyDescent="0.2">
      <c r="A174" s="2"/>
      <c r="B174" s="1"/>
      <c r="C174" s="1"/>
      <c r="D174" s="1"/>
      <c r="E174" s="1"/>
      <c r="F174" s="1"/>
      <c r="G174" s="1"/>
      <c r="H174" s="1"/>
      <c r="I174" s="1"/>
      <c r="J174" s="1"/>
      <c r="K174" s="1"/>
      <c r="L174" s="1"/>
      <c r="M174" s="1"/>
      <c r="N174" s="2"/>
      <c r="O174" s="2"/>
      <c r="P174" s="2"/>
      <c r="Q174" s="2"/>
      <c r="R174" s="2"/>
      <c r="S174" s="2"/>
      <c r="T174" s="2"/>
      <c r="U174" s="2"/>
      <c r="V174" s="2"/>
      <c r="W174" s="2"/>
      <c r="X174" s="2"/>
      <c r="Y174" s="2"/>
      <c r="Z174" s="2"/>
    </row>
    <row r="175" spans="1:26" ht="15" customHeight="1" x14ac:dyDescent="0.2">
      <c r="A175" s="1"/>
      <c r="B175" s="2298" t="s">
        <v>1100</v>
      </c>
      <c r="C175" s="1615"/>
      <c r="D175" s="1615"/>
      <c r="E175" s="1615"/>
      <c r="F175" s="1615"/>
      <c r="G175" s="1637"/>
      <c r="H175" s="2299" t="s">
        <v>1101</v>
      </c>
      <c r="I175" s="1615"/>
      <c r="J175" s="1637"/>
      <c r="K175" s="2299" t="s">
        <v>1102</v>
      </c>
      <c r="L175" s="1615"/>
      <c r="M175" s="1615"/>
      <c r="N175" s="1"/>
      <c r="O175" s="1"/>
      <c r="P175" s="1"/>
      <c r="Q175" s="1"/>
      <c r="R175" s="1"/>
      <c r="S175" s="1"/>
      <c r="T175" s="1"/>
      <c r="U175" s="1"/>
      <c r="V175" s="1"/>
      <c r="W175" s="1"/>
      <c r="X175" s="1"/>
      <c r="Y175" s="1"/>
      <c r="Z175" s="1"/>
    </row>
    <row r="176" spans="1:26" ht="12.75" customHeight="1" x14ac:dyDescent="0.2">
      <c r="A176" s="1"/>
      <c r="B176" s="1638"/>
      <c r="C176" s="1638"/>
      <c r="D176" s="1638"/>
      <c r="E176" s="1638"/>
      <c r="F176" s="1638"/>
      <c r="G176" s="1639"/>
      <c r="H176" s="1497">
        <v>2022</v>
      </c>
      <c r="I176" s="875">
        <v>2023</v>
      </c>
      <c r="J176" s="1506">
        <v>2024</v>
      </c>
      <c r="K176" s="1497">
        <v>2022</v>
      </c>
      <c r="L176" s="875">
        <v>2023</v>
      </c>
      <c r="M176" s="871">
        <v>2024</v>
      </c>
      <c r="N176" s="1"/>
      <c r="O176" s="1"/>
      <c r="P176" s="1"/>
      <c r="Q176" s="1"/>
      <c r="R176" s="1"/>
      <c r="S176" s="1"/>
      <c r="T176" s="1"/>
      <c r="U176" s="1"/>
      <c r="V176" s="1"/>
      <c r="W176" s="1"/>
      <c r="X176" s="1"/>
      <c r="Y176" s="1"/>
      <c r="Z176" s="1"/>
    </row>
    <row r="177" spans="1:26" ht="12.75" customHeight="1" x14ac:dyDescent="0.2">
      <c r="A177" s="1"/>
      <c r="B177" s="2352" t="s">
        <v>107</v>
      </c>
      <c r="C177" s="1635"/>
      <c r="D177" s="1635"/>
      <c r="E177" s="1635"/>
      <c r="F177" s="1635"/>
      <c r="G177" s="1635"/>
      <c r="H177" s="1635"/>
      <c r="I177" s="1635"/>
      <c r="J177" s="1635"/>
      <c r="K177" s="1635"/>
      <c r="L177" s="1635"/>
      <c r="M177" s="1635"/>
      <c r="N177" s="1"/>
      <c r="O177" s="1"/>
      <c r="P177" s="1"/>
      <c r="Q177" s="1"/>
      <c r="R177" s="1"/>
      <c r="S177" s="1"/>
      <c r="T177" s="1"/>
      <c r="U177" s="1"/>
      <c r="V177" s="1"/>
      <c r="W177" s="1"/>
      <c r="X177" s="1"/>
      <c r="Y177" s="1"/>
      <c r="Z177" s="1"/>
    </row>
    <row r="178" spans="1:26" ht="12.75" customHeight="1" x14ac:dyDescent="0.2">
      <c r="A178" s="1"/>
      <c r="B178" s="1646" t="s">
        <v>86</v>
      </c>
      <c r="C178" s="1647"/>
      <c r="D178" s="1647"/>
      <c r="E178" s="1647"/>
      <c r="F178" s="1647"/>
      <c r="G178" s="1648"/>
      <c r="H178" s="1388">
        <v>21.3</v>
      </c>
      <c r="I178" s="1389">
        <v>25.5</v>
      </c>
      <c r="J178" s="665">
        <v>25</v>
      </c>
      <c r="K178" s="1388">
        <v>37</v>
      </c>
      <c r="L178" s="1389">
        <v>38.299999999999997</v>
      </c>
      <c r="M178" s="1390">
        <v>38.4</v>
      </c>
      <c r="N178" s="1"/>
      <c r="O178" s="1"/>
      <c r="P178" s="1"/>
      <c r="Q178" s="1"/>
      <c r="R178" s="1"/>
      <c r="S178" s="1"/>
      <c r="T178" s="1"/>
      <c r="U178" s="1"/>
      <c r="V178" s="1"/>
      <c r="W178" s="1"/>
      <c r="X178" s="1"/>
      <c r="Y178" s="1"/>
      <c r="Z178" s="1"/>
    </row>
    <row r="179" spans="1:26" ht="12.75" customHeight="1" x14ac:dyDescent="0.2">
      <c r="A179" s="1"/>
      <c r="B179" s="1675" t="s">
        <v>87</v>
      </c>
      <c r="C179" s="1632"/>
      <c r="D179" s="1632"/>
      <c r="E179" s="1632"/>
      <c r="F179" s="1632"/>
      <c r="G179" s="1633"/>
      <c r="H179" s="1395">
        <v>30.8</v>
      </c>
      <c r="I179" s="1382">
        <v>31.3</v>
      </c>
      <c r="J179" s="677">
        <v>65</v>
      </c>
      <c r="K179" s="1395">
        <v>50.9</v>
      </c>
      <c r="L179" s="1382">
        <v>55.7</v>
      </c>
      <c r="M179" s="1287">
        <v>38.5</v>
      </c>
      <c r="N179" s="1"/>
      <c r="O179" s="1"/>
      <c r="P179" s="1"/>
      <c r="Q179" s="1"/>
      <c r="R179" s="1"/>
      <c r="S179" s="1"/>
      <c r="T179" s="1"/>
      <c r="U179" s="1"/>
      <c r="V179" s="1"/>
      <c r="W179" s="1"/>
      <c r="X179" s="1"/>
      <c r="Y179" s="1"/>
      <c r="Z179" s="1"/>
    </row>
    <row r="180" spans="1:26" ht="12.75" customHeight="1" x14ac:dyDescent="0.2">
      <c r="A180" s="1"/>
      <c r="B180" s="2321" t="s">
        <v>28</v>
      </c>
      <c r="C180" s="1630"/>
      <c r="D180" s="1630"/>
      <c r="E180" s="1630"/>
      <c r="F180" s="1630"/>
      <c r="G180" s="1630"/>
      <c r="H180" s="1630"/>
      <c r="I180" s="1630"/>
      <c r="J180" s="1630"/>
      <c r="K180" s="1630"/>
      <c r="L180" s="1630"/>
      <c r="M180" s="1630"/>
      <c r="N180" s="1"/>
      <c r="O180" s="1"/>
      <c r="P180" s="1"/>
      <c r="Q180" s="1"/>
      <c r="R180" s="1"/>
      <c r="S180" s="1"/>
      <c r="T180" s="1"/>
      <c r="U180" s="1"/>
      <c r="V180" s="1"/>
      <c r="W180" s="1"/>
      <c r="X180" s="1"/>
      <c r="Y180" s="1"/>
      <c r="Z180" s="1"/>
    </row>
    <row r="181" spans="1:26" ht="12.75" customHeight="1" x14ac:dyDescent="0.2">
      <c r="A181" s="1"/>
      <c r="B181" s="1646" t="s">
        <v>29</v>
      </c>
      <c r="C181" s="1647"/>
      <c r="D181" s="1647"/>
      <c r="E181" s="1647"/>
      <c r="F181" s="1647"/>
      <c r="G181" s="1648"/>
      <c r="H181" s="1388">
        <v>9</v>
      </c>
      <c r="I181" s="1389">
        <v>124.8</v>
      </c>
      <c r="J181" s="665">
        <v>20.3</v>
      </c>
      <c r="K181" s="1507" t="s">
        <v>136</v>
      </c>
      <c r="L181" s="1508" t="s">
        <v>136</v>
      </c>
      <c r="M181" s="1509" t="s">
        <v>136</v>
      </c>
      <c r="N181" s="1"/>
      <c r="O181" s="1"/>
      <c r="P181" s="1"/>
      <c r="Q181" s="1"/>
      <c r="R181" s="1"/>
      <c r="S181" s="1"/>
      <c r="T181" s="1"/>
      <c r="U181" s="1"/>
      <c r="V181" s="1"/>
      <c r="W181" s="1"/>
      <c r="X181" s="1"/>
      <c r="Y181" s="1"/>
      <c r="Z181" s="1"/>
    </row>
    <row r="182" spans="1:26" ht="12.75" customHeight="1" x14ac:dyDescent="0.2">
      <c r="A182" s="1"/>
      <c r="B182" s="1623" t="s">
        <v>30</v>
      </c>
      <c r="C182" s="1624"/>
      <c r="D182" s="1624"/>
      <c r="E182" s="1624"/>
      <c r="F182" s="1624"/>
      <c r="G182" s="1625"/>
      <c r="H182" s="673">
        <v>12.1</v>
      </c>
      <c r="I182" s="515">
        <v>18.3</v>
      </c>
      <c r="J182" s="516">
        <v>22.4</v>
      </c>
      <c r="K182" s="517" t="s">
        <v>136</v>
      </c>
      <c r="L182" s="518" t="s">
        <v>136</v>
      </c>
      <c r="M182" s="1282" t="s">
        <v>136</v>
      </c>
      <c r="N182" s="1"/>
      <c r="O182" s="1"/>
      <c r="P182" s="1"/>
      <c r="Q182" s="1"/>
      <c r="R182" s="1"/>
      <c r="S182" s="1"/>
      <c r="T182" s="1"/>
      <c r="U182" s="1"/>
      <c r="V182" s="1"/>
      <c r="W182" s="1"/>
      <c r="X182" s="1"/>
      <c r="Y182" s="1"/>
      <c r="Z182" s="1"/>
    </row>
    <row r="183" spans="1:26" ht="12.75" customHeight="1" x14ac:dyDescent="0.2">
      <c r="A183" s="1"/>
      <c r="B183" s="1623" t="s">
        <v>32</v>
      </c>
      <c r="C183" s="1624"/>
      <c r="D183" s="1624"/>
      <c r="E183" s="1624"/>
      <c r="F183" s="1624"/>
      <c r="G183" s="1625"/>
      <c r="H183" s="673">
        <v>7.2</v>
      </c>
      <c r="I183" s="515">
        <v>102.7</v>
      </c>
      <c r="J183" s="516">
        <v>42.6</v>
      </c>
      <c r="K183" s="517" t="s">
        <v>136</v>
      </c>
      <c r="L183" s="518" t="s">
        <v>136</v>
      </c>
      <c r="M183" s="1282" t="s">
        <v>136</v>
      </c>
      <c r="N183" s="1"/>
      <c r="O183" s="1"/>
      <c r="P183" s="1"/>
      <c r="Q183" s="1"/>
      <c r="R183" s="1"/>
      <c r="S183" s="1"/>
      <c r="T183" s="1"/>
      <c r="U183" s="1"/>
      <c r="V183" s="1"/>
      <c r="W183" s="1"/>
      <c r="X183" s="1"/>
      <c r="Y183" s="1"/>
      <c r="Z183" s="1"/>
    </row>
    <row r="184" spans="1:26" ht="12.75" customHeight="1" x14ac:dyDescent="0.2">
      <c r="A184" s="1"/>
      <c r="B184" s="1623" t="s">
        <v>33</v>
      </c>
      <c r="C184" s="1624"/>
      <c r="D184" s="1624"/>
      <c r="E184" s="1624"/>
      <c r="F184" s="1624"/>
      <c r="G184" s="1625"/>
      <c r="H184" s="673">
        <v>99.7</v>
      </c>
      <c r="I184" s="515">
        <v>22.3</v>
      </c>
      <c r="J184" s="516">
        <v>2.7</v>
      </c>
      <c r="K184" s="517" t="s">
        <v>136</v>
      </c>
      <c r="L184" s="518" t="s">
        <v>136</v>
      </c>
      <c r="M184" s="1282" t="s">
        <v>136</v>
      </c>
      <c r="N184" s="1"/>
      <c r="O184" s="1"/>
      <c r="P184" s="1"/>
      <c r="Q184" s="1"/>
      <c r="R184" s="1"/>
      <c r="S184" s="1"/>
      <c r="T184" s="1"/>
      <c r="U184" s="1"/>
      <c r="V184" s="1"/>
      <c r="W184" s="1"/>
      <c r="X184" s="1"/>
      <c r="Y184" s="1"/>
      <c r="Z184" s="1"/>
    </row>
    <row r="185" spans="1:26" ht="12.75" customHeight="1" x14ac:dyDescent="0.2">
      <c r="A185" s="1"/>
      <c r="B185" s="1623" t="s">
        <v>34</v>
      </c>
      <c r="C185" s="1624"/>
      <c r="D185" s="1624"/>
      <c r="E185" s="1624"/>
      <c r="F185" s="1624"/>
      <c r="G185" s="1625"/>
      <c r="H185" s="673">
        <v>20</v>
      </c>
      <c r="I185" s="515">
        <v>25.5</v>
      </c>
      <c r="J185" s="516">
        <v>12.1</v>
      </c>
      <c r="K185" s="517" t="s">
        <v>136</v>
      </c>
      <c r="L185" s="518" t="s">
        <v>136</v>
      </c>
      <c r="M185" s="1282" t="s">
        <v>136</v>
      </c>
      <c r="N185" s="1"/>
      <c r="O185" s="1"/>
      <c r="P185" s="1"/>
      <c r="Q185" s="1"/>
      <c r="R185" s="1"/>
      <c r="S185" s="1"/>
      <c r="T185" s="1"/>
      <c r="U185" s="1"/>
      <c r="V185" s="1"/>
      <c r="W185" s="1"/>
      <c r="X185" s="1"/>
      <c r="Y185" s="1"/>
      <c r="Z185" s="1"/>
    </row>
    <row r="186" spans="1:26" ht="12.75" customHeight="1" x14ac:dyDescent="0.2">
      <c r="A186" s="1"/>
      <c r="B186" s="1623" t="s">
        <v>35</v>
      </c>
      <c r="C186" s="1624"/>
      <c r="D186" s="1624"/>
      <c r="E186" s="1624"/>
      <c r="F186" s="1624"/>
      <c r="G186" s="1625"/>
      <c r="H186" s="673">
        <v>21.4</v>
      </c>
      <c r="I186" s="515">
        <v>10</v>
      </c>
      <c r="J186" s="516">
        <v>71.900000000000006</v>
      </c>
      <c r="K186" s="517" t="s">
        <v>136</v>
      </c>
      <c r="L186" s="518" t="s">
        <v>136</v>
      </c>
      <c r="M186" s="1282" t="s">
        <v>136</v>
      </c>
      <c r="N186" s="1"/>
      <c r="O186" s="1"/>
      <c r="P186" s="1"/>
      <c r="Q186" s="1"/>
      <c r="R186" s="1"/>
      <c r="S186" s="1"/>
      <c r="T186" s="1"/>
      <c r="U186" s="1"/>
      <c r="V186" s="1"/>
      <c r="W186" s="1"/>
      <c r="X186" s="1"/>
      <c r="Y186" s="1"/>
      <c r="Z186" s="1"/>
    </row>
    <row r="187" spans="1:26" ht="12.75" customHeight="1" x14ac:dyDescent="0.2">
      <c r="A187" s="1"/>
      <c r="B187" s="1623" t="s">
        <v>36</v>
      </c>
      <c r="C187" s="1624"/>
      <c r="D187" s="1624"/>
      <c r="E187" s="1624"/>
      <c r="F187" s="1624"/>
      <c r="G187" s="1625"/>
      <c r="H187" s="673">
        <v>29</v>
      </c>
      <c r="I187" s="515">
        <v>16.7</v>
      </c>
      <c r="J187" s="516">
        <v>25.1</v>
      </c>
      <c r="K187" s="517" t="s">
        <v>136</v>
      </c>
      <c r="L187" s="518" t="s">
        <v>136</v>
      </c>
      <c r="M187" s="1282" t="s">
        <v>136</v>
      </c>
      <c r="N187" s="1"/>
      <c r="O187" s="1"/>
      <c r="P187" s="1"/>
      <c r="Q187" s="1"/>
      <c r="R187" s="1"/>
      <c r="S187" s="1"/>
      <c r="T187" s="1"/>
      <c r="U187" s="1"/>
      <c r="V187" s="1"/>
      <c r="W187" s="1"/>
      <c r="X187" s="1"/>
      <c r="Y187" s="1"/>
      <c r="Z187" s="1"/>
    </row>
    <row r="188" spans="1:26" ht="12.75" customHeight="1" x14ac:dyDescent="0.2">
      <c r="A188" s="1"/>
      <c r="B188" s="1631" t="s">
        <v>42</v>
      </c>
      <c r="C188" s="1632"/>
      <c r="D188" s="1632"/>
      <c r="E188" s="1632"/>
      <c r="F188" s="1632"/>
      <c r="G188" s="1633"/>
      <c r="H188" s="1393">
        <v>22.3</v>
      </c>
      <c r="I188" s="1392">
        <v>26.1</v>
      </c>
      <c r="J188" s="676">
        <v>29.3</v>
      </c>
      <c r="K188" s="1393">
        <v>38.4</v>
      </c>
      <c r="L188" s="1392">
        <v>40.200000000000003</v>
      </c>
      <c r="M188" s="1510">
        <v>38.4</v>
      </c>
      <c r="N188" s="1"/>
      <c r="O188" s="1"/>
      <c r="P188" s="1"/>
      <c r="Q188" s="1"/>
      <c r="R188" s="1"/>
      <c r="S188" s="1"/>
      <c r="T188" s="1"/>
      <c r="U188" s="1"/>
      <c r="V188" s="1"/>
      <c r="W188" s="1"/>
      <c r="X188" s="1"/>
      <c r="Y188" s="1"/>
      <c r="Z188" s="1"/>
    </row>
    <row r="189" spans="1:26" x14ac:dyDescent="0.2">
      <c r="A189" s="2"/>
      <c r="B189" s="1807" t="s">
        <v>1103</v>
      </c>
      <c r="C189" s="1630"/>
      <c r="D189" s="1630"/>
      <c r="E189" s="1630"/>
      <c r="F189" s="1630"/>
      <c r="G189" s="1630"/>
      <c r="H189" s="1630"/>
      <c r="I189" s="1630"/>
      <c r="J189" s="1630"/>
      <c r="K189" s="1630"/>
      <c r="L189" s="1630"/>
      <c r="M189" s="1630"/>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1012"/>
      <c r="B192" s="1012" t="s">
        <v>133</v>
      </c>
      <c r="C192" s="1012"/>
      <c r="D192" s="1012"/>
      <c r="E192" s="1012"/>
      <c r="F192" s="1012"/>
      <c r="G192" s="1012"/>
      <c r="H192" s="1012"/>
      <c r="I192" s="1012"/>
      <c r="J192" s="1012"/>
      <c r="K192" s="1012"/>
      <c r="L192" s="1012"/>
      <c r="M192" s="1012"/>
      <c r="N192" s="1"/>
      <c r="O192" s="1"/>
      <c r="P192" s="1"/>
      <c r="Q192" s="1"/>
      <c r="R192" s="1"/>
      <c r="S192" s="1"/>
      <c r="T192" s="1"/>
      <c r="U192" s="1"/>
      <c r="V192" s="1"/>
      <c r="W192" s="1"/>
      <c r="X192" s="1"/>
      <c r="Y192" s="1"/>
      <c r="Z192" s="1"/>
    </row>
    <row r="193" spans="1:26" ht="12.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 customHeight="1" x14ac:dyDescent="0.2">
      <c r="A194" s="1"/>
      <c r="B194" s="2298" t="s">
        <v>1104</v>
      </c>
      <c r="C194" s="1615"/>
      <c r="D194" s="1637"/>
      <c r="E194" s="2302">
        <v>2022</v>
      </c>
      <c r="F194" s="2299">
        <v>2023</v>
      </c>
      <c r="G194" s="2303" t="s">
        <v>135</v>
      </c>
      <c r="H194" s="1"/>
      <c r="I194" s="1"/>
      <c r="J194" s="1"/>
      <c r="K194" s="1"/>
      <c r="L194" s="1"/>
      <c r="M194" s="1"/>
      <c r="N194" s="1"/>
      <c r="O194" s="1"/>
      <c r="P194" s="1"/>
      <c r="Q194" s="1"/>
      <c r="R194" s="1"/>
      <c r="S194" s="1"/>
      <c r="T194" s="1"/>
      <c r="U194" s="1"/>
      <c r="V194" s="1"/>
      <c r="W194" s="1"/>
      <c r="X194" s="1"/>
      <c r="Y194" s="1"/>
      <c r="Z194" s="1"/>
    </row>
    <row r="195" spans="1:26" ht="15" customHeight="1" x14ac:dyDescent="0.2">
      <c r="A195" s="1"/>
      <c r="B195" s="1615"/>
      <c r="C195" s="1610"/>
      <c r="D195" s="1637"/>
      <c r="E195" s="1683"/>
      <c r="F195" s="1685"/>
      <c r="G195" s="1685"/>
      <c r="H195" s="1"/>
      <c r="I195" s="1"/>
      <c r="J195" s="1"/>
      <c r="K195" s="1"/>
      <c r="L195" s="1"/>
      <c r="M195" s="1"/>
      <c r="N195" s="1"/>
      <c r="O195" s="1"/>
      <c r="P195" s="1"/>
      <c r="Q195" s="1"/>
      <c r="R195" s="1"/>
      <c r="S195" s="1"/>
      <c r="T195" s="1"/>
      <c r="U195" s="1"/>
      <c r="V195" s="1"/>
      <c r="W195" s="1"/>
      <c r="X195" s="1"/>
      <c r="Y195" s="1"/>
      <c r="Z195" s="1"/>
    </row>
    <row r="196" spans="1:26" ht="15" customHeight="1" x14ac:dyDescent="0.2">
      <c r="A196" s="1"/>
      <c r="B196" s="1615"/>
      <c r="C196" s="1610"/>
      <c r="D196" s="1637"/>
      <c r="E196" s="1683"/>
      <c r="F196" s="1685"/>
      <c r="G196" s="1685"/>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638"/>
      <c r="C197" s="1638"/>
      <c r="D197" s="1639"/>
      <c r="E197" s="1641"/>
      <c r="F197" s="1643"/>
      <c r="G197" s="1643"/>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2324" t="s">
        <v>107</v>
      </c>
      <c r="C198" s="1627"/>
      <c r="D198" s="1627"/>
      <c r="E198" s="1627"/>
      <c r="F198" s="1627"/>
      <c r="G198" s="1627"/>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646" t="s">
        <v>86</v>
      </c>
      <c r="C199" s="1647"/>
      <c r="D199" s="1648"/>
      <c r="E199" s="152">
        <v>0.94599999999999995</v>
      </c>
      <c r="F199" s="152">
        <v>0.99199999999999999</v>
      </c>
      <c r="G199" s="154" t="s">
        <v>136</v>
      </c>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822" t="s">
        <v>87</v>
      </c>
      <c r="C200" s="1698"/>
      <c r="D200" s="1699"/>
      <c r="E200" s="876">
        <v>0.93500000000000005</v>
      </c>
      <c r="F200" s="876">
        <v>0.96899999999999997</v>
      </c>
      <c r="G200" s="877" t="s">
        <v>136</v>
      </c>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2321" t="s">
        <v>28</v>
      </c>
      <c r="C201" s="1630"/>
      <c r="D201" s="1630"/>
      <c r="E201" s="1630"/>
      <c r="F201" s="1630"/>
      <c r="G201" s="1630"/>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822" t="s">
        <v>29</v>
      </c>
      <c r="C202" s="1698"/>
      <c r="D202" s="1699"/>
      <c r="E202" s="152">
        <v>1</v>
      </c>
      <c r="F202" s="152">
        <v>1</v>
      </c>
      <c r="G202" s="154" t="s">
        <v>136</v>
      </c>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822" t="s">
        <v>30</v>
      </c>
      <c r="C203" s="1698"/>
      <c r="D203" s="1699"/>
      <c r="E203" s="156">
        <v>0.99199999999999999</v>
      </c>
      <c r="F203" s="156">
        <v>0.98899999999999999</v>
      </c>
      <c r="G203" s="1084" t="s">
        <v>136</v>
      </c>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822" t="s">
        <v>31</v>
      </c>
      <c r="C204" s="1698"/>
      <c r="D204" s="1699"/>
      <c r="E204" s="156">
        <v>0.96499999999999997</v>
      </c>
      <c r="F204" s="156">
        <v>1</v>
      </c>
      <c r="G204" s="1084" t="s">
        <v>136</v>
      </c>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822" t="s">
        <v>32</v>
      </c>
      <c r="C205" s="1698"/>
      <c r="D205" s="1699"/>
      <c r="E205" s="156">
        <v>0.996</v>
      </c>
      <c r="F205" s="156">
        <v>0.99399999999999999</v>
      </c>
      <c r="G205" s="1084" t="s">
        <v>136</v>
      </c>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822" t="s">
        <v>33</v>
      </c>
      <c r="C206" s="1698"/>
      <c r="D206" s="1699"/>
      <c r="E206" s="156">
        <v>0.98</v>
      </c>
      <c r="F206" s="156">
        <v>0.98399999999999999</v>
      </c>
      <c r="G206" s="1084" t="s">
        <v>136</v>
      </c>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822" t="s">
        <v>34</v>
      </c>
      <c r="C207" s="1698"/>
      <c r="D207" s="1699"/>
      <c r="E207" s="156">
        <v>0.97599999999999998</v>
      </c>
      <c r="F207" s="156">
        <v>0.99099999999999999</v>
      </c>
      <c r="G207" s="1084" t="s">
        <v>136</v>
      </c>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822" t="s">
        <v>35</v>
      </c>
      <c r="C208" s="1698"/>
      <c r="D208" s="1699"/>
      <c r="E208" s="156">
        <v>0.96599999999999997</v>
      </c>
      <c r="F208" s="156">
        <v>0.98199999999999998</v>
      </c>
      <c r="G208" s="1084" t="s">
        <v>136</v>
      </c>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822" t="s">
        <v>36</v>
      </c>
      <c r="C209" s="1698"/>
      <c r="D209" s="1699"/>
      <c r="E209" s="156">
        <v>0.92900000000000005</v>
      </c>
      <c r="F209" s="156">
        <v>0.98799999999999999</v>
      </c>
      <c r="G209" s="1084" t="s">
        <v>136</v>
      </c>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822" t="s">
        <v>37</v>
      </c>
      <c r="C210" s="1698"/>
      <c r="D210" s="1699"/>
      <c r="E210" s="878" t="s">
        <v>25</v>
      </c>
      <c r="F210" s="878" t="s">
        <v>25</v>
      </c>
      <c r="G210" s="1084" t="s">
        <v>136</v>
      </c>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736" t="s">
        <v>42</v>
      </c>
      <c r="C211" s="1698"/>
      <c r="D211" s="1699"/>
      <c r="E211" s="157">
        <v>0.94399999999999995</v>
      </c>
      <c r="F211" s="157">
        <v>0.98799999999999999</v>
      </c>
      <c r="G211" s="1085" t="s">
        <v>136</v>
      </c>
      <c r="H211" s="1"/>
      <c r="I211" s="1"/>
      <c r="J211" s="1"/>
      <c r="K211" s="1"/>
      <c r="L211" s="1"/>
      <c r="M211" s="1"/>
      <c r="N211" s="1"/>
      <c r="O211" s="1"/>
      <c r="P211" s="1"/>
      <c r="Q211" s="1"/>
      <c r="R211" s="1"/>
      <c r="S211" s="1"/>
      <c r="T211" s="1"/>
      <c r="U211" s="1"/>
      <c r="V211" s="1"/>
      <c r="W211" s="1"/>
      <c r="X211" s="1"/>
      <c r="Y211" s="1"/>
      <c r="Z211" s="1"/>
    </row>
    <row r="212" spans="1:26" ht="15" customHeight="1" x14ac:dyDescent="0.2">
      <c r="A212" s="2"/>
      <c r="B212" s="1644" t="s">
        <v>1105</v>
      </c>
      <c r="C212" s="1645"/>
      <c r="D212" s="1645"/>
      <c r="E212" s="1645"/>
      <c r="F212" s="1645"/>
      <c r="G212" s="1645"/>
      <c r="H212" s="2"/>
      <c r="I212" s="2"/>
      <c r="J212" s="2"/>
      <c r="K212" s="2"/>
      <c r="L212" s="2"/>
      <c r="M212" s="2"/>
      <c r="N212" s="2"/>
      <c r="O212" s="2"/>
      <c r="P212" s="2"/>
      <c r="Q212" s="2"/>
      <c r="R212" s="2"/>
      <c r="S212" s="2"/>
      <c r="T212" s="2"/>
      <c r="U212" s="2"/>
      <c r="V212" s="2"/>
      <c r="W212" s="2"/>
      <c r="X212" s="2"/>
      <c r="Y212" s="2"/>
      <c r="Z212" s="2"/>
    </row>
    <row r="213" spans="1:26" ht="21" customHeight="1" x14ac:dyDescent="0.2">
      <c r="A213" s="2"/>
      <c r="B213" s="1610"/>
      <c r="C213" s="1610"/>
      <c r="D213" s="1610"/>
      <c r="E213" s="1610"/>
      <c r="F213" s="1610"/>
      <c r="G213" s="1610"/>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1610"/>
      <c r="C214" s="1610"/>
      <c r="D214" s="1610"/>
      <c r="E214" s="1610"/>
      <c r="F214" s="1610"/>
      <c r="G214" s="1610"/>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1610"/>
      <c r="C215" s="1610"/>
      <c r="D215" s="1610"/>
      <c r="E215" s="1610"/>
      <c r="F215" s="1610"/>
      <c r="G215" s="1610"/>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1635"/>
      <c r="C216" s="1635"/>
      <c r="D216" s="1635"/>
      <c r="E216" s="1635"/>
      <c r="F216" s="1635"/>
      <c r="G216" s="1635"/>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158"/>
      <c r="C217" s="158"/>
      <c r="D217" s="158"/>
      <c r="E217" s="158"/>
      <c r="F217" s="158"/>
      <c r="G217" s="158"/>
      <c r="H217" s="158"/>
      <c r="I217" s="2"/>
      <c r="J217" s="2"/>
      <c r="K217" s="2"/>
      <c r="L217" s="2"/>
      <c r="M217" s="2"/>
      <c r="N217" s="2"/>
      <c r="O217" s="2"/>
      <c r="P217" s="2"/>
      <c r="Q217" s="2"/>
      <c r="R217" s="2"/>
      <c r="S217" s="2"/>
      <c r="T217" s="2"/>
      <c r="U217" s="2"/>
      <c r="V217" s="2"/>
      <c r="W217" s="2"/>
      <c r="X217" s="2"/>
      <c r="Y217" s="2"/>
      <c r="Z217" s="2"/>
    </row>
    <row r="218" spans="1:26" ht="12.75" customHeight="1" x14ac:dyDescent="0.2">
      <c r="A218" s="2"/>
      <c r="B218" s="158"/>
      <c r="C218" s="158"/>
      <c r="D218" s="158"/>
      <c r="E218" s="158"/>
      <c r="F218" s="158"/>
      <c r="G218" s="158"/>
      <c r="H218" s="158"/>
      <c r="I218" s="2"/>
      <c r="J218" s="2"/>
      <c r="K218" s="2"/>
      <c r="L218" s="2"/>
      <c r="M218" s="2"/>
      <c r="N218" s="2"/>
      <c r="O218" s="2"/>
      <c r="P218" s="2"/>
      <c r="Q218" s="2"/>
      <c r="R218" s="2"/>
      <c r="S218" s="2"/>
      <c r="T218" s="2"/>
      <c r="U218" s="2"/>
      <c r="V218" s="2"/>
      <c r="W218" s="2"/>
      <c r="X218" s="2"/>
      <c r="Y218" s="2"/>
      <c r="Z218" s="2"/>
    </row>
    <row r="219" spans="1:26" ht="12.75" customHeight="1" x14ac:dyDescent="0.2">
      <c r="A219" s="1012"/>
      <c r="B219" s="1012" t="s">
        <v>139</v>
      </c>
      <c r="C219" s="1012"/>
      <c r="D219" s="1012"/>
      <c r="E219" s="1012"/>
      <c r="F219" s="1012"/>
      <c r="G219" s="1012"/>
      <c r="H219" s="1012"/>
      <c r="I219" s="1012"/>
      <c r="J219" s="1012"/>
      <c r="K219" s="1012"/>
      <c r="L219" s="1012"/>
      <c r="M219" s="1012"/>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 customHeight="1" x14ac:dyDescent="0.2">
      <c r="A221" s="1"/>
      <c r="B221" s="2298" t="s">
        <v>1106</v>
      </c>
      <c r="C221" s="1615"/>
      <c r="D221" s="1615"/>
      <c r="E221" s="1615"/>
      <c r="F221" s="1615"/>
      <c r="G221" s="1637"/>
      <c r="H221" s="2299">
        <v>2022</v>
      </c>
      <c r="I221" s="1637"/>
      <c r="J221" s="2299">
        <v>2023</v>
      </c>
      <c r="K221" s="1637"/>
      <c r="L221" s="2299">
        <v>2024</v>
      </c>
      <c r="M221" s="1615"/>
      <c r="N221" s="1"/>
      <c r="O221" s="1"/>
      <c r="P221" s="1"/>
      <c r="Q221" s="1"/>
      <c r="R221" s="1"/>
      <c r="S221" s="1"/>
      <c r="T221" s="1"/>
      <c r="U221" s="1"/>
      <c r="V221" s="1"/>
      <c r="W221" s="1"/>
      <c r="X221" s="1"/>
      <c r="Y221" s="1"/>
      <c r="Z221" s="1"/>
    </row>
    <row r="222" spans="1:26" ht="12.75" customHeight="1" x14ac:dyDescent="0.2">
      <c r="A222" s="1"/>
      <c r="B222" s="1638"/>
      <c r="C222" s="1638"/>
      <c r="D222" s="1638"/>
      <c r="E222" s="1638"/>
      <c r="F222" s="1638"/>
      <c r="G222" s="1639"/>
      <c r="H222" s="1497" t="s">
        <v>86</v>
      </c>
      <c r="I222" s="1498" t="s">
        <v>87</v>
      </c>
      <c r="J222" s="1497" t="s">
        <v>86</v>
      </c>
      <c r="K222" s="1498" t="s">
        <v>87</v>
      </c>
      <c r="L222" s="1497" t="s">
        <v>86</v>
      </c>
      <c r="M222" s="871" t="s">
        <v>87</v>
      </c>
      <c r="N222" s="1"/>
      <c r="O222" s="1"/>
      <c r="P222" s="1"/>
      <c r="Q222" s="1"/>
      <c r="R222" s="1"/>
      <c r="S222" s="1"/>
      <c r="T222" s="1"/>
      <c r="U222" s="1"/>
      <c r="V222" s="1"/>
      <c r="W222" s="1"/>
      <c r="X222" s="1"/>
      <c r="Y222" s="1"/>
      <c r="Z222" s="1"/>
    </row>
    <row r="223" spans="1:26" ht="12.75" customHeight="1" x14ac:dyDescent="0.2">
      <c r="A223" s="1"/>
      <c r="B223" s="1670" t="s">
        <v>29</v>
      </c>
      <c r="C223" s="1671"/>
      <c r="D223" s="1671"/>
      <c r="E223" s="1671"/>
      <c r="F223" s="1671"/>
      <c r="G223" s="1672"/>
      <c r="H223" s="121">
        <v>0.88200000000000001</v>
      </c>
      <c r="I223" s="120">
        <v>0.11799999999999999</v>
      </c>
      <c r="J223" s="121">
        <v>0.90900000000000003</v>
      </c>
      <c r="K223" s="120">
        <v>9.0999999999999998E-2</v>
      </c>
      <c r="L223" s="121">
        <v>0.875</v>
      </c>
      <c r="M223" s="122">
        <v>0.125</v>
      </c>
      <c r="N223" s="1"/>
      <c r="O223" s="82"/>
      <c r="P223" s="82"/>
      <c r="Q223" s="1"/>
      <c r="R223" s="1"/>
      <c r="S223" s="1"/>
      <c r="T223" s="1"/>
      <c r="U223" s="1"/>
      <c r="V223" s="1"/>
      <c r="W223" s="1"/>
      <c r="X223" s="1"/>
      <c r="Y223" s="1"/>
      <c r="Z223" s="1"/>
    </row>
    <row r="224" spans="1:26" ht="12.75" customHeight="1" x14ac:dyDescent="0.2">
      <c r="A224" s="1"/>
      <c r="B224" s="1623" t="s">
        <v>30</v>
      </c>
      <c r="C224" s="1624"/>
      <c r="D224" s="1624"/>
      <c r="E224" s="1624"/>
      <c r="F224" s="1624"/>
      <c r="G224" s="1625"/>
      <c r="H224" s="127">
        <v>0.86299999999999999</v>
      </c>
      <c r="I224" s="126">
        <v>0.13700000000000001</v>
      </c>
      <c r="J224" s="127">
        <v>0.84399999999999997</v>
      </c>
      <c r="K224" s="126">
        <v>0.156</v>
      </c>
      <c r="L224" s="127">
        <v>0.84</v>
      </c>
      <c r="M224" s="1067">
        <v>0.16</v>
      </c>
      <c r="N224" s="1"/>
      <c r="O224" s="82"/>
      <c r="P224" s="82"/>
      <c r="Q224" s="1"/>
      <c r="R224" s="1"/>
      <c r="S224" s="1"/>
      <c r="T224" s="1"/>
      <c r="U224" s="1"/>
      <c r="V224" s="1"/>
      <c r="W224" s="1"/>
      <c r="X224" s="1"/>
      <c r="Y224" s="1"/>
      <c r="Z224" s="1"/>
    </row>
    <row r="225" spans="1:26" ht="12.75" customHeight="1" x14ac:dyDescent="0.2">
      <c r="A225" s="1"/>
      <c r="B225" s="1623" t="s">
        <v>31</v>
      </c>
      <c r="C225" s="1624"/>
      <c r="D225" s="1624"/>
      <c r="E225" s="1624"/>
      <c r="F225" s="1624"/>
      <c r="G225" s="1625"/>
      <c r="H225" s="127">
        <v>0.57699999999999996</v>
      </c>
      <c r="I225" s="126">
        <v>0.42299999999999999</v>
      </c>
      <c r="J225" s="127">
        <v>0.56100000000000005</v>
      </c>
      <c r="K225" s="126">
        <v>0.439</v>
      </c>
      <c r="L225" s="127">
        <v>0.55400000000000005</v>
      </c>
      <c r="M225" s="1067">
        <v>0.44600000000000001</v>
      </c>
      <c r="N225" s="1"/>
      <c r="O225" s="82"/>
      <c r="P225" s="82"/>
      <c r="Q225" s="1"/>
      <c r="R225" s="1"/>
      <c r="S225" s="1"/>
      <c r="T225" s="1"/>
      <c r="U225" s="1"/>
      <c r="V225" s="1"/>
      <c r="W225" s="1"/>
      <c r="X225" s="1"/>
      <c r="Y225" s="1"/>
      <c r="Z225" s="1"/>
    </row>
    <row r="226" spans="1:26" ht="12.75" customHeight="1" x14ac:dyDescent="0.2">
      <c r="A226" s="1"/>
      <c r="B226" s="1623" t="s">
        <v>32</v>
      </c>
      <c r="C226" s="1624"/>
      <c r="D226" s="1624"/>
      <c r="E226" s="1624"/>
      <c r="F226" s="1624"/>
      <c r="G226" s="1625"/>
      <c r="H226" s="127">
        <v>0.85599999999999998</v>
      </c>
      <c r="I226" s="126">
        <v>0.14399999999999999</v>
      </c>
      <c r="J226" s="127">
        <v>0.86299999999999999</v>
      </c>
      <c r="K226" s="126">
        <v>0.13700000000000001</v>
      </c>
      <c r="L226" s="127">
        <v>0.84899999999999998</v>
      </c>
      <c r="M226" s="1067">
        <v>0.151</v>
      </c>
      <c r="N226" s="1"/>
      <c r="O226" s="82"/>
      <c r="P226" s="82"/>
      <c r="Q226" s="1"/>
      <c r="R226" s="1"/>
      <c r="S226" s="1"/>
      <c r="T226" s="1"/>
      <c r="U226" s="1"/>
      <c r="V226" s="1"/>
      <c r="W226" s="1"/>
      <c r="X226" s="1"/>
      <c r="Y226" s="1"/>
      <c r="Z226" s="1"/>
    </row>
    <row r="227" spans="1:26" ht="12.75" customHeight="1" x14ac:dyDescent="0.2">
      <c r="A227" s="1"/>
      <c r="B227" s="1623" t="s">
        <v>33</v>
      </c>
      <c r="C227" s="1624"/>
      <c r="D227" s="1624"/>
      <c r="E227" s="1624"/>
      <c r="F227" s="1624"/>
      <c r="G227" s="1625"/>
      <c r="H227" s="127">
        <v>0.47799999999999998</v>
      </c>
      <c r="I227" s="126">
        <v>0.52200000000000002</v>
      </c>
      <c r="J227" s="127">
        <v>0.47599999999999998</v>
      </c>
      <c r="K227" s="126">
        <v>0.52400000000000002</v>
      </c>
      <c r="L227" s="127">
        <v>0.46300000000000002</v>
      </c>
      <c r="M227" s="1067">
        <v>0.53700000000000003</v>
      </c>
      <c r="N227" s="1"/>
      <c r="O227" s="82"/>
      <c r="P227" s="82"/>
      <c r="Q227" s="1"/>
      <c r="R227" s="1"/>
      <c r="S227" s="1"/>
      <c r="T227" s="1"/>
      <c r="U227" s="1"/>
      <c r="V227" s="1"/>
      <c r="W227" s="1"/>
      <c r="X227" s="1"/>
      <c r="Y227" s="1"/>
      <c r="Z227" s="1"/>
    </row>
    <row r="228" spans="1:26" ht="12.75" customHeight="1" x14ac:dyDescent="0.2">
      <c r="A228" s="1"/>
      <c r="B228" s="1623" t="s">
        <v>34</v>
      </c>
      <c r="C228" s="1624"/>
      <c r="D228" s="1624"/>
      <c r="E228" s="1624"/>
      <c r="F228" s="1624"/>
      <c r="G228" s="1625"/>
      <c r="H228" s="127">
        <v>0.89</v>
      </c>
      <c r="I228" s="126">
        <v>0.11</v>
      </c>
      <c r="J228" s="127">
        <v>0.879</v>
      </c>
      <c r="K228" s="126">
        <v>0.121</v>
      </c>
      <c r="L228" s="127">
        <v>0.88500000000000001</v>
      </c>
      <c r="M228" s="1067">
        <v>0.115</v>
      </c>
      <c r="N228" s="1"/>
      <c r="O228" s="82"/>
      <c r="P228" s="82"/>
      <c r="Q228" s="1"/>
      <c r="R228" s="1"/>
      <c r="S228" s="1"/>
      <c r="T228" s="1"/>
      <c r="U228" s="1"/>
      <c r="V228" s="1"/>
      <c r="W228" s="1"/>
      <c r="X228" s="1"/>
      <c r="Y228" s="1"/>
      <c r="Z228" s="1"/>
    </row>
    <row r="229" spans="1:26" ht="12.75" customHeight="1" x14ac:dyDescent="0.2">
      <c r="A229" s="1"/>
      <c r="B229" s="1623" t="s">
        <v>35</v>
      </c>
      <c r="C229" s="1624"/>
      <c r="D229" s="1624"/>
      <c r="E229" s="1624"/>
      <c r="F229" s="1624"/>
      <c r="G229" s="1625"/>
      <c r="H229" s="127">
        <v>0.48099999999999998</v>
      </c>
      <c r="I229" s="126">
        <v>0.51900000000000002</v>
      </c>
      <c r="J229" s="127">
        <v>0.46</v>
      </c>
      <c r="K229" s="126">
        <v>0.54</v>
      </c>
      <c r="L229" s="127">
        <v>0.495</v>
      </c>
      <c r="M229" s="1067">
        <v>0.505</v>
      </c>
      <c r="N229" s="1"/>
      <c r="O229" s="82"/>
      <c r="P229" s="82"/>
      <c r="Q229" s="1"/>
      <c r="R229" s="1"/>
      <c r="S229" s="1"/>
      <c r="T229" s="1"/>
      <c r="U229" s="1"/>
      <c r="V229" s="1"/>
      <c r="W229" s="1"/>
      <c r="X229" s="1"/>
      <c r="Y229" s="1"/>
      <c r="Z229" s="1"/>
    </row>
    <row r="230" spans="1:26" ht="12.75" customHeight="1" x14ac:dyDescent="0.2">
      <c r="A230" s="1"/>
      <c r="B230" s="1623" t="s">
        <v>36</v>
      </c>
      <c r="C230" s="1624"/>
      <c r="D230" s="1624"/>
      <c r="E230" s="1624"/>
      <c r="F230" s="1624"/>
      <c r="G230" s="1625"/>
      <c r="H230" s="127">
        <v>0.86</v>
      </c>
      <c r="I230" s="126">
        <v>0.14000000000000001</v>
      </c>
      <c r="J230" s="127">
        <v>0.84</v>
      </c>
      <c r="K230" s="126">
        <v>0.16</v>
      </c>
      <c r="L230" s="127">
        <v>0.82099999999999995</v>
      </c>
      <c r="M230" s="1067">
        <v>0.17899999999999999</v>
      </c>
      <c r="N230" s="1"/>
      <c r="O230" s="82"/>
      <c r="P230" s="82"/>
      <c r="Q230" s="1"/>
      <c r="R230" s="1"/>
      <c r="S230" s="1"/>
      <c r="T230" s="1"/>
      <c r="U230" s="1"/>
      <c r="V230" s="1"/>
      <c r="W230" s="1"/>
      <c r="X230" s="1"/>
      <c r="Y230" s="1"/>
      <c r="Z230" s="1"/>
    </row>
    <row r="231" spans="1:26" ht="12.75" customHeight="1" x14ac:dyDescent="0.2">
      <c r="A231" s="1"/>
      <c r="B231" s="1623" t="s">
        <v>37</v>
      </c>
      <c r="C231" s="1624"/>
      <c r="D231" s="1624"/>
      <c r="E231" s="1624"/>
      <c r="F231" s="1624"/>
      <c r="G231" s="1625"/>
      <c r="H231" s="127">
        <v>0</v>
      </c>
      <c r="I231" s="126">
        <v>1</v>
      </c>
      <c r="J231" s="127">
        <v>0</v>
      </c>
      <c r="K231" s="126">
        <v>1</v>
      </c>
      <c r="L231" s="127">
        <v>0</v>
      </c>
      <c r="M231" s="1067">
        <v>1</v>
      </c>
      <c r="N231" s="1"/>
      <c r="O231" s="82"/>
      <c r="P231" s="82"/>
      <c r="Q231" s="1"/>
      <c r="R231" s="1"/>
      <c r="S231" s="1"/>
      <c r="T231" s="1"/>
      <c r="U231" s="1"/>
      <c r="V231" s="1"/>
      <c r="W231" s="1"/>
      <c r="X231" s="1"/>
      <c r="Y231" s="1"/>
      <c r="Z231" s="1"/>
    </row>
    <row r="232" spans="1:26" ht="12.75" customHeight="1" x14ac:dyDescent="0.2">
      <c r="A232" s="1"/>
      <c r="B232" s="1623" t="s">
        <v>38</v>
      </c>
      <c r="C232" s="1624"/>
      <c r="D232" s="1624"/>
      <c r="E232" s="1624"/>
      <c r="F232" s="1624"/>
      <c r="G232" s="1625"/>
      <c r="H232" s="127">
        <v>0.502</v>
      </c>
      <c r="I232" s="126">
        <v>0.498</v>
      </c>
      <c r="J232" s="127">
        <v>0.44800000000000001</v>
      </c>
      <c r="K232" s="126">
        <v>0.55200000000000005</v>
      </c>
      <c r="L232" s="127">
        <v>0.32200000000000001</v>
      </c>
      <c r="M232" s="1067">
        <v>0.67800000000000005</v>
      </c>
      <c r="N232" s="1"/>
      <c r="O232" s="82"/>
      <c r="P232" s="82"/>
      <c r="Q232" s="1"/>
      <c r="R232" s="1"/>
      <c r="S232" s="1"/>
      <c r="T232" s="1"/>
      <c r="U232" s="1"/>
      <c r="V232" s="1"/>
      <c r="W232" s="1"/>
      <c r="X232" s="1"/>
      <c r="Y232" s="1"/>
      <c r="Z232" s="1"/>
    </row>
    <row r="233" spans="1:26" ht="12.75" customHeight="1" x14ac:dyDescent="0.2">
      <c r="A233" s="1"/>
      <c r="B233" s="1623" t="s">
        <v>39</v>
      </c>
      <c r="C233" s="1624"/>
      <c r="D233" s="1624"/>
      <c r="E233" s="1624"/>
      <c r="F233" s="1624"/>
      <c r="G233" s="1625"/>
      <c r="H233" s="464">
        <v>0.54200000000000004</v>
      </c>
      <c r="I233" s="222">
        <v>0.45800000000000002</v>
      </c>
      <c r="J233" s="127">
        <v>0.317</v>
      </c>
      <c r="K233" s="126">
        <v>0.68300000000000005</v>
      </c>
      <c r="L233" s="127">
        <v>0.36699999999999999</v>
      </c>
      <c r="M233" s="1067">
        <v>0.63300000000000001</v>
      </c>
      <c r="N233" s="1"/>
      <c r="O233" s="82"/>
      <c r="P233" s="82"/>
      <c r="Q233" s="1"/>
      <c r="R233" s="1"/>
      <c r="S233" s="1"/>
      <c r="T233" s="1"/>
      <c r="U233" s="1"/>
      <c r="V233" s="1"/>
      <c r="W233" s="1"/>
      <c r="X233" s="1"/>
      <c r="Y233" s="1"/>
      <c r="Z233" s="1"/>
    </row>
    <row r="234" spans="1:26" ht="12.75" customHeight="1" x14ac:dyDescent="0.2">
      <c r="A234" s="1"/>
      <c r="B234" s="1631" t="s">
        <v>42</v>
      </c>
      <c r="C234" s="1632"/>
      <c r="D234" s="1632"/>
      <c r="E234" s="1632"/>
      <c r="F234" s="1632"/>
      <c r="G234" s="1633"/>
      <c r="H234" s="130">
        <v>0.80200000000000005</v>
      </c>
      <c r="I234" s="131">
        <v>0.19800000000000001</v>
      </c>
      <c r="J234" s="130">
        <v>0.77600000000000002</v>
      </c>
      <c r="K234" s="131">
        <v>0.224</v>
      </c>
      <c r="L234" s="130">
        <v>0.75600000000000001</v>
      </c>
      <c r="M234" s="1072">
        <v>0.24399999999999999</v>
      </c>
      <c r="N234" s="1"/>
      <c r="O234" s="82"/>
      <c r="P234" s="82"/>
      <c r="Q234" s="1"/>
      <c r="R234" s="1"/>
      <c r="S234" s="1"/>
      <c r="T234" s="1"/>
      <c r="U234" s="1"/>
      <c r="V234" s="1"/>
      <c r="W234" s="1"/>
      <c r="X234" s="1"/>
      <c r="Y234" s="1"/>
      <c r="Z234" s="1"/>
    </row>
    <row r="235" spans="1:26" ht="15" customHeight="1" x14ac:dyDescent="0.2">
      <c r="A235" s="2"/>
      <c r="B235" s="1644" t="s">
        <v>1107</v>
      </c>
      <c r="C235" s="1645"/>
      <c r="D235" s="1645"/>
      <c r="E235" s="1645"/>
      <c r="F235" s="1645"/>
      <c r="G235" s="1645"/>
      <c r="H235" s="1645"/>
      <c r="I235" s="1645"/>
      <c r="J235" s="1645"/>
      <c r="K235" s="1645"/>
      <c r="L235" s="1645"/>
      <c r="M235" s="1645"/>
      <c r="N235" s="2"/>
      <c r="O235" s="2"/>
      <c r="P235" s="2"/>
      <c r="Q235" s="2"/>
      <c r="R235" s="2"/>
      <c r="S235" s="2"/>
      <c r="T235" s="2"/>
      <c r="U235" s="2"/>
      <c r="V235" s="2"/>
      <c r="W235" s="2"/>
      <c r="X235" s="2"/>
      <c r="Y235" s="2"/>
      <c r="Z235" s="2"/>
    </row>
    <row r="236" spans="1:26" ht="15" customHeight="1" x14ac:dyDescent="0.2">
      <c r="A236" s="2"/>
      <c r="B236" s="1610"/>
      <c r="C236" s="1610"/>
      <c r="D236" s="1610"/>
      <c r="E236" s="1610"/>
      <c r="F236" s="1610"/>
      <c r="G236" s="1610"/>
      <c r="H236" s="1610"/>
      <c r="I236" s="1610"/>
      <c r="J236" s="1610"/>
      <c r="K236" s="1610"/>
      <c r="L236" s="1610"/>
      <c r="M236" s="1610"/>
      <c r="N236" s="2"/>
      <c r="O236" s="2"/>
      <c r="P236" s="2"/>
      <c r="Q236" s="2"/>
      <c r="R236" s="2"/>
      <c r="S236" s="2"/>
      <c r="T236" s="2"/>
      <c r="U236" s="2"/>
      <c r="V236" s="2"/>
      <c r="W236" s="2"/>
      <c r="X236" s="2"/>
      <c r="Y236" s="2"/>
      <c r="Z236" s="2"/>
    </row>
    <row r="237" spans="1:26" ht="5.25" customHeight="1" x14ac:dyDescent="0.2">
      <c r="A237" s="2"/>
      <c r="B237" s="1635"/>
      <c r="C237" s="1635"/>
      <c r="D237" s="1635"/>
      <c r="E237" s="1635"/>
      <c r="F237" s="1635"/>
      <c r="G237" s="1635"/>
      <c r="H237" s="1635"/>
      <c r="I237" s="1635"/>
      <c r="J237" s="1635"/>
      <c r="K237" s="1635"/>
      <c r="L237" s="1635"/>
      <c r="M237" s="1635"/>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 customHeight="1" x14ac:dyDescent="0.2">
      <c r="A239" s="1"/>
      <c r="B239" s="2298" t="s">
        <v>1108</v>
      </c>
      <c r="C239" s="1615"/>
      <c r="D239" s="1637"/>
      <c r="E239" s="2312">
        <v>2022</v>
      </c>
      <c r="F239" s="1615"/>
      <c r="G239" s="1637"/>
      <c r="H239" s="2312">
        <v>2023</v>
      </c>
      <c r="I239" s="1615"/>
      <c r="J239" s="1637"/>
      <c r="K239" s="2312">
        <v>2024</v>
      </c>
      <c r="L239" s="1615"/>
      <c r="M239" s="1637"/>
      <c r="N239" s="1"/>
      <c r="O239" s="1"/>
      <c r="P239" s="1"/>
      <c r="Q239" s="1"/>
      <c r="R239" s="1"/>
      <c r="S239" s="1"/>
      <c r="T239" s="1"/>
      <c r="U239" s="1"/>
      <c r="V239" s="1"/>
      <c r="W239" s="1"/>
      <c r="X239" s="1"/>
      <c r="Y239" s="1"/>
      <c r="Z239" s="1"/>
    </row>
    <row r="240" spans="1:26" ht="15" customHeight="1" x14ac:dyDescent="0.2">
      <c r="A240" s="1"/>
      <c r="B240" s="1615"/>
      <c r="C240" s="1610"/>
      <c r="D240" s="1637"/>
      <c r="E240" s="2339" t="s">
        <v>109</v>
      </c>
      <c r="F240" s="2336" t="s">
        <v>110</v>
      </c>
      <c r="G240" s="2340" t="s">
        <v>111</v>
      </c>
      <c r="H240" s="2339" t="s">
        <v>109</v>
      </c>
      <c r="I240" s="2336" t="s">
        <v>110</v>
      </c>
      <c r="J240" s="2340" t="s">
        <v>111</v>
      </c>
      <c r="K240" s="2339" t="s">
        <v>109</v>
      </c>
      <c r="L240" s="2336" t="s">
        <v>110</v>
      </c>
      <c r="M240" s="2337" t="s">
        <v>111</v>
      </c>
      <c r="N240" s="1"/>
      <c r="O240" s="1"/>
      <c r="P240" s="1"/>
      <c r="Q240" s="1"/>
      <c r="R240" s="1"/>
      <c r="S240" s="1"/>
      <c r="T240" s="1"/>
      <c r="U240" s="1"/>
      <c r="V240" s="1"/>
      <c r="W240" s="1"/>
      <c r="X240" s="1"/>
      <c r="Y240" s="1"/>
      <c r="Z240" s="1"/>
    </row>
    <row r="241" spans="1:26" ht="12.75" customHeight="1" x14ac:dyDescent="0.2">
      <c r="A241" s="1"/>
      <c r="B241" s="1615"/>
      <c r="C241" s="1610"/>
      <c r="D241" s="1637"/>
      <c r="E241" s="1741"/>
      <c r="F241" s="1743"/>
      <c r="G241" s="1747"/>
      <c r="H241" s="1741"/>
      <c r="I241" s="1743"/>
      <c r="J241" s="1747"/>
      <c r="K241" s="1741"/>
      <c r="L241" s="1743"/>
      <c r="M241" s="1745"/>
      <c r="N241" s="1"/>
      <c r="O241" s="1"/>
      <c r="P241" s="1"/>
      <c r="Q241" s="1"/>
      <c r="R241" s="1"/>
      <c r="S241" s="1"/>
      <c r="T241" s="1"/>
      <c r="U241" s="1"/>
      <c r="V241" s="1"/>
      <c r="W241" s="1"/>
      <c r="X241" s="1"/>
      <c r="Y241" s="1"/>
      <c r="Z241" s="1"/>
    </row>
    <row r="242" spans="1:26" ht="12.75" customHeight="1" x14ac:dyDescent="0.2">
      <c r="A242" s="1"/>
      <c r="B242" s="1638"/>
      <c r="C242" s="1638"/>
      <c r="D242" s="1639"/>
      <c r="E242" s="1733"/>
      <c r="F242" s="1729"/>
      <c r="G242" s="1735"/>
      <c r="H242" s="1733"/>
      <c r="I242" s="1729"/>
      <c r="J242" s="1735"/>
      <c r="K242" s="1733"/>
      <c r="L242" s="1729"/>
      <c r="M242" s="1731"/>
      <c r="N242" s="1"/>
      <c r="O242" s="1"/>
      <c r="P242" s="1"/>
      <c r="Q242" s="1"/>
      <c r="R242" s="1"/>
      <c r="S242" s="1"/>
      <c r="T242" s="1"/>
      <c r="U242" s="1"/>
      <c r="V242" s="1"/>
      <c r="W242" s="1"/>
      <c r="X242" s="1"/>
      <c r="Y242" s="1"/>
      <c r="Z242" s="1"/>
    </row>
    <row r="243" spans="1:26" ht="12.75" customHeight="1" x14ac:dyDescent="0.2">
      <c r="A243" s="1"/>
      <c r="B243" s="1670" t="s">
        <v>29</v>
      </c>
      <c r="C243" s="1671"/>
      <c r="D243" s="1672"/>
      <c r="E243" s="161">
        <v>0</v>
      </c>
      <c r="F243" s="218">
        <v>0.47099999999999997</v>
      </c>
      <c r="G243" s="879">
        <v>0.52900000000000003</v>
      </c>
      <c r="H243" s="161">
        <v>0</v>
      </c>
      <c r="I243" s="218">
        <v>0.45500000000000002</v>
      </c>
      <c r="J243" s="879">
        <v>0.54500000000000004</v>
      </c>
      <c r="K243" s="161">
        <v>0</v>
      </c>
      <c r="L243" s="218">
        <v>0.54200000000000004</v>
      </c>
      <c r="M243" s="220">
        <v>0.45800000000000002</v>
      </c>
      <c r="N243" s="1"/>
      <c r="O243" s="82"/>
      <c r="P243" s="82"/>
      <c r="Q243" s="82"/>
      <c r="R243" s="1"/>
      <c r="S243" s="1"/>
      <c r="T243" s="1"/>
      <c r="U243" s="1"/>
      <c r="V243" s="1"/>
      <c r="W243" s="1"/>
      <c r="X243" s="1"/>
      <c r="Y243" s="1"/>
      <c r="Z243" s="1"/>
    </row>
    <row r="244" spans="1:26" ht="12.75" customHeight="1" x14ac:dyDescent="0.2">
      <c r="A244" s="1"/>
      <c r="B244" s="1623" t="s">
        <v>30</v>
      </c>
      <c r="C244" s="1624"/>
      <c r="D244" s="1625"/>
      <c r="E244" s="127">
        <v>0.04</v>
      </c>
      <c r="F244" s="221">
        <v>0.76700000000000002</v>
      </c>
      <c r="G244" s="126">
        <v>0.193</v>
      </c>
      <c r="H244" s="127">
        <v>3.5000000000000003E-2</v>
      </c>
      <c r="I244" s="221">
        <v>0.73899999999999999</v>
      </c>
      <c r="J244" s="126">
        <v>0.22600000000000001</v>
      </c>
      <c r="K244" s="127">
        <v>3.1E-2</v>
      </c>
      <c r="L244" s="221">
        <v>0.74299999999999999</v>
      </c>
      <c r="M244" s="1067">
        <v>0.22500000000000001</v>
      </c>
      <c r="N244" s="1"/>
      <c r="O244" s="82"/>
      <c r="P244" s="82"/>
      <c r="Q244" s="82"/>
      <c r="R244" s="1"/>
      <c r="S244" s="1"/>
      <c r="T244" s="1"/>
      <c r="U244" s="1"/>
      <c r="V244" s="1"/>
      <c r="W244" s="1"/>
      <c r="X244" s="1"/>
      <c r="Y244" s="1"/>
      <c r="Z244" s="1"/>
    </row>
    <row r="245" spans="1:26" ht="12.75" customHeight="1" x14ac:dyDescent="0.2">
      <c r="A245" s="1"/>
      <c r="B245" s="1623" t="s">
        <v>31</v>
      </c>
      <c r="C245" s="1624"/>
      <c r="D245" s="1625"/>
      <c r="E245" s="127">
        <v>0.06</v>
      </c>
      <c r="F245" s="221">
        <v>0.75600000000000001</v>
      </c>
      <c r="G245" s="126">
        <v>0.185</v>
      </c>
      <c r="H245" s="127">
        <v>0.11799999999999999</v>
      </c>
      <c r="I245" s="221">
        <v>0.71499999999999997</v>
      </c>
      <c r="J245" s="126">
        <v>0.16700000000000001</v>
      </c>
      <c r="K245" s="127">
        <v>9.8000000000000004E-2</v>
      </c>
      <c r="L245" s="221">
        <v>0.72799999999999998</v>
      </c>
      <c r="M245" s="1067">
        <v>0.17399999999999999</v>
      </c>
      <c r="N245" s="1"/>
      <c r="O245" s="82"/>
      <c r="P245" s="82"/>
      <c r="Q245" s="82"/>
      <c r="R245" s="1"/>
      <c r="S245" s="1"/>
      <c r="T245" s="1"/>
      <c r="U245" s="1"/>
      <c r="V245" s="1"/>
      <c r="W245" s="1"/>
      <c r="X245" s="1"/>
      <c r="Y245" s="1"/>
      <c r="Z245" s="1"/>
    </row>
    <row r="246" spans="1:26" ht="12.75" customHeight="1" x14ac:dyDescent="0.2">
      <c r="A246" s="1"/>
      <c r="B246" s="1623" t="s">
        <v>32</v>
      </c>
      <c r="C246" s="1624"/>
      <c r="D246" s="1625"/>
      <c r="E246" s="127">
        <v>0.112</v>
      </c>
      <c r="F246" s="221">
        <v>0.73199999999999998</v>
      </c>
      <c r="G246" s="126">
        <v>0.156</v>
      </c>
      <c r="H246" s="127">
        <v>0.11799999999999999</v>
      </c>
      <c r="I246" s="221">
        <v>0.72099999999999997</v>
      </c>
      <c r="J246" s="126">
        <v>0.161</v>
      </c>
      <c r="K246" s="127">
        <v>0.10199999999999999</v>
      </c>
      <c r="L246" s="221">
        <v>0.73899999999999999</v>
      </c>
      <c r="M246" s="1067">
        <v>0.158</v>
      </c>
      <c r="N246" s="1"/>
      <c r="O246" s="82"/>
      <c r="P246" s="82"/>
      <c r="Q246" s="82"/>
      <c r="R246" s="1"/>
      <c r="S246" s="1"/>
      <c r="T246" s="1"/>
      <c r="U246" s="1"/>
      <c r="V246" s="1"/>
      <c r="W246" s="1"/>
      <c r="X246" s="1"/>
      <c r="Y246" s="1"/>
      <c r="Z246" s="1"/>
    </row>
    <row r="247" spans="1:26" ht="12.75" customHeight="1" x14ac:dyDescent="0.2">
      <c r="A247" s="1"/>
      <c r="B247" s="1623" t="s">
        <v>33</v>
      </c>
      <c r="C247" s="1624"/>
      <c r="D247" s="1625"/>
      <c r="E247" s="127">
        <v>0.34399999999999997</v>
      </c>
      <c r="F247" s="221">
        <v>0.58099999999999996</v>
      </c>
      <c r="G247" s="126">
        <v>7.4999999999999997E-2</v>
      </c>
      <c r="H247" s="127">
        <v>0.377</v>
      </c>
      <c r="I247" s="221">
        <v>0.55400000000000005</v>
      </c>
      <c r="J247" s="126">
        <v>7.0000000000000007E-2</v>
      </c>
      <c r="K247" s="127">
        <v>0.373</v>
      </c>
      <c r="L247" s="221">
        <v>0.54300000000000004</v>
      </c>
      <c r="M247" s="1067">
        <v>8.4000000000000005E-2</v>
      </c>
      <c r="N247" s="1"/>
      <c r="O247" s="82"/>
      <c r="P247" s="82"/>
      <c r="Q247" s="82"/>
      <c r="R247" s="1"/>
      <c r="S247" s="1"/>
      <c r="T247" s="1"/>
      <c r="U247" s="1"/>
      <c r="V247" s="1"/>
      <c r="W247" s="1"/>
      <c r="X247" s="1"/>
      <c r="Y247" s="1"/>
      <c r="Z247" s="1"/>
    </row>
    <row r="248" spans="1:26" ht="12.75" customHeight="1" x14ac:dyDescent="0.2">
      <c r="A248" s="1"/>
      <c r="B248" s="1623" t="s">
        <v>34</v>
      </c>
      <c r="C248" s="1624"/>
      <c r="D248" s="1625"/>
      <c r="E248" s="127">
        <v>0.19700000000000001</v>
      </c>
      <c r="F248" s="221">
        <v>0.67400000000000004</v>
      </c>
      <c r="G248" s="126">
        <v>0.129</v>
      </c>
      <c r="H248" s="127">
        <v>0.18099999999999999</v>
      </c>
      <c r="I248" s="221">
        <v>0.67300000000000004</v>
      </c>
      <c r="J248" s="126">
        <v>0.14599999999999999</v>
      </c>
      <c r="K248" s="127">
        <v>0.17699999999999999</v>
      </c>
      <c r="L248" s="221">
        <v>0.67200000000000004</v>
      </c>
      <c r="M248" s="1067">
        <v>0.151</v>
      </c>
      <c r="N248" s="1"/>
      <c r="O248" s="82"/>
      <c r="P248" s="82"/>
      <c r="Q248" s="82"/>
      <c r="R248" s="1"/>
      <c r="S248" s="1"/>
      <c r="T248" s="1"/>
      <c r="U248" s="1"/>
      <c r="V248" s="1"/>
      <c r="W248" s="1"/>
      <c r="X248" s="1"/>
      <c r="Y248" s="1"/>
      <c r="Z248" s="1"/>
    </row>
    <row r="249" spans="1:26" ht="12.75" customHeight="1" x14ac:dyDescent="0.2">
      <c r="A249" s="1"/>
      <c r="B249" s="1623" t="s">
        <v>35</v>
      </c>
      <c r="C249" s="1624"/>
      <c r="D249" s="1625"/>
      <c r="E249" s="127">
        <v>0.374</v>
      </c>
      <c r="F249" s="221">
        <v>0.51100000000000001</v>
      </c>
      <c r="G249" s="126">
        <v>0.11600000000000001</v>
      </c>
      <c r="H249" s="127">
        <v>0.35199999999999998</v>
      </c>
      <c r="I249" s="221">
        <v>0.54900000000000004</v>
      </c>
      <c r="J249" s="126">
        <v>9.9000000000000005E-2</v>
      </c>
      <c r="K249" s="127">
        <v>0.27100000000000002</v>
      </c>
      <c r="L249" s="221">
        <v>0.57299999999999995</v>
      </c>
      <c r="M249" s="1067">
        <v>0.157</v>
      </c>
      <c r="N249" s="1"/>
      <c r="O249" s="82"/>
      <c r="P249" s="82"/>
      <c r="Q249" s="82"/>
      <c r="R249" s="1"/>
      <c r="S249" s="1"/>
      <c r="T249" s="1"/>
      <c r="U249" s="1"/>
      <c r="V249" s="1"/>
      <c r="W249" s="1"/>
      <c r="X249" s="1"/>
      <c r="Y249" s="1"/>
      <c r="Z249" s="1"/>
    </row>
    <row r="250" spans="1:26" ht="12.75" customHeight="1" x14ac:dyDescent="0.2">
      <c r="A250" s="1"/>
      <c r="B250" s="1623" t="s">
        <v>36</v>
      </c>
      <c r="C250" s="1624"/>
      <c r="D250" s="1625"/>
      <c r="E250" s="127">
        <v>0.29399999999999998</v>
      </c>
      <c r="F250" s="221">
        <v>0.58799999999999997</v>
      </c>
      <c r="G250" s="126">
        <v>0.11799999999999999</v>
      </c>
      <c r="H250" s="127">
        <v>0.29399999999999998</v>
      </c>
      <c r="I250" s="221">
        <v>0.57699999999999996</v>
      </c>
      <c r="J250" s="126">
        <v>0.129</v>
      </c>
      <c r="K250" s="127">
        <v>0.28399999999999997</v>
      </c>
      <c r="L250" s="221">
        <v>0.57299999999999995</v>
      </c>
      <c r="M250" s="1067">
        <v>0.14299999999999999</v>
      </c>
      <c r="N250" s="1"/>
      <c r="O250" s="82"/>
      <c r="P250" s="82"/>
      <c r="Q250" s="82"/>
      <c r="R250" s="1"/>
      <c r="S250" s="1"/>
      <c r="T250" s="1"/>
      <c r="U250" s="1"/>
      <c r="V250" s="1"/>
      <c r="W250" s="1"/>
      <c r="X250" s="1"/>
      <c r="Y250" s="1"/>
      <c r="Z250" s="1"/>
    </row>
    <row r="251" spans="1:26" ht="12.75" customHeight="1" x14ac:dyDescent="0.2">
      <c r="A251" s="1"/>
      <c r="B251" s="1623" t="s">
        <v>37</v>
      </c>
      <c r="C251" s="1624"/>
      <c r="D251" s="1625"/>
      <c r="E251" s="127">
        <v>0.66400000000000003</v>
      </c>
      <c r="F251" s="221">
        <v>0.33200000000000002</v>
      </c>
      <c r="G251" s="126">
        <v>4.0000000000000001E-3</v>
      </c>
      <c r="H251" s="127">
        <v>0.59</v>
      </c>
      <c r="I251" s="221">
        <v>0.41</v>
      </c>
      <c r="J251" s="126">
        <v>0</v>
      </c>
      <c r="K251" s="127">
        <v>0.58799999999999997</v>
      </c>
      <c r="L251" s="221">
        <v>0.40400000000000003</v>
      </c>
      <c r="M251" s="1067">
        <v>8.9999999999999993E-3</v>
      </c>
      <c r="N251" s="1"/>
      <c r="O251" s="82"/>
      <c r="P251" s="82"/>
      <c r="Q251" s="82"/>
      <c r="R251" s="1"/>
      <c r="S251" s="1"/>
      <c r="T251" s="1"/>
      <c r="U251" s="1"/>
      <c r="V251" s="1"/>
      <c r="W251" s="1"/>
      <c r="X251" s="1"/>
      <c r="Y251" s="1"/>
      <c r="Z251" s="1"/>
    </row>
    <row r="252" spans="1:26" ht="12.75" customHeight="1" x14ac:dyDescent="0.2">
      <c r="A252" s="1"/>
      <c r="B252" s="1623" t="s">
        <v>38</v>
      </c>
      <c r="C252" s="1624"/>
      <c r="D252" s="1625"/>
      <c r="E252" s="127">
        <v>0.998</v>
      </c>
      <c r="F252" s="221">
        <v>2E-3</v>
      </c>
      <c r="G252" s="126">
        <v>0</v>
      </c>
      <c r="H252" s="127">
        <v>1</v>
      </c>
      <c r="I252" s="221">
        <v>0</v>
      </c>
      <c r="J252" s="126">
        <v>0</v>
      </c>
      <c r="K252" s="127">
        <v>0.998</v>
      </c>
      <c r="L252" s="221">
        <v>2E-3</v>
      </c>
      <c r="M252" s="1067">
        <v>0</v>
      </c>
      <c r="N252" s="1"/>
      <c r="O252" s="82"/>
      <c r="P252" s="82"/>
      <c r="Q252" s="82"/>
      <c r="R252" s="1"/>
      <c r="S252" s="1"/>
      <c r="T252" s="1"/>
      <c r="U252" s="1"/>
      <c r="V252" s="1"/>
      <c r="W252" s="1"/>
      <c r="X252" s="1"/>
      <c r="Y252" s="1"/>
      <c r="Z252" s="1"/>
    </row>
    <row r="253" spans="1:26" ht="12.75" customHeight="1" x14ac:dyDescent="0.2">
      <c r="A253" s="1"/>
      <c r="B253" s="1623" t="s">
        <v>39</v>
      </c>
      <c r="C253" s="1624"/>
      <c r="D253" s="1625"/>
      <c r="E253" s="464">
        <v>0.95799999999999996</v>
      </c>
      <c r="F253" s="534">
        <v>4.2000000000000003E-2</v>
      </c>
      <c r="G253" s="222">
        <v>0</v>
      </c>
      <c r="H253" s="127">
        <v>1</v>
      </c>
      <c r="I253" s="221">
        <v>0</v>
      </c>
      <c r="J253" s="126">
        <v>0</v>
      </c>
      <c r="K253" s="127">
        <v>1</v>
      </c>
      <c r="L253" s="221">
        <v>0</v>
      </c>
      <c r="M253" s="1067">
        <v>0</v>
      </c>
      <c r="N253" s="1"/>
      <c r="O253" s="82"/>
      <c r="P253" s="82"/>
      <c r="Q253" s="82"/>
      <c r="R253" s="1"/>
      <c r="S253" s="1"/>
      <c r="T253" s="1"/>
      <c r="U253" s="1"/>
      <c r="V253" s="1"/>
      <c r="W253" s="1"/>
      <c r="X253" s="1"/>
      <c r="Y253" s="1"/>
      <c r="Z253" s="1"/>
    </row>
    <row r="254" spans="1:26" ht="12.75" customHeight="1" x14ac:dyDescent="0.2">
      <c r="A254" s="1"/>
      <c r="B254" s="1631" t="s">
        <v>42</v>
      </c>
      <c r="C254" s="1632"/>
      <c r="D254" s="1633"/>
      <c r="E254" s="130">
        <v>0.3</v>
      </c>
      <c r="F254" s="223">
        <v>0.58299999999999996</v>
      </c>
      <c r="G254" s="131">
        <v>0.11600000000000001</v>
      </c>
      <c r="H254" s="130">
        <v>0.30099999999999999</v>
      </c>
      <c r="I254" s="223">
        <v>0.57399999999999995</v>
      </c>
      <c r="J254" s="131">
        <v>0.126</v>
      </c>
      <c r="K254" s="130">
        <v>0.28899999999999998</v>
      </c>
      <c r="L254" s="223">
        <v>0.57299999999999995</v>
      </c>
      <c r="M254" s="1072">
        <v>0.13800000000000001</v>
      </c>
      <c r="N254" s="1"/>
      <c r="O254" s="82"/>
      <c r="P254" s="82"/>
      <c r="Q254" s="82"/>
      <c r="R254" s="1"/>
      <c r="S254" s="1"/>
      <c r="T254" s="1"/>
      <c r="U254" s="1"/>
      <c r="V254" s="1"/>
      <c r="W254" s="1"/>
      <c r="X254" s="1"/>
      <c r="Y254" s="1"/>
      <c r="Z254" s="1"/>
    </row>
    <row r="255" spans="1:26" ht="30" customHeight="1" x14ac:dyDescent="0.2">
      <c r="A255" s="2"/>
      <c r="B255" s="2329" t="s">
        <v>1109</v>
      </c>
      <c r="C255" s="1630"/>
      <c r="D255" s="1630"/>
      <c r="E255" s="1630"/>
      <c r="F255" s="1630"/>
      <c r="G255" s="1630"/>
      <c r="H255" s="1630"/>
      <c r="I255" s="1630"/>
      <c r="J255" s="1630"/>
      <c r="K255" s="1630"/>
      <c r="L255" s="1630"/>
      <c r="M255" s="1630"/>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4.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x14ac:dyDescent="0.2">
      <c r="A258" s="1"/>
      <c r="B258" s="2310" t="s">
        <v>1110</v>
      </c>
      <c r="C258" s="1615"/>
      <c r="D258" s="1615"/>
      <c r="E258" s="1615"/>
      <c r="F258" s="1615"/>
      <c r="G258" s="1615"/>
      <c r="H258" s="2350" t="s">
        <v>155</v>
      </c>
      <c r="I258" s="2350" t="s">
        <v>146</v>
      </c>
      <c r="J258" s="2350" t="s">
        <v>147</v>
      </c>
      <c r="K258" s="2350" t="s">
        <v>148</v>
      </c>
      <c r="L258" s="2350" t="s">
        <v>149</v>
      </c>
      <c r="M258" s="2351" t="s">
        <v>150</v>
      </c>
      <c r="N258" s="1"/>
      <c r="O258" s="1"/>
      <c r="P258" s="1"/>
      <c r="Q258" s="1"/>
      <c r="R258" s="1"/>
      <c r="S258" s="1"/>
      <c r="T258" s="1"/>
      <c r="U258" s="1"/>
      <c r="V258" s="1"/>
      <c r="W258" s="1"/>
      <c r="X258" s="1"/>
      <c r="Y258" s="1"/>
      <c r="Z258" s="1"/>
    </row>
    <row r="259" spans="1:26" ht="24" customHeight="1" x14ac:dyDescent="0.2">
      <c r="A259" s="1"/>
      <c r="B259" s="1615"/>
      <c r="C259" s="1615"/>
      <c r="D259" s="1615"/>
      <c r="E259" s="1615"/>
      <c r="F259" s="1615"/>
      <c r="G259" s="1615"/>
      <c r="H259" s="1641"/>
      <c r="I259" s="1641"/>
      <c r="J259" s="1641"/>
      <c r="K259" s="1641"/>
      <c r="L259" s="1641"/>
      <c r="M259" s="1643"/>
      <c r="N259" s="1"/>
      <c r="O259" s="1"/>
      <c r="P259" s="1"/>
      <c r="Q259" s="1"/>
      <c r="R259" s="1"/>
      <c r="S259" s="1"/>
      <c r="T259" s="1"/>
      <c r="U259" s="1"/>
      <c r="V259" s="1"/>
      <c r="W259" s="1"/>
      <c r="X259" s="1"/>
      <c r="Y259" s="1"/>
      <c r="Z259" s="1"/>
    </row>
    <row r="260" spans="1:26" ht="12.75" customHeight="1" x14ac:dyDescent="0.2">
      <c r="A260" s="1"/>
      <c r="B260" s="1829" t="s">
        <v>29</v>
      </c>
      <c r="C260" s="1671"/>
      <c r="D260" s="1671"/>
      <c r="E260" s="1671"/>
      <c r="F260" s="1671"/>
      <c r="G260" s="1671"/>
      <c r="H260" s="1430">
        <v>0</v>
      </c>
      <c r="I260" s="1430">
        <v>0.95799999999999996</v>
      </c>
      <c r="J260" s="1430">
        <v>0</v>
      </c>
      <c r="K260" s="1430">
        <v>4.2000000000000003E-2</v>
      </c>
      <c r="L260" s="1430">
        <v>0</v>
      </c>
      <c r="M260" s="773">
        <v>0</v>
      </c>
      <c r="N260" s="1"/>
      <c r="O260" s="1"/>
      <c r="P260" s="1"/>
      <c r="Q260" s="1"/>
      <c r="R260" s="1"/>
      <c r="S260" s="1"/>
      <c r="T260" s="1"/>
      <c r="U260" s="1"/>
      <c r="V260" s="1"/>
      <c r="W260" s="1"/>
      <c r="X260" s="1"/>
      <c r="Y260" s="1"/>
      <c r="Z260" s="1"/>
    </row>
    <row r="261" spans="1:26" ht="12.75" customHeight="1" x14ac:dyDescent="0.2">
      <c r="A261" s="1"/>
      <c r="B261" s="1830" t="s">
        <v>30</v>
      </c>
      <c r="C261" s="1624"/>
      <c r="D261" s="1624"/>
      <c r="E261" s="1624"/>
      <c r="F261" s="1624"/>
      <c r="G261" s="1624"/>
      <c r="H261" s="185">
        <v>7.0000000000000001E-3</v>
      </c>
      <c r="I261" s="185">
        <v>0.67200000000000004</v>
      </c>
      <c r="J261" s="185">
        <v>0</v>
      </c>
      <c r="K261" s="185">
        <v>6.8000000000000005E-2</v>
      </c>
      <c r="L261" s="185">
        <v>0.23100000000000001</v>
      </c>
      <c r="M261" s="1098">
        <v>2.1999999999999999E-2</v>
      </c>
      <c r="N261" s="1"/>
      <c r="O261" s="1"/>
      <c r="P261" s="1"/>
      <c r="Q261" s="1"/>
      <c r="R261" s="1"/>
      <c r="S261" s="1"/>
      <c r="T261" s="1"/>
      <c r="U261" s="1"/>
      <c r="V261" s="1"/>
      <c r="W261" s="1"/>
      <c r="X261" s="1"/>
      <c r="Y261" s="1"/>
      <c r="Z261" s="1"/>
    </row>
    <row r="262" spans="1:26" ht="12.75" customHeight="1" x14ac:dyDescent="0.2">
      <c r="A262" s="1"/>
      <c r="B262" s="1830" t="s">
        <v>31</v>
      </c>
      <c r="C262" s="1624"/>
      <c r="D262" s="1624"/>
      <c r="E262" s="1624"/>
      <c r="F262" s="1624"/>
      <c r="G262" s="1624"/>
      <c r="H262" s="185">
        <v>1.7999999999999999E-2</v>
      </c>
      <c r="I262" s="185">
        <v>0.77700000000000002</v>
      </c>
      <c r="J262" s="185">
        <v>0</v>
      </c>
      <c r="K262" s="185">
        <v>3.5999999999999997E-2</v>
      </c>
      <c r="L262" s="185">
        <v>0.13800000000000001</v>
      </c>
      <c r="M262" s="1098">
        <v>3.1E-2</v>
      </c>
      <c r="N262" s="1"/>
      <c r="O262" s="1"/>
      <c r="P262" s="1"/>
      <c r="Q262" s="1"/>
      <c r="R262" s="1"/>
      <c r="S262" s="1"/>
      <c r="T262" s="1"/>
      <c r="U262" s="1"/>
      <c r="V262" s="1"/>
      <c r="W262" s="1"/>
      <c r="X262" s="1"/>
      <c r="Y262" s="1"/>
      <c r="Z262" s="1"/>
    </row>
    <row r="263" spans="1:26" ht="12.75" customHeight="1" x14ac:dyDescent="0.2">
      <c r="A263" s="1"/>
      <c r="B263" s="1830" t="s">
        <v>32</v>
      </c>
      <c r="C263" s="1624"/>
      <c r="D263" s="1624"/>
      <c r="E263" s="1624"/>
      <c r="F263" s="1624"/>
      <c r="G263" s="1624"/>
      <c r="H263" s="185">
        <v>1.0999999999999999E-2</v>
      </c>
      <c r="I263" s="185">
        <v>0.69299999999999995</v>
      </c>
      <c r="J263" s="185">
        <v>0</v>
      </c>
      <c r="K263" s="185">
        <v>6.7000000000000004E-2</v>
      </c>
      <c r="L263" s="185">
        <v>0.19</v>
      </c>
      <c r="M263" s="1098">
        <v>3.9E-2</v>
      </c>
      <c r="N263" s="1"/>
      <c r="O263" s="1"/>
      <c r="P263" s="1"/>
      <c r="Q263" s="1"/>
      <c r="R263" s="1"/>
      <c r="S263" s="1"/>
      <c r="T263" s="1"/>
      <c r="U263" s="1"/>
      <c r="V263" s="1"/>
      <c r="W263" s="1"/>
      <c r="X263" s="1"/>
      <c r="Y263" s="1"/>
      <c r="Z263" s="1"/>
    </row>
    <row r="264" spans="1:26" ht="12.75" customHeight="1" x14ac:dyDescent="0.2">
      <c r="A264" s="1"/>
      <c r="B264" s="1830" t="s">
        <v>33</v>
      </c>
      <c r="C264" s="1624"/>
      <c r="D264" s="1624"/>
      <c r="E264" s="1624"/>
      <c r="F264" s="1624"/>
      <c r="G264" s="1624"/>
      <c r="H264" s="185">
        <v>1.0999999999999999E-2</v>
      </c>
      <c r="I264" s="185">
        <v>0.65700000000000003</v>
      </c>
      <c r="J264" s="185">
        <v>1E-3</v>
      </c>
      <c r="K264" s="185">
        <v>5.8000000000000003E-2</v>
      </c>
      <c r="L264" s="185">
        <v>0.23400000000000001</v>
      </c>
      <c r="M264" s="1098">
        <v>3.9E-2</v>
      </c>
      <c r="N264" s="1"/>
      <c r="O264" s="1"/>
      <c r="P264" s="1"/>
      <c r="Q264" s="1"/>
      <c r="R264" s="1"/>
      <c r="S264" s="1"/>
      <c r="T264" s="1"/>
      <c r="U264" s="1"/>
      <c r="V264" s="1"/>
      <c r="W264" s="1"/>
      <c r="X264" s="1"/>
      <c r="Y264" s="1"/>
      <c r="Z264" s="1"/>
    </row>
    <row r="265" spans="1:26" ht="12.75" customHeight="1" x14ac:dyDescent="0.2">
      <c r="A265" s="1"/>
      <c r="B265" s="1830" t="s">
        <v>34</v>
      </c>
      <c r="C265" s="1624"/>
      <c r="D265" s="1624"/>
      <c r="E265" s="1624"/>
      <c r="F265" s="1624"/>
      <c r="G265" s="1624"/>
      <c r="H265" s="185">
        <v>8.9999999999999993E-3</v>
      </c>
      <c r="I265" s="185">
        <v>0.497</v>
      </c>
      <c r="J265" s="185">
        <v>0</v>
      </c>
      <c r="K265" s="185">
        <v>0.154</v>
      </c>
      <c r="L265" s="185">
        <v>0.318</v>
      </c>
      <c r="M265" s="1098">
        <v>2.3E-2</v>
      </c>
      <c r="N265" s="1"/>
      <c r="O265" s="1"/>
      <c r="P265" s="1"/>
      <c r="Q265" s="1"/>
      <c r="R265" s="1"/>
      <c r="S265" s="1"/>
      <c r="T265" s="1"/>
      <c r="U265" s="1"/>
      <c r="V265" s="1"/>
      <c r="W265" s="1"/>
      <c r="X265" s="1"/>
      <c r="Y265" s="1"/>
      <c r="Z265" s="1"/>
    </row>
    <row r="266" spans="1:26" ht="12.75" customHeight="1" x14ac:dyDescent="0.2">
      <c r="A266" s="1"/>
      <c r="B266" s="1830" t="s">
        <v>35</v>
      </c>
      <c r="C266" s="1624"/>
      <c r="D266" s="1624"/>
      <c r="E266" s="1624"/>
      <c r="F266" s="1624"/>
      <c r="G266" s="1624"/>
      <c r="H266" s="185">
        <v>8.9999999999999993E-3</v>
      </c>
      <c r="I266" s="185">
        <v>0.495</v>
      </c>
      <c r="J266" s="185">
        <v>0</v>
      </c>
      <c r="K266" s="185">
        <v>0.16200000000000001</v>
      </c>
      <c r="L266" s="185">
        <v>0.29799999999999999</v>
      </c>
      <c r="M266" s="1098">
        <v>3.5000000000000003E-2</v>
      </c>
      <c r="N266" s="1"/>
      <c r="O266" s="1"/>
      <c r="P266" s="1"/>
      <c r="Q266" s="1"/>
      <c r="R266" s="1"/>
      <c r="S266" s="1"/>
      <c r="T266" s="1"/>
      <c r="U266" s="1"/>
      <c r="V266" s="1"/>
      <c r="W266" s="1"/>
      <c r="X266" s="1"/>
      <c r="Y266" s="1"/>
      <c r="Z266" s="1"/>
    </row>
    <row r="267" spans="1:26" ht="12.75" customHeight="1" x14ac:dyDescent="0.2">
      <c r="A267" s="1"/>
      <c r="B267" s="1830" t="s">
        <v>36</v>
      </c>
      <c r="C267" s="1624"/>
      <c r="D267" s="1624"/>
      <c r="E267" s="1624"/>
      <c r="F267" s="1624"/>
      <c r="G267" s="1624"/>
      <c r="H267" s="185">
        <v>1.0999999999999999E-2</v>
      </c>
      <c r="I267" s="185">
        <v>0.377</v>
      </c>
      <c r="J267" s="185">
        <v>3.0000000000000001E-3</v>
      </c>
      <c r="K267" s="185">
        <v>0.20899999999999999</v>
      </c>
      <c r="L267" s="185">
        <v>0.37</v>
      </c>
      <c r="M267" s="1098">
        <v>3.1E-2</v>
      </c>
      <c r="N267" s="1"/>
      <c r="O267" s="1"/>
      <c r="P267" s="1"/>
      <c r="Q267" s="1"/>
      <c r="R267" s="1"/>
      <c r="S267" s="1"/>
      <c r="T267" s="1"/>
      <c r="U267" s="1"/>
      <c r="V267" s="1"/>
      <c r="W267" s="1"/>
      <c r="X267" s="1"/>
      <c r="Y267" s="1"/>
      <c r="Z267" s="1"/>
    </row>
    <row r="268" spans="1:26" ht="12.75" customHeight="1" x14ac:dyDescent="0.2">
      <c r="A268" s="1"/>
      <c r="B268" s="1830" t="s">
        <v>37</v>
      </c>
      <c r="C268" s="1624"/>
      <c r="D268" s="1624"/>
      <c r="E268" s="1624"/>
      <c r="F268" s="1624"/>
      <c r="G268" s="1624"/>
      <c r="H268" s="185">
        <v>2.1999999999999999E-2</v>
      </c>
      <c r="I268" s="185">
        <v>0.28100000000000003</v>
      </c>
      <c r="J268" s="185">
        <v>0</v>
      </c>
      <c r="K268" s="185">
        <v>0.27200000000000002</v>
      </c>
      <c r="L268" s="185">
        <v>0.42099999999999999</v>
      </c>
      <c r="M268" s="1098">
        <v>4.0000000000000001E-3</v>
      </c>
      <c r="N268" s="1"/>
      <c r="O268" s="1"/>
      <c r="P268" s="1"/>
      <c r="Q268" s="1"/>
      <c r="R268" s="1"/>
      <c r="S268" s="1"/>
      <c r="T268" s="1"/>
      <c r="U268" s="1"/>
      <c r="V268" s="1"/>
      <c r="W268" s="1"/>
      <c r="X268" s="1"/>
      <c r="Y268" s="1"/>
      <c r="Z268" s="1"/>
    </row>
    <row r="269" spans="1:26" ht="12.75" customHeight="1" x14ac:dyDescent="0.2">
      <c r="A269" s="1"/>
      <c r="B269" s="1830" t="s">
        <v>38</v>
      </c>
      <c r="C269" s="1624"/>
      <c r="D269" s="1624"/>
      <c r="E269" s="1624"/>
      <c r="F269" s="1624"/>
      <c r="G269" s="1624"/>
      <c r="H269" s="185">
        <v>8.0000000000000002E-3</v>
      </c>
      <c r="I269" s="185">
        <v>0.32800000000000001</v>
      </c>
      <c r="J269" s="185">
        <v>0</v>
      </c>
      <c r="K269" s="185">
        <v>0.27400000000000002</v>
      </c>
      <c r="L269" s="185">
        <v>0.39</v>
      </c>
      <c r="M269" s="1098">
        <v>0</v>
      </c>
      <c r="N269" s="1"/>
      <c r="O269" s="1"/>
      <c r="P269" s="1"/>
      <c r="Q269" s="1"/>
      <c r="R269" s="1"/>
      <c r="S269" s="1"/>
      <c r="T269" s="1"/>
      <c r="U269" s="1"/>
      <c r="V269" s="1"/>
      <c r="W269" s="1"/>
      <c r="X269" s="1"/>
      <c r="Y269" s="1"/>
      <c r="Z269" s="1"/>
    </row>
    <row r="270" spans="1:26" ht="12.75" customHeight="1" x14ac:dyDescent="0.2">
      <c r="A270" s="1"/>
      <c r="B270" s="1830" t="s">
        <v>39</v>
      </c>
      <c r="C270" s="1624"/>
      <c r="D270" s="1624"/>
      <c r="E270" s="1624"/>
      <c r="F270" s="1624"/>
      <c r="G270" s="1624"/>
      <c r="H270" s="185">
        <v>0.02</v>
      </c>
      <c r="I270" s="185">
        <v>0.65300000000000002</v>
      </c>
      <c r="J270" s="185">
        <v>0</v>
      </c>
      <c r="K270" s="187">
        <v>8.2000000000000003E-2</v>
      </c>
      <c r="L270" s="187">
        <v>0.245</v>
      </c>
      <c r="M270" s="547">
        <v>0</v>
      </c>
      <c r="N270" s="1"/>
      <c r="O270" s="1"/>
      <c r="P270" s="1"/>
      <c r="Q270" s="1"/>
      <c r="R270" s="1"/>
      <c r="S270" s="1"/>
      <c r="T270" s="1"/>
      <c r="U270" s="1"/>
      <c r="V270" s="1"/>
      <c r="W270" s="1"/>
      <c r="X270" s="1"/>
      <c r="Y270" s="1"/>
      <c r="Z270" s="1"/>
    </row>
    <row r="271" spans="1:26" ht="12.75" customHeight="1" x14ac:dyDescent="0.2">
      <c r="A271" s="1"/>
      <c r="B271" s="1831" t="s">
        <v>42</v>
      </c>
      <c r="C271" s="1632"/>
      <c r="D271" s="1632"/>
      <c r="E271" s="1632"/>
      <c r="F271" s="1632"/>
      <c r="G271" s="1632"/>
      <c r="H271" s="186">
        <v>0.01</v>
      </c>
      <c r="I271" s="186">
        <v>0.44400000000000001</v>
      </c>
      <c r="J271" s="186">
        <v>2E-3</v>
      </c>
      <c r="K271" s="186">
        <v>0.17899999999999999</v>
      </c>
      <c r="L271" s="186">
        <v>0.33600000000000002</v>
      </c>
      <c r="M271" s="1099">
        <v>2.9000000000000001E-2</v>
      </c>
      <c r="N271" s="1"/>
      <c r="O271" s="1"/>
      <c r="P271" s="1"/>
      <c r="Q271" s="1"/>
      <c r="R271" s="1"/>
      <c r="S271" s="1"/>
      <c r="T271" s="1"/>
      <c r="U271" s="1"/>
      <c r="V271" s="1"/>
      <c r="W271" s="1"/>
      <c r="X271" s="1"/>
      <c r="Y271" s="1"/>
      <c r="Z271" s="1"/>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 customHeight="1" x14ac:dyDescent="0.2">
      <c r="A274" s="1"/>
      <c r="B274" s="2298" t="s">
        <v>1111</v>
      </c>
      <c r="C274" s="1615"/>
      <c r="D274" s="1615"/>
      <c r="E274" s="1615"/>
      <c r="F274" s="1615"/>
      <c r="G274" s="1637"/>
      <c r="H274" s="2312">
        <v>2022</v>
      </c>
      <c r="I274" s="1615"/>
      <c r="J274" s="2312">
        <v>2023</v>
      </c>
      <c r="K274" s="1615"/>
      <c r="L274" s="2312">
        <v>2024</v>
      </c>
      <c r="M274" s="1615"/>
      <c r="N274" s="1"/>
      <c r="O274" s="1"/>
      <c r="P274" s="1"/>
      <c r="Q274" s="1"/>
      <c r="R274" s="1"/>
      <c r="S274" s="1"/>
      <c r="T274" s="1"/>
      <c r="U274" s="1"/>
      <c r="V274" s="1"/>
      <c r="W274" s="1"/>
      <c r="X274" s="1"/>
      <c r="Y274" s="1"/>
      <c r="Z274" s="1"/>
    </row>
    <row r="275" spans="1:26" ht="12.75" customHeight="1" x14ac:dyDescent="0.2">
      <c r="A275" s="1"/>
      <c r="B275" s="1638"/>
      <c r="C275" s="1638"/>
      <c r="D275" s="1638"/>
      <c r="E275" s="1638"/>
      <c r="F275" s="1638"/>
      <c r="G275" s="1639"/>
      <c r="H275" s="1497" t="s">
        <v>86</v>
      </c>
      <c r="I275" s="1498" t="s">
        <v>87</v>
      </c>
      <c r="J275" s="1497" t="s">
        <v>86</v>
      </c>
      <c r="K275" s="1498" t="s">
        <v>87</v>
      </c>
      <c r="L275" s="1497" t="s">
        <v>86</v>
      </c>
      <c r="M275" s="871" t="s">
        <v>87</v>
      </c>
      <c r="N275" s="1"/>
      <c r="O275" s="1"/>
      <c r="P275" s="1"/>
      <c r="Q275" s="1"/>
      <c r="R275" s="1"/>
      <c r="S275" s="1"/>
      <c r="T275" s="1"/>
      <c r="U275" s="1"/>
      <c r="V275" s="1"/>
      <c r="W275" s="1"/>
      <c r="X275" s="1"/>
      <c r="Y275" s="1"/>
      <c r="Z275" s="1"/>
    </row>
    <row r="276" spans="1:26" ht="12.75" customHeight="1" x14ac:dyDescent="0.2">
      <c r="A276" s="1"/>
      <c r="B276" s="1670" t="s">
        <v>29</v>
      </c>
      <c r="C276" s="1671"/>
      <c r="D276" s="1671"/>
      <c r="E276" s="1671"/>
      <c r="F276" s="1671"/>
      <c r="G276" s="1672"/>
      <c r="H276" s="121">
        <v>1</v>
      </c>
      <c r="I276" s="120">
        <v>0</v>
      </c>
      <c r="J276" s="121">
        <v>1</v>
      </c>
      <c r="K276" s="120">
        <v>0</v>
      </c>
      <c r="L276" s="121">
        <v>1</v>
      </c>
      <c r="M276" s="122">
        <v>0</v>
      </c>
      <c r="N276" s="1"/>
      <c r="O276" s="82"/>
      <c r="P276" s="82"/>
      <c r="Q276" s="1"/>
      <c r="R276" s="1"/>
      <c r="S276" s="1"/>
      <c r="T276" s="1"/>
      <c r="U276" s="1"/>
      <c r="V276" s="1"/>
      <c r="W276" s="1"/>
      <c r="X276" s="1"/>
      <c r="Y276" s="1"/>
      <c r="Z276" s="1"/>
    </row>
    <row r="277" spans="1:26" ht="12.75" customHeight="1" x14ac:dyDescent="0.2">
      <c r="A277" s="1"/>
      <c r="B277" s="1623" t="s">
        <v>30</v>
      </c>
      <c r="C277" s="1624"/>
      <c r="D277" s="1624"/>
      <c r="E277" s="1624"/>
      <c r="F277" s="1624"/>
      <c r="G277" s="1625"/>
      <c r="H277" s="127">
        <v>0.94</v>
      </c>
      <c r="I277" s="126">
        <v>0.06</v>
      </c>
      <c r="J277" s="127">
        <v>0.92900000000000005</v>
      </c>
      <c r="K277" s="126">
        <v>7.0999999999999994E-2</v>
      </c>
      <c r="L277" s="127">
        <v>0.85699999999999998</v>
      </c>
      <c r="M277" s="1067">
        <v>0.14299999999999999</v>
      </c>
      <c r="N277" s="1"/>
      <c r="O277" s="82"/>
      <c r="P277" s="82"/>
      <c r="Q277" s="1"/>
      <c r="R277" s="1"/>
      <c r="S277" s="1"/>
      <c r="T277" s="1"/>
      <c r="U277" s="1"/>
      <c r="V277" s="1"/>
      <c r="W277" s="1"/>
      <c r="X277" s="1"/>
      <c r="Y277" s="1"/>
      <c r="Z277" s="1"/>
    </row>
    <row r="278" spans="1:26" ht="12.75" customHeight="1" x14ac:dyDescent="0.2">
      <c r="A278" s="1"/>
      <c r="B278" s="1623" t="s">
        <v>32</v>
      </c>
      <c r="C278" s="1624"/>
      <c r="D278" s="1624"/>
      <c r="E278" s="1624"/>
      <c r="F278" s="1624"/>
      <c r="G278" s="1625"/>
      <c r="H278" s="127">
        <v>0.91700000000000004</v>
      </c>
      <c r="I278" s="126">
        <v>8.3000000000000004E-2</v>
      </c>
      <c r="J278" s="127">
        <v>0.91300000000000003</v>
      </c>
      <c r="K278" s="126">
        <v>8.6999999999999994E-2</v>
      </c>
      <c r="L278" s="127">
        <v>0.91300000000000003</v>
      </c>
      <c r="M278" s="1067">
        <v>8.6999999999999994E-2</v>
      </c>
      <c r="N278" s="1"/>
      <c r="O278" s="82"/>
      <c r="P278" s="82"/>
      <c r="Q278" s="1"/>
      <c r="R278" s="1"/>
      <c r="S278" s="1"/>
      <c r="T278" s="1"/>
      <c r="U278" s="1"/>
      <c r="V278" s="1"/>
      <c r="W278" s="1"/>
      <c r="X278" s="1"/>
      <c r="Y278" s="1"/>
      <c r="Z278" s="1"/>
    </row>
    <row r="279" spans="1:26" ht="12.75" customHeight="1" x14ac:dyDescent="0.2">
      <c r="A279" s="1"/>
      <c r="B279" s="1623" t="s">
        <v>33</v>
      </c>
      <c r="C279" s="1624"/>
      <c r="D279" s="1624"/>
      <c r="E279" s="1624"/>
      <c r="F279" s="1624"/>
      <c r="G279" s="1625"/>
      <c r="H279" s="127">
        <v>0.64</v>
      </c>
      <c r="I279" s="126">
        <v>0.36</v>
      </c>
      <c r="J279" s="127">
        <v>0.63100000000000001</v>
      </c>
      <c r="K279" s="126">
        <v>0.36899999999999999</v>
      </c>
      <c r="L279" s="127">
        <v>0.94899999999999995</v>
      </c>
      <c r="M279" s="1067">
        <v>5.0999999999999997E-2</v>
      </c>
      <c r="N279" s="1"/>
      <c r="O279" s="82"/>
      <c r="P279" s="82"/>
      <c r="Q279" s="1"/>
      <c r="R279" s="1"/>
      <c r="S279" s="1"/>
      <c r="T279" s="1"/>
      <c r="U279" s="1"/>
      <c r="V279" s="1"/>
      <c r="W279" s="1"/>
      <c r="X279" s="1"/>
      <c r="Y279" s="1"/>
      <c r="Z279" s="1"/>
    </row>
    <row r="280" spans="1:26" ht="12.75" customHeight="1" x14ac:dyDescent="0.2">
      <c r="A280" s="1"/>
      <c r="B280" s="1623" t="s">
        <v>34</v>
      </c>
      <c r="C280" s="1624"/>
      <c r="D280" s="1624"/>
      <c r="E280" s="1624"/>
      <c r="F280" s="1624"/>
      <c r="G280" s="1625"/>
      <c r="H280" s="127">
        <v>1</v>
      </c>
      <c r="I280" s="126">
        <v>0</v>
      </c>
      <c r="J280" s="127">
        <v>1</v>
      </c>
      <c r="K280" s="126">
        <v>0</v>
      </c>
      <c r="L280" s="127">
        <v>0.92900000000000005</v>
      </c>
      <c r="M280" s="1067">
        <v>7.0999999999999994E-2</v>
      </c>
      <c r="N280" s="1"/>
      <c r="O280" s="82"/>
      <c r="P280" s="82"/>
      <c r="Q280" s="1"/>
      <c r="R280" s="1"/>
      <c r="S280" s="1"/>
      <c r="T280" s="1"/>
      <c r="U280" s="1"/>
      <c r="V280" s="1"/>
      <c r="W280" s="1"/>
      <c r="X280" s="1"/>
      <c r="Y280" s="1"/>
      <c r="Z280" s="1"/>
    </row>
    <row r="281" spans="1:26" ht="12.75" customHeight="1" x14ac:dyDescent="0.2">
      <c r="A281" s="1"/>
      <c r="B281" s="1623" t="s">
        <v>35</v>
      </c>
      <c r="C281" s="1624"/>
      <c r="D281" s="1624"/>
      <c r="E281" s="1624"/>
      <c r="F281" s="1624"/>
      <c r="G281" s="1625"/>
      <c r="H281" s="127">
        <v>0.308</v>
      </c>
      <c r="I281" s="126">
        <v>0.69199999999999995</v>
      </c>
      <c r="J281" s="127">
        <v>0.32100000000000001</v>
      </c>
      <c r="K281" s="126">
        <v>0.67900000000000005</v>
      </c>
      <c r="L281" s="127">
        <v>0.6</v>
      </c>
      <c r="M281" s="1067">
        <v>0.4</v>
      </c>
      <c r="N281" s="1"/>
      <c r="O281" s="82"/>
      <c r="P281" s="82"/>
      <c r="Q281" s="1"/>
      <c r="R281" s="1"/>
      <c r="S281" s="1"/>
      <c r="T281" s="1"/>
      <c r="U281" s="1"/>
      <c r="V281" s="1"/>
      <c r="W281" s="1"/>
      <c r="X281" s="1"/>
      <c r="Y281" s="1"/>
      <c r="Z281" s="1"/>
    </row>
    <row r="282" spans="1:26" ht="12.75" customHeight="1" x14ac:dyDescent="0.2">
      <c r="A282" s="1"/>
      <c r="B282" s="1623" t="s">
        <v>36</v>
      </c>
      <c r="C282" s="1624"/>
      <c r="D282" s="1624"/>
      <c r="E282" s="1624"/>
      <c r="F282" s="1624"/>
      <c r="G282" s="1625"/>
      <c r="H282" s="127">
        <v>0.96599999999999997</v>
      </c>
      <c r="I282" s="126">
        <v>3.4000000000000002E-2</v>
      </c>
      <c r="J282" s="127">
        <v>0.96799999999999997</v>
      </c>
      <c r="K282" s="126">
        <v>3.2000000000000001E-2</v>
      </c>
      <c r="L282" s="127">
        <v>0.97</v>
      </c>
      <c r="M282" s="1067">
        <v>0.03</v>
      </c>
      <c r="N282" s="1"/>
      <c r="O282" s="82"/>
      <c r="P282" s="82"/>
      <c r="Q282" s="1"/>
      <c r="R282" s="1"/>
      <c r="S282" s="1"/>
      <c r="T282" s="1"/>
      <c r="U282" s="1"/>
      <c r="V282" s="1"/>
      <c r="W282" s="1"/>
      <c r="X282" s="1"/>
      <c r="Y282" s="1"/>
      <c r="Z282" s="1"/>
    </row>
    <row r="283" spans="1:26" ht="12.75" customHeight="1" x14ac:dyDescent="0.2">
      <c r="A283" s="1"/>
      <c r="B283" s="1623" t="s">
        <v>38</v>
      </c>
      <c r="C283" s="1624"/>
      <c r="D283" s="1624"/>
      <c r="E283" s="1624"/>
      <c r="F283" s="1624"/>
      <c r="G283" s="1625"/>
      <c r="H283" s="127">
        <v>0.95699999999999996</v>
      </c>
      <c r="I283" s="126">
        <v>4.2999999999999997E-2</v>
      </c>
      <c r="J283" s="127">
        <v>0.93300000000000005</v>
      </c>
      <c r="K283" s="126">
        <v>6.7000000000000004E-2</v>
      </c>
      <c r="L283" s="127">
        <v>0.90700000000000003</v>
      </c>
      <c r="M283" s="1067">
        <v>9.2999999999999999E-2</v>
      </c>
      <c r="N283" s="1"/>
      <c r="O283" s="82"/>
      <c r="P283" s="82"/>
      <c r="Q283" s="1"/>
      <c r="R283" s="1"/>
      <c r="S283" s="1"/>
      <c r="T283" s="1"/>
      <c r="U283" s="1"/>
      <c r="V283" s="1"/>
      <c r="W283" s="1"/>
      <c r="X283" s="1"/>
      <c r="Y283" s="1"/>
      <c r="Z283" s="1"/>
    </row>
    <row r="284" spans="1:26" ht="12.75" customHeight="1" x14ac:dyDescent="0.2">
      <c r="A284" s="1"/>
      <c r="B284" s="1631" t="s">
        <v>42</v>
      </c>
      <c r="C284" s="1632"/>
      <c r="D284" s="1632"/>
      <c r="E284" s="1632"/>
      <c r="F284" s="1632"/>
      <c r="G284" s="1633"/>
      <c r="H284" s="130">
        <v>0.89400000000000002</v>
      </c>
      <c r="I284" s="131">
        <v>0.106</v>
      </c>
      <c r="J284" s="130">
        <v>0.89100000000000001</v>
      </c>
      <c r="K284" s="131">
        <v>0.109</v>
      </c>
      <c r="L284" s="130">
        <v>0.89</v>
      </c>
      <c r="M284" s="1072">
        <v>0.11</v>
      </c>
      <c r="N284" s="1"/>
      <c r="O284" s="82"/>
      <c r="P284" s="82"/>
      <c r="Q284" s="1"/>
      <c r="R284" s="1"/>
      <c r="S284" s="1"/>
      <c r="T284" s="1"/>
      <c r="U284" s="1"/>
      <c r="V284" s="1"/>
      <c r="W284" s="1"/>
      <c r="X284" s="1"/>
      <c r="Y284" s="1"/>
      <c r="Z284" s="1"/>
    </row>
    <row r="285" spans="1:26" ht="21.75" customHeight="1" x14ac:dyDescent="0.2">
      <c r="A285" s="2"/>
      <c r="B285" s="1694" t="s">
        <v>1112</v>
      </c>
      <c r="C285" s="1630"/>
      <c r="D285" s="1630"/>
      <c r="E285" s="1630"/>
      <c r="F285" s="1630"/>
      <c r="G285" s="1630"/>
      <c r="H285" s="1630"/>
      <c r="I285" s="1630"/>
      <c r="J285" s="1630"/>
      <c r="K285" s="1630"/>
      <c r="L285" s="1630"/>
      <c r="M285" s="1630"/>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 customHeight="1" x14ac:dyDescent="0.2">
      <c r="A287" s="2"/>
      <c r="B287" s="2298" t="s">
        <v>1113</v>
      </c>
      <c r="C287" s="1615"/>
      <c r="D287" s="1637"/>
      <c r="E287" s="2338">
        <v>2022</v>
      </c>
      <c r="F287" s="1615"/>
      <c r="G287" s="1637"/>
      <c r="H287" s="2338">
        <v>2023</v>
      </c>
      <c r="I287" s="1615"/>
      <c r="J287" s="1637"/>
      <c r="K287" s="2338">
        <v>2024</v>
      </c>
      <c r="L287" s="1615"/>
      <c r="M287" s="1793"/>
      <c r="N287" s="2"/>
      <c r="O287" s="2"/>
      <c r="P287" s="2"/>
      <c r="Q287" s="2"/>
      <c r="R287" s="2"/>
      <c r="S287" s="2"/>
      <c r="T287" s="2"/>
      <c r="U287" s="2"/>
      <c r="V287" s="2"/>
      <c r="W287" s="2"/>
      <c r="X287" s="2"/>
      <c r="Y287" s="2"/>
      <c r="Z287" s="2"/>
    </row>
    <row r="288" spans="1:26" ht="15" customHeight="1" x14ac:dyDescent="0.2">
      <c r="A288" s="1"/>
      <c r="B288" s="1615"/>
      <c r="C288" s="1610"/>
      <c r="D288" s="1637"/>
      <c r="E288" s="2339" t="s">
        <v>109</v>
      </c>
      <c r="F288" s="2336" t="s">
        <v>110</v>
      </c>
      <c r="G288" s="2340" t="s">
        <v>111</v>
      </c>
      <c r="H288" s="2339" t="s">
        <v>109</v>
      </c>
      <c r="I288" s="2336" t="s">
        <v>110</v>
      </c>
      <c r="J288" s="2340" t="s">
        <v>111</v>
      </c>
      <c r="K288" s="2339" t="s">
        <v>109</v>
      </c>
      <c r="L288" s="2336" t="s">
        <v>110</v>
      </c>
      <c r="M288" s="2337" t="s">
        <v>111</v>
      </c>
      <c r="N288" s="1"/>
      <c r="O288" s="1"/>
      <c r="P288" s="1"/>
      <c r="Q288" s="1"/>
      <c r="R288" s="1"/>
      <c r="S288" s="1"/>
      <c r="T288" s="1"/>
      <c r="U288" s="1"/>
      <c r="V288" s="1"/>
      <c r="W288" s="1"/>
      <c r="X288" s="1"/>
      <c r="Y288" s="1"/>
      <c r="Z288" s="1"/>
    </row>
    <row r="289" spans="1:26" ht="12.75" customHeight="1" x14ac:dyDescent="0.2">
      <c r="A289" s="1"/>
      <c r="B289" s="1615"/>
      <c r="C289" s="1610"/>
      <c r="D289" s="1637"/>
      <c r="E289" s="1741"/>
      <c r="F289" s="1743"/>
      <c r="G289" s="1747"/>
      <c r="H289" s="1741"/>
      <c r="I289" s="1743"/>
      <c r="J289" s="1747"/>
      <c r="K289" s="1741"/>
      <c r="L289" s="1743"/>
      <c r="M289" s="1745"/>
      <c r="N289" s="1"/>
      <c r="O289" s="1"/>
      <c r="P289" s="1"/>
      <c r="Q289" s="1"/>
      <c r="R289" s="1"/>
      <c r="S289" s="1"/>
      <c r="T289" s="1"/>
      <c r="U289" s="1"/>
      <c r="V289" s="1"/>
      <c r="W289" s="1"/>
      <c r="X289" s="1"/>
      <c r="Y289" s="1"/>
      <c r="Z289" s="1"/>
    </row>
    <row r="290" spans="1:26" ht="12.75" customHeight="1" x14ac:dyDescent="0.2">
      <c r="A290" s="1"/>
      <c r="B290" s="1638"/>
      <c r="C290" s="1638"/>
      <c r="D290" s="1639"/>
      <c r="E290" s="1733"/>
      <c r="F290" s="1729"/>
      <c r="G290" s="1735"/>
      <c r="H290" s="1733"/>
      <c r="I290" s="1729"/>
      <c r="J290" s="1735"/>
      <c r="K290" s="1733"/>
      <c r="L290" s="1729"/>
      <c r="M290" s="1731"/>
      <c r="N290" s="1"/>
      <c r="O290" s="1"/>
      <c r="P290" s="1"/>
      <c r="Q290" s="1"/>
      <c r="R290" s="1"/>
      <c r="S290" s="1"/>
      <c r="T290" s="1"/>
      <c r="U290" s="1"/>
      <c r="V290" s="1"/>
      <c r="W290" s="1"/>
      <c r="X290" s="1"/>
      <c r="Y290" s="1"/>
      <c r="Z290" s="1"/>
    </row>
    <row r="291" spans="1:26" ht="12.75" customHeight="1" x14ac:dyDescent="0.2">
      <c r="A291" s="1"/>
      <c r="B291" s="1670" t="s">
        <v>29</v>
      </c>
      <c r="C291" s="1671"/>
      <c r="D291" s="1672"/>
      <c r="E291" s="173">
        <v>0</v>
      </c>
      <c r="F291" s="174">
        <v>0</v>
      </c>
      <c r="G291" s="175">
        <v>1</v>
      </c>
      <c r="H291" s="173">
        <v>0</v>
      </c>
      <c r="I291" s="174">
        <v>0</v>
      </c>
      <c r="J291" s="165">
        <v>1</v>
      </c>
      <c r="K291" s="173">
        <v>0</v>
      </c>
      <c r="L291" s="880">
        <v>0.5</v>
      </c>
      <c r="M291" s="165">
        <v>0.5</v>
      </c>
      <c r="N291" s="1"/>
      <c r="O291" s="82"/>
      <c r="P291" s="82"/>
      <c r="Q291" s="82"/>
      <c r="R291" s="1"/>
      <c r="S291" s="1"/>
      <c r="T291" s="1"/>
      <c r="U291" s="1"/>
      <c r="V291" s="1"/>
      <c r="W291" s="1"/>
      <c r="X291" s="1"/>
      <c r="Y291" s="1"/>
      <c r="Z291" s="1"/>
    </row>
    <row r="292" spans="1:26" ht="12.75" customHeight="1" x14ac:dyDescent="0.2">
      <c r="A292" s="1"/>
      <c r="B292" s="1623" t="s">
        <v>30</v>
      </c>
      <c r="C292" s="1624"/>
      <c r="D292" s="1625"/>
      <c r="E292" s="176">
        <v>0</v>
      </c>
      <c r="F292" s="177">
        <v>0.51900000000000002</v>
      </c>
      <c r="G292" s="178">
        <v>0.48099999999999998</v>
      </c>
      <c r="H292" s="176">
        <v>0</v>
      </c>
      <c r="I292" s="177">
        <v>0.53846153846153844</v>
      </c>
      <c r="J292" s="1093">
        <v>0.46153846153846156</v>
      </c>
      <c r="K292" s="1098">
        <v>0</v>
      </c>
      <c r="L292" s="1098">
        <v>0.57299999999999995</v>
      </c>
      <c r="M292" s="1093">
        <v>0.42699999999999999</v>
      </c>
      <c r="N292" s="1"/>
      <c r="O292" s="82"/>
      <c r="P292" s="82"/>
      <c r="Q292" s="82"/>
      <c r="R292" s="1"/>
      <c r="S292" s="1"/>
      <c r="T292" s="1"/>
      <c r="U292" s="1"/>
      <c r="V292" s="1"/>
      <c r="W292" s="1"/>
      <c r="X292" s="1"/>
      <c r="Y292" s="1"/>
      <c r="Z292" s="1"/>
    </row>
    <row r="293" spans="1:26" ht="12.75" customHeight="1" x14ac:dyDescent="0.2">
      <c r="A293" s="1"/>
      <c r="B293" s="1623" t="s">
        <v>32</v>
      </c>
      <c r="C293" s="1624"/>
      <c r="D293" s="1625"/>
      <c r="E293" s="176">
        <v>0</v>
      </c>
      <c r="F293" s="177">
        <v>0.875</v>
      </c>
      <c r="G293" s="178">
        <v>0.125</v>
      </c>
      <c r="H293" s="176">
        <v>4.3478260869565216E-2</v>
      </c>
      <c r="I293" s="177">
        <v>0.82608695652173914</v>
      </c>
      <c r="J293" s="1093">
        <v>0.13043478260869565</v>
      </c>
      <c r="K293" s="176">
        <v>4.3499999999999997E-2</v>
      </c>
      <c r="L293" s="177">
        <v>0.78259999999999996</v>
      </c>
      <c r="M293" s="1093">
        <v>0.1739</v>
      </c>
      <c r="N293" s="1"/>
      <c r="O293" s="82"/>
      <c r="P293" s="82"/>
      <c r="Q293" s="82"/>
      <c r="R293" s="1"/>
      <c r="S293" s="1"/>
      <c r="T293" s="1"/>
      <c r="U293" s="1"/>
      <c r="V293" s="1"/>
      <c r="W293" s="1"/>
      <c r="X293" s="1"/>
      <c r="Y293" s="1"/>
      <c r="Z293" s="1"/>
    </row>
    <row r="294" spans="1:26" ht="12.75" customHeight="1" x14ac:dyDescent="0.2">
      <c r="A294" s="1"/>
      <c r="B294" s="1623" t="s">
        <v>33</v>
      </c>
      <c r="C294" s="1624"/>
      <c r="D294" s="1625"/>
      <c r="E294" s="176">
        <v>3.1E-2</v>
      </c>
      <c r="F294" s="177">
        <v>0.64600000000000002</v>
      </c>
      <c r="G294" s="178">
        <v>0.32300000000000001</v>
      </c>
      <c r="H294" s="176">
        <v>7.4999999999999997E-2</v>
      </c>
      <c r="I294" s="177">
        <v>0.61875000000000002</v>
      </c>
      <c r="J294" s="1093">
        <v>0.30625000000000002</v>
      </c>
      <c r="K294" s="1098">
        <v>9.3700000000000006E-2</v>
      </c>
      <c r="L294" s="177">
        <v>0.60619999999999996</v>
      </c>
      <c r="M294" s="1093">
        <v>0.3</v>
      </c>
      <c r="N294" s="1"/>
      <c r="O294" s="82"/>
      <c r="P294" s="82"/>
      <c r="Q294" s="82"/>
      <c r="R294" s="1"/>
      <c r="S294" s="1"/>
      <c r="T294" s="1"/>
      <c r="U294" s="1"/>
      <c r="V294" s="1"/>
      <c r="W294" s="1"/>
      <c r="X294" s="1"/>
      <c r="Y294" s="1"/>
      <c r="Z294" s="1"/>
    </row>
    <row r="295" spans="1:26" ht="12.75" customHeight="1" x14ac:dyDescent="0.2">
      <c r="A295" s="1"/>
      <c r="B295" s="1623" t="s">
        <v>34</v>
      </c>
      <c r="C295" s="1624"/>
      <c r="D295" s="1625"/>
      <c r="E295" s="176">
        <v>0.16700000000000001</v>
      </c>
      <c r="F295" s="177">
        <v>0.5</v>
      </c>
      <c r="G295" s="178">
        <v>0.33300000000000002</v>
      </c>
      <c r="H295" s="176">
        <v>0.15384615384615385</v>
      </c>
      <c r="I295" s="177">
        <v>0.53846153846153844</v>
      </c>
      <c r="J295" s="1093">
        <v>0.30769230769230771</v>
      </c>
      <c r="K295" s="176">
        <v>0.21429999999999999</v>
      </c>
      <c r="L295" s="177">
        <v>0.5</v>
      </c>
      <c r="M295" s="1093">
        <v>0.28570000000000001</v>
      </c>
      <c r="N295" s="1"/>
      <c r="O295" s="82"/>
      <c r="P295" s="82"/>
      <c r="Q295" s="82"/>
      <c r="R295" s="1"/>
      <c r="S295" s="1"/>
      <c r="T295" s="1"/>
      <c r="U295" s="1"/>
      <c r="V295" s="1"/>
      <c r="W295" s="1"/>
      <c r="X295" s="1"/>
      <c r="Y295" s="1"/>
      <c r="Z295" s="1"/>
    </row>
    <row r="296" spans="1:26" ht="12.75" customHeight="1" x14ac:dyDescent="0.2">
      <c r="A296" s="1"/>
      <c r="B296" s="1623" t="s">
        <v>35</v>
      </c>
      <c r="C296" s="1624"/>
      <c r="D296" s="1625"/>
      <c r="E296" s="176">
        <v>0.154</v>
      </c>
      <c r="F296" s="177">
        <v>0.57699999999999996</v>
      </c>
      <c r="G296" s="178">
        <v>0.26900000000000002</v>
      </c>
      <c r="H296" s="176">
        <v>7.1428571428571425E-2</v>
      </c>
      <c r="I296" s="177">
        <v>0.6428571428571429</v>
      </c>
      <c r="J296" s="1093">
        <v>0.2857142857142857</v>
      </c>
      <c r="K296" s="176">
        <v>0.13639999999999999</v>
      </c>
      <c r="L296" s="177">
        <v>0.63639999999999997</v>
      </c>
      <c r="M296" s="1093">
        <v>0.2273</v>
      </c>
      <c r="N296" s="1"/>
      <c r="O296" s="82"/>
      <c r="P296" s="82"/>
      <c r="Q296" s="82"/>
      <c r="R296" s="1"/>
      <c r="S296" s="1"/>
      <c r="T296" s="1"/>
      <c r="U296" s="1"/>
      <c r="V296" s="1"/>
      <c r="W296" s="1"/>
      <c r="X296" s="1"/>
      <c r="Y296" s="1"/>
      <c r="Z296" s="1"/>
    </row>
    <row r="297" spans="1:26" ht="12.75" customHeight="1" x14ac:dyDescent="0.2">
      <c r="A297" s="1"/>
      <c r="B297" s="1623" t="s">
        <v>36</v>
      </c>
      <c r="C297" s="1624"/>
      <c r="D297" s="1625"/>
      <c r="E297" s="176">
        <v>0.188</v>
      </c>
      <c r="F297" s="177">
        <v>0.47799999999999998</v>
      </c>
      <c r="G297" s="178">
        <v>0.33400000000000002</v>
      </c>
      <c r="H297" s="176">
        <v>0.19095477386934673</v>
      </c>
      <c r="I297" s="177">
        <v>0.47906197654941374</v>
      </c>
      <c r="J297" s="1093">
        <v>0.32998324958123953</v>
      </c>
      <c r="K297" s="176">
        <v>0.21690000000000001</v>
      </c>
      <c r="L297" s="177">
        <v>0.5</v>
      </c>
      <c r="M297" s="1093">
        <v>0.28310000000000002</v>
      </c>
      <c r="N297" s="1"/>
      <c r="O297" s="82"/>
      <c r="P297" s="82"/>
      <c r="Q297" s="82"/>
      <c r="R297" s="1"/>
      <c r="S297" s="1"/>
      <c r="T297" s="1"/>
      <c r="U297" s="1"/>
      <c r="V297" s="1"/>
      <c r="W297" s="1"/>
      <c r="X297" s="1"/>
      <c r="Y297" s="1"/>
      <c r="Z297" s="1"/>
    </row>
    <row r="298" spans="1:26" ht="12.75" customHeight="1" x14ac:dyDescent="0.2">
      <c r="A298" s="1"/>
      <c r="B298" s="1623" t="s">
        <v>38</v>
      </c>
      <c r="C298" s="1624"/>
      <c r="D298" s="1625"/>
      <c r="E298" s="176">
        <v>1</v>
      </c>
      <c r="F298" s="177">
        <v>0</v>
      </c>
      <c r="G298" s="178">
        <v>0</v>
      </c>
      <c r="H298" s="176">
        <v>1</v>
      </c>
      <c r="I298" s="177">
        <v>0</v>
      </c>
      <c r="J298" s="1093">
        <v>0</v>
      </c>
      <c r="K298" s="176">
        <v>1</v>
      </c>
      <c r="L298" s="177">
        <v>0</v>
      </c>
      <c r="M298" s="1093">
        <v>0</v>
      </c>
      <c r="N298" s="1"/>
      <c r="O298" s="82"/>
      <c r="P298" s="82"/>
      <c r="Q298" s="82"/>
      <c r="R298" s="1"/>
      <c r="S298" s="1"/>
      <c r="T298" s="1"/>
      <c r="U298" s="1"/>
      <c r="V298" s="1"/>
      <c r="W298" s="1"/>
      <c r="X298" s="1"/>
      <c r="Y298" s="1"/>
      <c r="Z298" s="1"/>
    </row>
    <row r="299" spans="1:26" ht="12.75" customHeight="1" x14ac:dyDescent="0.2">
      <c r="A299" s="1"/>
      <c r="B299" s="1631" t="s">
        <v>42</v>
      </c>
      <c r="C299" s="1632"/>
      <c r="D299" s="1633"/>
      <c r="E299" s="333">
        <v>0.161</v>
      </c>
      <c r="F299" s="338">
        <v>0.5</v>
      </c>
      <c r="G299" s="768">
        <v>0.33900000000000002</v>
      </c>
      <c r="H299" s="333">
        <v>0.16745956232159848</v>
      </c>
      <c r="I299" s="338">
        <v>0.50142721217887731</v>
      </c>
      <c r="J299" s="1094">
        <v>0.33111322549952427</v>
      </c>
      <c r="K299" s="333">
        <v>0.186</v>
      </c>
      <c r="L299" s="338">
        <v>0.5171</v>
      </c>
      <c r="M299" s="1094">
        <v>0.30959999999999999</v>
      </c>
      <c r="N299" s="1"/>
      <c r="O299" s="82"/>
      <c r="P299" s="82"/>
      <c r="Q299" s="82"/>
      <c r="R299" s="1"/>
      <c r="S299" s="1"/>
      <c r="T299" s="1"/>
      <c r="U299" s="1"/>
      <c r="V299" s="1"/>
      <c r="W299" s="1"/>
      <c r="X299" s="1"/>
      <c r="Y299" s="1"/>
      <c r="Z299" s="1"/>
    </row>
    <row r="300" spans="1:26" ht="18.75" customHeight="1" x14ac:dyDescent="0.2">
      <c r="A300" s="2"/>
      <c r="B300" s="1694" t="s">
        <v>1114</v>
      </c>
      <c r="C300" s="1630"/>
      <c r="D300" s="1630"/>
      <c r="E300" s="1630"/>
      <c r="F300" s="1630"/>
      <c r="G300" s="1630"/>
      <c r="H300" s="1630"/>
      <c r="I300" s="1630"/>
      <c r="J300" s="1630"/>
      <c r="K300" s="1630"/>
      <c r="L300" s="1630"/>
      <c r="M300" s="1630"/>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1012"/>
      <c r="B303" s="1012" t="s">
        <v>157</v>
      </c>
      <c r="C303" s="1012"/>
      <c r="D303" s="1012"/>
      <c r="E303" s="1012"/>
      <c r="F303" s="1012"/>
      <c r="G303" s="1012"/>
      <c r="H303" s="1012"/>
      <c r="I303" s="1012"/>
      <c r="J303" s="1012"/>
      <c r="K303" s="1012"/>
      <c r="L303" s="1012"/>
      <c r="M303" s="1012"/>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 customHeight="1" x14ac:dyDescent="0.2">
      <c r="A305" s="1"/>
      <c r="B305" s="2298" t="s">
        <v>1115</v>
      </c>
      <c r="C305" s="1615"/>
      <c r="D305" s="1615"/>
      <c r="E305" s="1615"/>
      <c r="F305" s="1615"/>
      <c r="G305" s="1637"/>
      <c r="H305" s="2334" t="s">
        <v>1116</v>
      </c>
      <c r="I305" s="1615"/>
      <c r="J305" s="1615"/>
      <c r="K305" s="2335"/>
      <c r="L305" s="1615"/>
      <c r="M305" s="1615"/>
      <c r="N305" s="1"/>
      <c r="O305" s="1"/>
      <c r="P305" s="1"/>
      <c r="Q305" s="1"/>
      <c r="R305" s="1"/>
      <c r="S305" s="1"/>
      <c r="T305" s="1"/>
      <c r="U305" s="1"/>
      <c r="V305" s="1"/>
      <c r="W305" s="1"/>
      <c r="X305" s="1"/>
      <c r="Y305" s="1"/>
      <c r="Z305" s="1"/>
    </row>
    <row r="306" spans="1:26" ht="12.75" customHeight="1" x14ac:dyDescent="0.2">
      <c r="A306" s="1"/>
      <c r="B306" s="1638"/>
      <c r="C306" s="1638"/>
      <c r="D306" s="1638"/>
      <c r="E306" s="1638"/>
      <c r="F306" s="1638"/>
      <c r="G306" s="1639"/>
      <c r="H306" s="1497">
        <v>2022</v>
      </c>
      <c r="I306" s="875">
        <v>2023</v>
      </c>
      <c r="J306" s="871">
        <v>2024</v>
      </c>
      <c r="K306" s="1511"/>
      <c r="L306" s="1511"/>
      <c r="M306" s="1512"/>
      <c r="N306" s="1"/>
      <c r="O306" s="1"/>
      <c r="P306" s="1"/>
      <c r="Q306" s="1"/>
      <c r="R306" s="1"/>
      <c r="S306" s="1"/>
      <c r="T306" s="1"/>
      <c r="U306" s="1"/>
      <c r="V306" s="1"/>
      <c r="W306" s="1"/>
      <c r="X306" s="1"/>
      <c r="Y306" s="1"/>
      <c r="Z306" s="1"/>
    </row>
    <row r="307" spans="1:26" ht="12.75" customHeight="1" x14ac:dyDescent="0.2">
      <c r="A307" s="1"/>
      <c r="B307" s="1670" t="s">
        <v>1117</v>
      </c>
      <c r="C307" s="1671"/>
      <c r="D307" s="1671"/>
      <c r="E307" s="1671"/>
      <c r="F307" s="1671"/>
      <c r="G307" s="1672"/>
      <c r="H307" s="161">
        <v>0.80400000000000005</v>
      </c>
      <c r="I307" s="881">
        <v>0.93100000000000005</v>
      </c>
      <c r="J307" s="882">
        <v>1.0580000000000001</v>
      </c>
      <c r="K307" s="883"/>
      <c r="L307" s="883"/>
      <c r="M307" s="883"/>
      <c r="N307" s="1"/>
      <c r="O307" s="82"/>
      <c r="P307" s="1"/>
      <c r="Q307" s="1"/>
      <c r="R307" s="1"/>
      <c r="S307" s="1"/>
      <c r="T307" s="1"/>
      <c r="U307" s="1"/>
      <c r="V307" s="1"/>
      <c r="W307" s="1"/>
      <c r="X307" s="1"/>
      <c r="Y307" s="1"/>
      <c r="Z307" s="1"/>
    </row>
    <row r="308" spans="1:26" ht="12.75" customHeight="1" x14ac:dyDescent="0.2">
      <c r="A308" s="1"/>
      <c r="B308" s="1623" t="s">
        <v>1118</v>
      </c>
      <c r="C308" s="1624"/>
      <c r="D308" s="1624"/>
      <c r="E308" s="1624"/>
      <c r="F308" s="1624"/>
      <c r="G308" s="1625"/>
      <c r="H308" s="127">
        <v>1.357</v>
      </c>
      <c r="I308" s="534">
        <v>1.3340000000000001</v>
      </c>
      <c r="J308" s="1305">
        <v>1.2170000000000001</v>
      </c>
      <c r="K308" s="883"/>
      <c r="L308" s="883"/>
      <c r="M308" s="883"/>
      <c r="N308" s="1"/>
      <c r="O308" s="82"/>
      <c r="P308" s="82"/>
      <c r="Q308" s="1"/>
      <c r="R308" s="1"/>
      <c r="S308" s="1"/>
      <c r="T308" s="1"/>
      <c r="U308" s="1"/>
      <c r="V308" s="1"/>
      <c r="W308" s="1"/>
      <c r="X308" s="1"/>
      <c r="Y308" s="1"/>
      <c r="Z308" s="1"/>
    </row>
    <row r="309" spans="1:26" ht="12.75" customHeight="1" x14ac:dyDescent="0.2">
      <c r="A309" s="1"/>
      <c r="B309" s="1623" t="s">
        <v>31</v>
      </c>
      <c r="C309" s="1624"/>
      <c r="D309" s="1624"/>
      <c r="E309" s="1624"/>
      <c r="F309" s="1624"/>
      <c r="G309" s="1625"/>
      <c r="H309" s="127">
        <v>0.88600000000000001</v>
      </c>
      <c r="I309" s="534">
        <v>0.94</v>
      </c>
      <c r="J309" s="1305">
        <v>0.95199999999999996</v>
      </c>
      <c r="K309" s="883"/>
      <c r="L309" s="883"/>
      <c r="M309" s="883"/>
      <c r="N309" s="1"/>
      <c r="O309" s="82"/>
      <c r="P309" s="82"/>
      <c r="Q309" s="1"/>
      <c r="R309" s="1"/>
      <c r="S309" s="1"/>
      <c r="T309" s="1"/>
      <c r="U309" s="1"/>
      <c r="V309" s="1"/>
      <c r="W309" s="1"/>
      <c r="X309" s="1"/>
      <c r="Y309" s="1"/>
      <c r="Z309" s="1"/>
    </row>
    <row r="310" spans="1:26" ht="12.75" customHeight="1" x14ac:dyDescent="0.2">
      <c r="A310" s="1"/>
      <c r="B310" s="1623" t="s">
        <v>32</v>
      </c>
      <c r="C310" s="1624"/>
      <c r="D310" s="1624"/>
      <c r="E310" s="1624"/>
      <c r="F310" s="1624"/>
      <c r="G310" s="1625"/>
      <c r="H310" s="127">
        <v>0.95899999999999996</v>
      </c>
      <c r="I310" s="534">
        <v>0.94799999999999995</v>
      </c>
      <c r="J310" s="1305">
        <v>0.95</v>
      </c>
      <c r="K310" s="883"/>
      <c r="L310" s="883"/>
      <c r="M310" s="883"/>
      <c r="N310" s="1"/>
      <c r="O310" s="82"/>
      <c r="P310" s="82"/>
      <c r="Q310" s="1"/>
      <c r="R310" s="1"/>
      <c r="S310" s="1"/>
      <c r="T310" s="1"/>
      <c r="U310" s="1"/>
      <c r="V310" s="1"/>
      <c r="W310" s="1"/>
      <c r="X310" s="1"/>
      <c r="Y310" s="1"/>
      <c r="Z310" s="1"/>
    </row>
    <row r="311" spans="1:26" ht="12.75" customHeight="1" x14ac:dyDescent="0.2">
      <c r="A311" s="1"/>
      <c r="B311" s="1623" t="s">
        <v>33</v>
      </c>
      <c r="C311" s="1624"/>
      <c r="D311" s="1624"/>
      <c r="E311" s="1624"/>
      <c r="F311" s="1624"/>
      <c r="G311" s="1625"/>
      <c r="H311" s="127">
        <v>0.94199999999999995</v>
      </c>
      <c r="I311" s="534">
        <v>0.93899999999999995</v>
      </c>
      <c r="J311" s="1305">
        <v>0.94799999999999995</v>
      </c>
      <c r="K311" s="883"/>
      <c r="L311" s="883"/>
      <c r="M311" s="883"/>
      <c r="N311" s="1"/>
      <c r="O311" s="82"/>
      <c r="P311" s="82"/>
      <c r="Q311" s="1"/>
      <c r="R311" s="1"/>
      <c r="S311" s="1"/>
      <c r="T311" s="1"/>
      <c r="U311" s="1"/>
      <c r="V311" s="1"/>
      <c r="W311" s="1"/>
      <c r="X311" s="1"/>
      <c r="Y311" s="1"/>
      <c r="Z311" s="1"/>
    </row>
    <row r="312" spans="1:26" ht="12.75" customHeight="1" x14ac:dyDescent="0.2">
      <c r="A312" s="1"/>
      <c r="B312" s="1623" t="s">
        <v>34</v>
      </c>
      <c r="C312" s="1624"/>
      <c r="D312" s="1624"/>
      <c r="E312" s="1624"/>
      <c r="F312" s="1624"/>
      <c r="G312" s="1625"/>
      <c r="H312" s="127">
        <v>0.89900000000000002</v>
      </c>
      <c r="I312" s="534">
        <v>0.89500000000000002</v>
      </c>
      <c r="J312" s="1305">
        <v>0.878</v>
      </c>
      <c r="K312" s="883"/>
      <c r="L312" s="883"/>
      <c r="M312" s="883"/>
      <c r="N312" s="1"/>
      <c r="O312" s="82"/>
      <c r="P312" s="82"/>
      <c r="Q312" s="1"/>
      <c r="R312" s="1"/>
      <c r="S312" s="1"/>
      <c r="T312" s="1"/>
      <c r="U312" s="1"/>
      <c r="V312" s="1"/>
      <c r="W312" s="1"/>
      <c r="X312" s="1"/>
      <c r="Y312" s="1"/>
      <c r="Z312" s="1"/>
    </row>
    <row r="313" spans="1:26" ht="12.75" customHeight="1" x14ac:dyDescent="0.2">
      <c r="A313" s="1"/>
      <c r="B313" s="1623" t="s">
        <v>35</v>
      </c>
      <c r="C313" s="1624"/>
      <c r="D313" s="1624"/>
      <c r="E313" s="1624"/>
      <c r="F313" s="1624"/>
      <c r="G313" s="1625"/>
      <c r="H313" s="127">
        <v>0.92100000000000004</v>
      </c>
      <c r="I313" s="534">
        <v>0.91500000000000004</v>
      </c>
      <c r="J313" s="1305">
        <v>0.92</v>
      </c>
      <c r="K313" s="883"/>
      <c r="L313" s="883"/>
      <c r="M313" s="883"/>
      <c r="N313" s="1"/>
      <c r="O313" s="82"/>
      <c r="P313" s="82"/>
      <c r="Q313" s="1"/>
      <c r="R313" s="1"/>
      <c r="S313" s="1"/>
      <c r="T313" s="1"/>
      <c r="U313" s="1"/>
      <c r="V313" s="1"/>
      <c r="W313" s="1"/>
      <c r="X313" s="1"/>
      <c r="Y313" s="1"/>
      <c r="Z313" s="1"/>
    </row>
    <row r="314" spans="1:26" ht="12.75" customHeight="1" x14ac:dyDescent="0.2">
      <c r="A314" s="1"/>
      <c r="B314" s="1623" t="s">
        <v>36</v>
      </c>
      <c r="C314" s="1624"/>
      <c r="D314" s="1624"/>
      <c r="E314" s="1624"/>
      <c r="F314" s="1624"/>
      <c r="G314" s="1625"/>
      <c r="H314" s="127">
        <v>0.86899999999999999</v>
      </c>
      <c r="I314" s="534">
        <v>0.86599999999999999</v>
      </c>
      <c r="J314" s="1305">
        <v>0.84499999999999997</v>
      </c>
      <c r="K314" s="883"/>
      <c r="L314" s="883"/>
      <c r="M314" s="883"/>
      <c r="N314" s="1"/>
      <c r="O314" s="82"/>
      <c r="P314" s="82"/>
      <c r="Q314" s="1"/>
      <c r="R314" s="1"/>
      <c r="S314" s="1"/>
      <c r="T314" s="1"/>
      <c r="U314" s="1"/>
      <c r="V314" s="1"/>
      <c r="W314" s="1"/>
      <c r="X314" s="1"/>
      <c r="Y314" s="1"/>
      <c r="Z314" s="1"/>
    </row>
    <row r="315" spans="1:26" ht="12.75" customHeight="1" x14ac:dyDescent="0.2">
      <c r="A315" s="1"/>
      <c r="B315" s="1623" t="s">
        <v>37</v>
      </c>
      <c r="C315" s="1624"/>
      <c r="D315" s="1624"/>
      <c r="E315" s="1624"/>
      <c r="F315" s="1624"/>
      <c r="G315" s="1625"/>
      <c r="H315" s="127">
        <v>1</v>
      </c>
      <c r="I315" s="534">
        <v>1</v>
      </c>
      <c r="J315" s="1305">
        <v>1</v>
      </c>
      <c r="K315" s="883"/>
      <c r="L315" s="883"/>
      <c r="M315" s="883"/>
      <c r="N315" s="1"/>
      <c r="O315" s="82"/>
      <c r="P315" s="82"/>
      <c r="Q315" s="1"/>
      <c r="R315" s="1"/>
      <c r="S315" s="1"/>
      <c r="T315" s="1"/>
      <c r="U315" s="1"/>
      <c r="V315" s="1"/>
      <c r="W315" s="1"/>
      <c r="X315" s="1"/>
      <c r="Y315" s="1"/>
      <c r="Z315" s="1"/>
    </row>
    <row r="316" spans="1:26" ht="12.75" customHeight="1" x14ac:dyDescent="0.2">
      <c r="A316" s="1"/>
      <c r="B316" s="1623" t="s">
        <v>498</v>
      </c>
      <c r="C316" s="1624"/>
      <c r="D316" s="1624"/>
      <c r="E316" s="1624"/>
      <c r="F316" s="1624"/>
      <c r="G316" s="1625"/>
      <c r="H316" s="127">
        <v>0.999</v>
      </c>
      <c r="I316" s="534">
        <v>0.86599999999999999</v>
      </c>
      <c r="J316" s="1305">
        <v>0.88200000000000001</v>
      </c>
      <c r="K316" s="883"/>
      <c r="L316" s="883"/>
      <c r="M316" s="883"/>
      <c r="N316" s="1"/>
      <c r="O316" s="82"/>
      <c r="P316" s="82"/>
      <c r="Q316" s="1"/>
      <c r="R316" s="1"/>
      <c r="S316" s="1"/>
      <c r="T316" s="1"/>
      <c r="U316" s="1"/>
      <c r="V316" s="1"/>
      <c r="W316" s="1"/>
      <c r="X316" s="1"/>
      <c r="Y316" s="1"/>
      <c r="Z316" s="1"/>
    </row>
    <row r="317" spans="1:26" ht="12.75" customHeight="1" x14ac:dyDescent="0.2">
      <c r="A317" s="1"/>
      <c r="B317" s="1623" t="s">
        <v>39</v>
      </c>
      <c r="C317" s="1624"/>
      <c r="D317" s="1624"/>
      <c r="E317" s="1624"/>
      <c r="F317" s="1624"/>
      <c r="G317" s="1625"/>
      <c r="H317" s="464">
        <v>1</v>
      </c>
      <c r="I317" s="534">
        <v>1</v>
      </c>
      <c r="J317" s="1305">
        <v>1</v>
      </c>
      <c r="K317" s="883"/>
      <c r="L317" s="883"/>
      <c r="M317" s="883"/>
      <c r="N317" s="1"/>
      <c r="O317" s="82"/>
      <c r="P317" s="82"/>
      <c r="Q317" s="1"/>
      <c r="R317" s="1"/>
      <c r="S317" s="1"/>
      <c r="T317" s="1"/>
      <c r="U317" s="1"/>
      <c r="V317" s="1"/>
      <c r="W317" s="1"/>
      <c r="X317" s="1"/>
      <c r="Y317" s="1"/>
      <c r="Z317" s="1"/>
    </row>
    <row r="318" spans="1:26" ht="12.75" customHeight="1" x14ac:dyDescent="0.2">
      <c r="A318" s="1"/>
      <c r="B318" s="1631" t="s">
        <v>159</v>
      </c>
      <c r="C318" s="1632"/>
      <c r="D318" s="1632"/>
      <c r="E318" s="1632"/>
      <c r="F318" s="1632"/>
      <c r="G318" s="1633"/>
      <c r="H318" s="130">
        <v>1.0369999999999999</v>
      </c>
      <c r="I318" s="566">
        <v>1.0189999999999999</v>
      </c>
      <c r="J318" s="1306">
        <v>0.93600000000000005</v>
      </c>
      <c r="K318" s="884"/>
      <c r="L318" s="884"/>
      <c r="M318" s="884"/>
      <c r="N318" s="1"/>
      <c r="O318" s="82"/>
      <c r="P318" s="82"/>
      <c r="Q318" s="1"/>
      <c r="R318" s="1"/>
      <c r="S318" s="1"/>
      <c r="T318" s="1"/>
      <c r="U318" s="1"/>
      <c r="V318" s="1"/>
      <c r="W318" s="1"/>
      <c r="X318" s="1"/>
      <c r="Y318" s="1"/>
      <c r="Z318" s="1"/>
    </row>
    <row r="319" spans="1:26" ht="15" customHeight="1" x14ac:dyDescent="0.2">
      <c r="A319" s="2"/>
      <c r="B319" s="1644" t="s">
        <v>1119</v>
      </c>
      <c r="C319" s="1645"/>
      <c r="D319" s="1645"/>
      <c r="E319" s="1645"/>
      <c r="F319" s="1645"/>
      <c r="G319" s="1645"/>
      <c r="H319" s="1645"/>
      <c r="I319" s="1645"/>
      <c r="J319" s="1645"/>
      <c r="K319" s="172"/>
      <c r="L319" s="172"/>
      <c r="M319" s="172"/>
      <c r="N319" s="2"/>
      <c r="O319" s="2"/>
      <c r="P319" s="2"/>
      <c r="Q319" s="2"/>
      <c r="R319" s="2"/>
      <c r="S319" s="2"/>
      <c r="T319" s="2"/>
      <c r="U319" s="2"/>
      <c r="V319" s="2"/>
      <c r="W319" s="2"/>
      <c r="X319" s="2"/>
      <c r="Y319" s="2"/>
      <c r="Z319" s="2"/>
    </row>
    <row r="320" spans="1:26" ht="9" customHeight="1" x14ac:dyDescent="0.2">
      <c r="A320" s="2"/>
      <c r="B320" s="1610"/>
      <c r="C320" s="1610"/>
      <c r="D320" s="1610"/>
      <c r="E320" s="1610"/>
      <c r="F320" s="1610"/>
      <c r="G320" s="1610"/>
      <c r="H320" s="1610"/>
      <c r="I320" s="1610"/>
      <c r="J320" s="1610"/>
      <c r="K320" s="172"/>
      <c r="L320" s="172"/>
      <c r="M320" s="172"/>
      <c r="N320" s="2"/>
      <c r="O320" s="2"/>
      <c r="P320" s="2"/>
      <c r="Q320" s="2"/>
      <c r="R320" s="2"/>
      <c r="S320" s="2"/>
      <c r="T320" s="2"/>
      <c r="U320" s="2"/>
      <c r="V320" s="2"/>
      <c r="W320" s="2"/>
      <c r="X320" s="2"/>
      <c r="Y320" s="2"/>
      <c r="Z320" s="2"/>
    </row>
    <row r="321" spans="1:26" ht="15" customHeight="1" x14ac:dyDescent="0.2">
      <c r="A321" s="2"/>
      <c r="B321" s="1610"/>
      <c r="C321" s="1610"/>
      <c r="D321" s="1610"/>
      <c r="E321" s="1610"/>
      <c r="F321" s="1610"/>
      <c r="G321" s="1610"/>
      <c r="H321" s="1610"/>
      <c r="I321" s="1610"/>
      <c r="J321" s="1610"/>
      <c r="K321" s="172"/>
      <c r="L321" s="172"/>
      <c r="M321" s="172"/>
      <c r="N321" s="2"/>
      <c r="O321" s="2"/>
      <c r="P321" s="2"/>
      <c r="Q321" s="2"/>
      <c r="R321" s="2"/>
      <c r="S321" s="2"/>
      <c r="T321" s="2"/>
      <c r="U321" s="2"/>
      <c r="V321" s="2"/>
      <c r="W321" s="2"/>
      <c r="X321" s="2"/>
      <c r="Y321" s="2"/>
      <c r="Z321" s="2"/>
    </row>
    <row r="322" spans="1:26" ht="15" hidden="1" customHeight="1" x14ac:dyDescent="0.2">
      <c r="A322" s="2"/>
      <c r="B322" s="1610"/>
      <c r="C322" s="1610"/>
      <c r="D322" s="1610"/>
      <c r="E322" s="1610"/>
      <c r="F322" s="1610"/>
      <c r="G322" s="1610"/>
      <c r="H322" s="1610"/>
      <c r="I322" s="1610"/>
      <c r="J322" s="1610"/>
      <c r="K322" s="172"/>
      <c r="L322" s="172"/>
      <c r="M322" s="172"/>
      <c r="N322" s="2"/>
      <c r="O322" s="2"/>
      <c r="P322" s="2"/>
      <c r="Q322" s="2"/>
      <c r="R322" s="2"/>
      <c r="S322" s="2"/>
      <c r="T322" s="2"/>
      <c r="U322" s="2"/>
      <c r="V322" s="2"/>
      <c r="W322" s="2"/>
      <c r="X322" s="2"/>
      <c r="Y322" s="2"/>
      <c r="Z322" s="2"/>
    </row>
    <row r="323" spans="1:26" ht="1.5" customHeight="1" x14ac:dyDescent="0.2">
      <c r="A323" s="2"/>
      <c r="B323" s="1610"/>
      <c r="C323" s="1610"/>
      <c r="D323" s="1610"/>
      <c r="E323" s="1610"/>
      <c r="F323" s="1610"/>
      <c r="G323" s="1610"/>
      <c r="H323" s="1610"/>
      <c r="I323" s="1610"/>
      <c r="J323" s="1610"/>
      <c r="K323" s="172"/>
      <c r="L323" s="172"/>
      <c r="M323" s="172"/>
      <c r="N323" s="2"/>
      <c r="O323" s="2"/>
      <c r="P323" s="2"/>
      <c r="Q323" s="2"/>
      <c r="R323" s="2"/>
      <c r="S323" s="2"/>
      <c r="T323" s="2"/>
      <c r="U323" s="2"/>
      <c r="V323" s="2"/>
      <c r="W323" s="2"/>
      <c r="X323" s="2"/>
      <c r="Y323" s="2"/>
      <c r="Z323" s="2"/>
    </row>
    <row r="324" spans="1:26" ht="12.75" customHeight="1" x14ac:dyDescent="0.2">
      <c r="A324" s="2"/>
      <c r="B324" s="1635"/>
      <c r="C324" s="1635"/>
      <c r="D324" s="1635"/>
      <c r="E324" s="1635"/>
      <c r="F324" s="1635"/>
      <c r="G324" s="1635"/>
      <c r="H324" s="1635"/>
      <c r="I324" s="1635"/>
      <c r="J324" s="1635"/>
      <c r="K324" s="172"/>
      <c r="L324" s="172"/>
      <c r="M324" s="17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 customHeight="1" x14ac:dyDescent="0.2">
      <c r="A326" s="1"/>
      <c r="B326" s="2298" t="s">
        <v>1120</v>
      </c>
      <c r="C326" s="1615"/>
      <c r="D326" s="1615"/>
      <c r="E326" s="1615"/>
      <c r="F326" s="1615"/>
      <c r="G326" s="1637"/>
      <c r="H326" s="2299" t="s">
        <v>1121</v>
      </c>
      <c r="I326" s="1615"/>
      <c r="J326" s="1637"/>
      <c r="K326" s="2299" t="s">
        <v>1122</v>
      </c>
      <c r="L326" s="1615"/>
      <c r="M326" s="1615"/>
      <c r="N326" s="1"/>
      <c r="O326" s="1"/>
      <c r="P326" s="1"/>
      <c r="Q326" s="1"/>
      <c r="R326" s="1"/>
      <c r="S326" s="1"/>
      <c r="T326" s="1"/>
      <c r="U326" s="1"/>
      <c r="V326" s="1"/>
      <c r="W326" s="1"/>
      <c r="X326" s="1"/>
      <c r="Y326" s="1"/>
      <c r="Z326" s="1"/>
    </row>
    <row r="327" spans="1:26" ht="12.75" customHeight="1" x14ac:dyDescent="0.2">
      <c r="A327" s="1"/>
      <c r="B327" s="1638"/>
      <c r="C327" s="1638"/>
      <c r="D327" s="1638"/>
      <c r="E327" s="1638"/>
      <c r="F327" s="1638"/>
      <c r="G327" s="1639"/>
      <c r="H327" s="1497">
        <v>2022</v>
      </c>
      <c r="I327" s="875">
        <v>2023</v>
      </c>
      <c r="J327" s="871" t="s">
        <v>408</v>
      </c>
      <c r="K327" s="1497">
        <v>2022</v>
      </c>
      <c r="L327" s="875">
        <v>2023</v>
      </c>
      <c r="M327" s="871">
        <v>2024</v>
      </c>
      <c r="N327" s="1"/>
      <c r="O327" s="1"/>
      <c r="P327" s="1"/>
      <c r="Q327" s="1"/>
      <c r="R327" s="1"/>
      <c r="S327" s="1"/>
      <c r="T327" s="1"/>
      <c r="U327" s="1"/>
      <c r="V327" s="1"/>
      <c r="W327" s="1"/>
      <c r="X327" s="1"/>
      <c r="Y327" s="1"/>
      <c r="Z327" s="1"/>
    </row>
    <row r="328" spans="1:26" ht="12.75" customHeight="1" x14ac:dyDescent="0.2">
      <c r="A328" s="1"/>
      <c r="B328" s="1623" t="s">
        <v>29</v>
      </c>
      <c r="C328" s="1624"/>
      <c r="D328" s="1624"/>
      <c r="E328" s="1624"/>
      <c r="F328" s="1624"/>
      <c r="G328" s="1625"/>
      <c r="H328" s="2331">
        <v>1.5</v>
      </c>
      <c r="I328" s="2332">
        <v>1.363</v>
      </c>
      <c r="J328" s="2333">
        <v>0.33</v>
      </c>
      <c r="K328" s="885">
        <v>1</v>
      </c>
      <c r="L328" s="881">
        <v>1</v>
      </c>
      <c r="M328" s="882">
        <v>1</v>
      </c>
      <c r="N328" s="1"/>
      <c r="O328" s="82"/>
      <c r="P328" s="1"/>
      <c r="Q328" s="1"/>
      <c r="R328" s="1"/>
      <c r="S328" s="1"/>
      <c r="T328" s="1"/>
      <c r="U328" s="1"/>
      <c r="V328" s="1"/>
      <c r="W328" s="1"/>
      <c r="X328" s="1"/>
      <c r="Y328" s="1"/>
      <c r="Z328" s="1"/>
    </row>
    <row r="329" spans="1:26" ht="12.75" customHeight="1" x14ac:dyDescent="0.2">
      <c r="A329" s="1"/>
      <c r="B329" s="1623" t="s">
        <v>30</v>
      </c>
      <c r="C329" s="1624"/>
      <c r="D329" s="1624"/>
      <c r="E329" s="1624"/>
      <c r="F329" s="1624"/>
      <c r="G329" s="1625"/>
      <c r="H329" s="2239"/>
      <c r="I329" s="1865"/>
      <c r="J329" s="2242"/>
      <c r="K329" s="464">
        <v>1</v>
      </c>
      <c r="L329" s="534">
        <v>1</v>
      </c>
      <c r="M329" s="1305">
        <v>1</v>
      </c>
      <c r="N329" s="1"/>
      <c r="O329" s="82"/>
      <c r="P329" s="82"/>
      <c r="Q329" s="1"/>
      <c r="R329" s="1"/>
      <c r="S329" s="1"/>
      <c r="T329" s="1"/>
      <c r="U329" s="1"/>
      <c r="V329" s="1"/>
      <c r="W329" s="1"/>
      <c r="X329" s="1"/>
      <c r="Y329" s="1"/>
      <c r="Z329" s="1"/>
    </row>
    <row r="330" spans="1:26" ht="12.75" customHeight="1" x14ac:dyDescent="0.2">
      <c r="A330" s="1"/>
      <c r="B330" s="1623" t="s">
        <v>32</v>
      </c>
      <c r="C330" s="1624"/>
      <c r="D330" s="1624"/>
      <c r="E330" s="1624"/>
      <c r="F330" s="1624"/>
      <c r="G330" s="1625"/>
      <c r="H330" s="464">
        <v>0.94</v>
      </c>
      <c r="I330" s="534">
        <v>1.1100000000000001</v>
      </c>
      <c r="J330" s="222">
        <v>0.14000000000000001</v>
      </c>
      <c r="K330" s="464">
        <v>1</v>
      </c>
      <c r="L330" s="534">
        <v>1</v>
      </c>
      <c r="M330" s="1305">
        <v>1</v>
      </c>
      <c r="N330" s="1"/>
      <c r="O330" s="82"/>
      <c r="P330" s="82"/>
      <c r="Q330" s="1"/>
      <c r="R330" s="1"/>
      <c r="S330" s="1"/>
      <c r="T330" s="1"/>
      <c r="U330" s="1"/>
      <c r="V330" s="1"/>
      <c r="W330" s="1"/>
      <c r="X330" s="1"/>
      <c r="Y330" s="1"/>
      <c r="Z330" s="1"/>
    </row>
    <row r="331" spans="1:26" ht="12.75" customHeight="1" x14ac:dyDescent="0.2">
      <c r="A331" s="1"/>
      <c r="B331" s="1623" t="s">
        <v>33</v>
      </c>
      <c r="C331" s="1624"/>
      <c r="D331" s="1624"/>
      <c r="E331" s="1624"/>
      <c r="F331" s="1624"/>
      <c r="G331" s="1625"/>
      <c r="H331" s="536" t="s">
        <v>25</v>
      </c>
      <c r="I331" s="537" t="s">
        <v>25</v>
      </c>
      <c r="J331" s="535" t="s">
        <v>25</v>
      </c>
      <c r="K331" s="464">
        <v>1</v>
      </c>
      <c r="L331" s="534">
        <v>1</v>
      </c>
      <c r="M331" s="1305">
        <v>1</v>
      </c>
      <c r="N331" s="1"/>
      <c r="O331" s="82"/>
      <c r="P331" s="82"/>
      <c r="Q331" s="1"/>
      <c r="R331" s="1"/>
      <c r="S331" s="1"/>
      <c r="T331" s="1"/>
      <c r="U331" s="1"/>
      <c r="V331" s="1"/>
      <c r="W331" s="1"/>
      <c r="X331" s="1"/>
      <c r="Y331" s="1"/>
      <c r="Z331" s="1"/>
    </row>
    <row r="332" spans="1:26" ht="12.75" customHeight="1" x14ac:dyDescent="0.2">
      <c r="A332" s="1"/>
      <c r="B332" s="1623" t="s">
        <v>34</v>
      </c>
      <c r="C332" s="1624"/>
      <c r="D332" s="1624"/>
      <c r="E332" s="1624"/>
      <c r="F332" s="1624"/>
      <c r="G332" s="1625"/>
      <c r="H332" s="536" t="s">
        <v>25</v>
      </c>
      <c r="I332" s="537" t="s">
        <v>25</v>
      </c>
      <c r="J332" s="535" t="s">
        <v>25</v>
      </c>
      <c r="K332" s="464">
        <v>1</v>
      </c>
      <c r="L332" s="534">
        <v>1</v>
      </c>
      <c r="M332" s="1305">
        <v>1</v>
      </c>
      <c r="N332" s="1"/>
      <c r="O332" s="82"/>
      <c r="P332" s="82"/>
      <c r="Q332" s="1"/>
      <c r="R332" s="1"/>
      <c r="S332" s="1"/>
      <c r="T332" s="1"/>
      <c r="U332" s="1"/>
      <c r="V332" s="1"/>
      <c r="W332" s="1"/>
      <c r="X332" s="1"/>
      <c r="Y332" s="1"/>
      <c r="Z332" s="1"/>
    </row>
    <row r="333" spans="1:26" ht="12.75" customHeight="1" x14ac:dyDescent="0.2">
      <c r="A333" s="1"/>
      <c r="B333" s="1623" t="s">
        <v>35</v>
      </c>
      <c r="C333" s="1624"/>
      <c r="D333" s="1624"/>
      <c r="E333" s="1624"/>
      <c r="F333" s="1624"/>
      <c r="G333" s="1625"/>
      <c r="H333" s="464">
        <v>1.1100000000000001</v>
      </c>
      <c r="I333" s="534">
        <v>1.073</v>
      </c>
      <c r="J333" s="222">
        <v>4.7E-2</v>
      </c>
      <c r="K333" s="464">
        <v>1</v>
      </c>
      <c r="L333" s="534">
        <v>1</v>
      </c>
      <c r="M333" s="1305">
        <v>1</v>
      </c>
      <c r="N333" s="1"/>
      <c r="O333" s="82"/>
      <c r="P333" s="82"/>
      <c r="Q333" s="1"/>
      <c r="R333" s="1"/>
      <c r="S333" s="1"/>
      <c r="T333" s="1"/>
      <c r="U333" s="1"/>
      <c r="V333" s="1"/>
      <c r="W333" s="1"/>
      <c r="X333" s="1"/>
      <c r="Y333" s="1"/>
      <c r="Z333" s="1"/>
    </row>
    <row r="334" spans="1:26" ht="12.75" customHeight="1" x14ac:dyDescent="0.2">
      <c r="A334" s="1"/>
      <c r="B334" s="1623" t="s">
        <v>36</v>
      </c>
      <c r="C334" s="1624"/>
      <c r="D334" s="1624"/>
      <c r="E334" s="1624"/>
      <c r="F334" s="1624"/>
      <c r="G334" s="1625"/>
      <c r="H334" s="536" t="s">
        <v>25</v>
      </c>
      <c r="I334" s="537" t="s">
        <v>25</v>
      </c>
      <c r="J334" s="535" t="s">
        <v>25</v>
      </c>
      <c r="K334" s="464">
        <v>1</v>
      </c>
      <c r="L334" s="534">
        <v>1</v>
      </c>
      <c r="M334" s="1305">
        <v>1</v>
      </c>
      <c r="N334" s="1"/>
      <c r="O334" s="82"/>
      <c r="P334" s="82"/>
      <c r="Q334" s="1"/>
      <c r="R334" s="1"/>
      <c r="S334" s="1"/>
      <c r="T334" s="1"/>
      <c r="U334" s="1"/>
      <c r="V334" s="1"/>
      <c r="W334" s="1"/>
      <c r="X334" s="1"/>
      <c r="Y334" s="1"/>
      <c r="Z334" s="1"/>
    </row>
    <row r="335" spans="1:26" ht="12.75" customHeight="1" x14ac:dyDescent="0.2">
      <c r="A335" s="1"/>
      <c r="B335" s="1628" t="s">
        <v>42</v>
      </c>
      <c r="C335" s="1624"/>
      <c r="D335" s="1624"/>
      <c r="E335" s="1624"/>
      <c r="F335" s="1624"/>
      <c r="G335" s="1625"/>
      <c r="H335" s="886" t="s">
        <v>136</v>
      </c>
      <c r="I335" s="887" t="s">
        <v>136</v>
      </c>
      <c r="J335" s="224" t="s">
        <v>136</v>
      </c>
      <c r="K335" s="568">
        <v>1</v>
      </c>
      <c r="L335" s="566">
        <v>1</v>
      </c>
      <c r="M335" s="1306">
        <v>1</v>
      </c>
      <c r="N335" s="1"/>
      <c r="O335" s="82"/>
      <c r="P335" s="82"/>
      <c r="Q335" s="1"/>
      <c r="R335" s="1"/>
      <c r="S335" s="1"/>
      <c r="T335" s="1"/>
      <c r="U335" s="1"/>
      <c r="V335" s="1"/>
      <c r="W335" s="1"/>
      <c r="X335" s="1"/>
      <c r="Y335" s="1"/>
      <c r="Z335" s="1"/>
    </row>
    <row r="336" spans="1:26" ht="15" customHeight="1" x14ac:dyDescent="0.2">
      <c r="A336" s="2"/>
      <c r="B336" s="1644" t="s">
        <v>1123</v>
      </c>
      <c r="C336" s="1645"/>
      <c r="D336" s="1645"/>
      <c r="E336" s="1645"/>
      <c r="F336" s="1645"/>
      <c r="G336" s="1645"/>
      <c r="H336" s="1645"/>
      <c r="I336" s="1645"/>
      <c r="J336" s="1645"/>
      <c r="K336" s="1645"/>
      <c r="L336" s="1645"/>
      <c r="M336" s="1645"/>
      <c r="N336" s="2"/>
      <c r="O336" s="182"/>
      <c r="P336" s="182"/>
      <c r="Q336" s="2"/>
      <c r="R336" s="2"/>
      <c r="S336" s="2"/>
      <c r="T336" s="2"/>
      <c r="U336" s="2"/>
      <c r="V336" s="2"/>
      <c r="W336" s="2"/>
      <c r="X336" s="2"/>
      <c r="Y336" s="2"/>
      <c r="Z336" s="2"/>
    </row>
    <row r="337" spans="1:26" ht="12.75" customHeight="1" x14ac:dyDescent="0.2">
      <c r="A337" s="2"/>
      <c r="B337" s="1610"/>
      <c r="C337" s="1610"/>
      <c r="D337" s="1610"/>
      <c r="E337" s="1610"/>
      <c r="F337" s="1610"/>
      <c r="G337" s="1610"/>
      <c r="H337" s="1610"/>
      <c r="I337" s="1610"/>
      <c r="J337" s="1610"/>
      <c r="K337" s="1610"/>
      <c r="L337" s="1610"/>
      <c r="M337" s="1610"/>
      <c r="N337" s="2"/>
      <c r="O337" s="182"/>
      <c r="P337" s="182"/>
      <c r="Q337" s="2"/>
      <c r="R337" s="2"/>
      <c r="S337" s="2"/>
      <c r="T337" s="2"/>
      <c r="U337" s="2"/>
      <c r="V337" s="2"/>
      <c r="W337" s="2"/>
      <c r="X337" s="2"/>
      <c r="Y337" s="2"/>
      <c r="Z337" s="2"/>
    </row>
    <row r="338" spans="1:26" ht="12.75" customHeight="1" x14ac:dyDescent="0.2">
      <c r="A338" s="2"/>
      <c r="B338" s="1635"/>
      <c r="C338" s="1635"/>
      <c r="D338" s="1635"/>
      <c r="E338" s="1635"/>
      <c r="F338" s="1635"/>
      <c r="G338" s="1635"/>
      <c r="H338" s="1635"/>
      <c r="I338" s="1635"/>
      <c r="J338" s="1635"/>
      <c r="K338" s="1635"/>
      <c r="L338" s="1635"/>
      <c r="M338" s="1635"/>
      <c r="N338" s="2"/>
      <c r="O338" s="182"/>
      <c r="P338" s="18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182"/>
      <c r="P339" s="18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6"/>
      <c r="B343" s="2309" t="s">
        <v>164</v>
      </c>
      <c r="C343" s="1610"/>
      <c r="D343" s="1610"/>
      <c r="E343" s="1610"/>
      <c r="F343" s="1610"/>
      <c r="G343" s="6"/>
      <c r="H343" s="6"/>
      <c r="I343" s="6"/>
      <c r="J343" s="6"/>
      <c r="K343" s="6"/>
      <c r="L343" s="6"/>
      <c r="M343" s="6"/>
      <c r="N343" s="6"/>
      <c r="O343" s="6"/>
      <c r="P343" s="6"/>
      <c r="Q343" s="6"/>
      <c r="R343" s="6"/>
      <c r="S343" s="6"/>
      <c r="T343" s="6"/>
      <c r="U343" s="6"/>
      <c r="V343" s="6"/>
      <c r="W343" s="6"/>
      <c r="X343" s="6"/>
      <c r="Y343" s="6"/>
      <c r="Z343" s="6"/>
    </row>
    <row r="344" spans="1:26" ht="12.75" customHeight="1" x14ac:dyDescent="0.2">
      <c r="A344" s="2"/>
      <c r="B344" s="1610"/>
      <c r="C344" s="1610"/>
      <c r="D344" s="1610"/>
      <c r="E344" s="1610"/>
      <c r="F344" s="1610"/>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1012"/>
      <c r="B346" s="1012" t="s">
        <v>165</v>
      </c>
      <c r="C346" s="1012"/>
      <c r="D346" s="1012"/>
      <c r="E346" s="1012"/>
      <c r="F346" s="1012"/>
      <c r="G346" s="1012"/>
      <c r="H346" s="1012"/>
      <c r="I346" s="1012"/>
      <c r="J346" s="1012"/>
      <c r="K346" s="1012"/>
      <c r="L346" s="1012"/>
      <c r="M346" s="1012"/>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 customHeight="1" x14ac:dyDescent="0.2">
      <c r="A348" s="1"/>
      <c r="B348" s="2298" t="s">
        <v>1124</v>
      </c>
      <c r="C348" s="1615"/>
      <c r="D348" s="1637"/>
      <c r="E348" s="2299">
        <v>2022</v>
      </c>
      <c r="F348" s="1615"/>
      <c r="G348" s="1637"/>
      <c r="H348" s="2299">
        <v>2023</v>
      </c>
      <c r="I348" s="1615"/>
      <c r="J348" s="1637"/>
      <c r="K348" s="2299" t="s">
        <v>408</v>
      </c>
      <c r="L348" s="1615"/>
      <c r="M348" s="1615"/>
      <c r="N348" s="1"/>
      <c r="O348" s="1"/>
      <c r="P348" s="1"/>
      <c r="Q348" s="1"/>
      <c r="R348" s="1"/>
      <c r="S348" s="1"/>
      <c r="T348" s="1"/>
      <c r="U348" s="1"/>
      <c r="V348" s="1"/>
      <c r="W348" s="1"/>
      <c r="X348" s="1"/>
      <c r="Y348" s="1"/>
      <c r="Z348" s="1"/>
    </row>
    <row r="349" spans="1:26" ht="27.75" customHeight="1" x14ac:dyDescent="0.2">
      <c r="A349" s="1"/>
      <c r="B349" s="1638"/>
      <c r="C349" s="1638"/>
      <c r="D349" s="1639"/>
      <c r="E349" s="1497" t="s">
        <v>167</v>
      </c>
      <c r="F349" s="875" t="s">
        <v>168</v>
      </c>
      <c r="G349" s="1498" t="s">
        <v>159</v>
      </c>
      <c r="H349" s="1497" t="s">
        <v>167</v>
      </c>
      <c r="I349" s="875" t="s">
        <v>168</v>
      </c>
      <c r="J349" s="1498" t="s">
        <v>159</v>
      </c>
      <c r="K349" s="1497" t="s">
        <v>167</v>
      </c>
      <c r="L349" s="875" t="s">
        <v>168</v>
      </c>
      <c r="M349" s="871" t="s">
        <v>159</v>
      </c>
      <c r="N349" s="1"/>
      <c r="O349" s="1"/>
      <c r="P349" s="1"/>
      <c r="Q349" s="1"/>
      <c r="R349" s="1"/>
      <c r="S349" s="1"/>
      <c r="T349" s="1"/>
      <c r="U349" s="1"/>
      <c r="V349" s="1"/>
      <c r="W349" s="1"/>
      <c r="X349" s="1"/>
      <c r="Y349" s="1"/>
      <c r="Z349" s="1"/>
    </row>
    <row r="350" spans="1:26" ht="15.75" customHeight="1" x14ac:dyDescent="0.2">
      <c r="A350" s="1"/>
      <c r="B350" s="1670" t="s">
        <v>169</v>
      </c>
      <c r="C350" s="1671"/>
      <c r="D350" s="1672"/>
      <c r="E350" s="1513">
        <v>23128607</v>
      </c>
      <c r="F350" s="1514">
        <v>17310062</v>
      </c>
      <c r="G350" s="888">
        <v>40438669</v>
      </c>
      <c r="H350" s="1513">
        <v>22549546</v>
      </c>
      <c r="I350" s="1514">
        <v>22001402</v>
      </c>
      <c r="J350" s="888">
        <v>44550948</v>
      </c>
      <c r="K350" s="1513">
        <v>22379912</v>
      </c>
      <c r="L350" s="1514">
        <v>27784987</v>
      </c>
      <c r="M350" s="1515">
        <v>50164899</v>
      </c>
      <c r="N350" s="1"/>
      <c r="O350" s="82"/>
      <c r="P350" s="82"/>
      <c r="Q350" s="82"/>
      <c r="R350" s="1"/>
      <c r="S350" s="1"/>
      <c r="T350" s="1"/>
      <c r="U350" s="1"/>
      <c r="V350" s="1"/>
      <c r="W350" s="1"/>
      <c r="X350" s="1"/>
      <c r="Y350" s="1"/>
      <c r="Z350" s="1"/>
    </row>
    <row r="351" spans="1:26" ht="15" customHeight="1" x14ac:dyDescent="0.2">
      <c r="A351" s="1"/>
      <c r="B351" s="1697" t="s">
        <v>170</v>
      </c>
      <c r="C351" s="1698"/>
      <c r="D351" s="1699"/>
      <c r="E351" s="1493">
        <v>47</v>
      </c>
      <c r="F351" s="1409">
        <v>33</v>
      </c>
      <c r="G351" s="868">
        <v>80</v>
      </c>
      <c r="H351" s="1493">
        <v>53</v>
      </c>
      <c r="I351" s="1409">
        <v>41</v>
      </c>
      <c r="J351" s="868">
        <v>94</v>
      </c>
      <c r="K351" s="1493">
        <v>47</v>
      </c>
      <c r="L351" s="1409">
        <v>81</v>
      </c>
      <c r="M351" s="1494">
        <v>128</v>
      </c>
      <c r="N351" s="1"/>
      <c r="O351" s="82"/>
      <c r="P351" s="82"/>
      <c r="Q351" s="82"/>
      <c r="R351" s="1"/>
      <c r="S351" s="1"/>
      <c r="T351" s="1"/>
      <c r="U351" s="1"/>
      <c r="V351" s="1"/>
      <c r="W351" s="1"/>
      <c r="X351" s="1"/>
      <c r="Y351" s="1"/>
      <c r="Z351" s="1"/>
    </row>
    <row r="352" spans="1:26" ht="12.75" hidden="1" customHeight="1" x14ac:dyDescent="0.2">
      <c r="A352" s="1"/>
      <c r="B352" s="1650"/>
      <c r="C352" s="1650"/>
      <c r="D352" s="1651"/>
      <c r="E352" s="1513"/>
      <c r="F352" s="1514"/>
      <c r="G352" s="888"/>
      <c r="H352" s="1513"/>
      <c r="I352" s="1514"/>
      <c r="J352" s="888"/>
      <c r="K352" s="1513"/>
      <c r="L352" s="1514"/>
      <c r="M352" s="1515"/>
      <c r="N352" s="1"/>
      <c r="O352" s="1"/>
      <c r="P352" s="1"/>
      <c r="Q352" s="1"/>
      <c r="R352" s="1"/>
      <c r="S352" s="1"/>
      <c r="T352" s="1"/>
      <c r="U352" s="1"/>
      <c r="V352" s="1"/>
      <c r="W352" s="1"/>
      <c r="X352" s="1"/>
      <c r="Y352" s="1"/>
      <c r="Z352" s="1"/>
    </row>
    <row r="353" spans="1:26" ht="15" customHeight="1" x14ac:dyDescent="0.2">
      <c r="A353" s="1"/>
      <c r="B353" s="1697" t="s">
        <v>171</v>
      </c>
      <c r="C353" s="1698"/>
      <c r="D353" s="1699"/>
      <c r="E353" s="1493">
        <v>9</v>
      </c>
      <c r="F353" s="1409">
        <v>4</v>
      </c>
      <c r="G353" s="868">
        <v>13</v>
      </c>
      <c r="H353" s="1493">
        <v>9</v>
      </c>
      <c r="I353" s="1409">
        <v>4</v>
      </c>
      <c r="J353" s="868">
        <v>13</v>
      </c>
      <c r="K353" s="1493">
        <v>6</v>
      </c>
      <c r="L353" s="1409">
        <v>7</v>
      </c>
      <c r="M353" s="1494">
        <v>13</v>
      </c>
      <c r="N353" s="1"/>
      <c r="O353" s="82"/>
      <c r="P353" s="82"/>
      <c r="Q353" s="82"/>
      <c r="R353" s="1"/>
      <c r="S353" s="1"/>
      <c r="T353" s="1"/>
      <c r="U353" s="1"/>
      <c r="V353" s="1"/>
      <c r="W353" s="1"/>
      <c r="X353" s="1"/>
      <c r="Y353" s="1"/>
      <c r="Z353" s="1"/>
    </row>
    <row r="354" spans="1:26" ht="12.75" customHeight="1" x14ac:dyDescent="0.2">
      <c r="A354" s="1"/>
      <c r="B354" s="1650"/>
      <c r="C354" s="1650"/>
      <c r="D354" s="1651"/>
      <c r="E354" s="1513"/>
      <c r="F354" s="1514"/>
      <c r="G354" s="888"/>
      <c r="H354" s="1513"/>
      <c r="I354" s="1514"/>
      <c r="J354" s="888"/>
      <c r="K354" s="1513"/>
      <c r="L354" s="1514"/>
      <c r="M354" s="1515"/>
      <c r="N354" s="1"/>
      <c r="O354" s="1"/>
      <c r="P354" s="1"/>
      <c r="Q354" s="1"/>
      <c r="R354" s="1"/>
      <c r="S354" s="1"/>
      <c r="T354" s="1"/>
      <c r="U354" s="1"/>
      <c r="V354" s="1"/>
      <c r="W354" s="1"/>
      <c r="X354" s="1"/>
      <c r="Y354" s="1"/>
      <c r="Z354" s="1"/>
    </row>
    <row r="355" spans="1:26" ht="15" customHeight="1" x14ac:dyDescent="0.2">
      <c r="A355" s="1"/>
      <c r="B355" s="1623" t="s">
        <v>172</v>
      </c>
      <c r="C355" s="1624"/>
      <c r="D355" s="1625"/>
      <c r="E355" s="345">
        <v>0</v>
      </c>
      <c r="F355" s="346">
        <v>0</v>
      </c>
      <c r="G355" s="889">
        <v>0</v>
      </c>
      <c r="H355" s="345">
        <v>2</v>
      </c>
      <c r="I355" s="346">
        <v>2</v>
      </c>
      <c r="J355" s="889">
        <v>4</v>
      </c>
      <c r="K355" s="345">
        <v>0</v>
      </c>
      <c r="L355" s="346">
        <v>0</v>
      </c>
      <c r="M355" s="1194">
        <v>0</v>
      </c>
      <c r="N355" s="1"/>
      <c r="O355" s="82"/>
      <c r="P355" s="82"/>
      <c r="Q355" s="82"/>
      <c r="R355" s="1"/>
      <c r="S355" s="1"/>
      <c r="T355" s="1"/>
      <c r="U355" s="1"/>
      <c r="V355" s="1"/>
      <c r="W355" s="1"/>
      <c r="X355" s="1"/>
      <c r="Y355" s="1"/>
      <c r="Z355" s="1"/>
    </row>
    <row r="356" spans="1:26" ht="15" customHeight="1" x14ac:dyDescent="0.2">
      <c r="A356" s="1"/>
      <c r="B356" s="1697" t="s">
        <v>173</v>
      </c>
      <c r="C356" s="1698"/>
      <c r="D356" s="1699"/>
      <c r="E356" s="1493">
        <v>4792</v>
      </c>
      <c r="F356" s="1409">
        <v>1780</v>
      </c>
      <c r="G356" s="868">
        <v>6572</v>
      </c>
      <c r="H356" s="1493">
        <v>12956</v>
      </c>
      <c r="I356" s="1409">
        <v>13345</v>
      </c>
      <c r="J356" s="868">
        <v>26301</v>
      </c>
      <c r="K356" s="1493">
        <v>909</v>
      </c>
      <c r="L356" s="1409">
        <v>7316</v>
      </c>
      <c r="M356" s="1494">
        <v>8225</v>
      </c>
      <c r="N356" s="1"/>
      <c r="O356" s="82"/>
      <c r="P356" s="82"/>
      <c r="Q356" s="82"/>
      <c r="R356" s="1"/>
      <c r="S356" s="1"/>
      <c r="T356" s="1"/>
      <c r="U356" s="1"/>
      <c r="V356" s="1"/>
      <c r="W356" s="1"/>
      <c r="X356" s="1"/>
      <c r="Y356" s="1"/>
      <c r="Z356" s="1"/>
    </row>
    <row r="357" spans="1:26" ht="12.75" hidden="1" customHeight="1" x14ac:dyDescent="0.2">
      <c r="A357" s="1"/>
      <c r="B357" s="1650"/>
      <c r="C357" s="1650"/>
      <c r="D357" s="1651"/>
      <c r="E357" s="1513"/>
      <c r="F357" s="1514"/>
      <c r="G357" s="888"/>
      <c r="H357" s="1513"/>
      <c r="I357" s="1514"/>
      <c r="J357" s="888"/>
      <c r="K357" s="1513"/>
      <c r="L357" s="1514"/>
      <c r="M357" s="1515"/>
      <c r="N357" s="1"/>
      <c r="O357" s="1"/>
      <c r="P357" s="1"/>
      <c r="Q357" s="1"/>
      <c r="R357" s="1"/>
      <c r="S357" s="1"/>
      <c r="T357" s="1"/>
      <c r="U357" s="1"/>
      <c r="V357" s="1"/>
      <c r="W357" s="1"/>
      <c r="X357" s="1"/>
      <c r="Y357" s="1"/>
      <c r="Z357" s="1"/>
    </row>
    <row r="358" spans="1:26" ht="14.25" x14ac:dyDescent="0.2">
      <c r="A358" s="1"/>
      <c r="B358" s="1697" t="s">
        <v>174</v>
      </c>
      <c r="C358" s="1698"/>
      <c r="D358" s="1699"/>
      <c r="E358" s="1516">
        <v>0.41</v>
      </c>
      <c r="F358" s="1517">
        <v>0.38</v>
      </c>
      <c r="G358" s="890">
        <v>0.4</v>
      </c>
      <c r="H358" s="1516">
        <v>0.47</v>
      </c>
      <c r="I358" s="1517">
        <v>0.37</v>
      </c>
      <c r="J358" s="890">
        <v>0.42</v>
      </c>
      <c r="K358" s="1516">
        <v>0.42</v>
      </c>
      <c r="L358" s="1517">
        <v>0.57999999999999996</v>
      </c>
      <c r="M358" s="1518">
        <v>0.51</v>
      </c>
      <c r="N358" s="1"/>
      <c r="O358" s="82"/>
      <c r="P358" s="82"/>
      <c r="Q358" s="82"/>
      <c r="R358" s="1"/>
      <c r="S358" s="1"/>
      <c r="T358" s="1"/>
      <c r="U358" s="1"/>
      <c r="V358" s="1"/>
      <c r="W358" s="1"/>
      <c r="X358" s="1"/>
      <c r="Y358" s="1"/>
      <c r="Z358" s="1"/>
    </row>
    <row r="359" spans="1:26" ht="12.75" hidden="1" customHeight="1" x14ac:dyDescent="0.2">
      <c r="A359" s="1"/>
      <c r="B359" s="1650"/>
      <c r="C359" s="1650"/>
      <c r="D359" s="1651"/>
      <c r="E359" s="1519"/>
      <c r="F359" s="1520"/>
      <c r="G359" s="891"/>
      <c r="H359" s="1519"/>
      <c r="I359" s="1520"/>
      <c r="J359" s="891"/>
      <c r="K359" s="1519"/>
      <c r="L359" s="1520"/>
      <c r="M359" s="1521"/>
      <c r="N359" s="1"/>
      <c r="O359" s="1"/>
      <c r="P359" s="1"/>
      <c r="Q359" s="1"/>
      <c r="R359" s="1"/>
      <c r="S359" s="1"/>
      <c r="T359" s="1"/>
      <c r="U359" s="1"/>
      <c r="V359" s="1"/>
      <c r="W359" s="1"/>
      <c r="X359" s="1"/>
      <c r="Y359" s="1"/>
      <c r="Z359" s="1"/>
    </row>
    <row r="360" spans="1:26" ht="19.5" customHeight="1" x14ac:dyDescent="0.2">
      <c r="A360" s="1"/>
      <c r="B360" s="1697" t="s">
        <v>175</v>
      </c>
      <c r="C360" s="1698"/>
      <c r="D360" s="1699"/>
      <c r="E360" s="1516">
        <v>0.08</v>
      </c>
      <c r="F360" s="1517">
        <v>0.05</v>
      </c>
      <c r="G360" s="890">
        <v>0.06</v>
      </c>
      <c r="H360" s="1516">
        <v>0.08</v>
      </c>
      <c r="I360" s="1517">
        <v>0.04</v>
      </c>
      <c r="J360" s="890">
        <v>0.06</v>
      </c>
      <c r="K360" s="1516">
        <v>0.05</v>
      </c>
      <c r="L360" s="1517">
        <v>0.05</v>
      </c>
      <c r="M360" s="1518">
        <v>0.05</v>
      </c>
      <c r="N360" s="1"/>
      <c r="O360" s="82"/>
      <c r="P360" s="82"/>
      <c r="Q360" s="82"/>
      <c r="R360" s="1"/>
      <c r="S360" s="1"/>
      <c r="T360" s="1"/>
      <c r="U360" s="1"/>
      <c r="V360" s="1"/>
      <c r="W360" s="1"/>
      <c r="X360" s="1"/>
      <c r="Y360" s="1"/>
      <c r="Z360" s="1"/>
    </row>
    <row r="361" spans="1:26" ht="14.25" x14ac:dyDescent="0.2">
      <c r="A361" s="1"/>
      <c r="B361" s="1650"/>
      <c r="C361" s="1650"/>
      <c r="D361" s="1651"/>
      <c r="E361" s="1519"/>
      <c r="F361" s="1520"/>
      <c r="G361" s="891"/>
      <c r="H361" s="1519"/>
      <c r="I361" s="1520"/>
      <c r="J361" s="891"/>
      <c r="K361" s="1519"/>
      <c r="L361" s="1520"/>
      <c r="M361" s="1521"/>
      <c r="N361" s="1"/>
      <c r="O361" s="1"/>
      <c r="P361" s="1"/>
      <c r="Q361" s="1"/>
      <c r="R361" s="1"/>
      <c r="S361" s="1"/>
      <c r="T361" s="1"/>
      <c r="U361" s="1"/>
      <c r="V361" s="1"/>
      <c r="W361" s="1"/>
      <c r="X361" s="1"/>
      <c r="Y361" s="1"/>
      <c r="Z361" s="1"/>
    </row>
    <row r="362" spans="1:26" ht="15" customHeight="1" x14ac:dyDescent="0.2">
      <c r="A362" s="1"/>
      <c r="B362" s="1623" t="s">
        <v>176</v>
      </c>
      <c r="C362" s="1624"/>
      <c r="D362" s="1625"/>
      <c r="E362" s="347">
        <v>0</v>
      </c>
      <c r="F362" s="348">
        <v>0</v>
      </c>
      <c r="G362" s="892">
        <v>0</v>
      </c>
      <c r="H362" s="347">
        <v>0.02</v>
      </c>
      <c r="I362" s="348">
        <v>0.02</v>
      </c>
      <c r="J362" s="892">
        <v>0.02</v>
      </c>
      <c r="K362" s="347">
        <v>0</v>
      </c>
      <c r="L362" s="348">
        <v>0</v>
      </c>
      <c r="M362" s="1195">
        <v>0</v>
      </c>
      <c r="N362" s="1"/>
      <c r="O362" s="82"/>
      <c r="P362" s="82"/>
      <c r="Q362" s="82"/>
      <c r="R362" s="1"/>
      <c r="S362" s="1"/>
      <c r="T362" s="1"/>
      <c r="U362" s="1"/>
      <c r="V362" s="1"/>
      <c r="W362" s="1"/>
      <c r="X362" s="1"/>
      <c r="Y362" s="1"/>
      <c r="Z362" s="1"/>
    </row>
    <row r="363" spans="1:26" ht="15" customHeight="1" x14ac:dyDescent="0.2">
      <c r="A363" s="1"/>
      <c r="B363" s="1675" t="s">
        <v>177</v>
      </c>
      <c r="C363" s="1632"/>
      <c r="D363" s="1633"/>
      <c r="E363" s="349">
        <v>41</v>
      </c>
      <c r="F363" s="350">
        <v>21</v>
      </c>
      <c r="G363" s="893">
        <v>33</v>
      </c>
      <c r="H363" s="349">
        <v>114</v>
      </c>
      <c r="I363" s="350">
        <v>121</v>
      </c>
      <c r="J363" s="893">
        <v>117</v>
      </c>
      <c r="K363" s="349">
        <v>8</v>
      </c>
      <c r="L363" s="350">
        <v>53</v>
      </c>
      <c r="M363" s="1196">
        <v>33</v>
      </c>
      <c r="N363" s="1"/>
      <c r="O363" s="82"/>
      <c r="P363" s="82"/>
      <c r="Q363" s="82"/>
      <c r="R363" s="1"/>
      <c r="S363" s="1"/>
      <c r="T363" s="1"/>
      <c r="U363" s="1"/>
      <c r="V363" s="1"/>
      <c r="W363" s="1"/>
      <c r="X363" s="1"/>
      <c r="Y363" s="1"/>
      <c r="Z363" s="1"/>
    </row>
    <row r="364" spans="1:26" ht="27" customHeight="1" x14ac:dyDescent="0.2">
      <c r="A364" s="2"/>
      <c r="B364" s="1644" t="s">
        <v>1125</v>
      </c>
      <c r="C364" s="1645"/>
      <c r="D364" s="1645"/>
      <c r="E364" s="1645"/>
      <c r="F364" s="1645"/>
      <c r="G364" s="1645"/>
      <c r="H364" s="1645"/>
      <c r="I364" s="1645"/>
      <c r="J364" s="1645"/>
      <c r="K364" s="1645"/>
      <c r="L364" s="1645"/>
      <c r="M364" s="1645"/>
      <c r="N364" s="2"/>
      <c r="O364" s="2"/>
      <c r="P364" s="2"/>
      <c r="Q364" s="2"/>
      <c r="R364" s="2"/>
      <c r="S364" s="2"/>
      <c r="T364" s="2"/>
      <c r="U364" s="2"/>
      <c r="V364" s="2"/>
      <c r="W364" s="2"/>
      <c r="X364" s="2"/>
      <c r="Y364" s="2"/>
      <c r="Z364" s="2"/>
    </row>
    <row r="365" spans="1:26" ht="15" customHeight="1" x14ac:dyDescent="0.2">
      <c r="A365" s="2"/>
      <c r="B365" s="1610"/>
      <c r="C365" s="1610"/>
      <c r="D365" s="1610"/>
      <c r="E365" s="1610"/>
      <c r="F365" s="1610"/>
      <c r="G365" s="1610"/>
      <c r="H365" s="1610"/>
      <c r="I365" s="1610"/>
      <c r="J365" s="1610"/>
      <c r="K365" s="1610"/>
      <c r="L365" s="1610"/>
      <c r="M365" s="1610"/>
      <c r="N365" s="2"/>
      <c r="O365" s="2"/>
      <c r="P365" s="2"/>
      <c r="Q365" s="2"/>
      <c r="R365" s="2"/>
      <c r="S365" s="2"/>
      <c r="T365" s="2"/>
      <c r="U365" s="2"/>
      <c r="V365" s="2"/>
      <c r="W365" s="2"/>
      <c r="X365" s="2"/>
      <c r="Y365" s="2"/>
      <c r="Z365" s="2"/>
    </row>
    <row r="366" spans="1:26" ht="12.75" customHeight="1" x14ac:dyDescent="0.2">
      <c r="A366" s="2"/>
      <c r="B366" s="1635"/>
      <c r="C366" s="1635"/>
      <c r="D366" s="1635"/>
      <c r="E366" s="1635"/>
      <c r="F366" s="1635"/>
      <c r="G366" s="1635"/>
      <c r="H366" s="1635"/>
      <c r="I366" s="1635"/>
      <c r="J366" s="1635"/>
      <c r="K366" s="1635"/>
      <c r="L366" s="1635"/>
      <c r="M366" s="1635"/>
      <c r="N366" s="2"/>
      <c r="O366" s="2"/>
      <c r="P366" s="2"/>
      <c r="Q366" s="2"/>
      <c r="R366" s="2"/>
      <c r="S366" s="2"/>
      <c r="T366" s="2"/>
      <c r="U366" s="2"/>
      <c r="V366" s="2"/>
      <c r="W366" s="2"/>
      <c r="X366" s="2"/>
      <c r="Y366" s="2"/>
      <c r="Z366" s="2"/>
    </row>
    <row r="367" spans="1:26" ht="12.75" customHeight="1" x14ac:dyDescent="0.2">
      <c r="A367" s="1"/>
      <c r="B367" s="1"/>
      <c r="C367" s="1"/>
      <c r="D367" s="1"/>
      <c r="E367" s="1"/>
      <c r="F367" s="1"/>
      <c r="G367" s="1"/>
      <c r="H367" s="1"/>
      <c r="I367" s="1"/>
      <c r="J367" s="1"/>
      <c r="K367" s="1"/>
      <c r="L367" s="1"/>
      <c r="M367" s="1"/>
      <c r="N367" s="2"/>
      <c r="O367" s="2"/>
      <c r="P367" s="2"/>
      <c r="Q367" s="2"/>
      <c r="R367" s="2"/>
      <c r="S367" s="2"/>
      <c r="T367" s="2"/>
      <c r="U367" s="2"/>
      <c r="V367" s="2"/>
      <c r="W367" s="2"/>
      <c r="X367" s="2"/>
      <c r="Y367" s="2"/>
      <c r="Z367" s="2"/>
    </row>
    <row r="368" spans="1:26" ht="15" customHeight="1" x14ac:dyDescent="0.2">
      <c r="A368" s="1"/>
      <c r="B368" s="2298" t="s">
        <v>1126</v>
      </c>
      <c r="C368" s="1615"/>
      <c r="D368" s="1637"/>
      <c r="E368" s="2299">
        <v>2022</v>
      </c>
      <c r="F368" s="1615"/>
      <c r="G368" s="1637"/>
      <c r="H368" s="2299">
        <v>2023</v>
      </c>
      <c r="I368" s="1615"/>
      <c r="J368" s="1637"/>
      <c r="K368" s="2299">
        <v>2024</v>
      </c>
      <c r="L368" s="1615"/>
      <c r="M368" s="1615"/>
      <c r="N368" s="1"/>
      <c r="O368" s="1"/>
      <c r="P368" s="1"/>
      <c r="Q368" s="1"/>
      <c r="R368" s="1"/>
      <c r="S368" s="1"/>
      <c r="T368" s="1"/>
      <c r="U368" s="1"/>
      <c r="V368" s="1"/>
      <c r="W368" s="1"/>
      <c r="X368" s="1"/>
      <c r="Y368" s="1"/>
      <c r="Z368" s="1"/>
    </row>
    <row r="369" spans="1:26" ht="27" customHeight="1" x14ac:dyDescent="0.2">
      <c r="A369" s="1"/>
      <c r="B369" s="1638"/>
      <c r="C369" s="1638"/>
      <c r="D369" s="1639"/>
      <c r="E369" s="1497" t="s">
        <v>167</v>
      </c>
      <c r="F369" s="875" t="s">
        <v>168</v>
      </c>
      <c r="G369" s="1498" t="s">
        <v>159</v>
      </c>
      <c r="H369" s="1497" t="s">
        <v>167</v>
      </c>
      <c r="I369" s="875" t="s">
        <v>168</v>
      </c>
      <c r="J369" s="1498" t="s">
        <v>159</v>
      </c>
      <c r="K369" s="1497" t="s">
        <v>167</v>
      </c>
      <c r="L369" s="875" t="s">
        <v>168</v>
      </c>
      <c r="M369" s="871" t="s">
        <v>159</v>
      </c>
      <c r="N369" s="1"/>
      <c r="O369" s="1"/>
      <c r="P369" s="1"/>
      <c r="Q369" s="1"/>
      <c r="R369" s="1"/>
      <c r="S369" s="1"/>
      <c r="T369" s="1"/>
      <c r="U369" s="1"/>
      <c r="V369" s="1"/>
      <c r="W369" s="1"/>
      <c r="X369" s="1"/>
      <c r="Y369" s="1"/>
      <c r="Z369" s="1"/>
    </row>
    <row r="370" spans="1:26" ht="15.75" customHeight="1" x14ac:dyDescent="0.2">
      <c r="A370" s="1"/>
      <c r="B370" s="1670" t="s">
        <v>169</v>
      </c>
      <c r="C370" s="1671"/>
      <c r="D370" s="1672"/>
      <c r="E370" s="1513">
        <v>1576321</v>
      </c>
      <c r="F370" s="1514">
        <v>216880</v>
      </c>
      <c r="G370" s="888">
        <v>1793201</v>
      </c>
      <c r="H370" s="1513">
        <v>1601161</v>
      </c>
      <c r="I370" s="1514">
        <v>274565</v>
      </c>
      <c r="J370" s="888">
        <v>1875726</v>
      </c>
      <c r="K370" s="1513">
        <v>1642329</v>
      </c>
      <c r="L370" s="1514">
        <v>299714</v>
      </c>
      <c r="M370" s="1515">
        <v>1942043</v>
      </c>
      <c r="N370" s="1"/>
      <c r="O370" s="82"/>
      <c r="P370" s="82"/>
      <c r="Q370" s="82"/>
      <c r="R370" s="1"/>
      <c r="S370" s="1"/>
      <c r="T370" s="1"/>
      <c r="U370" s="1"/>
      <c r="V370" s="1"/>
      <c r="W370" s="1"/>
      <c r="X370" s="1"/>
      <c r="Y370" s="1"/>
      <c r="Z370" s="1"/>
    </row>
    <row r="371" spans="1:26" ht="15" customHeight="1" x14ac:dyDescent="0.2">
      <c r="A371" s="1"/>
      <c r="B371" s="1697" t="s">
        <v>170</v>
      </c>
      <c r="C371" s="1698"/>
      <c r="D371" s="1699"/>
      <c r="E371" s="1493">
        <v>113</v>
      </c>
      <c r="F371" s="1409">
        <v>5</v>
      </c>
      <c r="G371" s="868">
        <v>118</v>
      </c>
      <c r="H371" s="1493">
        <v>120</v>
      </c>
      <c r="I371" s="1409">
        <v>12</v>
      </c>
      <c r="J371" s="868">
        <v>132</v>
      </c>
      <c r="K371" s="1493">
        <v>20</v>
      </c>
      <c r="L371" s="1409">
        <v>8</v>
      </c>
      <c r="M371" s="1494">
        <v>28</v>
      </c>
      <c r="N371" s="1"/>
      <c r="O371" s="82"/>
      <c r="P371" s="82"/>
      <c r="Q371" s="82"/>
      <c r="R371" s="1"/>
      <c r="S371" s="1"/>
      <c r="T371" s="1"/>
      <c r="U371" s="1"/>
      <c r="V371" s="1"/>
      <c r="W371" s="1"/>
      <c r="X371" s="1"/>
      <c r="Y371" s="1"/>
      <c r="Z371" s="1"/>
    </row>
    <row r="372" spans="1:26" ht="12.75" hidden="1" customHeight="1" x14ac:dyDescent="0.2">
      <c r="A372" s="1"/>
      <c r="B372" s="1650"/>
      <c r="C372" s="1650"/>
      <c r="D372" s="1651"/>
      <c r="E372" s="1513"/>
      <c r="F372" s="1514"/>
      <c r="G372" s="888"/>
      <c r="H372" s="1513"/>
      <c r="I372" s="1514"/>
      <c r="J372" s="888"/>
      <c r="K372" s="1513"/>
      <c r="L372" s="1514"/>
      <c r="M372" s="1515"/>
      <c r="N372" s="1"/>
      <c r="O372" s="1"/>
      <c r="P372" s="1"/>
      <c r="Q372" s="1"/>
      <c r="R372" s="1"/>
      <c r="S372" s="1"/>
      <c r="T372" s="1"/>
      <c r="U372" s="1"/>
      <c r="V372" s="1"/>
      <c r="W372" s="1"/>
      <c r="X372" s="1"/>
      <c r="Y372" s="1"/>
      <c r="Z372" s="1"/>
    </row>
    <row r="373" spans="1:26" ht="15" customHeight="1" x14ac:dyDescent="0.2">
      <c r="A373" s="1"/>
      <c r="B373" s="1697" t="s">
        <v>171</v>
      </c>
      <c r="C373" s="1698"/>
      <c r="D373" s="1699"/>
      <c r="E373" s="1493">
        <v>2</v>
      </c>
      <c r="F373" s="1409">
        <v>0</v>
      </c>
      <c r="G373" s="868">
        <v>2</v>
      </c>
      <c r="H373" s="1493">
        <v>0</v>
      </c>
      <c r="I373" s="1409">
        <v>0</v>
      </c>
      <c r="J373" s="868">
        <v>0</v>
      </c>
      <c r="K373" s="1493">
        <v>1</v>
      </c>
      <c r="L373" s="1409">
        <v>0</v>
      </c>
      <c r="M373" s="1494">
        <v>1</v>
      </c>
      <c r="N373" s="1"/>
      <c r="O373" s="82"/>
      <c r="P373" s="82"/>
      <c r="Q373" s="82"/>
      <c r="R373" s="1"/>
      <c r="S373" s="1"/>
      <c r="T373" s="1"/>
      <c r="U373" s="1"/>
      <c r="V373" s="1"/>
      <c r="W373" s="1"/>
      <c r="X373" s="1"/>
      <c r="Y373" s="1"/>
      <c r="Z373" s="1"/>
    </row>
    <row r="374" spans="1:26" ht="12.75" customHeight="1" x14ac:dyDescent="0.2">
      <c r="A374" s="1"/>
      <c r="B374" s="1650"/>
      <c r="C374" s="1650"/>
      <c r="D374" s="1651"/>
      <c r="E374" s="1513"/>
      <c r="F374" s="1514"/>
      <c r="G374" s="888"/>
      <c r="H374" s="1513"/>
      <c r="I374" s="1514"/>
      <c r="J374" s="888"/>
      <c r="K374" s="1513"/>
      <c r="L374" s="1514"/>
      <c r="M374" s="1515"/>
      <c r="N374" s="1"/>
      <c r="O374" s="1"/>
      <c r="P374" s="1"/>
      <c r="Q374" s="1"/>
      <c r="R374" s="1"/>
      <c r="S374" s="1"/>
      <c r="T374" s="1"/>
      <c r="U374" s="1"/>
      <c r="V374" s="1"/>
      <c r="W374" s="1"/>
      <c r="X374" s="1"/>
      <c r="Y374" s="1"/>
      <c r="Z374" s="1"/>
    </row>
    <row r="375" spans="1:26" ht="15" customHeight="1" x14ac:dyDescent="0.2">
      <c r="A375" s="1"/>
      <c r="B375" s="1623" t="s">
        <v>172</v>
      </c>
      <c r="C375" s="1624"/>
      <c r="D375" s="1625"/>
      <c r="E375" s="345">
        <v>0</v>
      </c>
      <c r="F375" s="346">
        <v>0</v>
      </c>
      <c r="G375" s="889">
        <v>0</v>
      </c>
      <c r="H375" s="345">
        <v>1</v>
      </c>
      <c r="I375" s="346">
        <v>0</v>
      </c>
      <c r="J375" s="889">
        <v>1</v>
      </c>
      <c r="K375" s="345">
        <v>0</v>
      </c>
      <c r="L375" s="346">
        <v>0</v>
      </c>
      <c r="M375" s="1194">
        <v>0</v>
      </c>
      <c r="N375" s="1"/>
      <c r="O375" s="82"/>
      <c r="P375" s="82"/>
      <c r="Q375" s="82"/>
      <c r="R375" s="1"/>
      <c r="S375" s="1"/>
      <c r="T375" s="1"/>
      <c r="U375" s="1"/>
      <c r="V375" s="1"/>
      <c r="W375" s="1"/>
      <c r="X375" s="1"/>
      <c r="Y375" s="1"/>
      <c r="Z375" s="1"/>
    </row>
    <row r="376" spans="1:26" ht="15" customHeight="1" x14ac:dyDescent="0.2">
      <c r="A376" s="1"/>
      <c r="B376" s="1697" t="s">
        <v>173</v>
      </c>
      <c r="C376" s="1698"/>
      <c r="D376" s="1699"/>
      <c r="E376" s="1493">
        <v>1139</v>
      </c>
      <c r="F376" s="1409">
        <v>102</v>
      </c>
      <c r="G376" s="868">
        <v>1241</v>
      </c>
      <c r="H376" s="1493">
        <v>755</v>
      </c>
      <c r="I376" s="1409">
        <v>232</v>
      </c>
      <c r="J376" s="868">
        <v>987</v>
      </c>
      <c r="K376" s="1493">
        <v>653</v>
      </c>
      <c r="L376" s="1409">
        <v>256</v>
      </c>
      <c r="M376" s="1494">
        <v>909</v>
      </c>
      <c r="N376" s="1"/>
      <c r="O376" s="82"/>
      <c r="P376" s="82"/>
      <c r="Q376" s="82"/>
      <c r="R376" s="1"/>
      <c r="S376" s="1"/>
      <c r="T376" s="1"/>
      <c r="U376" s="1"/>
      <c r="V376" s="1"/>
      <c r="W376" s="1"/>
      <c r="X376" s="1"/>
      <c r="Y376" s="1"/>
      <c r="Z376" s="1"/>
    </row>
    <row r="377" spans="1:26" ht="12.75" hidden="1" customHeight="1" x14ac:dyDescent="0.2">
      <c r="A377" s="1"/>
      <c r="B377" s="1650"/>
      <c r="C377" s="1650"/>
      <c r="D377" s="1651"/>
      <c r="E377" s="1513"/>
      <c r="F377" s="1514"/>
      <c r="G377" s="888"/>
      <c r="H377" s="1513"/>
      <c r="I377" s="1514"/>
      <c r="J377" s="888"/>
      <c r="K377" s="1513"/>
      <c r="L377" s="1514"/>
      <c r="M377" s="1515"/>
      <c r="N377" s="1"/>
      <c r="O377" s="1"/>
      <c r="P377" s="1"/>
      <c r="Q377" s="1"/>
      <c r="R377" s="1"/>
      <c r="S377" s="1"/>
      <c r="T377" s="1"/>
      <c r="U377" s="1"/>
      <c r="V377" s="1"/>
      <c r="W377" s="1"/>
      <c r="X377" s="1"/>
      <c r="Y377" s="1"/>
      <c r="Z377" s="1"/>
    </row>
    <row r="378" spans="1:26" ht="15" customHeight="1" x14ac:dyDescent="0.2">
      <c r="A378" s="1"/>
      <c r="B378" s="1697" t="s">
        <v>868</v>
      </c>
      <c r="C378" s="1698"/>
      <c r="D378" s="1699"/>
      <c r="E378" s="1516">
        <v>14.34</v>
      </c>
      <c r="F378" s="1517">
        <v>4.6100000000000003</v>
      </c>
      <c r="G378" s="890">
        <v>13.16</v>
      </c>
      <c r="H378" s="1516">
        <v>14.99</v>
      </c>
      <c r="I378" s="1517">
        <v>8.74</v>
      </c>
      <c r="J378" s="890">
        <v>14.07</v>
      </c>
      <c r="K378" s="1516">
        <v>2.44</v>
      </c>
      <c r="L378" s="1517">
        <v>5.34</v>
      </c>
      <c r="M378" s="1518">
        <v>2.88</v>
      </c>
      <c r="N378" s="1"/>
      <c r="O378" s="82"/>
      <c r="P378" s="82"/>
      <c r="Q378" s="82"/>
      <c r="R378" s="1"/>
      <c r="S378" s="1"/>
      <c r="T378" s="1"/>
      <c r="U378" s="1"/>
      <c r="V378" s="1"/>
      <c r="W378" s="1"/>
      <c r="X378" s="1"/>
      <c r="Y378" s="1"/>
      <c r="Z378" s="1"/>
    </row>
    <row r="379" spans="1:26" ht="12.75" hidden="1" customHeight="1" x14ac:dyDescent="0.2">
      <c r="A379" s="1"/>
      <c r="B379" s="1650"/>
      <c r="C379" s="1650"/>
      <c r="D379" s="1651"/>
      <c r="E379" s="1519"/>
      <c r="F379" s="1520"/>
      <c r="G379" s="891"/>
      <c r="H379" s="1519"/>
      <c r="I379" s="1520"/>
      <c r="J379" s="891"/>
      <c r="K379" s="1519"/>
      <c r="L379" s="1520"/>
      <c r="M379" s="1521"/>
      <c r="N379" s="1"/>
      <c r="O379" s="1"/>
      <c r="P379" s="1"/>
      <c r="Q379" s="1"/>
      <c r="R379" s="1"/>
      <c r="S379" s="1"/>
      <c r="T379" s="1"/>
      <c r="U379" s="1"/>
      <c r="V379" s="1"/>
      <c r="W379" s="1"/>
      <c r="X379" s="1"/>
      <c r="Y379" s="1"/>
      <c r="Z379" s="1"/>
    </row>
    <row r="380" spans="1:26" ht="15" customHeight="1" x14ac:dyDescent="0.2">
      <c r="A380" s="1"/>
      <c r="B380" s="1697" t="s">
        <v>175</v>
      </c>
      <c r="C380" s="1698"/>
      <c r="D380" s="1699"/>
      <c r="E380" s="1516">
        <v>0.25</v>
      </c>
      <c r="F380" s="1517">
        <v>0</v>
      </c>
      <c r="G380" s="890">
        <v>0.22</v>
      </c>
      <c r="H380" s="1516">
        <v>0</v>
      </c>
      <c r="I380" s="1517">
        <v>0</v>
      </c>
      <c r="J380" s="890">
        <v>0</v>
      </c>
      <c r="K380" s="1516">
        <v>0.12</v>
      </c>
      <c r="L380" s="1517">
        <v>0</v>
      </c>
      <c r="M380" s="1518">
        <v>0.1</v>
      </c>
      <c r="N380" s="1"/>
      <c r="O380" s="82"/>
      <c r="P380" s="82"/>
      <c r="Q380" s="82"/>
      <c r="R380" s="1"/>
      <c r="S380" s="1"/>
      <c r="T380" s="1"/>
      <c r="U380" s="1"/>
      <c r="V380" s="1"/>
      <c r="W380" s="1"/>
      <c r="X380" s="1"/>
      <c r="Y380" s="1"/>
      <c r="Z380" s="1"/>
    </row>
    <row r="381" spans="1:26" ht="12.75" customHeight="1" x14ac:dyDescent="0.2">
      <c r="A381" s="1"/>
      <c r="B381" s="1650"/>
      <c r="C381" s="1650"/>
      <c r="D381" s="1651"/>
      <c r="E381" s="1519"/>
      <c r="F381" s="1520"/>
      <c r="G381" s="891"/>
      <c r="H381" s="1519"/>
      <c r="I381" s="1520"/>
      <c r="J381" s="891"/>
      <c r="K381" s="1519"/>
      <c r="L381" s="1520"/>
      <c r="M381" s="1521"/>
      <c r="N381" s="1"/>
      <c r="O381" s="1"/>
      <c r="P381" s="1"/>
      <c r="Q381" s="1"/>
      <c r="R381" s="1"/>
      <c r="S381" s="1"/>
      <c r="T381" s="1"/>
      <c r="U381" s="1"/>
      <c r="V381" s="1"/>
      <c r="W381" s="1"/>
      <c r="X381" s="1"/>
      <c r="Y381" s="1"/>
      <c r="Z381" s="1"/>
    </row>
    <row r="382" spans="1:26" ht="15" customHeight="1" x14ac:dyDescent="0.2">
      <c r="A382" s="1"/>
      <c r="B382" s="1623" t="s">
        <v>176</v>
      </c>
      <c r="C382" s="1624"/>
      <c r="D382" s="1625"/>
      <c r="E382" s="347">
        <v>0</v>
      </c>
      <c r="F382" s="348">
        <v>0</v>
      </c>
      <c r="G382" s="892">
        <v>0</v>
      </c>
      <c r="H382" s="347">
        <v>0.12</v>
      </c>
      <c r="I382" s="348">
        <v>0</v>
      </c>
      <c r="J382" s="892">
        <v>0.11</v>
      </c>
      <c r="K382" s="347">
        <v>0</v>
      </c>
      <c r="L382" s="348">
        <v>0</v>
      </c>
      <c r="M382" s="1195">
        <v>0</v>
      </c>
      <c r="N382" s="1"/>
      <c r="O382" s="82"/>
      <c r="P382" s="82"/>
      <c r="Q382" s="82"/>
      <c r="R382" s="1"/>
      <c r="S382" s="1"/>
      <c r="T382" s="1"/>
      <c r="U382" s="1"/>
      <c r="V382" s="1"/>
      <c r="W382" s="1"/>
      <c r="X382" s="1"/>
      <c r="Y382" s="1"/>
      <c r="Z382" s="1"/>
    </row>
    <row r="383" spans="1:26" ht="15" customHeight="1" x14ac:dyDescent="0.2">
      <c r="A383" s="1"/>
      <c r="B383" s="1675" t="s">
        <v>177</v>
      </c>
      <c r="C383" s="1632"/>
      <c r="D383" s="1633"/>
      <c r="E383" s="349">
        <v>145</v>
      </c>
      <c r="F383" s="350">
        <v>94</v>
      </c>
      <c r="G383" s="893">
        <v>138</v>
      </c>
      <c r="H383" s="349">
        <v>94</v>
      </c>
      <c r="I383" s="350">
        <v>169</v>
      </c>
      <c r="J383" s="893">
        <v>105</v>
      </c>
      <c r="K383" s="349">
        <v>80</v>
      </c>
      <c r="L383" s="350">
        <v>171</v>
      </c>
      <c r="M383" s="1196">
        <v>94</v>
      </c>
      <c r="N383" s="1"/>
      <c r="O383" s="82"/>
      <c r="P383" s="82"/>
      <c r="Q383" s="82"/>
      <c r="R383" s="1"/>
      <c r="S383" s="1"/>
      <c r="T383" s="1"/>
      <c r="U383" s="1"/>
      <c r="V383" s="1"/>
      <c r="W383" s="1"/>
      <c r="X383" s="1"/>
      <c r="Y383" s="1"/>
      <c r="Z383" s="1"/>
    </row>
    <row r="384" spans="1:26" ht="15" customHeight="1" x14ac:dyDescent="0.2">
      <c r="A384" s="2"/>
      <c r="B384" s="2028" t="s">
        <v>1127</v>
      </c>
      <c r="C384" s="1645"/>
      <c r="D384" s="1645"/>
      <c r="E384" s="1645"/>
      <c r="F384" s="1645"/>
      <c r="G384" s="1645"/>
      <c r="H384" s="1645"/>
      <c r="I384" s="1645"/>
      <c r="J384" s="1645"/>
      <c r="K384" s="1645"/>
      <c r="L384" s="1645"/>
      <c r="M384" s="1645"/>
      <c r="N384" s="2"/>
      <c r="O384" s="2"/>
      <c r="P384" s="2"/>
      <c r="Q384" s="2"/>
      <c r="R384" s="2"/>
      <c r="S384" s="2"/>
      <c r="T384" s="2"/>
      <c r="U384" s="2"/>
      <c r="V384" s="2"/>
      <c r="W384" s="2"/>
      <c r="X384" s="2"/>
      <c r="Y384" s="2"/>
      <c r="Z384" s="2"/>
    </row>
    <row r="385" spans="1:26" ht="15" customHeight="1" x14ac:dyDescent="0.2">
      <c r="A385" s="2"/>
      <c r="B385" s="1610"/>
      <c r="C385" s="1610"/>
      <c r="D385" s="1610"/>
      <c r="E385" s="1610"/>
      <c r="F385" s="1610"/>
      <c r="G385" s="1610"/>
      <c r="H385" s="1610"/>
      <c r="I385" s="1610"/>
      <c r="J385" s="1610"/>
      <c r="K385" s="1610"/>
      <c r="L385" s="1610"/>
      <c r="M385" s="1610"/>
      <c r="N385" s="2"/>
      <c r="O385" s="2"/>
      <c r="P385" s="2"/>
      <c r="Q385" s="2"/>
      <c r="R385" s="2"/>
      <c r="S385" s="2"/>
      <c r="T385" s="2"/>
      <c r="U385" s="2"/>
      <c r="V385" s="2"/>
      <c r="W385" s="2"/>
      <c r="X385" s="2"/>
      <c r="Y385" s="2"/>
      <c r="Z385" s="2"/>
    </row>
    <row r="386" spans="1:26" ht="1.5" customHeight="1" x14ac:dyDescent="0.2">
      <c r="A386" s="2"/>
      <c r="B386" s="1635"/>
      <c r="C386" s="1635"/>
      <c r="D386" s="1635"/>
      <c r="E386" s="1635"/>
      <c r="F386" s="1635"/>
      <c r="G386" s="1635"/>
      <c r="H386" s="1635"/>
      <c r="I386" s="1635"/>
      <c r="J386" s="1635"/>
      <c r="K386" s="1635"/>
      <c r="L386" s="1635"/>
      <c r="M386" s="1635"/>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9.5" customHeight="1" x14ac:dyDescent="0.2">
      <c r="A389" s="1012"/>
      <c r="B389" s="1702" t="s">
        <v>1128</v>
      </c>
      <c r="C389" s="1615"/>
      <c r="D389" s="1615"/>
      <c r="E389" s="1615"/>
      <c r="F389" s="1615"/>
      <c r="G389" s="1615"/>
      <c r="H389" s="1615"/>
      <c r="I389" s="1615"/>
      <c r="J389" s="1615"/>
      <c r="K389" s="1615"/>
      <c r="L389" s="1615"/>
      <c r="M389" s="1615"/>
      <c r="N389" s="1"/>
      <c r="O389" s="1"/>
      <c r="P389" s="1"/>
      <c r="Q389" s="1"/>
      <c r="R389" s="1"/>
      <c r="S389" s="1"/>
      <c r="T389" s="1"/>
      <c r="U389" s="1"/>
      <c r="V389" s="1"/>
      <c r="W389" s="1"/>
      <c r="X389" s="1"/>
      <c r="Y389" s="1"/>
      <c r="Z389" s="1"/>
    </row>
    <row r="390" spans="1:26" ht="7.5" customHeight="1" x14ac:dyDescent="0.2">
      <c r="A390" s="1012"/>
      <c r="B390" s="1615"/>
      <c r="C390" s="1615"/>
      <c r="D390" s="1615"/>
      <c r="E390" s="1615"/>
      <c r="F390" s="1615"/>
      <c r="G390" s="1615"/>
      <c r="H390" s="1615"/>
      <c r="I390" s="1615"/>
      <c r="J390" s="1615"/>
      <c r="K390" s="1615"/>
      <c r="L390" s="1615"/>
      <c r="M390" s="1615"/>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 customHeight="1" x14ac:dyDescent="0.2">
      <c r="A392" s="1"/>
      <c r="B392" s="2298" t="s">
        <v>1129</v>
      </c>
      <c r="C392" s="1615"/>
      <c r="D392" s="1615"/>
      <c r="E392" s="1615"/>
      <c r="F392" s="1615"/>
      <c r="G392" s="1637"/>
      <c r="H392" s="2299">
        <v>2022</v>
      </c>
      <c r="I392" s="1637"/>
      <c r="J392" s="2299">
        <v>2023</v>
      </c>
      <c r="K392" s="1615"/>
      <c r="L392" s="2303">
        <v>2024</v>
      </c>
      <c r="M392" s="1615"/>
      <c r="N392" s="1"/>
      <c r="O392" s="1"/>
      <c r="P392" s="1"/>
      <c r="Q392" s="1"/>
      <c r="R392" s="1"/>
      <c r="S392" s="1"/>
      <c r="T392" s="1"/>
      <c r="U392" s="1"/>
      <c r="V392" s="1"/>
      <c r="W392" s="1"/>
      <c r="X392" s="1"/>
      <c r="Y392" s="1"/>
      <c r="Z392" s="1"/>
    </row>
    <row r="393" spans="1:26" ht="12.75" customHeight="1" x14ac:dyDescent="0.2">
      <c r="A393" s="1"/>
      <c r="B393" s="1638"/>
      <c r="C393" s="1638"/>
      <c r="D393" s="1638"/>
      <c r="E393" s="1638"/>
      <c r="F393" s="1638"/>
      <c r="G393" s="1639"/>
      <c r="H393" s="1497" t="s">
        <v>167</v>
      </c>
      <c r="I393" s="1498" t="s">
        <v>168</v>
      </c>
      <c r="J393" s="1497" t="s">
        <v>167</v>
      </c>
      <c r="K393" s="1498" t="s">
        <v>168</v>
      </c>
      <c r="L393" s="1497" t="s">
        <v>167</v>
      </c>
      <c r="M393" s="871" t="s">
        <v>168</v>
      </c>
      <c r="N393" s="1"/>
      <c r="O393" s="1"/>
      <c r="P393" s="1"/>
      <c r="Q393" s="1"/>
      <c r="R393" s="1"/>
      <c r="S393" s="1"/>
      <c r="T393" s="1"/>
      <c r="U393" s="1"/>
      <c r="V393" s="1"/>
      <c r="W393" s="1"/>
      <c r="X393" s="1"/>
      <c r="Y393" s="1"/>
      <c r="Z393" s="1"/>
    </row>
    <row r="394" spans="1:26" ht="12.75" customHeight="1" x14ac:dyDescent="0.2">
      <c r="A394" s="1"/>
      <c r="B394" s="1623" t="s">
        <v>1130</v>
      </c>
      <c r="C394" s="1624"/>
      <c r="D394" s="1624"/>
      <c r="E394" s="1624"/>
      <c r="F394" s="1624"/>
      <c r="G394" s="1625"/>
      <c r="H394" s="894">
        <v>2.0499999999999998</v>
      </c>
      <c r="I394" s="895">
        <v>0.97</v>
      </c>
      <c r="J394" s="894">
        <v>2.2217554547158112</v>
      </c>
      <c r="K394" s="1522">
        <v>0.68921253983716058</v>
      </c>
      <c r="L394" s="896">
        <v>3.8</v>
      </c>
      <c r="M394" s="1523">
        <v>1.86</v>
      </c>
      <c r="N394" s="1"/>
      <c r="O394" s="82"/>
      <c r="P394" s="82"/>
      <c r="Q394" s="1"/>
      <c r="R394" s="1"/>
      <c r="S394" s="1"/>
      <c r="T394" s="1"/>
      <c r="U394" s="1"/>
      <c r="V394" s="1"/>
      <c r="W394" s="1"/>
      <c r="X394" s="1"/>
      <c r="Y394" s="1"/>
      <c r="Z394" s="1"/>
    </row>
    <row r="395" spans="1:26" ht="12.75" customHeight="1" x14ac:dyDescent="0.2">
      <c r="A395" s="1"/>
      <c r="B395" s="1623" t="s">
        <v>1131</v>
      </c>
      <c r="C395" s="1624"/>
      <c r="D395" s="1624"/>
      <c r="E395" s="1624"/>
      <c r="F395" s="1624"/>
      <c r="G395" s="1625"/>
      <c r="H395" s="894">
        <v>0.41</v>
      </c>
      <c r="I395" s="895">
        <v>0.38</v>
      </c>
      <c r="J395" s="894">
        <v>0.4672739646822936</v>
      </c>
      <c r="K395" s="1522">
        <v>0.37181202807004715</v>
      </c>
      <c r="L395" s="897">
        <v>0.42</v>
      </c>
      <c r="M395" s="1331">
        <v>0.57999999999999996</v>
      </c>
      <c r="N395" s="1"/>
      <c r="O395" s="82"/>
      <c r="P395" s="82"/>
      <c r="Q395" s="1"/>
      <c r="R395" s="1"/>
      <c r="S395" s="1"/>
      <c r="T395" s="1"/>
      <c r="U395" s="1"/>
      <c r="V395" s="1"/>
      <c r="W395" s="1"/>
      <c r="X395" s="1"/>
      <c r="Y395" s="1"/>
      <c r="Z395" s="1"/>
    </row>
    <row r="396" spans="1:26" ht="12.75" customHeight="1" x14ac:dyDescent="0.2">
      <c r="A396" s="1"/>
      <c r="B396" s="1675" t="s">
        <v>1132</v>
      </c>
      <c r="C396" s="1632"/>
      <c r="D396" s="1632"/>
      <c r="E396" s="1632"/>
      <c r="F396" s="1632"/>
      <c r="G396" s="1633"/>
      <c r="H396" s="898">
        <v>0</v>
      </c>
      <c r="I396" s="899">
        <v>0</v>
      </c>
      <c r="J396" s="898">
        <v>1.7632979799331833E-2</v>
      </c>
      <c r="K396" s="1524">
        <v>1.813717210097791E-2</v>
      </c>
      <c r="L396" s="900">
        <v>0</v>
      </c>
      <c r="M396" s="1525">
        <v>0</v>
      </c>
      <c r="N396" s="1"/>
      <c r="O396" s="82"/>
      <c r="P396" s="82"/>
      <c r="Q396" s="1"/>
      <c r="R396" s="1"/>
      <c r="S396" s="1"/>
      <c r="T396" s="1"/>
      <c r="U396" s="1"/>
      <c r="V396" s="1"/>
      <c r="W396" s="1"/>
      <c r="X396" s="1"/>
      <c r="Y396" s="1"/>
      <c r="Z396" s="1"/>
    </row>
    <row r="397" spans="1:26" ht="12.75" customHeight="1" x14ac:dyDescent="0.2">
      <c r="A397" s="2"/>
      <c r="B397" s="2329" t="s">
        <v>1133</v>
      </c>
      <c r="C397" s="1630"/>
      <c r="D397" s="1630"/>
      <c r="E397" s="1630"/>
      <c r="F397" s="1630"/>
      <c r="G397" s="1630"/>
      <c r="H397" s="1630"/>
      <c r="I397" s="1630"/>
      <c r="J397" s="1630"/>
      <c r="K397" s="1630"/>
      <c r="L397" s="1630"/>
      <c r="M397" s="1630"/>
      <c r="N397" s="2"/>
      <c r="O397" s="2"/>
      <c r="P397" s="2"/>
      <c r="Q397" s="2"/>
      <c r="R397" s="2"/>
      <c r="S397" s="2"/>
      <c r="T397" s="2"/>
      <c r="U397" s="2"/>
      <c r="V397" s="2"/>
      <c r="W397" s="2"/>
      <c r="X397" s="2"/>
      <c r="Y397" s="2"/>
      <c r="Z397" s="2"/>
    </row>
    <row r="398" spans="1:26" ht="12.75" customHeight="1" x14ac:dyDescent="0.2">
      <c r="A398" s="2"/>
      <c r="B398" s="1"/>
      <c r="C398" s="1"/>
      <c r="D398" s="1"/>
      <c r="E398" s="1"/>
      <c r="F398" s="1"/>
      <c r="G398" s="1"/>
      <c r="H398" s="1"/>
      <c r="I398" s="1"/>
      <c r="J398" s="1"/>
      <c r="K398" s="1"/>
      <c r="L398" s="1"/>
      <c r="M398" s="1"/>
      <c r="N398" s="2"/>
      <c r="O398" s="2"/>
      <c r="P398" s="2"/>
      <c r="Q398" s="2"/>
      <c r="R398" s="2"/>
      <c r="S398" s="2"/>
      <c r="T398" s="2"/>
      <c r="U398" s="2"/>
      <c r="V398" s="2"/>
      <c r="W398" s="2"/>
      <c r="X398" s="2"/>
      <c r="Y398" s="2"/>
      <c r="Z398" s="2"/>
    </row>
    <row r="399" spans="1:26" ht="12.75" customHeight="1" x14ac:dyDescent="0.2">
      <c r="A399" s="2"/>
      <c r="B399" s="1"/>
      <c r="C399" s="1"/>
      <c r="D399" s="1"/>
      <c r="E399" s="1"/>
      <c r="F399" s="1"/>
      <c r="G399" s="1"/>
      <c r="H399" s="1"/>
      <c r="I399" s="1"/>
      <c r="J399" s="1"/>
      <c r="K399" s="1"/>
      <c r="L399" s="1"/>
      <c r="M399" s="1"/>
      <c r="N399" s="2"/>
      <c r="O399" s="2"/>
      <c r="P399" s="2"/>
      <c r="Q399" s="2"/>
      <c r="R399" s="2"/>
      <c r="S399" s="2"/>
      <c r="T399" s="2"/>
      <c r="U399" s="2"/>
      <c r="V399" s="2"/>
      <c r="W399" s="2"/>
      <c r="X399" s="2"/>
      <c r="Y399" s="2"/>
      <c r="Z399" s="2"/>
    </row>
    <row r="400" spans="1:26" ht="15" customHeight="1" x14ac:dyDescent="0.2">
      <c r="A400" s="1"/>
      <c r="B400" s="2298" t="s">
        <v>1134</v>
      </c>
      <c r="C400" s="1615"/>
      <c r="D400" s="1615"/>
      <c r="E400" s="1615"/>
      <c r="F400" s="1615"/>
      <c r="G400" s="1637"/>
      <c r="H400" s="2312">
        <v>2022</v>
      </c>
      <c r="I400" s="1637"/>
      <c r="J400" s="2312">
        <v>2023</v>
      </c>
      <c r="K400" s="1615"/>
      <c r="L400" s="2330">
        <v>2024</v>
      </c>
      <c r="M400" s="1615"/>
      <c r="N400" s="1"/>
      <c r="O400" s="1"/>
      <c r="P400" s="1"/>
      <c r="Q400" s="1"/>
      <c r="R400" s="1"/>
      <c r="S400" s="1"/>
      <c r="T400" s="1"/>
      <c r="U400" s="1"/>
      <c r="V400" s="1"/>
      <c r="W400" s="1"/>
      <c r="X400" s="1"/>
      <c r="Y400" s="1"/>
      <c r="Z400" s="1"/>
    </row>
    <row r="401" spans="1:26" ht="12.75" customHeight="1" x14ac:dyDescent="0.2">
      <c r="A401" s="1"/>
      <c r="B401" s="1638"/>
      <c r="C401" s="1638"/>
      <c r="D401" s="1638"/>
      <c r="E401" s="1638"/>
      <c r="F401" s="1638"/>
      <c r="G401" s="1639"/>
      <c r="H401" s="1497" t="s">
        <v>167</v>
      </c>
      <c r="I401" s="1498" t="s">
        <v>168</v>
      </c>
      <c r="J401" s="1497" t="s">
        <v>167</v>
      </c>
      <c r="K401" s="1498" t="s">
        <v>168</v>
      </c>
      <c r="L401" s="1526" t="s">
        <v>167</v>
      </c>
      <c r="M401" s="901" t="s">
        <v>168</v>
      </c>
      <c r="N401" s="1"/>
      <c r="O401" s="1"/>
      <c r="P401" s="1"/>
      <c r="Q401" s="1"/>
      <c r="R401" s="1"/>
      <c r="S401" s="1"/>
      <c r="T401" s="1"/>
      <c r="U401" s="1"/>
      <c r="V401" s="1"/>
      <c r="W401" s="1"/>
      <c r="X401" s="1"/>
      <c r="Y401" s="1"/>
      <c r="Z401" s="1"/>
    </row>
    <row r="402" spans="1:26" ht="12.75" customHeight="1" x14ac:dyDescent="0.2">
      <c r="A402" s="1"/>
      <c r="B402" s="1623" t="s">
        <v>1130</v>
      </c>
      <c r="C402" s="1624"/>
      <c r="D402" s="1624"/>
      <c r="E402" s="1624"/>
      <c r="F402" s="1624"/>
      <c r="G402" s="1625"/>
      <c r="H402" s="894">
        <v>14.97</v>
      </c>
      <c r="I402" s="895">
        <v>0</v>
      </c>
      <c r="J402" s="894">
        <v>31.23</v>
      </c>
      <c r="K402" s="1522">
        <v>1.46</v>
      </c>
      <c r="L402" s="902">
        <v>36.659999999999997</v>
      </c>
      <c r="M402" s="1527">
        <v>0.67</v>
      </c>
      <c r="N402" s="1"/>
      <c r="O402" s="82"/>
      <c r="P402" s="82"/>
      <c r="Q402" s="1"/>
      <c r="R402" s="1"/>
      <c r="S402" s="1"/>
      <c r="T402" s="1"/>
      <c r="U402" s="1"/>
      <c r="V402" s="1"/>
      <c r="W402" s="1"/>
      <c r="X402" s="1"/>
      <c r="Y402" s="1"/>
      <c r="Z402" s="1"/>
    </row>
    <row r="403" spans="1:26" ht="12.75" customHeight="1" x14ac:dyDescent="0.2">
      <c r="A403" s="1"/>
      <c r="B403" s="1623" t="s">
        <v>1131</v>
      </c>
      <c r="C403" s="1624"/>
      <c r="D403" s="1624"/>
      <c r="E403" s="1624"/>
      <c r="F403" s="1624"/>
      <c r="G403" s="1625"/>
      <c r="H403" s="894">
        <v>14.34</v>
      </c>
      <c r="I403" s="895">
        <v>4.6100000000000003</v>
      </c>
      <c r="J403" s="894">
        <v>14.99</v>
      </c>
      <c r="K403" s="1522">
        <v>8.74</v>
      </c>
      <c r="L403" s="902">
        <v>2.44</v>
      </c>
      <c r="M403" s="1527">
        <v>5.34</v>
      </c>
      <c r="N403" s="1"/>
      <c r="O403" s="82"/>
      <c r="P403" s="82"/>
      <c r="Q403" s="1"/>
      <c r="R403" s="1"/>
      <c r="S403" s="1"/>
      <c r="T403" s="1"/>
      <c r="U403" s="1"/>
      <c r="V403" s="1"/>
      <c r="W403" s="1"/>
      <c r="X403" s="1"/>
      <c r="Y403" s="1"/>
      <c r="Z403" s="1"/>
    </row>
    <row r="404" spans="1:26" ht="12.75" customHeight="1" x14ac:dyDescent="0.2">
      <c r="A404" s="1"/>
      <c r="B404" s="1675" t="s">
        <v>1132</v>
      </c>
      <c r="C404" s="1632"/>
      <c r="D404" s="1632"/>
      <c r="E404" s="1632"/>
      <c r="F404" s="1632"/>
      <c r="G404" s="1633"/>
      <c r="H404" s="898">
        <v>0</v>
      </c>
      <c r="I404" s="899">
        <v>0</v>
      </c>
      <c r="J404" s="898">
        <v>0.12</v>
      </c>
      <c r="K404" s="1524">
        <v>0</v>
      </c>
      <c r="L404" s="903">
        <v>0</v>
      </c>
      <c r="M404" s="1528">
        <v>0</v>
      </c>
      <c r="N404" s="1"/>
      <c r="O404" s="82"/>
      <c r="P404" s="82"/>
      <c r="Q404" s="1"/>
      <c r="R404" s="1"/>
      <c r="S404" s="1"/>
      <c r="T404" s="1"/>
      <c r="U404" s="1"/>
      <c r="V404" s="1"/>
      <c r="W404" s="1"/>
      <c r="X404" s="1"/>
      <c r="Y404" s="1"/>
      <c r="Z404" s="1"/>
    </row>
    <row r="405" spans="1:26" ht="15" customHeight="1" x14ac:dyDescent="0.2">
      <c r="A405" s="2"/>
      <c r="B405" s="2314" t="s">
        <v>1135</v>
      </c>
      <c r="C405" s="1630"/>
      <c r="D405" s="1630"/>
      <c r="E405" s="1630"/>
      <c r="F405" s="1630"/>
      <c r="G405" s="1630"/>
      <c r="H405" s="1630"/>
      <c r="I405" s="1630"/>
      <c r="J405" s="1630"/>
      <c r="K405" s="1630"/>
      <c r="L405" s="1630"/>
      <c r="M405" s="1630"/>
      <c r="N405" s="2"/>
      <c r="O405" s="2"/>
      <c r="P405" s="2"/>
      <c r="Q405" s="2"/>
      <c r="R405" s="2"/>
      <c r="S405" s="2"/>
      <c r="T405" s="2"/>
      <c r="U405" s="2"/>
      <c r="V405" s="2"/>
      <c r="W405" s="2"/>
      <c r="X405" s="2"/>
      <c r="Y405" s="2"/>
      <c r="Z405" s="2"/>
    </row>
    <row r="406" spans="1:26" ht="12.75" customHeight="1" x14ac:dyDescent="0.2">
      <c r="A406" s="2"/>
      <c r="B406" s="1"/>
      <c r="C406" s="1"/>
      <c r="D406" s="1"/>
      <c r="E406" s="1"/>
      <c r="F406" s="1"/>
      <c r="G406" s="1"/>
      <c r="H406" s="1"/>
      <c r="I406" s="1"/>
      <c r="J406" s="1"/>
      <c r="K406" s="1"/>
      <c r="L406" s="1"/>
      <c r="M406" s="1"/>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6"/>
      <c r="B410" s="2309" t="s">
        <v>181</v>
      </c>
      <c r="C410" s="1610"/>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x14ac:dyDescent="0.2">
      <c r="A411" s="2"/>
      <c r="B411" s="1610"/>
      <c r="C411" s="1610"/>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1012"/>
      <c r="B413" s="1012" t="s">
        <v>182</v>
      </c>
      <c r="C413" s="1012"/>
      <c r="D413" s="1012"/>
      <c r="E413" s="1012"/>
      <c r="F413" s="1012"/>
      <c r="G413" s="1012"/>
      <c r="H413" s="1012"/>
      <c r="I413" s="1012"/>
      <c r="J413" s="1012"/>
      <c r="K413" s="1012"/>
      <c r="L413" s="1012"/>
      <c r="M413" s="1012"/>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2310" t="s">
        <v>1136</v>
      </c>
      <c r="C415" s="1615"/>
      <c r="D415" s="1637"/>
      <c r="E415" s="2311">
        <v>2022</v>
      </c>
      <c r="F415" s="2311">
        <v>2023</v>
      </c>
      <c r="G415" s="2312">
        <v>2024</v>
      </c>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638"/>
      <c r="C416" s="1638"/>
      <c r="D416" s="1639"/>
      <c r="E416" s="1683"/>
      <c r="F416" s="1683"/>
      <c r="G416" s="1685"/>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670" t="s">
        <v>184</v>
      </c>
      <c r="C417" s="1671"/>
      <c r="D417" s="1672"/>
      <c r="E417" s="802">
        <v>2316</v>
      </c>
      <c r="F417" s="227">
        <v>2347</v>
      </c>
      <c r="G417" s="227">
        <v>2389</v>
      </c>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675" t="s">
        <v>566</v>
      </c>
      <c r="C418" s="1632"/>
      <c r="D418" s="1633"/>
      <c r="E418" s="758">
        <v>19540.2</v>
      </c>
      <c r="F418" s="1177">
        <v>15511.5</v>
      </c>
      <c r="G418" s="1177">
        <v>18048.8</v>
      </c>
      <c r="H418" s="1"/>
      <c r="I418" s="1"/>
      <c r="J418" s="1"/>
      <c r="K418" s="1"/>
      <c r="L418" s="1"/>
      <c r="M418" s="1"/>
      <c r="N418" s="1"/>
      <c r="O418" s="1"/>
      <c r="P418" s="1"/>
      <c r="Q418" s="1"/>
      <c r="R418" s="1"/>
      <c r="S418" s="1"/>
      <c r="T418" s="1"/>
      <c r="U418" s="1"/>
      <c r="V418" s="1"/>
      <c r="W418" s="1"/>
      <c r="X418" s="1"/>
      <c r="Y418" s="1"/>
      <c r="Z418" s="1"/>
    </row>
    <row r="419" spans="1:26" ht="12.75" customHeight="1" x14ac:dyDescent="0.2">
      <c r="A419" s="2"/>
      <c r="B419" s="1644" t="s">
        <v>1137</v>
      </c>
      <c r="C419" s="1645"/>
      <c r="D419" s="1645"/>
      <c r="E419" s="1645"/>
      <c r="F419" s="1645"/>
      <c r="G419" s="1645"/>
      <c r="H419" s="2"/>
      <c r="I419" s="2"/>
      <c r="J419" s="1"/>
      <c r="K419" s="2"/>
      <c r="L419" s="2"/>
      <c r="M419" s="2"/>
      <c r="N419" s="2"/>
      <c r="O419" s="2"/>
      <c r="P419" s="2"/>
      <c r="Q419" s="2"/>
      <c r="R419" s="2"/>
      <c r="S419" s="2"/>
      <c r="T419" s="2"/>
      <c r="U419" s="2"/>
      <c r="V419" s="2"/>
      <c r="W419" s="2"/>
      <c r="X419" s="2"/>
      <c r="Y419" s="2"/>
      <c r="Z419" s="2"/>
    </row>
    <row r="420" spans="1:26" ht="12.75" hidden="1" customHeight="1" x14ac:dyDescent="0.2">
      <c r="A420" s="2"/>
      <c r="B420" s="1610"/>
      <c r="C420" s="1610"/>
      <c r="D420" s="1610"/>
      <c r="E420" s="1610"/>
      <c r="F420" s="1610"/>
      <c r="G420" s="1610"/>
      <c r="H420" s="2"/>
      <c r="I420" s="2"/>
      <c r="J420" s="1"/>
      <c r="K420" s="2"/>
      <c r="L420" s="2"/>
      <c r="M420" s="2"/>
      <c r="N420" s="2"/>
      <c r="O420" s="2"/>
      <c r="P420" s="2"/>
      <c r="Q420" s="2"/>
      <c r="R420" s="2"/>
      <c r="S420" s="2"/>
      <c r="T420" s="2"/>
      <c r="U420" s="2"/>
      <c r="V420" s="2"/>
      <c r="W420" s="2"/>
      <c r="X420" s="2"/>
      <c r="Y420" s="2"/>
      <c r="Z420" s="2"/>
    </row>
    <row r="421" spans="1:26" ht="21" customHeight="1" x14ac:dyDescent="0.2">
      <c r="A421" s="2"/>
      <c r="B421" s="1635"/>
      <c r="C421" s="1635"/>
      <c r="D421" s="1635"/>
      <c r="E421" s="1635"/>
      <c r="F421" s="1635"/>
      <c r="G421" s="1635"/>
      <c r="H421" s="2"/>
      <c r="I421" s="2"/>
      <c r="J421" s="1"/>
      <c r="K421" s="2"/>
      <c r="L421" s="2"/>
      <c r="M421" s="2"/>
      <c r="N421" s="2"/>
      <c r="O421" s="2"/>
      <c r="P421" s="2"/>
      <c r="Q421" s="2"/>
      <c r="R421" s="2"/>
      <c r="S421" s="2"/>
      <c r="T421" s="2"/>
      <c r="U421" s="2"/>
      <c r="V421" s="2"/>
      <c r="W421" s="2"/>
      <c r="X421" s="2"/>
      <c r="Y421" s="2"/>
      <c r="Z421" s="2"/>
    </row>
    <row r="422" spans="1:26" ht="12.75" customHeight="1" x14ac:dyDescent="0.2">
      <c r="A422" s="2"/>
      <c r="B422" s="8"/>
      <c r="C422" s="8"/>
      <c r="D422" s="8"/>
      <c r="E422" s="268"/>
      <c r="F422" s="268"/>
      <c r="G422" s="268"/>
      <c r="H422" s="2"/>
      <c r="I422" s="2"/>
      <c r="J422" s="1"/>
      <c r="K422" s="2"/>
      <c r="L422" s="2"/>
      <c r="M422" s="2"/>
      <c r="N422" s="2"/>
      <c r="O422" s="2"/>
      <c r="P422" s="2"/>
      <c r="Q422" s="2"/>
      <c r="R422" s="2"/>
      <c r="S422" s="2"/>
      <c r="T422" s="2"/>
      <c r="U422" s="2"/>
      <c r="V422" s="2"/>
      <c r="W422" s="2"/>
      <c r="X422" s="2"/>
      <c r="Y422" s="2"/>
      <c r="Z422" s="2"/>
    </row>
    <row r="423" spans="1:26" ht="12.75" customHeight="1" x14ac:dyDescent="0.2">
      <c r="A423" s="2"/>
      <c r="B423" s="1"/>
      <c r="C423" s="1"/>
      <c r="D423" s="1"/>
      <c r="E423" s="1"/>
      <c r="F423" s="1"/>
      <c r="G423" s="1"/>
      <c r="H423" s="2"/>
      <c r="I423" s="2"/>
      <c r="J423" s="1"/>
      <c r="K423" s="2"/>
      <c r="L423" s="2"/>
      <c r="M423" s="2"/>
      <c r="N423" s="2"/>
      <c r="O423" s="2"/>
      <c r="P423" s="2"/>
      <c r="Q423" s="2"/>
      <c r="R423" s="2"/>
      <c r="S423" s="2"/>
      <c r="T423" s="2"/>
      <c r="U423" s="2"/>
      <c r="V423" s="2"/>
      <c r="W423" s="2"/>
      <c r="X423" s="2"/>
      <c r="Y423" s="2"/>
      <c r="Z423" s="2"/>
    </row>
    <row r="424" spans="1:26" ht="15" customHeight="1" x14ac:dyDescent="0.2">
      <c r="A424" s="1"/>
      <c r="B424" s="2310" t="s">
        <v>1138</v>
      </c>
      <c r="C424" s="1615"/>
      <c r="D424" s="1637"/>
      <c r="E424" s="2311">
        <v>2022</v>
      </c>
      <c r="F424" s="2311">
        <v>2023</v>
      </c>
      <c r="G424" s="2312">
        <v>2024</v>
      </c>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638"/>
      <c r="C425" s="1638"/>
      <c r="D425" s="1639"/>
      <c r="E425" s="1683"/>
      <c r="F425" s="1683"/>
      <c r="G425" s="1685"/>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670" t="s">
        <v>184</v>
      </c>
      <c r="C426" s="1671"/>
      <c r="D426" s="1672"/>
      <c r="E426" s="802">
        <v>4038</v>
      </c>
      <c r="F426" s="227">
        <v>4111</v>
      </c>
      <c r="G426" s="227">
        <v>4198</v>
      </c>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675" t="s">
        <v>1139</v>
      </c>
      <c r="C427" s="1632"/>
      <c r="D427" s="1633"/>
      <c r="E427" s="758">
        <v>855.5</v>
      </c>
      <c r="F427" s="1177">
        <v>844.7</v>
      </c>
      <c r="G427" s="1177">
        <v>46324</v>
      </c>
      <c r="H427" s="1"/>
      <c r="I427" s="1"/>
      <c r="J427" s="1"/>
      <c r="K427" s="1"/>
      <c r="L427" s="1"/>
      <c r="M427" s="1"/>
      <c r="N427" s="1"/>
      <c r="O427" s="1"/>
      <c r="P427" s="1"/>
      <c r="Q427" s="1"/>
      <c r="R427" s="1"/>
      <c r="S427" s="1"/>
      <c r="T427" s="1"/>
      <c r="U427" s="1"/>
      <c r="V427" s="1"/>
      <c r="W427" s="1"/>
      <c r="X427" s="1"/>
      <c r="Y427" s="1"/>
      <c r="Z427" s="1"/>
    </row>
    <row r="428" spans="1:26" ht="30.75" customHeight="1" x14ac:dyDescent="0.2">
      <c r="A428" s="2"/>
      <c r="B428" s="2313" t="s">
        <v>1140</v>
      </c>
      <c r="C428" s="1853"/>
      <c r="D428" s="1853"/>
      <c r="E428" s="1853"/>
      <c r="F428" s="1853"/>
      <c r="G428" s="1853"/>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1012"/>
      <c r="B430" s="1012" t="s">
        <v>187</v>
      </c>
      <c r="C430" s="1012"/>
      <c r="D430" s="1012"/>
      <c r="E430" s="1012"/>
      <c r="F430" s="1012"/>
      <c r="G430" s="1012"/>
      <c r="H430" s="1012"/>
      <c r="I430" s="1012"/>
      <c r="J430" s="1012"/>
      <c r="K430" s="1012"/>
      <c r="L430" s="1012"/>
      <c r="M430" s="1012"/>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1.75" customHeight="1" x14ac:dyDescent="0.2">
      <c r="A432" s="1"/>
      <c r="B432" s="2310" t="s">
        <v>1141</v>
      </c>
      <c r="C432" s="1615"/>
      <c r="D432" s="1637"/>
      <c r="E432" s="2299" t="s">
        <v>1082</v>
      </c>
      <c r="F432" s="1615"/>
      <c r="G432" s="1637"/>
      <c r="H432" s="2299" t="s">
        <v>1101</v>
      </c>
      <c r="I432" s="1615"/>
      <c r="J432" s="1637"/>
      <c r="K432" s="2299" t="s">
        <v>1102</v>
      </c>
      <c r="L432" s="1615"/>
      <c r="M432" s="1615"/>
      <c r="N432" s="1"/>
      <c r="O432" s="1"/>
      <c r="P432" s="1"/>
      <c r="Q432" s="1"/>
      <c r="R432" s="1"/>
      <c r="S432" s="1"/>
      <c r="T432" s="1"/>
      <c r="U432" s="1"/>
      <c r="V432" s="1"/>
      <c r="W432" s="1"/>
      <c r="X432" s="1"/>
      <c r="Y432" s="1"/>
      <c r="Z432" s="1"/>
    </row>
    <row r="433" spans="1:26" ht="12.75" hidden="1" customHeight="1" x14ac:dyDescent="0.2">
      <c r="A433" s="1"/>
      <c r="B433" s="1615"/>
      <c r="C433" s="1610"/>
      <c r="D433" s="1637"/>
      <c r="E433" s="1685"/>
      <c r="F433" s="1615"/>
      <c r="G433" s="1637"/>
      <c r="H433" s="1685"/>
      <c r="I433" s="1615"/>
      <c r="J433" s="1637"/>
      <c r="K433" s="1685"/>
      <c r="L433" s="1615"/>
      <c r="M433" s="1615"/>
      <c r="N433" s="1"/>
      <c r="O433" s="1"/>
      <c r="P433" s="1"/>
      <c r="Q433" s="1"/>
      <c r="R433" s="1"/>
      <c r="S433" s="1"/>
      <c r="T433" s="1"/>
      <c r="U433" s="1"/>
      <c r="V433" s="1"/>
      <c r="W433" s="1"/>
      <c r="X433" s="1"/>
      <c r="Y433" s="1"/>
      <c r="Z433" s="1"/>
    </row>
    <row r="434" spans="1:26" ht="19.5" customHeight="1" x14ac:dyDescent="0.2">
      <c r="A434" s="1"/>
      <c r="B434" s="1615"/>
      <c r="C434" s="1615"/>
      <c r="D434" s="1637"/>
      <c r="E434" s="875">
        <v>2022</v>
      </c>
      <c r="F434" s="871">
        <v>2023</v>
      </c>
      <c r="G434" s="904">
        <v>2024</v>
      </c>
      <c r="H434" s="875">
        <v>2022</v>
      </c>
      <c r="I434" s="871">
        <v>2023</v>
      </c>
      <c r="J434" s="905">
        <v>2024</v>
      </c>
      <c r="K434" s="906">
        <v>2022</v>
      </c>
      <c r="L434" s="907">
        <v>2023</v>
      </c>
      <c r="M434" s="1529">
        <v>2024</v>
      </c>
      <c r="N434" s="1"/>
      <c r="O434" s="1"/>
      <c r="P434" s="1"/>
      <c r="Q434" s="1"/>
      <c r="R434" s="1"/>
      <c r="S434" s="1"/>
      <c r="T434" s="1"/>
      <c r="U434" s="1"/>
      <c r="V434" s="1"/>
      <c r="W434" s="1"/>
      <c r="X434" s="1"/>
      <c r="Y434" s="1"/>
      <c r="Z434" s="1"/>
    </row>
    <row r="435" spans="1:26" ht="12.75" customHeight="1" x14ac:dyDescent="0.2">
      <c r="A435" s="1"/>
      <c r="B435" s="1670" t="s">
        <v>190</v>
      </c>
      <c r="C435" s="1671"/>
      <c r="D435" s="1672"/>
      <c r="E435" s="1070">
        <v>0.185</v>
      </c>
      <c r="F435" s="908">
        <v>0.27300000000000002</v>
      </c>
      <c r="G435" s="909">
        <v>0.253</v>
      </c>
      <c r="H435" s="1070">
        <v>0.114</v>
      </c>
      <c r="I435" s="908">
        <v>0.115</v>
      </c>
      <c r="J435" s="1341">
        <v>8.2000000000000003E-2</v>
      </c>
      <c r="K435" s="910">
        <v>0.82299999999999995</v>
      </c>
      <c r="L435" s="908">
        <v>0.70599999999999996</v>
      </c>
      <c r="M435" s="1530" t="s">
        <v>1142</v>
      </c>
      <c r="N435" s="1"/>
      <c r="O435" s="1"/>
      <c r="P435" s="1"/>
      <c r="Q435" s="1"/>
      <c r="R435" s="1"/>
      <c r="S435" s="1"/>
      <c r="T435" s="1"/>
      <c r="U435" s="1"/>
      <c r="V435" s="1"/>
      <c r="W435" s="1"/>
      <c r="X435" s="1"/>
      <c r="Y435" s="1"/>
      <c r="Z435" s="1"/>
    </row>
    <row r="436" spans="1:26" ht="12.75" customHeight="1" x14ac:dyDescent="0.2">
      <c r="A436" s="1"/>
      <c r="B436" s="1623" t="s">
        <v>191</v>
      </c>
      <c r="C436" s="1624"/>
      <c r="D436" s="1625"/>
      <c r="E436" s="1343">
        <v>0.55500000000000005</v>
      </c>
      <c r="F436" s="911">
        <v>0.55500000000000005</v>
      </c>
      <c r="G436" s="167">
        <v>0.433</v>
      </c>
      <c r="H436" s="1343">
        <v>0.28299999999999997</v>
      </c>
      <c r="I436" s="911">
        <v>0.41799999999999998</v>
      </c>
      <c r="J436" s="1343">
        <v>0.23</v>
      </c>
      <c r="K436" s="912">
        <v>0.115</v>
      </c>
      <c r="L436" s="911">
        <v>0.13100000000000001</v>
      </c>
      <c r="M436" s="1482">
        <v>0.122</v>
      </c>
      <c r="N436" s="1"/>
      <c r="O436" s="1"/>
      <c r="P436" s="1"/>
      <c r="Q436" s="1"/>
      <c r="R436" s="1"/>
      <c r="S436" s="1"/>
      <c r="T436" s="1"/>
      <c r="U436" s="1"/>
      <c r="V436" s="1"/>
      <c r="W436" s="1"/>
      <c r="X436" s="1"/>
      <c r="Y436" s="1"/>
      <c r="Z436" s="1"/>
    </row>
    <row r="437" spans="1:26" ht="12.75" customHeight="1" x14ac:dyDescent="0.2">
      <c r="A437" s="1"/>
      <c r="B437" s="1631" t="s">
        <v>159</v>
      </c>
      <c r="C437" s="1632"/>
      <c r="D437" s="1633"/>
      <c r="E437" s="1531">
        <v>0.23200000000000001</v>
      </c>
      <c r="F437" s="913">
        <v>0.23200000000000001</v>
      </c>
      <c r="G437" s="914">
        <v>0.29699999999999999</v>
      </c>
      <c r="H437" s="1531">
        <v>0.39700000000000002</v>
      </c>
      <c r="I437" s="913">
        <v>0.53300000000000003</v>
      </c>
      <c r="J437" s="1531">
        <v>0.312</v>
      </c>
      <c r="K437" s="915">
        <v>0.82299999999999995</v>
      </c>
      <c r="L437" s="913">
        <v>0.83699999999999997</v>
      </c>
      <c r="M437" s="1483">
        <v>0.82399999999999995</v>
      </c>
      <c r="N437" s="1"/>
      <c r="O437" s="1"/>
      <c r="P437" s="1"/>
      <c r="Q437" s="1"/>
      <c r="R437" s="1"/>
      <c r="S437" s="1"/>
      <c r="T437" s="1"/>
      <c r="U437" s="1"/>
      <c r="V437" s="1"/>
      <c r="W437" s="1"/>
      <c r="X437" s="1"/>
      <c r="Y437" s="1"/>
      <c r="Z437" s="1"/>
    </row>
    <row r="438" spans="1:26" ht="12.75" customHeight="1" x14ac:dyDescent="0.2">
      <c r="A438" s="2"/>
      <c r="B438" s="2307" t="s">
        <v>1143</v>
      </c>
      <c r="C438" s="1645"/>
      <c r="D438" s="1645"/>
      <c r="E438" s="1645"/>
      <c r="F438" s="1645"/>
      <c r="G438" s="1645"/>
      <c r="H438" s="1645"/>
      <c r="I438" s="1645"/>
      <c r="J438" s="1645"/>
      <c r="K438" s="1645"/>
      <c r="L438" s="1645"/>
      <c r="M438" s="1645"/>
      <c r="N438" s="2"/>
      <c r="O438" s="2"/>
      <c r="P438" s="2"/>
      <c r="Q438" s="2"/>
      <c r="R438" s="2"/>
      <c r="S438" s="2"/>
      <c r="T438" s="2"/>
      <c r="U438" s="2"/>
      <c r="V438" s="2"/>
      <c r="W438" s="2"/>
      <c r="X438" s="2"/>
      <c r="Y438" s="2"/>
      <c r="Z438" s="2"/>
    </row>
    <row r="439" spans="1:26" ht="22.5" customHeight="1" x14ac:dyDescent="0.2">
      <c r="A439" s="2"/>
      <c r="B439" s="1635"/>
      <c r="C439" s="1635"/>
      <c r="D439" s="1635"/>
      <c r="E439" s="1635"/>
      <c r="F439" s="1635"/>
      <c r="G439" s="1635"/>
      <c r="H439" s="1635"/>
      <c r="I439" s="1635"/>
      <c r="J439" s="1635"/>
      <c r="K439" s="1635"/>
      <c r="L439" s="1635"/>
      <c r="M439" s="1635"/>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1073"/>
      <c r="B441" s="1939" t="s">
        <v>1144</v>
      </c>
      <c r="C441" s="1615"/>
      <c r="D441" s="1615"/>
      <c r="E441" s="1615"/>
      <c r="F441" s="1615"/>
      <c r="G441" s="1615"/>
      <c r="H441" s="1615"/>
      <c r="I441" s="1615"/>
      <c r="J441" s="1615"/>
      <c r="K441" s="1615"/>
      <c r="L441" s="1615"/>
      <c r="M441" s="1615"/>
      <c r="N441" s="1"/>
      <c r="O441" s="1"/>
      <c r="P441" s="1"/>
      <c r="Q441" s="1"/>
      <c r="R441" s="1"/>
      <c r="S441" s="1"/>
      <c r="T441" s="1"/>
      <c r="U441" s="1"/>
      <c r="V441" s="1"/>
      <c r="W441" s="1"/>
      <c r="X441" s="1"/>
      <c r="Y441" s="1"/>
      <c r="Z441" s="1"/>
    </row>
    <row r="442" spans="1:26" ht="12.75" customHeight="1" x14ac:dyDescent="0.2">
      <c r="A442" s="1073"/>
      <c r="B442" s="1615"/>
      <c r="C442" s="1615"/>
      <c r="D442" s="1615"/>
      <c r="E442" s="1615"/>
      <c r="F442" s="1615"/>
      <c r="G442" s="1615"/>
      <c r="H442" s="1615"/>
      <c r="I442" s="1615"/>
      <c r="J442" s="1615"/>
      <c r="K442" s="1615"/>
      <c r="L442" s="1615"/>
      <c r="M442" s="1615"/>
      <c r="N442" s="1"/>
      <c r="O442" s="1"/>
      <c r="P442" s="1"/>
      <c r="Q442" s="1"/>
      <c r="R442" s="1"/>
      <c r="S442" s="1"/>
      <c r="T442" s="1"/>
      <c r="U442" s="1"/>
      <c r="V442" s="1"/>
      <c r="W442" s="1"/>
      <c r="X442" s="1"/>
      <c r="Y442" s="1"/>
      <c r="Z442" s="1"/>
    </row>
    <row r="443" spans="1:26" ht="12.75" customHeight="1" x14ac:dyDescent="0.2">
      <c r="A443" s="70"/>
      <c r="B443" s="70"/>
      <c r="C443" s="70"/>
      <c r="D443" s="70"/>
      <c r="E443" s="70"/>
      <c r="F443" s="70"/>
      <c r="G443" s="70"/>
      <c r="H443" s="70"/>
      <c r="I443" s="70"/>
      <c r="J443" s="70"/>
      <c r="K443" s="70"/>
      <c r="L443" s="70"/>
      <c r="M443" s="70"/>
      <c r="N443" s="1"/>
      <c r="O443" s="1"/>
      <c r="P443" s="1"/>
      <c r="Q443" s="1"/>
      <c r="R443" s="1"/>
      <c r="S443" s="1"/>
      <c r="T443" s="1"/>
      <c r="U443" s="1"/>
      <c r="V443" s="1"/>
      <c r="W443" s="1"/>
      <c r="X443" s="1"/>
      <c r="Y443" s="1"/>
      <c r="Z443" s="1"/>
    </row>
    <row r="444" spans="1:26" ht="12.75" customHeight="1" x14ac:dyDescent="0.2">
      <c r="A444" s="70"/>
      <c r="B444" s="2308" t="s">
        <v>1145</v>
      </c>
      <c r="C444" s="1610"/>
      <c r="D444" s="1610"/>
      <c r="E444" s="1610"/>
      <c r="F444" s="1610"/>
      <c r="G444" s="1610"/>
      <c r="H444" s="1610"/>
      <c r="I444" s="1610"/>
      <c r="J444" s="1610"/>
      <c r="K444" s="1610"/>
      <c r="L444" s="1610"/>
      <c r="M444" s="1610"/>
      <c r="N444" s="1"/>
      <c r="O444" s="1"/>
      <c r="P444" s="1"/>
      <c r="Q444" s="1"/>
      <c r="R444" s="1"/>
      <c r="S444" s="1"/>
      <c r="T444" s="1"/>
      <c r="U444" s="1"/>
      <c r="V444" s="1"/>
      <c r="W444" s="1"/>
      <c r="X444" s="1"/>
      <c r="Y444" s="1"/>
      <c r="Z444" s="1"/>
    </row>
    <row r="445" spans="1:26" ht="12.75" customHeight="1" x14ac:dyDescent="0.2">
      <c r="A445" s="70"/>
      <c r="B445" s="1610"/>
      <c r="C445" s="1610"/>
      <c r="D445" s="1610"/>
      <c r="E445" s="1610"/>
      <c r="F445" s="1610"/>
      <c r="G445" s="1610"/>
      <c r="H445" s="1610"/>
      <c r="I445" s="1610"/>
      <c r="J445" s="1610"/>
      <c r="K445" s="1610"/>
      <c r="L445" s="1610"/>
      <c r="M445" s="1610"/>
      <c r="N445" s="1"/>
      <c r="O445" s="1"/>
      <c r="P445" s="1"/>
      <c r="Q445" s="1"/>
      <c r="R445" s="1"/>
      <c r="S445" s="1"/>
      <c r="T445" s="1"/>
      <c r="U445" s="1"/>
      <c r="V445" s="1"/>
      <c r="W445" s="1"/>
      <c r="X445" s="1"/>
      <c r="Y445" s="1"/>
      <c r="Z445" s="1"/>
    </row>
    <row r="446" spans="1:26" ht="12.75" customHeight="1" x14ac:dyDescent="0.2">
      <c r="A446" s="70"/>
      <c r="B446" s="1610"/>
      <c r="C446" s="1610"/>
      <c r="D446" s="1610"/>
      <c r="E446" s="1610"/>
      <c r="F446" s="1610"/>
      <c r="G446" s="1610"/>
      <c r="H446" s="1610"/>
      <c r="I446" s="1610"/>
      <c r="J446" s="1610"/>
      <c r="K446" s="1610"/>
      <c r="L446" s="1610"/>
      <c r="M446" s="1610"/>
      <c r="N446" s="1"/>
      <c r="O446" s="1"/>
      <c r="P446" s="1"/>
      <c r="Q446" s="1"/>
      <c r="R446" s="1"/>
      <c r="S446" s="1"/>
      <c r="T446" s="1"/>
      <c r="U446" s="1"/>
      <c r="V446" s="1"/>
      <c r="W446" s="1"/>
      <c r="X446" s="1"/>
      <c r="Y446" s="1"/>
      <c r="Z446" s="1"/>
    </row>
    <row r="447" spans="1:26" ht="50.25" customHeight="1" x14ac:dyDescent="0.2">
      <c r="A447" s="70"/>
      <c r="B447" s="1610"/>
      <c r="C447" s="1610"/>
      <c r="D447" s="1610"/>
      <c r="E447" s="1610"/>
      <c r="F447" s="1610"/>
      <c r="G447" s="1610"/>
      <c r="H447" s="1610"/>
      <c r="I447" s="1610"/>
      <c r="J447" s="1610"/>
      <c r="K447" s="1610"/>
      <c r="L447" s="1610"/>
      <c r="M447" s="1610"/>
      <c r="N447" s="1"/>
      <c r="O447" s="1"/>
      <c r="P447" s="1"/>
      <c r="Q447" s="1"/>
      <c r="R447" s="1"/>
      <c r="S447" s="1"/>
      <c r="T447" s="1"/>
      <c r="U447" s="1"/>
      <c r="V447" s="1"/>
      <c r="W447" s="1"/>
      <c r="X447" s="1"/>
      <c r="Y447" s="1"/>
      <c r="Z447" s="1"/>
    </row>
    <row r="448" spans="1:26" ht="12.75" customHeight="1" x14ac:dyDescent="0.2">
      <c r="A448" s="70"/>
      <c r="B448" s="1610"/>
      <c r="C448" s="1610"/>
      <c r="D448" s="1610"/>
      <c r="E448" s="1610"/>
      <c r="F448" s="1610"/>
      <c r="G448" s="1610"/>
      <c r="H448" s="1610"/>
      <c r="I448" s="1610"/>
      <c r="J448" s="1610"/>
      <c r="K448" s="1610"/>
      <c r="L448" s="1610"/>
      <c r="M448" s="1610"/>
      <c r="N448" s="1"/>
      <c r="O448" s="1"/>
      <c r="P448" s="1"/>
      <c r="Q448" s="1"/>
      <c r="R448" s="1"/>
      <c r="S448" s="1"/>
      <c r="T448" s="1"/>
      <c r="U448" s="1"/>
      <c r="V448" s="1"/>
      <c r="W448" s="1"/>
      <c r="X448" s="1"/>
      <c r="Y448" s="1"/>
      <c r="Z448" s="1"/>
    </row>
    <row r="449" spans="1:26" ht="42.75" customHeight="1" x14ac:dyDescent="0.2">
      <c r="A449" s="70"/>
      <c r="B449" s="1610"/>
      <c r="C449" s="1610"/>
      <c r="D449" s="1610"/>
      <c r="E449" s="1610"/>
      <c r="F449" s="1610"/>
      <c r="G449" s="1610"/>
      <c r="H449" s="1610"/>
      <c r="I449" s="1610"/>
      <c r="J449" s="1610"/>
      <c r="K449" s="1610"/>
      <c r="L449" s="1610"/>
      <c r="M449" s="1610"/>
      <c r="N449" s="1"/>
      <c r="O449" s="1"/>
      <c r="P449" s="1"/>
      <c r="Q449" s="1"/>
      <c r="R449" s="1"/>
      <c r="S449" s="1"/>
      <c r="T449" s="1"/>
      <c r="U449" s="1"/>
      <c r="V449" s="1"/>
      <c r="W449" s="1"/>
      <c r="X449" s="1"/>
      <c r="Y449" s="1"/>
      <c r="Z449" s="1"/>
    </row>
    <row r="450" spans="1:26" ht="12.75" customHeight="1" x14ac:dyDescent="0.2">
      <c r="A450" s="70"/>
      <c r="B450" s="1610"/>
      <c r="C450" s="1610"/>
      <c r="D450" s="1610"/>
      <c r="E450" s="1610"/>
      <c r="F450" s="1610"/>
      <c r="G450" s="1610"/>
      <c r="H450" s="1610"/>
      <c r="I450" s="1610"/>
      <c r="J450" s="1610"/>
      <c r="K450" s="1610"/>
      <c r="L450" s="1610"/>
      <c r="M450" s="1610"/>
      <c r="N450" s="1"/>
      <c r="O450" s="1"/>
      <c r="P450" s="1"/>
      <c r="Q450" s="1"/>
      <c r="R450" s="1"/>
      <c r="S450" s="1"/>
      <c r="T450" s="1"/>
      <c r="U450" s="1"/>
      <c r="V450" s="1"/>
      <c r="W450" s="1"/>
      <c r="X450" s="1"/>
      <c r="Y450" s="1"/>
      <c r="Z450" s="1"/>
    </row>
    <row r="451" spans="1:26" ht="12.75" customHeight="1" x14ac:dyDescent="0.2">
      <c r="A451" s="70"/>
      <c r="B451" s="1610"/>
      <c r="C451" s="1610"/>
      <c r="D451" s="1610"/>
      <c r="E451" s="1610"/>
      <c r="F451" s="1610"/>
      <c r="G451" s="1610"/>
      <c r="H451" s="1610"/>
      <c r="I451" s="1610"/>
      <c r="J451" s="1610"/>
      <c r="K451" s="1610"/>
      <c r="L451" s="1610"/>
      <c r="M451" s="1610"/>
      <c r="N451" s="1"/>
      <c r="O451" s="1"/>
      <c r="P451" s="1"/>
      <c r="Q451" s="1"/>
      <c r="R451" s="1"/>
      <c r="S451" s="1"/>
      <c r="T451" s="1"/>
      <c r="U451" s="1"/>
      <c r="V451" s="1"/>
      <c r="W451" s="1"/>
      <c r="X451" s="1"/>
      <c r="Y451" s="1"/>
      <c r="Z451" s="1"/>
    </row>
    <row r="452" spans="1:26" ht="12.75" customHeight="1" x14ac:dyDescent="0.2">
      <c r="A452" s="70"/>
      <c r="B452" s="1610"/>
      <c r="C452" s="1610"/>
      <c r="D452" s="1610"/>
      <c r="E452" s="1610"/>
      <c r="F452" s="1610"/>
      <c r="G452" s="1610"/>
      <c r="H452" s="1610"/>
      <c r="I452" s="1610"/>
      <c r="J452" s="1610"/>
      <c r="K452" s="1610"/>
      <c r="L452" s="1610"/>
      <c r="M452" s="1610"/>
      <c r="N452" s="1"/>
      <c r="O452" s="1"/>
      <c r="P452" s="1"/>
      <c r="Q452" s="1"/>
      <c r="R452" s="1"/>
      <c r="S452" s="1"/>
      <c r="T452" s="1"/>
      <c r="U452" s="1"/>
      <c r="V452" s="1"/>
      <c r="W452" s="1"/>
      <c r="X452" s="1"/>
      <c r="Y452" s="1"/>
      <c r="Z452" s="1"/>
    </row>
    <row r="453" spans="1:26" ht="153" customHeight="1" x14ac:dyDescent="0.2">
      <c r="A453" s="70"/>
      <c r="B453" s="1610"/>
      <c r="C453" s="1610"/>
      <c r="D453" s="1610"/>
      <c r="E453" s="1610"/>
      <c r="F453" s="1610"/>
      <c r="G453" s="1610"/>
      <c r="H453" s="1610"/>
      <c r="I453" s="1610"/>
      <c r="J453" s="1610"/>
      <c r="K453" s="1610"/>
      <c r="L453" s="1610"/>
      <c r="M453" s="1610"/>
      <c r="N453" s="1"/>
      <c r="O453" s="1"/>
      <c r="P453" s="1"/>
      <c r="Q453" s="1"/>
      <c r="R453" s="1"/>
      <c r="S453" s="1"/>
      <c r="T453" s="1"/>
      <c r="U453" s="1"/>
      <c r="V453" s="1"/>
      <c r="W453" s="1"/>
      <c r="X453" s="1"/>
      <c r="Y453" s="1"/>
      <c r="Z453" s="1"/>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309" t="s">
        <v>205</v>
      </c>
      <c r="C458" s="1610"/>
      <c r="D458" s="1610"/>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6"/>
      <c r="B459" s="1610"/>
      <c r="C459" s="1610"/>
      <c r="D459" s="1610"/>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1012"/>
      <c r="B462" s="1012" t="s">
        <v>206</v>
      </c>
      <c r="C462" s="1012"/>
      <c r="D462" s="1012"/>
      <c r="E462" s="1012"/>
      <c r="F462" s="1012"/>
      <c r="G462" s="1012"/>
      <c r="H462" s="1012"/>
      <c r="I462" s="1012"/>
      <c r="J462" s="1012"/>
      <c r="K462" s="1012"/>
      <c r="L462" s="1012"/>
      <c r="M462" s="1012"/>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3.25" customHeight="1" x14ac:dyDescent="0.2">
      <c r="A464" s="1"/>
      <c r="B464" s="2322" t="s">
        <v>1146</v>
      </c>
      <c r="C464" s="1638"/>
      <c r="D464" s="1638"/>
      <c r="E464" s="1638"/>
      <c r="F464" s="1638"/>
      <c r="G464" s="1638"/>
      <c r="H464" s="1638"/>
      <c r="I464" s="1638"/>
      <c r="J464" s="1639"/>
      <c r="K464" s="870">
        <v>2022</v>
      </c>
      <c r="L464" s="870">
        <v>2023</v>
      </c>
      <c r="M464" s="1496">
        <v>2024</v>
      </c>
      <c r="N464" s="1"/>
      <c r="O464" s="2323"/>
      <c r="P464" s="1615"/>
      <c r="Q464" s="1615"/>
      <c r="R464" s="1615"/>
      <c r="S464" s="1615"/>
      <c r="T464" s="1615"/>
      <c r="U464" s="1615"/>
      <c r="V464" s="1615"/>
      <c r="W464" s="1615"/>
      <c r="X464" s="1532"/>
      <c r="Y464" s="1532"/>
      <c r="Z464" s="1532"/>
    </row>
    <row r="465" spans="1:26" ht="15.75" customHeight="1" x14ac:dyDescent="0.2">
      <c r="A465" s="1"/>
      <c r="B465" s="2324" t="s">
        <v>208</v>
      </c>
      <c r="C465" s="1627"/>
      <c r="D465" s="1627"/>
      <c r="E465" s="1627"/>
      <c r="F465" s="1627"/>
      <c r="G465" s="1627"/>
      <c r="H465" s="1627"/>
      <c r="I465" s="1627"/>
      <c r="J465" s="1627"/>
      <c r="K465" s="1627"/>
      <c r="L465" s="1627"/>
      <c r="M465" s="1627"/>
      <c r="N465" s="1"/>
      <c r="O465" s="2320"/>
      <c r="P465" s="1615"/>
      <c r="Q465" s="1615"/>
      <c r="R465" s="1615"/>
      <c r="S465" s="1615"/>
      <c r="T465" s="1615"/>
      <c r="U465" s="1615"/>
      <c r="V465" s="1615"/>
      <c r="W465" s="1615"/>
      <c r="X465" s="1615"/>
      <c r="Y465" s="1615"/>
      <c r="Z465" s="1615"/>
    </row>
    <row r="466" spans="1:26" ht="12.75" customHeight="1" x14ac:dyDescent="0.2">
      <c r="A466" s="1"/>
      <c r="B466" s="2325" t="s">
        <v>209</v>
      </c>
      <c r="C466" s="2326"/>
      <c r="D466" s="2326"/>
      <c r="E466" s="2326"/>
      <c r="F466" s="2326"/>
      <c r="G466" s="2326"/>
      <c r="H466" s="2326"/>
      <c r="I466" s="2326"/>
      <c r="J466" s="2327"/>
      <c r="K466" s="1371">
        <v>23914348</v>
      </c>
      <c r="L466" s="641">
        <v>21596163</v>
      </c>
      <c r="M466" s="641">
        <v>18219721</v>
      </c>
      <c r="N466" s="1"/>
      <c r="O466" s="2056"/>
      <c r="P466" s="1615"/>
      <c r="Q466" s="1615"/>
      <c r="R466" s="1615"/>
      <c r="S466" s="1615"/>
      <c r="T466" s="1615"/>
      <c r="U466" s="1615"/>
      <c r="V466" s="1615"/>
      <c r="W466" s="1615"/>
      <c r="X466" s="1027"/>
      <c r="Y466" s="1027"/>
      <c r="Z466" s="1027"/>
    </row>
    <row r="467" spans="1:26" ht="12.75" customHeight="1" x14ac:dyDescent="0.2">
      <c r="A467" s="1"/>
      <c r="B467" s="2328" t="s">
        <v>1147</v>
      </c>
      <c r="C467" s="1650"/>
      <c r="D467" s="1650"/>
      <c r="E467" s="1650"/>
      <c r="F467" s="1650"/>
      <c r="G467" s="1650"/>
      <c r="H467" s="1650"/>
      <c r="I467" s="1650"/>
      <c r="J467" s="1651"/>
      <c r="K467" s="782">
        <v>212161</v>
      </c>
      <c r="L467" s="782">
        <v>207476</v>
      </c>
      <c r="M467" s="782">
        <v>221186</v>
      </c>
      <c r="N467" s="1"/>
      <c r="O467" s="1075"/>
      <c r="P467" s="1075"/>
      <c r="Q467" s="1075"/>
      <c r="R467" s="1075"/>
      <c r="S467" s="1075"/>
      <c r="T467" s="1075"/>
      <c r="U467" s="1075"/>
      <c r="V467" s="1075"/>
      <c r="W467" s="1075"/>
      <c r="X467" s="1027"/>
      <c r="Y467" s="1027"/>
      <c r="Z467" s="1027"/>
    </row>
    <row r="468" spans="1:26" ht="12.75" customHeight="1" x14ac:dyDescent="0.2">
      <c r="A468" s="1"/>
      <c r="B468" s="1705" t="s">
        <v>210</v>
      </c>
      <c r="C468" s="1624"/>
      <c r="D468" s="1624"/>
      <c r="E468" s="1624"/>
      <c r="F468" s="1624"/>
      <c r="G468" s="1624"/>
      <c r="H468" s="1624"/>
      <c r="I468" s="1624"/>
      <c r="J468" s="1625"/>
      <c r="K468" s="228">
        <v>16028485</v>
      </c>
      <c r="L468" s="1131">
        <v>12928777</v>
      </c>
      <c r="M468" s="1131">
        <v>13150263</v>
      </c>
      <c r="N468" s="1"/>
      <c r="O468" s="1075"/>
      <c r="P468" s="1075"/>
      <c r="Q468" s="1075"/>
      <c r="R468" s="1075"/>
      <c r="S468" s="1075"/>
      <c r="T468" s="1075"/>
      <c r="U468" s="1075"/>
      <c r="V468" s="1075"/>
      <c r="W468" s="1075"/>
      <c r="X468" s="1027"/>
      <c r="Y468" s="1027"/>
      <c r="Z468" s="1027"/>
    </row>
    <row r="469" spans="1:26" ht="12.75" customHeight="1" x14ac:dyDescent="0.2">
      <c r="A469" s="1"/>
      <c r="B469" s="1705" t="s">
        <v>213</v>
      </c>
      <c r="C469" s="1624"/>
      <c r="D469" s="1624"/>
      <c r="E469" s="1624"/>
      <c r="F469" s="1624"/>
      <c r="G469" s="1624"/>
      <c r="H469" s="1624"/>
      <c r="I469" s="1624"/>
      <c r="J469" s="1625"/>
      <c r="K469" s="228">
        <v>19601162</v>
      </c>
      <c r="L469" s="1131">
        <v>23011389</v>
      </c>
      <c r="M469" s="1131">
        <v>23799248</v>
      </c>
      <c r="N469" s="1"/>
      <c r="O469" s="2056"/>
      <c r="P469" s="1615"/>
      <c r="Q469" s="1615"/>
      <c r="R469" s="1615"/>
      <c r="S469" s="1615"/>
      <c r="T469" s="1615"/>
      <c r="U469" s="1615"/>
      <c r="V469" s="1615"/>
      <c r="W469" s="1615"/>
      <c r="X469" s="1027"/>
      <c r="Y469" s="1027"/>
      <c r="Z469" s="1027"/>
    </row>
    <row r="470" spans="1:26" ht="12.75" customHeight="1" x14ac:dyDescent="0.2">
      <c r="A470" s="1"/>
      <c r="B470" s="1705" t="s">
        <v>214</v>
      </c>
      <c r="C470" s="1624"/>
      <c r="D470" s="1624"/>
      <c r="E470" s="1624"/>
      <c r="F470" s="1624"/>
      <c r="G470" s="1624"/>
      <c r="H470" s="1624"/>
      <c r="I470" s="1624"/>
      <c r="J470" s="1625"/>
      <c r="K470" s="228">
        <v>7316763</v>
      </c>
      <c r="L470" s="1131">
        <v>6777727</v>
      </c>
      <c r="M470" s="1131">
        <v>6377222</v>
      </c>
      <c r="N470" s="1"/>
      <c r="O470" s="2056"/>
      <c r="P470" s="1615"/>
      <c r="Q470" s="1615"/>
      <c r="R470" s="1615"/>
      <c r="S470" s="1615"/>
      <c r="T470" s="1615"/>
      <c r="U470" s="1615"/>
      <c r="V470" s="1615"/>
      <c r="W470" s="1615"/>
      <c r="X470" s="1027"/>
      <c r="Y470" s="1027"/>
      <c r="Z470" s="1027"/>
    </row>
    <row r="471" spans="1:26" ht="12.75" customHeight="1" x14ac:dyDescent="0.2">
      <c r="A471" s="1"/>
      <c r="B471" s="1705" t="s">
        <v>215</v>
      </c>
      <c r="C471" s="1624"/>
      <c r="D471" s="1624"/>
      <c r="E471" s="1624"/>
      <c r="F471" s="1624"/>
      <c r="G471" s="1624"/>
      <c r="H471" s="1624"/>
      <c r="I471" s="1624"/>
      <c r="J471" s="1625"/>
      <c r="K471" s="228">
        <v>5244411</v>
      </c>
      <c r="L471" s="1131">
        <v>4774490</v>
      </c>
      <c r="M471" s="1131">
        <v>5856201</v>
      </c>
      <c r="N471" s="1"/>
      <c r="O471" s="2056"/>
      <c r="P471" s="1615"/>
      <c r="Q471" s="1615"/>
      <c r="R471" s="1615"/>
      <c r="S471" s="1615"/>
      <c r="T471" s="1615"/>
      <c r="U471" s="1615"/>
      <c r="V471" s="1615"/>
      <c r="W471" s="1615"/>
      <c r="X471" s="1027"/>
      <c r="Y471" s="1027"/>
      <c r="Z471" s="1027"/>
    </row>
    <row r="472" spans="1:26" ht="12.75" customHeight="1" x14ac:dyDescent="0.2">
      <c r="A472" s="1"/>
      <c r="B472" s="1705" t="s">
        <v>1148</v>
      </c>
      <c r="C472" s="1624"/>
      <c r="D472" s="1624"/>
      <c r="E472" s="1624"/>
      <c r="F472" s="1624"/>
      <c r="G472" s="1624"/>
      <c r="H472" s="1624"/>
      <c r="I472" s="1624"/>
      <c r="J472" s="1625"/>
      <c r="K472" s="1118">
        <v>0</v>
      </c>
      <c r="L472" s="1118">
        <v>0</v>
      </c>
      <c r="M472" s="1118">
        <v>1215070</v>
      </c>
      <c r="N472" s="1"/>
      <c r="O472" s="1075"/>
      <c r="P472" s="1075"/>
      <c r="Q472" s="1075"/>
      <c r="R472" s="1075"/>
      <c r="S472" s="1075"/>
      <c r="T472" s="1075"/>
      <c r="U472" s="1075"/>
      <c r="V472" s="1075"/>
      <c r="W472" s="1075"/>
      <c r="X472" s="1027"/>
      <c r="Y472" s="1027"/>
      <c r="Z472" s="1027"/>
    </row>
    <row r="473" spans="1:26" ht="12.75" customHeight="1" x14ac:dyDescent="0.2">
      <c r="A473" s="1"/>
      <c r="B473" s="1623" t="s">
        <v>217</v>
      </c>
      <c r="C473" s="1624"/>
      <c r="D473" s="1624"/>
      <c r="E473" s="1624"/>
      <c r="F473" s="1624"/>
      <c r="G473" s="1624"/>
      <c r="H473" s="1624"/>
      <c r="I473" s="1624"/>
      <c r="J473" s="1625"/>
      <c r="K473" s="228">
        <v>136940</v>
      </c>
      <c r="L473" s="1131">
        <v>132314</v>
      </c>
      <c r="M473" s="1131">
        <v>178738</v>
      </c>
      <c r="N473" s="1"/>
      <c r="O473" s="2056"/>
      <c r="P473" s="1615"/>
      <c r="Q473" s="1615"/>
      <c r="R473" s="1615"/>
      <c r="S473" s="1615"/>
      <c r="T473" s="1615"/>
      <c r="U473" s="1615"/>
      <c r="V473" s="1615"/>
      <c r="W473" s="1615"/>
      <c r="X473" s="1027"/>
      <c r="Y473" s="1027"/>
      <c r="Z473" s="1027"/>
    </row>
    <row r="474" spans="1:26" ht="12.75" customHeight="1" x14ac:dyDescent="0.2">
      <c r="A474" s="1"/>
      <c r="B474" s="1623" t="s">
        <v>218</v>
      </c>
      <c r="C474" s="1624"/>
      <c r="D474" s="1624"/>
      <c r="E474" s="1624"/>
      <c r="F474" s="1624"/>
      <c r="G474" s="1624"/>
      <c r="H474" s="1624"/>
      <c r="I474" s="1624"/>
      <c r="J474" s="1625"/>
      <c r="K474" s="228">
        <v>9541</v>
      </c>
      <c r="L474" s="1131">
        <v>12675</v>
      </c>
      <c r="M474" s="1131">
        <v>14342</v>
      </c>
      <c r="N474" s="1"/>
      <c r="O474" s="1075"/>
      <c r="P474" s="1075"/>
      <c r="Q474" s="1075"/>
      <c r="R474" s="1075"/>
      <c r="S474" s="1075"/>
      <c r="T474" s="1075"/>
      <c r="U474" s="1075"/>
      <c r="V474" s="1075"/>
      <c r="W474" s="1075"/>
      <c r="X474" s="1027"/>
      <c r="Y474" s="1027"/>
      <c r="Z474" s="1027"/>
    </row>
    <row r="475" spans="1:26" ht="12.75" customHeight="1" x14ac:dyDescent="0.2">
      <c r="A475" s="1"/>
      <c r="B475" s="1623" t="s">
        <v>219</v>
      </c>
      <c r="C475" s="1624"/>
      <c r="D475" s="1624"/>
      <c r="E475" s="1624"/>
      <c r="F475" s="1624"/>
      <c r="G475" s="1624"/>
      <c r="H475" s="1624"/>
      <c r="I475" s="1624"/>
      <c r="J475" s="1625"/>
      <c r="K475" s="228">
        <v>15431462</v>
      </c>
      <c r="L475" s="1131">
        <v>33819230</v>
      </c>
      <c r="M475" s="1131">
        <v>18939377</v>
      </c>
      <c r="N475" s="1"/>
      <c r="O475" s="2056"/>
      <c r="P475" s="1615"/>
      <c r="Q475" s="1615"/>
      <c r="R475" s="1615"/>
      <c r="S475" s="1615"/>
      <c r="T475" s="1615"/>
      <c r="U475" s="1615"/>
      <c r="V475" s="1615"/>
      <c r="W475" s="1615"/>
      <c r="X475" s="1027"/>
      <c r="Y475" s="1027"/>
      <c r="Z475" s="1027"/>
    </row>
    <row r="476" spans="1:26" ht="12.75" customHeight="1" x14ac:dyDescent="0.2">
      <c r="A476" s="1"/>
      <c r="B476" s="1623" t="s">
        <v>220</v>
      </c>
      <c r="C476" s="1624"/>
      <c r="D476" s="1624"/>
      <c r="E476" s="1624"/>
      <c r="F476" s="1624"/>
      <c r="G476" s="1624"/>
      <c r="H476" s="1624"/>
      <c r="I476" s="1624"/>
      <c r="J476" s="1625"/>
      <c r="K476" s="228">
        <v>93</v>
      </c>
      <c r="L476" s="1131">
        <v>202</v>
      </c>
      <c r="M476" s="1131">
        <v>167</v>
      </c>
      <c r="N476" s="1"/>
      <c r="O476" s="2056"/>
      <c r="P476" s="1615"/>
      <c r="Q476" s="1615"/>
      <c r="R476" s="1615"/>
      <c r="S476" s="1615"/>
      <c r="T476" s="1615"/>
      <c r="U476" s="1615"/>
      <c r="V476" s="1615"/>
      <c r="W476" s="1615"/>
      <c r="X476" s="1027"/>
      <c r="Y476" s="1027"/>
      <c r="Z476" s="1027"/>
    </row>
    <row r="477" spans="1:26" ht="12.75" customHeight="1" x14ac:dyDescent="0.2">
      <c r="A477" s="1"/>
      <c r="B477" s="1628" t="s">
        <v>223</v>
      </c>
      <c r="C477" s="1624"/>
      <c r="D477" s="1624"/>
      <c r="E477" s="1624"/>
      <c r="F477" s="1624"/>
      <c r="G477" s="1624"/>
      <c r="H477" s="1624"/>
      <c r="I477" s="1624"/>
      <c r="J477" s="1625"/>
      <c r="K477" s="916">
        <v>87895368</v>
      </c>
      <c r="L477" s="916">
        <v>103260443</v>
      </c>
      <c r="M477" s="1200">
        <v>87971536</v>
      </c>
      <c r="N477" s="1"/>
      <c r="O477" s="2056"/>
      <c r="P477" s="1615"/>
      <c r="Q477" s="1615"/>
      <c r="R477" s="1615"/>
      <c r="S477" s="1615"/>
      <c r="T477" s="1615"/>
      <c r="U477" s="1615"/>
      <c r="V477" s="1615"/>
      <c r="W477" s="1615"/>
      <c r="X477" s="1027"/>
      <c r="Y477" s="1027"/>
      <c r="Z477" s="1027"/>
    </row>
    <row r="478" spans="1:26" ht="12.75" customHeight="1" x14ac:dyDescent="0.2">
      <c r="A478" s="1"/>
      <c r="B478" s="1628" t="s">
        <v>224</v>
      </c>
      <c r="C478" s="1624"/>
      <c r="D478" s="1624"/>
      <c r="E478" s="1624"/>
      <c r="F478" s="1624"/>
      <c r="G478" s="1624"/>
      <c r="H478" s="1624"/>
      <c r="I478" s="1624"/>
      <c r="J478" s="1625"/>
      <c r="K478" s="916">
        <v>0</v>
      </c>
      <c r="L478" s="1200">
        <v>0</v>
      </c>
      <c r="M478" s="1200">
        <v>19</v>
      </c>
      <c r="N478" s="1"/>
      <c r="O478" s="2056"/>
      <c r="P478" s="1615"/>
      <c r="Q478" s="1615"/>
      <c r="R478" s="1615"/>
      <c r="S478" s="1615"/>
      <c r="T478" s="1615"/>
      <c r="U478" s="1615"/>
      <c r="V478" s="1615"/>
      <c r="W478" s="1615"/>
      <c r="X478" s="1027"/>
      <c r="Y478" s="1027"/>
      <c r="Z478" s="1027"/>
    </row>
    <row r="479" spans="1:26" ht="12.75" customHeight="1" x14ac:dyDescent="0.2">
      <c r="A479" s="1"/>
      <c r="B479" s="1707" t="s">
        <v>226</v>
      </c>
      <c r="C479" s="1632"/>
      <c r="D479" s="1632"/>
      <c r="E479" s="1632"/>
      <c r="F479" s="1632"/>
      <c r="G479" s="1632"/>
      <c r="H479" s="1632"/>
      <c r="I479" s="1632"/>
      <c r="J479" s="1633"/>
      <c r="K479" s="1533">
        <v>87895368</v>
      </c>
      <c r="L479" s="1533">
        <v>103260443</v>
      </c>
      <c r="M479" s="1534" t="s">
        <v>1149</v>
      </c>
      <c r="N479" s="1"/>
      <c r="O479" s="2318"/>
      <c r="P479" s="1615"/>
      <c r="Q479" s="1615"/>
      <c r="R479" s="1615"/>
      <c r="S479" s="1615"/>
      <c r="T479" s="1615"/>
      <c r="U479" s="1615"/>
      <c r="V479" s="1615"/>
      <c r="W479" s="1615"/>
      <c r="X479" s="1030"/>
      <c r="Y479" s="1030"/>
      <c r="Z479" s="1030"/>
    </row>
    <row r="480" spans="1:26" ht="12.75" customHeight="1" x14ac:dyDescent="0.2">
      <c r="A480" s="1"/>
      <c r="B480" s="2321" t="s">
        <v>227</v>
      </c>
      <c r="C480" s="1630"/>
      <c r="D480" s="1630"/>
      <c r="E480" s="1630"/>
      <c r="F480" s="1630"/>
      <c r="G480" s="1630"/>
      <c r="H480" s="1630"/>
      <c r="I480" s="1630"/>
      <c r="J480" s="1630"/>
      <c r="K480" s="1630"/>
      <c r="L480" s="1630"/>
      <c r="M480" s="1630"/>
      <c r="N480" s="1"/>
      <c r="O480" s="2318"/>
      <c r="P480" s="1615"/>
      <c r="Q480" s="1615"/>
      <c r="R480" s="1615"/>
      <c r="S480" s="1615"/>
      <c r="T480" s="1615"/>
      <c r="U480" s="1615"/>
      <c r="V480" s="1615"/>
      <c r="W480" s="1615"/>
      <c r="X480" s="1030"/>
      <c r="Y480" s="1030"/>
      <c r="Z480" s="1030"/>
    </row>
    <row r="481" spans="1:26" ht="12.75" customHeight="1" x14ac:dyDescent="0.2">
      <c r="A481" s="1"/>
      <c r="B481" s="1646" t="s">
        <v>228</v>
      </c>
      <c r="C481" s="1647"/>
      <c r="D481" s="1647"/>
      <c r="E481" s="1647"/>
      <c r="F481" s="1647"/>
      <c r="G481" s="1647"/>
      <c r="H481" s="1647"/>
      <c r="I481" s="1647"/>
      <c r="J481" s="1648"/>
      <c r="K481" s="1371">
        <v>815059</v>
      </c>
      <c r="L481" s="641">
        <v>0</v>
      </c>
      <c r="M481" s="641">
        <v>0</v>
      </c>
      <c r="N481" s="1"/>
      <c r="O481" s="2319"/>
      <c r="P481" s="1615"/>
      <c r="Q481" s="1615"/>
      <c r="R481" s="1615"/>
      <c r="S481" s="1615"/>
      <c r="T481" s="1615"/>
      <c r="U481" s="1615"/>
      <c r="V481" s="1615"/>
      <c r="W481" s="1615"/>
      <c r="X481" s="1535"/>
      <c r="Y481" s="1535"/>
      <c r="Z481" s="1536"/>
    </row>
    <row r="482" spans="1:26" ht="12.75" customHeight="1" x14ac:dyDescent="0.2">
      <c r="A482" s="1"/>
      <c r="B482" s="1623" t="s">
        <v>229</v>
      </c>
      <c r="C482" s="1624"/>
      <c r="D482" s="1624"/>
      <c r="E482" s="1624"/>
      <c r="F482" s="1624"/>
      <c r="G482" s="1624"/>
      <c r="H482" s="1624"/>
      <c r="I482" s="1624"/>
      <c r="J482" s="1625"/>
      <c r="K482" s="228">
        <v>135220</v>
      </c>
      <c r="L482" s="1131">
        <v>136177</v>
      </c>
      <c r="M482" s="1131">
        <v>127248</v>
      </c>
      <c r="N482" s="1"/>
      <c r="O482" s="2320"/>
      <c r="P482" s="1615"/>
      <c r="Q482" s="1615"/>
      <c r="R482" s="1615"/>
      <c r="S482" s="1615"/>
      <c r="T482" s="1615"/>
      <c r="U482" s="1615"/>
      <c r="V482" s="1615"/>
      <c r="W482" s="1615"/>
      <c r="X482" s="1615"/>
      <c r="Y482" s="1615"/>
      <c r="Z482" s="1615"/>
    </row>
    <row r="483" spans="1:26" ht="12.75" customHeight="1" x14ac:dyDescent="0.2">
      <c r="A483" s="1"/>
      <c r="B483" s="1623" t="s">
        <v>230</v>
      </c>
      <c r="C483" s="1624"/>
      <c r="D483" s="1624"/>
      <c r="E483" s="1624"/>
      <c r="F483" s="1624"/>
      <c r="G483" s="1624"/>
      <c r="H483" s="1624"/>
      <c r="I483" s="1624"/>
      <c r="J483" s="1625"/>
      <c r="K483" s="228">
        <v>9367924</v>
      </c>
      <c r="L483" s="1131">
        <v>10298529</v>
      </c>
      <c r="M483" s="1131">
        <v>10390298</v>
      </c>
      <c r="N483" s="1"/>
      <c r="O483" s="2056"/>
      <c r="P483" s="1615"/>
      <c r="Q483" s="1615"/>
      <c r="R483" s="1615"/>
      <c r="S483" s="1615"/>
      <c r="T483" s="1615"/>
      <c r="U483" s="1615"/>
      <c r="V483" s="1615"/>
      <c r="W483" s="1615"/>
      <c r="X483" s="1027"/>
      <c r="Y483" s="1027"/>
      <c r="Z483" s="1027"/>
    </row>
    <row r="484" spans="1:26" ht="12.75" customHeight="1" x14ac:dyDescent="0.2">
      <c r="A484" s="1"/>
      <c r="B484" s="1628" t="s">
        <v>231</v>
      </c>
      <c r="C484" s="1624"/>
      <c r="D484" s="1624"/>
      <c r="E484" s="1624"/>
      <c r="F484" s="1624"/>
      <c r="G484" s="1624"/>
      <c r="H484" s="1624"/>
      <c r="I484" s="1624"/>
      <c r="J484" s="1625"/>
      <c r="K484" s="916">
        <v>10318203</v>
      </c>
      <c r="L484" s="916">
        <v>10434705</v>
      </c>
      <c r="M484" s="1200">
        <v>10517545</v>
      </c>
      <c r="N484" s="1"/>
      <c r="O484" s="2056"/>
      <c r="P484" s="1615"/>
      <c r="Q484" s="1615"/>
      <c r="R484" s="1615"/>
      <c r="S484" s="1615"/>
      <c r="T484" s="1615"/>
      <c r="U484" s="1615"/>
      <c r="V484" s="1615"/>
      <c r="W484" s="1615"/>
      <c r="X484" s="1027"/>
      <c r="Y484" s="1027"/>
      <c r="Z484" s="1027"/>
    </row>
    <row r="485" spans="1:26" ht="12.75" customHeight="1" x14ac:dyDescent="0.2">
      <c r="A485" s="1"/>
      <c r="B485" s="1707" t="s">
        <v>232</v>
      </c>
      <c r="C485" s="1632"/>
      <c r="D485" s="1632"/>
      <c r="E485" s="1632"/>
      <c r="F485" s="1632"/>
      <c r="G485" s="1632"/>
      <c r="H485" s="1632"/>
      <c r="I485" s="1632"/>
      <c r="J485" s="1633"/>
      <c r="K485" s="1533">
        <v>98213571</v>
      </c>
      <c r="L485" s="1533">
        <v>113695149</v>
      </c>
      <c r="M485" s="1534">
        <v>98489100</v>
      </c>
      <c r="N485" s="1"/>
      <c r="O485" s="2056"/>
      <c r="P485" s="1615"/>
      <c r="Q485" s="1615"/>
      <c r="R485" s="1615"/>
      <c r="S485" s="1615"/>
      <c r="T485" s="1615"/>
      <c r="U485" s="1615"/>
      <c r="V485" s="1615"/>
      <c r="W485" s="1615"/>
      <c r="X485" s="1027"/>
      <c r="Y485" s="1027"/>
      <c r="Z485" s="1027"/>
    </row>
    <row r="486" spans="1:26" ht="15" customHeight="1" x14ac:dyDescent="0.2">
      <c r="A486" s="2"/>
      <c r="B486" s="1694" t="s">
        <v>1150</v>
      </c>
      <c r="C486" s="1630"/>
      <c r="D486" s="1630"/>
      <c r="E486" s="1630"/>
      <c r="F486" s="1630"/>
      <c r="G486" s="1630"/>
      <c r="H486" s="1630"/>
      <c r="I486" s="1630"/>
      <c r="J486" s="1630"/>
      <c r="K486" s="1630"/>
      <c r="L486" s="1630"/>
      <c r="M486" s="1630"/>
      <c r="N486" s="2"/>
      <c r="O486" s="2315"/>
      <c r="P486" s="1615"/>
      <c r="Q486" s="1615"/>
      <c r="R486" s="1615"/>
      <c r="S486" s="1615"/>
      <c r="T486" s="1615"/>
      <c r="U486" s="1615"/>
      <c r="V486" s="1615"/>
      <c r="W486" s="1615"/>
      <c r="X486" s="1537"/>
      <c r="Y486" s="1537"/>
      <c r="Z486" s="1537"/>
    </row>
    <row r="487" spans="1:26" ht="12.75" customHeight="1" x14ac:dyDescent="0.2">
      <c r="A487" s="2"/>
      <c r="B487" s="2"/>
      <c r="C487" s="2"/>
      <c r="D487" s="2"/>
      <c r="E487" s="2"/>
      <c r="F487" s="2"/>
      <c r="G487" s="2"/>
      <c r="H487" s="2"/>
      <c r="I487" s="2"/>
      <c r="J487" s="2"/>
      <c r="K487" s="2"/>
      <c r="L487" s="2"/>
      <c r="M487" s="2"/>
      <c r="N487" s="2"/>
      <c r="O487" s="2316"/>
      <c r="P487" s="1615"/>
      <c r="Q487" s="1615"/>
      <c r="R487" s="1615"/>
      <c r="S487" s="1615"/>
      <c r="T487" s="1615"/>
      <c r="U487" s="1615"/>
      <c r="V487" s="1615"/>
      <c r="W487" s="1615"/>
      <c r="X487" s="1538"/>
      <c r="Y487" s="1538"/>
      <c r="Z487" s="1538"/>
    </row>
    <row r="488" spans="1:26" ht="12.75" customHeight="1" x14ac:dyDescent="0.2">
      <c r="A488" s="2"/>
      <c r="B488" s="2"/>
      <c r="C488" s="2"/>
      <c r="D488" s="2"/>
      <c r="E488" s="2"/>
      <c r="F488" s="2"/>
      <c r="G488" s="2"/>
      <c r="H488" s="2"/>
      <c r="I488" s="2"/>
      <c r="J488" s="2"/>
      <c r="K488" s="2"/>
      <c r="L488" s="2"/>
      <c r="M488" s="2"/>
      <c r="N488" s="2"/>
      <c r="O488" s="2317"/>
      <c r="P488" s="1615"/>
      <c r="Q488" s="1615"/>
      <c r="R488" s="1615"/>
      <c r="S488" s="1615"/>
      <c r="T488" s="1615"/>
      <c r="U488" s="1615"/>
      <c r="V488" s="1615"/>
      <c r="W488" s="1615"/>
      <c r="X488" s="1615"/>
      <c r="Y488" s="1615"/>
      <c r="Z488" s="1615"/>
    </row>
    <row r="489" spans="1:26" ht="12.75" customHeight="1" x14ac:dyDescent="0.2">
      <c r="A489" s="1012"/>
      <c r="B489" s="1012" t="s">
        <v>234</v>
      </c>
      <c r="C489" s="1012"/>
      <c r="D489" s="1012"/>
      <c r="E489" s="1012"/>
      <c r="F489" s="1012"/>
      <c r="G489" s="1012"/>
      <c r="H489" s="1012"/>
      <c r="I489" s="1012"/>
      <c r="J489" s="1012"/>
      <c r="K489" s="1012"/>
      <c r="L489" s="1012"/>
      <c r="M489" s="1012"/>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2298" t="s">
        <v>418</v>
      </c>
      <c r="C491" s="1615"/>
      <c r="D491" s="1615"/>
      <c r="E491" s="2304">
        <v>2022</v>
      </c>
      <c r="F491" s="2305">
        <v>2023</v>
      </c>
      <c r="G491" s="2306">
        <v>2024</v>
      </c>
      <c r="H491" s="1"/>
      <c r="I491" s="1"/>
      <c r="J491" s="1"/>
      <c r="K491" s="1"/>
      <c r="L491" s="1"/>
      <c r="M491" s="1"/>
      <c r="N491" s="1"/>
      <c r="O491" s="1"/>
      <c r="P491" s="1"/>
      <c r="Q491" s="1"/>
      <c r="R491" s="1"/>
      <c r="S491" s="1"/>
      <c r="T491" s="1"/>
      <c r="U491" s="1"/>
      <c r="V491" s="1"/>
      <c r="W491" s="1"/>
      <c r="X491" s="1"/>
      <c r="Y491" s="1"/>
      <c r="Z491" s="1"/>
    </row>
    <row r="492" spans="1:26" ht="12.75" hidden="1" customHeight="1" x14ac:dyDescent="0.2">
      <c r="A492" s="1"/>
      <c r="B492" s="1615"/>
      <c r="C492" s="1610"/>
      <c r="D492" s="1615"/>
      <c r="E492" s="1683"/>
      <c r="F492" s="1637"/>
      <c r="G492" s="1615"/>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638"/>
      <c r="C493" s="1638"/>
      <c r="D493" s="1638"/>
      <c r="E493" s="1641"/>
      <c r="F493" s="1639"/>
      <c r="G493" s="1638"/>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670" t="s">
        <v>1082</v>
      </c>
      <c r="C494" s="1671"/>
      <c r="D494" s="1672"/>
      <c r="E494" s="917">
        <v>7556986</v>
      </c>
      <c r="F494" s="918">
        <v>6081804</v>
      </c>
      <c r="G494" s="918">
        <v>5081327</v>
      </c>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675" t="s">
        <v>1083</v>
      </c>
      <c r="C495" s="1632"/>
      <c r="D495" s="1633"/>
      <c r="E495" s="628">
        <v>372770</v>
      </c>
      <c r="F495" s="1360">
        <v>504961.22</v>
      </c>
      <c r="G495" s="1360">
        <v>455412</v>
      </c>
      <c r="H495" s="1"/>
      <c r="I495" s="1"/>
      <c r="J495" s="1"/>
      <c r="K495" s="1"/>
      <c r="L495" s="1"/>
      <c r="M495" s="1"/>
      <c r="N495" s="1"/>
      <c r="O495" s="1"/>
      <c r="P495" s="1"/>
      <c r="Q495" s="1"/>
      <c r="R495" s="1"/>
      <c r="S495" s="1"/>
      <c r="T495" s="1"/>
      <c r="U495" s="1"/>
      <c r="V495" s="1"/>
      <c r="W495" s="1"/>
      <c r="X495" s="1"/>
      <c r="Y495" s="1"/>
      <c r="Z495" s="1"/>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1012"/>
      <c r="B498" s="1012" t="s">
        <v>236</v>
      </c>
      <c r="C498" s="1012"/>
      <c r="D498" s="1012"/>
      <c r="E498" s="1012"/>
      <c r="F498" s="1012"/>
      <c r="G498" s="1012"/>
      <c r="H498" s="1012"/>
      <c r="I498" s="1012"/>
      <c r="J498" s="1012"/>
      <c r="K498" s="1012"/>
      <c r="L498" s="1012"/>
      <c r="M498" s="1012"/>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 customHeight="1" x14ac:dyDescent="0.2">
      <c r="A500" s="1"/>
      <c r="B500" s="2298" t="s">
        <v>1151</v>
      </c>
      <c r="C500" s="1615"/>
      <c r="D500" s="1615"/>
      <c r="E500" s="2302">
        <v>2022</v>
      </c>
      <c r="F500" s="2299">
        <v>2023</v>
      </c>
      <c r="G500" s="2303">
        <v>2024</v>
      </c>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638"/>
      <c r="C501" s="1638"/>
      <c r="D501" s="1638"/>
      <c r="E501" s="1641"/>
      <c r="F501" s="1643"/>
      <c r="G501" s="1643"/>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678" t="s">
        <v>1152</v>
      </c>
      <c r="C502" s="1679"/>
      <c r="D502" s="1680"/>
      <c r="E502" s="1690">
        <v>21.94</v>
      </c>
      <c r="F502" s="1690">
        <v>22.55</v>
      </c>
      <c r="G502" s="1692">
        <v>19.37</v>
      </c>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635"/>
      <c r="C503" s="1635"/>
      <c r="D503" s="1681"/>
      <c r="E503" s="1691"/>
      <c r="F503" s="1691"/>
      <c r="G503" s="1693"/>
      <c r="H503" s="1"/>
      <c r="I503" s="1"/>
      <c r="J503" s="1"/>
      <c r="K503" s="1"/>
      <c r="L503" s="1"/>
      <c r="M503" s="1"/>
      <c r="N503" s="1"/>
      <c r="O503" s="1"/>
      <c r="P503" s="1"/>
      <c r="Q503" s="1"/>
      <c r="R503" s="1"/>
      <c r="S503" s="1"/>
      <c r="T503" s="1"/>
      <c r="U503" s="1"/>
      <c r="V503" s="1"/>
      <c r="W503" s="1"/>
      <c r="X503" s="1"/>
      <c r="Y503" s="1"/>
      <c r="Z503" s="1"/>
    </row>
    <row r="504" spans="1:26" ht="12.75" customHeight="1" x14ac:dyDescent="0.2">
      <c r="A504" s="2"/>
      <c r="B504" s="2028" t="s">
        <v>1153</v>
      </c>
      <c r="C504" s="1645"/>
      <c r="D504" s="1645"/>
      <c r="E504" s="1645"/>
      <c r="F504" s="1645"/>
      <c r="G504" s="1645"/>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1635"/>
      <c r="C505" s="1635"/>
      <c r="D505" s="1635"/>
      <c r="E505" s="1635"/>
      <c r="F505" s="1635"/>
      <c r="G505" s="1635"/>
      <c r="H505" s="919"/>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1012"/>
      <c r="B508" s="1012" t="s">
        <v>240</v>
      </c>
      <c r="C508" s="1012"/>
      <c r="D508" s="1012"/>
      <c r="E508" s="1012"/>
      <c r="F508" s="1012"/>
      <c r="G508" s="1012"/>
      <c r="H508" s="1012"/>
      <c r="I508" s="1012"/>
      <c r="J508" s="1012"/>
      <c r="K508" s="1012"/>
      <c r="L508" s="1012"/>
      <c r="M508" s="1012"/>
      <c r="N508" s="1"/>
      <c r="O508" s="1"/>
      <c r="P508" s="1"/>
      <c r="Q508" s="1"/>
      <c r="R508" s="1"/>
      <c r="S508" s="1"/>
      <c r="T508" s="1"/>
      <c r="U508" s="1"/>
      <c r="V508" s="1"/>
      <c r="W508" s="1"/>
      <c r="X508" s="1"/>
      <c r="Y508" s="1"/>
      <c r="Z508" s="1"/>
    </row>
    <row r="509" spans="1:26" ht="12.75" customHeight="1" x14ac:dyDescent="0.2">
      <c r="A509" s="1012"/>
      <c r="B509" s="1012" t="s">
        <v>241</v>
      </c>
      <c r="C509" s="1012"/>
      <c r="D509" s="1012"/>
      <c r="E509" s="1012"/>
      <c r="F509" s="1012"/>
      <c r="G509" s="1012"/>
      <c r="H509" s="1012"/>
      <c r="I509" s="1012"/>
      <c r="J509" s="1012"/>
      <c r="K509" s="1012"/>
      <c r="L509" s="1012"/>
      <c r="M509" s="1012"/>
      <c r="N509" s="1"/>
      <c r="O509" s="1"/>
      <c r="P509" s="1"/>
      <c r="Q509" s="1"/>
      <c r="R509" s="1"/>
      <c r="S509" s="1"/>
      <c r="T509" s="1"/>
      <c r="U509" s="1"/>
      <c r="V509" s="1"/>
      <c r="W509" s="1"/>
      <c r="X509" s="1"/>
      <c r="Y509" s="1"/>
      <c r="Z509" s="1"/>
    </row>
    <row r="510" spans="1:26" ht="12.75" customHeight="1" x14ac:dyDescent="0.2">
      <c r="A510" s="1012"/>
      <c r="B510" s="1012" t="s">
        <v>242</v>
      </c>
      <c r="C510" s="1012"/>
      <c r="D510" s="1012"/>
      <c r="E510" s="1012"/>
      <c r="F510" s="1012"/>
      <c r="G510" s="1012"/>
      <c r="H510" s="1012"/>
      <c r="I510" s="1012"/>
      <c r="J510" s="1012"/>
      <c r="K510" s="1012"/>
      <c r="L510" s="1012"/>
      <c r="M510" s="1012"/>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 customHeight="1" x14ac:dyDescent="0.2">
      <c r="A512" s="1"/>
      <c r="B512" s="2298" t="s">
        <v>1154</v>
      </c>
      <c r="C512" s="1615"/>
      <c r="D512" s="1615"/>
      <c r="E512" s="1615"/>
      <c r="F512" s="1615"/>
      <c r="G512" s="1637"/>
      <c r="H512" s="2299" t="s">
        <v>1082</v>
      </c>
      <c r="I512" s="1615"/>
      <c r="J512" s="1637"/>
      <c r="K512" s="2299" t="s">
        <v>1083</v>
      </c>
      <c r="L512" s="1615"/>
      <c r="M512" s="1615"/>
      <c r="N512" s="1"/>
      <c r="O512" s="1"/>
      <c r="P512" s="1"/>
      <c r="Q512" s="1"/>
      <c r="R512" s="1"/>
      <c r="S512" s="1"/>
      <c r="T512" s="1"/>
      <c r="U512" s="1"/>
      <c r="V512" s="1"/>
      <c r="W512" s="1"/>
      <c r="X512" s="1"/>
      <c r="Y512" s="1"/>
      <c r="Z512" s="1"/>
    </row>
    <row r="513" spans="1:26" ht="12.75" customHeight="1" x14ac:dyDescent="0.2">
      <c r="A513" s="1"/>
      <c r="B513" s="1615"/>
      <c r="C513" s="1615"/>
      <c r="D513" s="1615"/>
      <c r="E513" s="1615"/>
      <c r="F513" s="1615"/>
      <c r="G513" s="1637"/>
      <c r="H513" s="875">
        <v>2022</v>
      </c>
      <c r="I513" s="871">
        <v>2023</v>
      </c>
      <c r="J513" s="905">
        <v>2024</v>
      </c>
      <c r="K513" s="1497">
        <v>2022</v>
      </c>
      <c r="L513" s="875">
        <v>2023</v>
      </c>
      <c r="M513" s="871">
        <v>2024</v>
      </c>
      <c r="N513" s="1"/>
      <c r="O513" s="1"/>
      <c r="P513" s="1"/>
      <c r="Q513" s="1"/>
      <c r="R513" s="1"/>
      <c r="S513" s="1"/>
      <c r="T513" s="1"/>
      <c r="U513" s="1"/>
      <c r="V513" s="1"/>
      <c r="W513" s="1"/>
      <c r="X513" s="1"/>
      <c r="Y513" s="1"/>
      <c r="Z513" s="1"/>
    </row>
    <row r="514" spans="1:26" ht="12.75" customHeight="1" x14ac:dyDescent="0.2">
      <c r="A514" s="1"/>
      <c r="B514" s="1670" t="s">
        <v>244</v>
      </c>
      <c r="C514" s="1671"/>
      <c r="D514" s="1671"/>
      <c r="E514" s="1671"/>
      <c r="F514" s="1671"/>
      <c r="G514" s="1672"/>
      <c r="H514" s="683">
        <v>8650460</v>
      </c>
      <c r="I514" s="684">
        <v>8863168</v>
      </c>
      <c r="J514" s="685">
        <v>8359365</v>
      </c>
      <c r="K514" s="683">
        <v>114367</v>
      </c>
      <c r="L514" s="684">
        <v>113254</v>
      </c>
      <c r="M514" s="686">
        <v>117901</v>
      </c>
      <c r="N514" s="1"/>
      <c r="O514" s="1"/>
      <c r="P514" s="1"/>
      <c r="Q514" s="1"/>
      <c r="R514" s="1"/>
      <c r="S514" s="1"/>
      <c r="T514" s="1"/>
      <c r="U514" s="1"/>
      <c r="V514" s="1"/>
      <c r="W514" s="1"/>
      <c r="X514" s="1"/>
      <c r="Y514" s="1"/>
      <c r="Z514" s="1"/>
    </row>
    <row r="515" spans="1:26" ht="12.75" customHeight="1" x14ac:dyDescent="0.2">
      <c r="A515" s="1"/>
      <c r="B515" s="1623" t="s">
        <v>245</v>
      </c>
      <c r="C515" s="1624"/>
      <c r="D515" s="1624"/>
      <c r="E515" s="1624"/>
      <c r="F515" s="1624"/>
      <c r="G515" s="1625"/>
      <c r="H515" s="113">
        <v>9644</v>
      </c>
      <c r="I515" s="307">
        <v>0</v>
      </c>
      <c r="J515" s="112">
        <v>0</v>
      </c>
      <c r="K515" s="113">
        <v>7570</v>
      </c>
      <c r="L515" s="307">
        <v>6210</v>
      </c>
      <c r="M515" s="1059">
        <v>5803</v>
      </c>
      <c r="N515" s="1"/>
      <c r="O515" s="1"/>
      <c r="P515" s="1"/>
      <c r="Q515" s="1"/>
      <c r="R515" s="1"/>
      <c r="S515" s="1"/>
      <c r="T515" s="1"/>
      <c r="U515" s="1"/>
      <c r="V515" s="1"/>
      <c r="W515" s="1"/>
      <c r="X515" s="1"/>
      <c r="Y515" s="1"/>
      <c r="Z515" s="1"/>
    </row>
    <row r="516" spans="1:26" ht="12.75" customHeight="1" x14ac:dyDescent="0.2">
      <c r="A516" s="1"/>
      <c r="B516" s="1675" t="s">
        <v>246</v>
      </c>
      <c r="C516" s="1632"/>
      <c r="D516" s="1632"/>
      <c r="E516" s="1632"/>
      <c r="F516" s="1632"/>
      <c r="G516" s="1633"/>
      <c r="H516" s="111">
        <v>1613985</v>
      </c>
      <c r="I516" s="633">
        <v>1955975</v>
      </c>
      <c r="J516" s="110">
        <v>3046173</v>
      </c>
      <c r="K516" s="111">
        <v>172504</v>
      </c>
      <c r="L516" s="633">
        <v>164185</v>
      </c>
      <c r="M516" s="1057">
        <v>926171</v>
      </c>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 customHeight="1" x14ac:dyDescent="0.2">
      <c r="A518" s="1"/>
      <c r="B518" s="2298" t="s">
        <v>1155</v>
      </c>
      <c r="C518" s="1615"/>
      <c r="D518" s="1615"/>
      <c r="E518" s="2302">
        <v>2022</v>
      </c>
      <c r="F518" s="2302">
        <v>2023</v>
      </c>
      <c r="G518" s="2299">
        <v>2024</v>
      </c>
      <c r="H518" s="1"/>
      <c r="I518" s="1"/>
      <c r="J518" s="1"/>
      <c r="K518" s="1"/>
      <c r="L518" s="1"/>
      <c r="M518" s="1"/>
      <c r="N518" s="1"/>
      <c r="O518" s="1"/>
      <c r="P518" s="1"/>
      <c r="Q518" s="1"/>
      <c r="R518" s="1"/>
      <c r="S518" s="1"/>
      <c r="T518" s="1"/>
      <c r="U518" s="1"/>
      <c r="V518" s="1"/>
      <c r="W518" s="1"/>
      <c r="X518" s="1"/>
      <c r="Y518" s="1"/>
      <c r="Z518" s="1"/>
    </row>
    <row r="519" spans="1:26" ht="15" customHeight="1" x14ac:dyDescent="0.2">
      <c r="A519" s="1"/>
      <c r="B519" s="1615"/>
      <c r="C519" s="1610"/>
      <c r="D519" s="1615"/>
      <c r="E519" s="1683"/>
      <c r="F519" s="1683"/>
      <c r="G519" s="1685"/>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615"/>
      <c r="C520" s="1615"/>
      <c r="D520" s="1615"/>
      <c r="E520" s="1641"/>
      <c r="F520" s="1641"/>
      <c r="G520" s="1643"/>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670" t="s">
        <v>244</v>
      </c>
      <c r="C521" s="1671"/>
      <c r="D521" s="1672"/>
      <c r="E521" s="215">
        <v>903</v>
      </c>
      <c r="F521" s="215">
        <v>907</v>
      </c>
      <c r="G521" s="216">
        <v>1673</v>
      </c>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675" t="s">
        <v>246</v>
      </c>
      <c r="C522" s="1632"/>
      <c r="D522" s="1633"/>
      <c r="E522" s="246">
        <v>51373</v>
      </c>
      <c r="F522" s="246">
        <v>45740</v>
      </c>
      <c r="G522" s="1133">
        <v>50163</v>
      </c>
      <c r="H522" s="1"/>
      <c r="I522" s="1"/>
      <c r="J522" s="1"/>
      <c r="K522" s="1"/>
      <c r="L522" s="1"/>
      <c r="M522" s="1"/>
      <c r="N522" s="1"/>
      <c r="O522" s="1"/>
      <c r="P522" s="1"/>
      <c r="Q522" s="1"/>
      <c r="R522" s="1"/>
      <c r="S522" s="1"/>
      <c r="T522" s="1"/>
      <c r="U522" s="1"/>
      <c r="V522" s="1"/>
      <c r="W522" s="1"/>
      <c r="X522" s="1"/>
      <c r="Y522" s="1"/>
      <c r="Z522" s="1"/>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1012"/>
      <c r="B525" s="1012" t="s">
        <v>1156</v>
      </c>
      <c r="C525" s="1012"/>
      <c r="D525" s="1012"/>
      <c r="E525" s="1012"/>
      <c r="F525" s="1012"/>
      <c r="G525" s="1012"/>
      <c r="H525" s="1012"/>
      <c r="I525" s="1012"/>
      <c r="J525" s="1012"/>
      <c r="K525" s="1012"/>
      <c r="L525" s="1012"/>
      <c r="M525" s="1012"/>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6.25" customHeight="1" x14ac:dyDescent="0.2">
      <c r="A528" s="1"/>
      <c r="B528" s="2300" t="s">
        <v>1157</v>
      </c>
      <c r="C528" s="1638"/>
      <c r="D528" s="1638"/>
      <c r="E528" s="1638"/>
      <c r="F528" s="1638"/>
      <c r="G528" s="1638"/>
      <c r="H528" s="1638"/>
      <c r="I528" s="1639"/>
      <c r="J528" s="920" t="s">
        <v>1158</v>
      </c>
      <c r="K528" s="921">
        <v>2022</v>
      </c>
      <c r="L528" s="922">
        <v>2023</v>
      </c>
      <c r="M528" s="923">
        <v>2024</v>
      </c>
      <c r="N528" s="1"/>
      <c r="O528" s="1"/>
      <c r="P528" s="1"/>
      <c r="Q528" s="1"/>
      <c r="R528" s="1"/>
      <c r="S528" s="1"/>
      <c r="T528" s="1"/>
      <c r="U528" s="1"/>
      <c r="V528" s="1"/>
      <c r="W528" s="1"/>
      <c r="X528" s="1"/>
      <c r="Y528" s="1"/>
      <c r="Z528" s="1"/>
    </row>
    <row r="529" spans="1:26" ht="12.75" customHeight="1" x14ac:dyDescent="0.2">
      <c r="A529" s="1"/>
      <c r="B529" s="2301" t="s">
        <v>1159</v>
      </c>
      <c r="C529" s="1671"/>
      <c r="D529" s="1671"/>
      <c r="E529" s="1671"/>
      <c r="F529" s="1671"/>
      <c r="G529" s="1671"/>
      <c r="H529" s="1671"/>
      <c r="I529" s="1672"/>
      <c r="J529" s="924">
        <v>2.41</v>
      </c>
      <c r="K529" s="924">
        <v>2.34</v>
      </c>
      <c r="L529" s="925">
        <v>2.52</v>
      </c>
      <c r="M529" s="925">
        <v>2.36</v>
      </c>
      <c r="N529" s="1"/>
      <c r="O529" s="1"/>
      <c r="P529" s="1"/>
      <c r="Q529" s="1"/>
      <c r="R529" s="1"/>
      <c r="S529" s="1"/>
      <c r="T529" s="1"/>
      <c r="U529" s="1"/>
      <c r="V529" s="1"/>
      <c r="W529" s="1"/>
      <c r="X529" s="1"/>
      <c r="Y529" s="1"/>
      <c r="Z529" s="1"/>
    </row>
    <row r="530" spans="1:26" ht="12.75" customHeight="1" x14ac:dyDescent="0.2">
      <c r="A530" s="1"/>
      <c r="B530" s="1628" t="s">
        <v>1160</v>
      </c>
      <c r="C530" s="1624"/>
      <c r="D530" s="1624"/>
      <c r="E530" s="1624"/>
      <c r="F530" s="1624"/>
      <c r="G530" s="1624"/>
      <c r="H530" s="1624"/>
      <c r="I530" s="1625"/>
      <c r="J530" s="926">
        <v>0.63</v>
      </c>
      <c r="K530" s="926">
        <v>0.21</v>
      </c>
      <c r="L530" s="1539">
        <v>0.21</v>
      </c>
      <c r="M530" s="1539">
        <v>0.2</v>
      </c>
      <c r="N530" s="1"/>
      <c r="O530" s="1"/>
      <c r="P530" s="1"/>
      <c r="Q530" s="1"/>
      <c r="R530" s="1"/>
      <c r="S530" s="1"/>
      <c r="T530" s="1"/>
      <c r="U530" s="1"/>
      <c r="V530" s="1"/>
      <c r="W530" s="1"/>
      <c r="X530" s="1"/>
      <c r="Y530" s="1"/>
      <c r="Z530" s="1"/>
    </row>
    <row r="531" spans="1:26" ht="12.75" customHeight="1" x14ac:dyDescent="0.2">
      <c r="A531" s="1"/>
      <c r="B531" s="1628" t="s">
        <v>1161</v>
      </c>
      <c r="C531" s="1624"/>
      <c r="D531" s="1624"/>
      <c r="E531" s="1624"/>
      <c r="F531" s="1624"/>
      <c r="G531" s="1624"/>
      <c r="H531" s="1624"/>
      <c r="I531" s="1625"/>
      <c r="J531" s="926">
        <v>2.1</v>
      </c>
      <c r="K531" s="926">
        <v>1.99</v>
      </c>
      <c r="L531" s="1539">
        <v>2.0699999999999998</v>
      </c>
      <c r="M531" s="1539">
        <v>1.94</v>
      </c>
      <c r="N531" s="1"/>
      <c r="O531" s="1"/>
      <c r="P531" s="1"/>
      <c r="Q531" s="1"/>
      <c r="R531" s="1"/>
      <c r="S531" s="1"/>
      <c r="T531" s="1"/>
      <c r="U531" s="1"/>
      <c r="V531" s="1"/>
      <c r="W531" s="1"/>
      <c r="X531" s="1"/>
      <c r="Y531" s="1"/>
      <c r="Z531" s="1"/>
    </row>
    <row r="532" spans="1:26" ht="12.75" customHeight="1" x14ac:dyDescent="0.2">
      <c r="A532" s="1"/>
      <c r="B532" s="1623" t="s">
        <v>1162</v>
      </c>
      <c r="C532" s="1624"/>
      <c r="D532" s="1624"/>
      <c r="E532" s="1624"/>
      <c r="F532" s="1624"/>
      <c r="G532" s="1624"/>
      <c r="H532" s="1624"/>
      <c r="I532" s="1625"/>
      <c r="J532" s="228">
        <v>4152184</v>
      </c>
      <c r="K532" s="228">
        <v>3906104</v>
      </c>
      <c r="L532" s="1131">
        <v>3203022</v>
      </c>
      <c r="M532" s="1131">
        <v>3441881</v>
      </c>
      <c r="N532" s="1"/>
      <c r="O532" s="1"/>
      <c r="P532" s="1"/>
      <c r="Q532" s="1"/>
      <c r="R532" s="1"/>
      <c r="S532" s="1"/>
      <c r="T532" s="1"/>
      <c r="U532" s="1"/>
      <c r="V532" s="1"/>
      <c r="W532" s="1"/>
      <c r="X532" s="1"/>
      <c r="Y532" s="1"/>
      <c r="Z532" s="1"/>
    </row>
    <row r="533" spans="1:26" ht="12.75" customHeight="1" x14ac:dyDescent="0.2">
      <c r="A533" s="1"/>
      <c r="B533" s="1623" t="s">
        <v>1163</v>
      </c>
      <c r="C533" s="1624"/>
      <c r="D533" s="1624"/>
      <c r="E533" s="1624"/>
      <c r="F533" s="1624"/>
      <c r="G533" s="1624"/>
      <c r="H533" s="1624"/>
      <c r="I533" s="1625"/>
      <c r="J533" s="228">
        <v>871394</v>
      </c>
      <c r="K533" s="228">
        <v>765032</v>
      </c>
      <c r="L533" s="1131">
        <v>771225</v>
      </c>
      <c r="M533" s="1131">
        <v>838582</v>
      </c>
      <c r="N533" s="1"/>
      <c r="O533" s="1"/>
      <c r="P533" s="1"/>
      <c r="Q533" s="1"/>
      <c r="R533" s="1"/>
      <c r="S533" s="1"/>
      <c r="T533" s="1"/>
      <c r="U533" s="1"/>
      <c r="V533" s="1"/>
      <c r="W533" s="1"/>
      <c r="X533" s="1"/>
      <c r="Y533" s="1"/>
      <c r="Z533" s="1"/>
    </row>
    <row r="534" spans="1:26" ht="12.75" customHeight="1" x14ac:dyDescent="0.2">
      <c r="A534" s="1"/>
      <c r="B534" s="1623" t="s">
        <v>1164</v>
      </c>
      <c r="C534" s="1624"/>
      <c r="D534" s="1624"/>
      <c r="E534" s="1624"/>
      <c r="F534" s="1624"/>
      <c r="G534" s="1624"/>
      <c r="H534" s="1624"/>
      <c r="I534" s="1625"/>
      <c r="J534" s="228">
        <v>5023578</v>
      </c>
      <c r="K534" s="228">
        <v>4671136</v>
      </c>
      <c r="L534" s="1131">
        <v>3974246</v>
      </c>
      <c r="M534" s="1131">
        <v>4280463</v>
      </c>
      <c r="N534" s="1"/>
      <c r="O534" s="1"/>
      <c r="P534" s="1"/>
      <c r="Q534" s="1"/>
      <c r="R534" s="1"/>
      <c r="S534" s="1"/>
      <c r="T534" s="1"/>
      <c r="U534" s="1"/>
      <c r="V534" s="1"/>
      <c r="W534" s="1"/>
      <c r="X534" s="1"/>
      <c r="Y534" s="1"/>
      <c r="Z534" s="1"/>
    </row>
    <row r="535" spans="1:26" ht="12.75" customHeight="1" x14ac:dyDescent="0.2">
      <c r="A535" s="1"/>
      <c r="B535" s="1623" t="s">
        <v>1165</v>
      </c>
      <c r="C535" s="1624"/>
      <c r="D535" s="1624"/>
      <c r="E535" s="1624"/>
      <c r="F535" s="1624"/>
      <c r="G535" s="1624"/>
      <c r="H535" s="1624"/>
      <c r="I535" s="1625"/>
      <c r="J535" s="228">
        <v>10024216</v>
      </c>
      <c r="K535" s="228">
        <v>9142867</v>
      </c>
      <c r="L535" s="1131">
        <v>8078286</v>
      </c>
      <c r="M535" s="1131">
        <v>8134523</v>
      </c>
      <c r="N535" s="1"/>
      <c r="O535" s="1"/>
      <c r="P535" s="1"/>
      <c r="Q535" s="1"/>
      <c r="R535" s="1"/>
      <c r="S535" s="1"/>
      <c r="T535" s="1"/>
      <c r="U535" s="1"/>
      <c r="V535" s="1"/>
      <c r="W535" s="1"/>
      <c r="X535" s="1"/>
      <c r="Y535" s="1"/>
      <c r="Z535" s="1"/>
    </row>
    <row r="536" spans="1:26" ht="12.75" customHeight="1" x14ac:dyDescent="0.2">
      <c r="A536" s="1"/>
      <c r="B536" s="1623" t="s">
        <v>1166</v>
      </c>
      <c r="C536" s="1624"/>
      <c r="D536" s="1624"/>
      <c r="E536" s="1624"/>
      <c r="F536" s="1624"/>
      <c r="G536" s="1624"/>
      <c r="H536" s="1624"/>
      <c r="I536" s="1625"/>
      <c r="J536" s="228">
        <v>547147</v>
      </c>
      <c r="K536" s="228">
        <v>161213</v>
      </c>
      <c r="L536" s="1131">
        <v>158753</v>
      </c>
      <c r="M536" s="1131">
        <v>171328</v>
      </c>
      <c r="N536" s="1"/>
      <c r="O536" s="1"/>
      <c r="P536" s="1"/>
      <c r="Q536" s="1"/>
      <c r="R536" s="1"/>
      <c r="S536" s="1"/>
      <c r="T536" s="1"/>
      <c r="U536" s="1"/>
      <c r="V536" s="1"/>
      <c r="W536" s="1"/>
      <c r="X536" s="1"/>
      <c r="Y536" s="1"/>
      <c r="Z536" s="1"/>
    </row>
    <row r="537" spans="1:26" ht="12.75" customHeight="1" x14ac:dyDescent="0.2">
      <c r="A537" s="1"/>
      <c r="B537" s="1675" t="s">
        <v>1167</v>
      </c>
      <c r="C537" s="1632"/>
      <c r="D537" s="1632"/>
      <c r="E537" s="1632"/>
      <c r="F537" s="1632"/>
      <c r="G537" s="1632"/>
      <c r="H537" s="1632"/>
      <c r="I537" s="1633"/>
      <c r="J537" s="245">
        <v>10571363</v>
      </c>
      <c r="K537" s="245">
        <v>9304080</v>
      </c>
      <c r="L537" s="1132">
        <v>8237038</v>
      </c>
      <c r="M537" s="1132">
        <v>8305851</v>
      </c>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1012"/>
      <c r="B540" s="1012" t="s">
        <v>1168</v>
      </c>
      <c r="C540" s="1012"/>
      <c r="D540" s="1012"/>
      <c r="E540" s="1012"/>
      <c r="F540" s="1012"/>
      <c r="G540" s="1012"/>
      <c r="H540" s="1012"/>
      <c r="I540" s="1012"/>
      <c r="J540" s="1012"/>
      <c r="K540" s="1012"/>
      <c r="L540" s="1012"/>
      <c r="M540" s="1012"/>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 customHeight="1" x14ac:dyDescent="0.2">
      <c r="A542" s="1"/>
      <c r="B542" s="2298" t="s">
        <v>1169</v>
      </c>
      <c r="C542" s="1615"/>
      <c r="D542" s="1615"/>
      <c r="E542" s="1615"/>
      <c r="F542" s="1615"/>
      <c r="G542" s="1637"/>
      <c r="H542" s="2299" t="s">
        <v>1082</v>
      </c>
      <c r="I542" s="1615"/>
      <c r="J542" s="1637"/>
      <c r="K542" s="2299" t="s">
        <v>1083</v>
      </c>
      <c r="L542" s="1615"/>
      <c r="M542" s="1615"/>
      <c r="N542" s="1"/>
      <c r="O542" s="1"/>
      <c r="P542" s="1"/>
      <c r="Q542" s="1"/>
      <c r="R542" s="1"/>
      <c r="S542" s="1"/>
      <c r="T542" s="1"/>
      <c r="U542" s="1"/>
      <c r="V542" s="1"/>
      <c r="W542" s="1"/>
      <c r="X542" s="1"/>
      <c r="Y542" s="1"/>
      <c r="Z542" s="1"/>
    </row>
    <row r="543" spans="1:26" ht="12.75" customHeight="1" x14ac:dyDescent="0.2">
      <c r="A543" s="1"/>
      <c r="B543" s="1638"/>
      <c r="C543" s="1638"/>
      <c r="D543" s="1638"/>
      <c r="E543" s="1638"/>
      <c r="F543" s="1638"/>
      <c r="G543" s="1639"/>
      <c r="H543" s="1497">
        <v>2022</v>
      </c>
      <c r="I543" s="875">
        <v>2023</v>
      </c>
      <c r="J543" s="871">
        <v>2024</v>
      </c>
      <c r="K543" s="1497">
        <v>2022</v>
      </c>
      <c r="L543" s="875">
        <v>2023</v>
      </c>
      <c r="M543" s="871">
        <v>2024</v>
      </c>
      <c r="N543" s="1"/>
      <c r="O543" s="1"/>
      <c r="P543" s="1"/>
      <c r="Q543" s="1"/>
      <c r="R543" s="1"/>
      <c r="S543" s="1"/>
      <c r="T543" s="1"/>
      <c r="U543" s="1"/>
      <c r="V543" s="1"/>
      <c r="W543" s="1"/>
      <c r="X543" s="1"/>
      <c r="Y543" s="1"/>
      <c r="Z543" s="1"/>
    </row>
    <row r="544" spans="1:26" ht="12.75" customHeight="1" x14ac:dyDescent="0.2">
      <c r="A544" s="1"/>
      <c r="B544" s="1670" t="s">
        <v>1170</v>
      </c>
      <c r="C544" s="1671"/>
      <c r="D544" s="1671"/>
      <c r="E544" s="1671"/>
      <c r="F544" s="1671"/>
      <c r="G544" s="1672"/>
      <c r="H544" s="683">
        <v>8614871</v>
      </c>
      <c r="I544" s="684">
        <v>8858633</v>
      </c>
      <c r="J544" s="685">
        <v>8355509</v>
      </c>
      <c r="K544" s="683">
        <v>114279</v>
      </c>
      <c r="L544" s="684">
        <v>113161</v>
      </c>
      <c r="M544" s="686">
        <v>117842</v>
      </c>
      <c r="N544" s="1"/>
      <c r="O544" s="1"/>
      <c r="P544" s="1"/>
      <c r="Q544" s="1"/>
      <c r="R544" s="1"/>
      <c r="S544" s="1"/>
      <c r="T544" s="1"/>
      <c r="U544" s="1"/>
      <c r="V544" s="1"/>
      <c r="W544" s="1"/>
      <c r="X544" s="1"/>
      <c r="Y544" s="1"/>
      <c r="Z544" s="1"/>
    </row>
    <row r="545" spans="1:26" ht="12.75" customHeight="1" x14ac:dyDescent="0.2">
      <c r="A545" s="1"/>
      <c r="B545" s="1623" t="s">
        <v>1171</v>
      </c>
      <c r="C545" s="1624"/>
      <c r="D545" s="1624"/>
      <c r="E545" s="1624"/>
      <c r="F545" s="1624"/>
      <c r="G545" s="1625"/>
      <c r="H545" s="113">
        <v>6105</v>
      </c>
      <c r="I545" s="307">
        <v>1038</v>
      </c>
      <c r="J545" s="112">
        <v>293</v>
      </c>
      <c r="K545" s="113">
        <v>44</v>
      </c>
      <c r="L545" s="307">
        <v>52</v>
      </c>
      <c r="M545" s="1059">
        <v>1</v>
      </c>
      <c r="N545" s="1"/>
      <c r="O545" s="1"/>
      <c r="P545" s="1"/>
      <c r="Q545" s="1"/>
      <c r="R545" s="1"/>
      <c r="S545" s="1"/>
      <c r="T545" s="1"/>
      <c r="U545" s="1"/>
      <c r="V545" s="1"/>
      <c r="W545" s="1"/>
      <c r="X545" s="1"/>
      <c r="Y545" s="1"/>
      <c r="Z545" s="1"/>
    </row>
    <row r="546" spans="1:26" ht="12.75" customHeight="1" x14ac:dyDescent="0.2">
      <c r="A546" s="1"/>
      <c r="B546" s="1623" t="s">
        <v>1172</v>
      </c>
      <c r="C546" s="1624"/>
      <c r="D546" s="1624"/>
      <c r="E546" s="1624"/>
      <c r="F546" s="1624"/>
      <c r="G546" s="1625"/>
      <c r="H546" s="113">
        <v>498</v>
      </c>
      <c r="I546" s="307">
        <v>1559</v>
      </c>
      <c r="J546" s="112">
        <v>734</v>
      </c>
      <c r="K546" s="113">
        <v>44</v>
      </c>
      <c r="L546" s="307">
        <v>41</v>
      </c>
      <c r="M546" s="1059">
        <v>3</v>
      </c>
      <c r="N546" s="1"/>
      <c r="O546" s="1"/>
      <c r="P546" s="1"/>
      <c r="Q546" s="1"/>
      <c r="R546" s="1"/>
      <c r="S546" s="1"/>
      <c r="T546" s="1"/>
      <c r="U546" s="1"/>
      <c r="V546" s="1"/>
      <c r="W546" s="1"/>
      <c r="X546" s="1"/>
      <c r="Y546" s="1"/>
      <c r="Z546" s="1"/>
    </row>
    <row r="547" spans="1:26" ht="12.75" customHeight="1" x14ac:dyDescent="0.2">
      <c r="A547" s="1"/>
      <c r="B547" s="1623" t="s">
        <v>283</v>
      </c>
      <c r="C547" s="1624"/>
      <c r="D547" s="1624"/>
      <c r="E547" s="1624"/>
      <c r="F547" s="1624"/>
      <c r="G547" s="1625"/>
      <c r="H547" s="113">
        <v>1728</v>
      </c>
      <c r="I547" s="307">
        <v>1757</v>
      </c>
      <c r="J547" s="112">
        <v>2830</v>
      </c>
      <c r="K547" s="113">
        <v>0</v>
      </c>
      <c r="L547" s="307">
        <v>0</v>
      </c>
      <c r="M547" s="1059">
        <v>54</v>
      </c>
      <c r="N547" s="1"/>
      <c r="O547" s="1"/>
      <c r="P547" s="1"/>
      <c r="Q547" s="1"/>
      <c r="R547" s="1"/>
      <c r="S547" s="1"/>
      <c r="T547" s="1"/>
      <c r="U547" s="1"/>
      <c r="V547" s="1"/>
      <c r="W547" s="1"/>
      <c r="X547" s="1"/>
      <c r="Y547" s="1"/>
      <c r="Z547" s="1"/>
    </row>
    <row r="548" spans="1:26" ht="12.75" customHeight="1" x14ac:dyDescent="0.2">
      <c r="A548" s="1"/>
      <c r="B548" s="1623" t="s">
        <v>284</v>
      </c>
      <c r="C548" s="1624"/>
      <c r="D548" s="1624"/>
      <c r="E548" s="1624"/>
      <c r="F548" s="1624"/>
      <c r="G548" s="1625"/>
      <c r="H548" s="113">
        <v>0</v>
      </c>
      <c r="I548" s="307">
        <v>0</v>
      </c>
      <c r="J548" s="112">
        <v>0</v>
      </c>
      <c r="K548" s="113">
        <v>0</v>
      </c>
      <c r="L548" s="307">
        <v>0</v>
      </c>
      <c r="M548" s="1059">
        <v>0</v>
      </c>
      <c r="N548" s="1"/>
      <c r="O548" s="1"/>
      <c r="P548" s="1"/>
      <c r="Q548" s="1"/>
      <c r="R548" s="1"/>
      <c r="S548" s="1"/>
      <c r="T548" s="1"/>
      <c r="U548" s="1"/>
      <c r="V548" s="1"/>
      <c r="W548" s="1"/>
      <c r="X548" s="1"/>
      <c r="Y548" s="1"/>
      <c r="Z548" s="1"/>
    </row>
    <row r="549" spans="1:26" ht="12.75" customHeight="1" x14ac:dyDescent="0.2">
      <c r="A549" s="1"/>
      <c r="B549" s="1623" t="s">
        <v>1173</v>
      </c>
      <c r="C549" s="1624"/>
      <c r="D549" s="1624"/>
      <c r="E549" s="1624"/>
      <c r="F549" s="1624"/>
      <c r="G549" s="1625"/>
      <c r="H549" s="113">
        <v>259</v>
      </c>
      <c r="I549" s="307">
        <v>181</v>
      </c>
      <c r="J549" s="112">
        <v>0</v>
      </c>
      <c r="K549" s="113">
        <v>0</v>
      </c>
      <c r="L549" s="307">
        <v>0</v>
      </c>
      <c r="M549" s="1059">
        <v>0</v>
      </c>
      <c r="N549" s="1"/>
      <c r="O549" s="1"/>
      <c r="P549" s="1"/>
      <c r="Q549" s="1"/>
      <c r="R549" s="1"/>
      <c r="S549" s="1"/>
      <c r="T549" s="1"/>
      <c r="U549" s="1"/>
      <c r="V549" s="1"/>
      <c r="W549" s="1"/>
      <c r="X549" s="1"/>
      <c r="Y549" s="1"/>
      <c r="Z549" s="1"/>
    </row>
    <row r="550" spans="1:26" ht="12.75" customHeight="1" x14ac:dyDescent="0.2">
      <c r="A550" s="1"/>
      <c r="B550" s="1623" t="s">
        <v>1174</v>
      </c>
      <c r="C550" s="1624"/>
      <c r="D550" s="1624"/>
      <c r="E550" s="1624"/>
      <c r="F550" s="1624"/>
      <c r="G550" s="1625"/>
      <c r="H550" s="113">
        <v>0</v>
      </c>
      <c r="I550" s="307">
        <v>0</v>
      </c>
      <c r="J550" s="112">
        <v>0</v>
      </c>
      <c r="K550" s="113">
        <v>0</v>
      </c>
      <c r="L550" s="307">
        <v>0</v>
      </c>
      <c r="M550" s="1059">
        <v>0</v>
      </c>
      <c r="N550" s="1"/>
      <c r="O550" s="1"/>
      <c r="P550" s="1"/>
      <c r="Q550" s="1"/>
      <c r="R550" s="1"/>
      <c r="S550" s="1"/>
      <c r="T550" s="1"/>
      <c r="U550" s="1"/>
      <c r="V550" s="1"/>
      <c r="W550" s="1"/>
      <c r="X550" s="1"/>
      <c r="Y550" s="1"/>
      <c r="Z550" s="1"/>
    </row>
    <row r="551" spans="1:26" ht="12.75" customHeight="1" x14ac:dyDescent="0.2">
      <c r="A551" s="1"/>
      <c r="B551" s="1628" t="s">
        <v>42</v>
      </c>
      <c r="C551" s="1624"/>
      <c r="D551" s="1624"/>
      <c r="E551" s="1624"/>
      <c r="F551" s="1624"/>
      <c r="G551" s="1625"/>
      <c r="H551" s="651">
        <v>8650460</v>
      </c>
      <c r="I551" s="624">
        <v>8863168</v>
      </c>
      <c r="J551" s="306">
        <v>8359365</v>
      </c>
      <c r="K551" s="651">
        <v>114367</v>
      </c>
      <c r="L551" s="624">
        <v>113254</v>
      </c>
      <c r="M551" s="1351">
        <v>117901</v>
      </c>
      <c r="N551" s="1"/>
      <c r="O551" s="1"/>
      <c r="P551" s="1"/>
      <c r="Q551" s="1"/>
      <c r="R551" s="1"/>
      <c r="S551" s="1"/>
      <c r="T551" s="1"/>
      <c r="U551" s="1"/>
      <c r="V551" s="1"/>
      <c r="W551" s="1"/>
      <c r="X551" s="1"/>
      <c r="Y551" s="1"/>
      <c r="Z551" s="1"/>
    </row>
    <row r="552" spans="1:26" ht="12.75" customHeight="1" x14ac:dyDescent="0.2">
      <c r="A552" s="1"/>
      <c r="B552" s="1675" t="s">
        <v>614</v>
      </c>
      <c r="C552" s="1632"/>
      <c r="D552" s="1632"/>
      <c r="E552" s="1632"/>
      <c r="F552" s="1632"/>
      <c r="G552" s="1633"/>
      <c r="H552" s="927">
        <v>1</v>
      </c>
      <c r="I552" s="928">
        <v>1</v>
      </c>
      <c r="J552" s="929">
        <v>1</v>
      </c>
      <c r="K552" s="927">
        <v>1</v>
      </c>
      <c r="L552" s="928">
        <v>1</v>
      </c>
      <c r="M552" s="1540">
        <v>1</v>
      </c>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1012"/>
      <c r="B555" s="1012" t="s">
        <v>1175</v>
      </c>
      <c r="C555" s="1012"/>
      <c r="D555" s="1012"/>
      <c r="E555" s="1012"/>
      <c r="F555" s="1012"/>
      <c r="G555" s="1012"/>
      <c r="H555" s="1012"/>
      <c r="I555" s="1012"/>
      <c r="J555" s="1012"/>
      <c r="K555" s="1012"/>
      <c r="L555" s="1012"/>
      <c r="M555" s="1012"/>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 customHeight="1" x14ac:dyDescent="0.2">
      <c r="A557" s="1"/>
      <c r="B557" s="2298" t="s">
        <v>1176</v>
      </c>
      <c r="C557" s="1615"/>
      <c r="D557" s="1615"/>
      <c r="E557" s="1615"/>
      <c r="F557" s="1615"/>
      <c r="G557" s="1637"/>
      <c r="H557" s="2299" t="s">
        <v>1082</v>
      </c>
      <c r="I557" s="1615"/>
      <c r="J557" s="1637"/>
      <c r="K557" s="2299" t="s">
        <v>1083</v>
      </c>
      <c r="L557" s="1615"/>
      <c r="M557" s="1615"/>
      <c r="N557" s="1"/>
      <c r="O557" s="1"/>
      <c r="P557" s="1"/>
      <c r="Q557" s="1"/>
      <c r="R557" s="1"/>
      <c r="S557" s="1"/>
      <c r="T557" s="1"/>
      <c r="U557" s="1"/>
      <c r="V557" s="1"/>
      <c r="W557" s="1"/>
      <c r="X557" s="1"/>
      <c r="Y557" s="1"/>
      <c r="Z557" s="1"/>
    </row>
    <row r="558" spans="1:26" ht="12.75" customHeight="1" x14ac:dyDescent="0.2">
      <c r="A558" s="1"/>
      <c r="B558" s="1638"/>
      <c r="C558" s="1638"/>
      <c r="D558" s="1638"/>
      <c r="E558" s="1638"/>
      <c r="F558" s="1638"/>
      <c r="G558" s="1639"/>
      <c r="H558" s="1497">
        <v>2022</v>
      </c>
      <c r="I558" s="875">
        <v>2023</v>
      </c>
      <c r="J558" s="871">
        <v>2024</v>
      </c>
      <c r="K558" s="1497">
        <v>2022</v>
      </c>
      <c r="L558" s="875">
        <v>2023</v>
      </c>
      <c r="M558" s="871">
        <v>2024</v>
      </c>
      <c r="N558" s="1"/>
      <c r="O558" s="1"/>
      <c r="P558" s="1"/>
      <c r="Q558" s="1"/>
      <c r="R558" s="1"/>
      <c r="S558" s="1"/>
      <c r="T558" s="1"/>
      <c r="U558" s="1"/>
      <c r="V558" s="1"/>
      <c r="W558" s="1"/>
      <c r="X558" s="1"/>
      <c r="Y558" s="1"/>
      <c r="Z558" s="1"/>
    </row>
    <row r="559" spans="1:26" ht="12.75" customHeight="1" x14ac:dyDescent="0.2">
      <c r="A559" s="1"/>
      <c r="B559" s="1670" t="s">
        <v>617</v>
      </c>
      <c r="C559" s="1671"/>
      <c r="D559" s="1671"/>
      <c r="E559" s="1671"/>
      <c r="F559" s="1671"/>
      <c r="G559" s="1672"/>
      <c r="H559" s="683">
        <v>94827415</v>
      </c>
      <c r="I559" s="684">
        <v>110308253</v>
      </c>
      <c r="J559" s="685">
        <v>94969655</v>
      </c>
      <c r="K559" s="683">
        <v>3386156</v>
      </c>
      <c r="L559" s="684">
        <v>1866480</v>
      </c>
      <c r="M559" s="686">
        <v>3519445</v>
      </c>
      <c r="N559" s="1"/>
      <c r="O559" s="1"/>
      <c r="P559" s="1"/>
      <c r="Q559" s="1"/>
      <c r="R559" s="1"/>
      <c r="S559" s="1"/>
      <c r="T559" s="1"/>
      <c r="U559" s="1"/>
      <c r="V559" s="1"/>
      <c r="W559" s="1"/>
      <c r="X559" s="1"/>
      <c r="Y559" s="1"/>
      <c r="Z559" s="1"/>
    </row>
    <row r="560" spans="1:26" ht="12.75" customHeight="1" x14ac:dyDescent="0.2">
      <c r="A560" s="1"/>
      <c r="B560" s="1623" t="s">
        <v>618</v>
      </c>
      <c r="C560" s="1624"/>
      <c r="D560" s="1624"/>
      <c r="E560" s="1624"/>
      <c r="F560" s="1624"/>
      <c r="G560" s="1625"/>
      <c r="H560" s="113">
        <v>7849844</v>
      </c>
      <c r="I560" s="307">
        <v>8778113</v>
      </c>
      <c r="J560" s="112">
        <v>8790489</v>
      </c>
      <c r="K560" s="113">
        <v>1518080</v>
      </c>
      <c r="L560" s="307">
        <v>0</v>
      </c>
      <c r="M560" s="1059">
        <v>1599808</v>
      </c>
      <c r="N560" s="1"/>
      <c r="O560" s="1"/>
      <c r="P560" s="1"/>
      <c r="Q560" s="1"/>
      <c r="R560" s="1"/>
      <c r="S560" s="1"/>
      <c r="T560" s="1"/>
      <c r="U560" s="1"/>
      <c r="V560" s="1"/>
      <c r="W560" s="1"/>
      <c r="X560" s="1"/>
      <c r="Y560" s="1"/>
      <c r="Z560" s="1"/>
    </row>
    <row r="561" spans="1:26" ht="12.75" customHeight="1" x14ac:dyDescent="0.2">
      <c r="A561" s="1"/>
      <c r="B561" s="1623" t="s">
        <v>619</v>
      </c>
      <c r="C561" s="1624"/>
      <c r="D561" s="1624"/>
      <c r="E561" s="1624"/>
      <c r="F561" s="1624"/>
      <c r="G561" s="1625"/>
      <c r="H561" s="127">
        <v>8.3000000000000004E-2</v>
      </c>
      <c r="I561" s="221">
        <v>0.08</v>
      </c>
      <c r="J561" s="126">
        <v>9.2999999999999999E-2</v>
      </c>
      <c r="K561" s="127">
        <v>0.44800000000000001</v>
      </c>
      <c r="L561" s="221">
        <v>0</v>
      </c>
      <c r="M561" s="1067">
        <v>0.45500000000000002</v>
      </c>
      <c r="N561" s="1"/>
      <c r="O561" s="1"/>
      <c r="P561" s="1"/>
      <c r="Q561" s="1"/>
      <c r="R561" s="1"/>
      <c r="S561" s="1"/>
      <c r="T561" s="1"/>
      <c r="U561" s="1"/>
      <c r="V561" s="1"/>
      <c r="W561" s="1"/>
      <c r="X561" s="1"/>
      <c r="Y561" s="1"/>
      <c r="Z561" s="1"/>
    </row>
    <row r="562" spans="1:26" ht="12.75" customHeight="1" x14ac:dyDescent="0.2">
      <c r="A562" s="1"/>
      <c r="B562" s="1623" t="s">
        <v>620</v>
      </c>
      <c r="C562" s="1624"/>
      <c r="D562" s="1624"/>
      <c r="E562" s="1624"/>
      <c r="F562" s="1624"/>
      <c r="G562" s="1625"/>
      <c r="H562" s="113">
        <v>815059</v>
      </c>
      <c r="I562" s="307">
        <v>0</v>
      </c>
      <c r="J562" s="112">
        <v>0</v>
      </c>
      <c r="K562" s="113">
        <v>135220</v>
      </c>
      <c r="L562" s="307">
        <v>136177</v>
      </c>
      <c r="M562" s="1059">
        <v>127248</v>
      </c>
      <c r="N562" s="1"/>
      <c r="O562" s="1"/>
      <c r="P562" s="1"/>
      <c r="Q562" s="1"/>
      <c r="R562" s="1"/>
      <c r="S562" s="1"/>
      <c r="T562" s="1"/>
      <c r="U562" s="1"/>
      <c r="V562" s="1"/>
      <c r="W562" s="1"/>
      <c r="X562" s="1"/>
      <c r="Y562" s="1"/>
      <c r="Z562" s="1"/>
    </row>
    <row r="563" spans="1:26" ht="12.75" customHeight="1" x14ac:dyDescent="0.2">
      <c r="A563" s="1"/>
      <c r="B563" s="1675" t="s">
        <v>621</v>
      </c>
      <c r="C563" s="1632"/>
      <c r="D563" s="1632"/>
      <c r="E563" s="1632"/>
      <c r="F563" s="1632"/>
      <c r="G563" s="1633"/>
      <c r="H563" s="125">
        <v>8.9999999999999993E-3</v>
      </c>
      <c r="I563" s="930">
        <v>0</v>
      </c>
      <c r="J563" s="124">
        <v>0</v>
      </c>
      <c r="K563" s="125">
        <v>0.04</v>
      </c>
      <c r="L563" s="930">
        <v>7.2999999999999995E-2</v>
      </c>
      <c r="M563" s="1065">
        <v>3.5999999999999997E-2</v>
      </c>
      <c r="N563" s="1"/>
      <c r="O563" s="1"/>
      <c r="P563" s="1"/>
      <c r="Q563" s="1"/>
      <c r="R563" s="1"/>
      <c r="S563" s="1"/>
      <c r="T563" s="1"/>
      <c r="U563" s="1"/>
      <c r="V563" s="1"/>
      <c r="W563" s="1"/>
      <c r="X563" s="1"/>
      <c r="Y563" s="1"/>
      <c r="Z563" s="1"/>
    </row>
    <row r="564" spans="1:26" ht="12.75" customHeight="1" x14ac:dyDescent="0.2">
      <c r="A564" s="2"/>
      <c r="B564" s="2349"/>
      <c r="C564" s="1610"/>
      <c r="D564" s="1610"/>
      <c r="E564" s="1610"/>
      <c r="F564" s="1610"/>
      <c r="G564" s="1610"/>
      <c r="H564" s="1610"/>
      <c r="I564" s="1610"/>
      <c r="J564" s="1610"/>
      <c r="K564" s="1610"/>
      <c r="L564" s="1610"/>
      <c r="M564" s="1610"/>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1012"/>
      <c r="B567" s="1012" t="s">
        <v>1177</v>
      </c>
      <c r="C567" s="1012"/>
      <c r="D567" s="1012"/>
      <c r="E567" s="1012"/>
      <c r="F567" s="1012"/>
      <c r="G567" s="1012"/>
      <c r="H567" s="1012"/>
      <c r="I567" s="1012"/>
      <c r="J567" s="1012"/>
      <c r="K567" s="1012"/>
      <c r="L567" s="1012"/>
      <c r="M567" s="1012"/>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 customHeight="1" x14ac:dyDescent="0.2">
      <c r="A569" s="1"/>
      <c r="B569" s="2298" t="s">
        <v>1178</v>
      </c>
      <c r="C569" s="1615"/>
      <c r="D569" s="1615"/>
      <c r="E569" s="1615"/>
      <c r="F569" s="1615"/>
      <c r="G569" s="1637"/>
      <c r="H569" s="2299" t="s">
        <v>1082</v>
      </c>
      <c r="I569" s="1615"/>
      <c r="J569" s="1637"/>
      <c r="K569" s="2299" t="s">
        <v>1083</v>
      </c>
      <c r="L569" s="1615"/>
      <c r="M569" s="1615"/>
      <c r="N569" s="1"/>
      <c r="O569" s="1"/>
      <c r="P569" s="1"/>
      <c r="Q569" s="1"/>
      <c r="R569" s="1"/>
      <c r="S569" s="1"/>
      <c r="T569" s="1"/>
      <c r="U569" s="1"/>
      <c r="V569" s="1"/>
      <c r="W569" s="1"/>
      <c r="X569" s="1"/>
      <c r="Y569" s="1"/>
      <c r="Z569" s="1"/>
    </row>
    <row r="570" spans="1:26" ht="12.75" customHeight="1" x14ac:dyDescent="0.2">
      <c r="A570" s="1"/>
      <c r="B570" s="1638"/>
      <c r="C570" s="1638"/>
      <c r="D570" s="1638"/>
      <c r="E570" s="1638"/>
      <c r="F570" s="1638"/>
      <c r="G570" s="1639"/>
      <c r="H570" s="1497">
        <v>2022</v>
      </c>
      <c r="I570" s="875">
        <v>2023</v>
      </c>
      <c r="J570" s="871">
        <v>2024</v>
      </c>
      <c r="K570" s="1497">
        <v>2022</v>
      </c>
      <c r="L570" s="875">
        <v>2023</v>
      </c>
      <c r="M570" s="871">
        <v>2024</v>
      </c>
      <c r="N570" s="1"/>
      <c r="O570" s="1"/>
      <c r="P570" s="1"/>
      <c r="Q570" s="1"/>
      <c r="R570" s="1"/>
      <c r="S570" s="1"/>
      <c r="T570" s="1"/>
      <c r="U570" s="1"/>
      <c r="V570" s="1"/>
      <c r="W570" s="1"/>
      <c r="X570" s="1"/>
      <c r="Y570" s="1"/>
      <c r="Z570" s="1"/>
    </row>
    <row r="571" spans="1:26" ht="12.75" customHeight="1" x14ac:dyDescent="0.2">
      <c r="A571" s="1"/>
      <c r="B571" s="1623" t="s">
        <v>1179</v>
      </c>
      <c r="C571" s="1624"/>
      <c r="D571" s="1624"/>
      <c r="E571" s="1624"/>
      <c r="F571" s="1624"/>
      <c r="G571" s="1625"/>
      <c r="H571" s="683">
        <v>86162512</v>
      </c>
      <c r="I571" s="684">
        <v>101530141</v>
      </c>
      <c r="J571" s="685">
        <v>86179166</v>
      </c>
      <c r="K571" s="683">
        <v>1732856</v>
      </c>
      <c r="L571" s="684">
        <v>1730303</v>
      </c>
      <c r="M571" s="686">
        <v>1792389</v>
      </c>
      <c r="N571" s="1"/>
      <c r="O571" s="1"/>
      <c r="P571" s="1"/>
      <c r="Q571" s="1"/>
      <c r="R571" s="1"/>
      <c r="S571" s="1"/>
      <c r="T571" s="1"/>
      <c r="U571" s="1"/>
      <c r="V571" s="1"/>
      <c r="W571" s="1"/>
      <c r="X571" s="1"/>
      <c r="Y571" s="1"/>
      <c r="Z571" s="1"/>
    </row>
    <row r="572" spans="1:26" ht="12.75" customHeight="1" x14ac:dyDescent="0.2">
      <c r="A572" s="1"/>
      <c r="B572" s="1623" t="s">
        <v>1180</v>
      </c>
      <c r="C572" s="1624"/>
      <c r="D572" s="1624"/>
      <c r="E572" s="1624"/>
      <c r="F572" s="1624"/>
      <c r="G572" s="1625"/>
      <c r="H572" s="113">
        <v>72105170</v>
      </c>
      <c r="I572" s="307">
        <v>69088545</v>
      </c>
      <c r="J572" s="112">
        <v>68617726</v>
      </c>
      <c r="K572" s="113">
        <v>212161</v>
      </c>
      <c r="L572" s="307">
        <v>207476</v>
      </c>
      <c r="M572" s="1059">
        <v>221186</v>
      </c>
      <c r="N572" s="1"/>
      <c r="O572" s="1"/>
      <c r="P572" s="1"/>
      <c r="Q572" s="1"/>
      <c r="R572" s="1"/>
      <c r="S572" s="1"/>
      <c r="T572" s="1"/>
      <c r="U572" s="1"/>
      <c r="V572" s="1"/>
      <c r="W572" s="1"/>
      <c r="X572" s="1"/>
      <c r="Y572" s="1"/>
      <c r="Z572" s="1"/>
    </row>
    <row r="573" spans="1:26" ht="12.75" customHeight="1" x14ac:dyDescent="0.2">
      <c r="A573" s="1"/>
      <c r="B573" s="1623" t="s">
        <v>1181</v>
      </c>
      <c r="C573" s="1624"/>
      <c r="D573" s="1624"/>
      <c r="E573" s="1624"/>
      <c r="F573" s="1624"/>
      <c r="G573" s="1625"/>
      <c r="H573" s="127">
        <v>0.83699999999999997</v>
      </c>
      <c r="I573" s="221">
        <v>0.68</v>
      </c>
      <c r="J573" s="126">
        <v>0.79600000000000004</v>
      </c>
      <c r="K573" s="127">
        <v>0.122</v>
      </c>
      <c r="L573" s="221">
        <v>0.12</v>
      </c>
      <c r="M573" s="1067">
        <v>0.123</v>
      </c>
      <c r="N573" s="1"/>
      <c r="O573" s="1"/>
      <c r="P573" s="1"/>
      <c r="Q573" s="1"/>
      <c r="R573" s="1"/>
      <c r="S573" s="1"/>
      <c r="T573" s="1"/>
      <c r="U573" s="1"/>
      <c r="V573" s="1"/>
      <c r="W573" s="1"/>
      <c r="X573" s="1"/>
      <c r="Y573" s="1"/>
      <c r="Z573" s="1"/>
    </row>
    <row r="574" spans="1:26" ht="12.75" customHeight="1" x14ac:dyDescent="0.2">
      <c r="A574" s="1"/>
      <c r="B574" s="1623" t="s">
        <v>1182</v>
      </c>
      <c r="C574" s="1624"/>
      <c r="D574" s="1624"/>
      <c r="E574" s="1624"/>
      <c r="F574" s="1624"/>
      <c r="G574" s="1625"/>
      <c r="H574" s="113">
        <v>13914886</v>
      </c>
      <c r="I574" s="307">
        <v>32297522</v>
      </c>
      <c r="J574" s="112">
        <v>17371040</v>
      </c>
      <c r="K574" s="113">
        <v>1516577</v>
      </c>
      <c r="L574" s="307">
        <v>1521709</v>
      </c>
      <c r="M574" s="1059">
        <v>1568337</v>
      </c>
      <c r="N574" s="1"/>
      <c r="O574" s="1"/>
      <c r="P574" s="1"/>
      <c r="Q574" s="1"/>
      <c r="R574" s="1"/>
      <c r="S574" s="1"/>
      <c r="T574" s="1"/>
      <c r="U574" s="1"/>
      <c r="V574" s="1"/>
      <c r="W574" s="1"/>
      <c r="X574" s="1"/>
      <c r="Y574" s="1"/>
      <c r="Z574" s="1"/>
    </row>
    <row r="575" spans="1:26" ht="12.75" customHeight="1" x14ac:dyDescent="0.2">
      <c r="A575" s="1"/>
      <c r="B575" s="1623" t="s">
        <v>1183</v>
      </c>
      <c r="C575" s="1624"/>
      <c r="D575" s="1624"/>
      <c r="E575" s="1624"/>
      <c r="F575" s="1624"/>
      <c r="G575" s="1625"/>
      <c r="H575" s="127">
        <v>0.161</v>
      </c>
      <c r="I575" s="221">
        <v>0.318</v>
      </c>
      <c r="J575" s="126">
        <v>0.20200000000000001</v>
      </c>
      <c r="K575" s="127">
        <v>0.875</v>
      </c>
      <c r="L575" s="221">
        <v>0.879</v>
      </c>
      <c r="M575" s="1067">
        <v>0.875</v>
      </c>
      <c r="N575" s="1"/>
      <c r="O575" s="1"/>
      <c r="P575" s="1"/>
      <c r="Q575" s="1"/>
      <c r="R575" s="1"/>
      <c r="S575" s="1"/>
      <c r="T575" s="1"/>
      <c r="U575" s="1"/>
      <c r="V575" s="1"/>
      <c r="W575" s="1"/>
      <c r="X575" s="1"/>
      <c r="Y575" s="1"/>
      <c r="Z575" s="1"/>
    </row>
    <row r="576" spans="1:26" ht="12.75" customHeight="1" x14ac:dyDescent="0.2">
      <c r="A576" s="1"/>
      <c r="B576" s="1623" t="s">
        <v>1184</v>
      </c>
      <c r="C576" s="1624"/>
      <c r="D576" s="1624"/>
      <c r="E576" s="1624"/>
      <c r="F576" s="1624"/>
      <c r="G576" s="1625"/>
      <c r="H576" s="113">
        <v>0</v>
      </c>
      <c r="I576" s="307">
        <v>0</v>
      </c>
      <c r="J576" s="112">
        <v>19</v>
      </c>
      <c r="K576" s="113">
        <v>0</v>
      </c>
      <c r="L576" s="307">
        <v>0</v>
      </c>
      <c r="M576" s="1059">
        <v>0</v>
      </c>
      <c r="N576" s="1"/>
      <c r="O576" s="1"/>
      <c r="P576" s="1"/>
      <c r="Q576" s="1"/>
      <c r="R576" s="1"/>
      <c r="S576" s="1"/>
      <c r="T576" s="1"/>
      <c r="U576" s="1"/>
      <c r="V576" s="1"/>
      <c r="W576" s="1"/>
      <c r="X576" s="1"/>
      <c r="Y576" s="1"/>
      <c r="Z576" s="1"/>
    </row>
    <row r="577" spans="1:26" ht="12.75" customHeight="1" x14ac:dyDescent="0.2">
      <c r="A577" s="1"/>
      <c r="B577" s="1822" t="s">
        <v>1185</v>
      </c>
      <c r="C577" s="1698"/>
      <c r="D577" s="1698"/>
      <c r="E577" s="1698"/>
      <c r="F577" s="1698"/>
      <c r="G577" s="1699"/>
      <c r="H577" s="125">
        <v>0</v>
      </c>
      <c r="I577" s="930">
        <v>0</v>
      </c>
      <c r="J577" s="124">
        <v>0</v>
      </c>
      <c r="K577" s="125">
        <v>0</v>
      </c>
      <c r="L577" s="930">
        <v>0</v>
      </c>
      <c r="M577" s="1065">
        <v>0</v>
      </c>
      <c r="N577" s="1"/>
      <c r="O577" s="1"/>
      <c r="P577" s="1"/>
      <c r="Q577" s="1"/>
      <c r="R577" s="1"/>
      <c r="S577" s="1"/>
      <c r="T577" s="1"/>
      <c r="U577" s="1"/>
      <c r="V577" s="1"/>
      <c r="W577" s="1"/>
      <c r="X577" s="1"/>
      <c r="Y577" s="1"/>
      <c r="Z577" s="1"/>
    </row>
    <row r="578" spans="1:26" ht="12.75" customHeight="1" x14ac:dyDescent="0.2">
      <c r="A578" s="1"/>
      <c r="B578" s="931"/>
      <c r="C578" s="931"/>
      <c r="D578" s="931"/>
      <c r="E578" s="931"/>
      <c r="F578" s="931"/>
      <c r="G578" s="931"/>
      <c r="H578" s="931"/>
      <c r="I578" s="931"/>
      <c r="J578" s="931"/>
      <c r="K578" s="931"/>
      <c r="L578" s="931"/>
      <c r="M578" s="931"/>
      <c r="N578" s="1"/>
      <c r="O578" s="1"/>
      <c r="P578" s="1"/>
      <c r="Q578" s="1"/>
      <c r="R578" s="1"/>
      <c r="S578" s="1"/>
      <c r="T578" s="1"/>
      <c r="U578" s="1"/>
      <c r="V578" s="1"/>
      <c r="W578" s="1"/>
      <c r="X578" s="1"/>
      <c r="Y578" s="1"/>
      <c r="Z578" s="1"/>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6"/>
      <c r="B580" s="2309" t="s">
        <v>287</v>
      </c>
      <c r="C580" s="1610"/>
      <c r="D580" s="1610"/>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x14ac:dyDescent="0.2">
      <c r="A581" s="2"/>
      <c r="B581" s="1610"/>
      <c r="C581" s="1610"/>
      <c r="D581" s="1610"/>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1012"/>
      <c r="B584" s="1012" t="s">
        <v>288</v>
      </c>
      <c r="C584" s="1012"/>
      <c r="D584" s="1012"/>
      <c r="E584" s="1012"/>
      <c r="F584" s="1012"/>
      <c r="G584" s="1012"/>
      <c r="H584" s="1012"/>
      <c r="I584" s="1012"/>
      <c r="J584" s="1012"/>
      <c r="K584" s="1012"/>
      <c r="L584" s="1012"/>
      <c r="M584" s="1012"/>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 customHeight="1" x14ac:dyDescent="0.2">
      <c r="A586" s="1"/>
      <c r="B586" s="2298" t="s">
        <v>1186</v>
      </c>
      <c r="C586" s="1615"/>
      <c r="D586" s="1615"/>
      <c r="E586" s="1615"/>
      <c r="F586" s="1615"/>
      <c r="G586" s="1637"/>
      <c r="H586" s="2299" t="s">
        <v>1082</v>
      </c>
      <c r="I586" s="1615"/>
      <c r="J586" s="1637"/>
      <c r="K586" s="2303" t="s">
        <v>1187</v>
      </c>
      <c r="L586" s="1615"/>
      <c r="M586" s="1615"/>
      <c r="N586" s="1"/>
      <c r="O586" s="2323"/>
      <c r="P586" s="1615"/>
      <c r="Q586" s="1615"/>
      <c r="R586" s="1615"/>
      <c r="S586" s="1615"/>
      <c r="T586" s="1615"/>
      <c r="U586" s="2346"/>
      <c r="V586" s="1615"/>
      <c r="W586" s="1615"/>
      <c r="X586" s="2346"/>
      <c r="Y586" s="1615"/>
      <c r="Z586" s="1615"/>
    </row>
    <row r="587" spans="1:26" ht="12.75" customHeight="1" x14ac:dyDescent="0.2">
      <c r="A587" s="1"/>
      <c r="B587" s="1638"/>
      <c r="C587" s="1638"/>
      <c r="D587" s="1638"/>
      <c r="E587" s="1638"/>
      <c r="F587" s="1638"/>
      <c r="G587" s="1639"/>
      <c r="H587" s="1497">
        <v>2022</v>
      </c>
      <c r="I587" s="875">
        <v>2023</v>
      </c>
      <c r="J587" s="871">
        <v>2024</v>
      </c>
      <c r="K587" s="1497">
        <v>2022</v>
      </c>
      <c r="L587" s="875">
        <v>2023</v>
      </c>
      <c r="M587" s="871">
        <v>2024</v>
      </c>
      <c r="N587" s="1"/>
      <c r="O587" s="1615"/>
      <c r="P587" s="1615"/>
      <c r="Q587" s="1615"/>
      <c r="R587" s="1615"/>
      <c r="S587" s="1615"/>
      <c r="T587" s="1615"/>
      <c r="U587" s="1532"/>
      <c r="V587" s="1532"/>
      <c r="W587" s="1532"/>
      <c r="X587" s="1532"/>
      <c r="Y587" s="1532"/>
      <c r="Z587" s="1532"/>
    </row>
    <row r="588" spans="1:26" ht="15.75" customHeight="1" x14ac:dyDescent="0.2">
      <c r="A588" s="1"/>
      <c r="B588" s="2344" t="s">
        <v>291</v>
      </c>
      <c r="C588" s="1635"/>
      <c r="D588" s="1635"/>
      <c r="E588" s="1635"/>
      <c r="F588" s="1635"/>
      <c r="G588" s="1635"/>
      <c r="H588" s="1635"/>
      <c r="I588" s="1635"/>
      <c r="J588" s="1635"/>
      <c r="K588" s="1635"/>
      <c r="L588" s="1635"/>
      <c r="M588" s="1635"/>
      <c r="N588" s="1"/>
      <c r="O588" s="2347"/>
      <c r="P588" s="1615"/>
      <c r="Q588" s="1615"/>
      <c r="R588" s="1615"/>
      <c r="S588" s="1615"/>
      <c r="T588" s="1615"/>
      <c r="U588" s="1615"/>
      <c r="V588" s="1615"/>
      <c r="W588" s="1615"/>
      <c r="X588" s="1615"/>
      <c r="Y588" s="1615"/>
      <c r="Z588" s="1615"/>
    </row>
    <row r="589" spans="1:26" ht="12.75" customHeight="1" x14ac:dyDescent="0.2">
      <c r="A589" s="1"/>
      <c r="B589" s="1623" t="s">
        <v>292</v>
      </c>
      <c r="C589" s="1624"/>
      <c r="D589" s="1624"/>
      <c r="E589" s="1624"/>
      <c r="F589" s="1624"/>
      <c r="G589" s="1625"/>
      <c r="H589" s="1388">
        <v>73704.899999999994</v>
      </c>
      <c r="I589" s="1389">
        <v>77307.199999999997</v>
      </c>
      <c r="J589" s="665">
        <v>76082.899999999994</v>
      </c>
      <c r="K589" s="1388">
        <v>973.2</v>
      </c>
      <c r="L589" s="1389">
        <v>1053.9000000000001</v>
      </c>
      <c r="M589" s="1390">
        <v>912.8</v>
      </c>
      <c r="N589" s="1"/>
      <c r="O589" s="2345"/>
      <c r="P589" s="1615"/>
      <c r="Q589" s="1615"/>
      <c r="R589" s="1615"/>
      <c r="S589" s="1615"/>
      <c r="T589" s="1615"/>
      <c r="U589" s="1455"/>
      <c r="V589" s="1455"/>
      <c r="W589" s="1455"/>
      <c r="X589" s="1455"/>
      <c r="Y589" s="1455"/>
      <c r="Z589" s="1455"/>
    </row>
    <row r="590" spans="1:26" ht="12.75" customHeight="1" x14ac:dyDescent="0.2">
      <c r="A590" s="1"/>
      <c r="B590" s="1623" t="s">
        <v>912</v>
      </c>
      <c r="C590" s="1624"/>
      <c r="D590" s="1624"/>
      <c r="E590" s="1624"/>
      <c r="F590" s="1624"/>
      <c r="G590" s="1625"/>
      <c r="H590" s="1388">
        <v>87.1</v>
      </c>
      <c r="I590" s="1389">
        <v>81.2</v>
      </c>
      <c r="J590" s="665">
        <v>77.5</v>
      </c>
      <c r="K590" s="1388">
        <v>286.10000000000002</v>
      </c>
      <c r="L590" s="1389">
        <v>289.3</v>
      </c>
      <c r="M590" s="1390">
        <v>276.2</v>
      </c>
      <c r="N590" s="1"/>
      <c r="O590" s="2345"/>
      <c r="P590" s="1615"/>
      <c r="Q590" s="1615"/>
      <c r="R590" s="1615"/>
      <c r="S590" s="1615"/>
      <c r="T590" s="1615"/>
      <c r="U590" s="1455"/>
      <c r="V590" s="1455"/>
      <c r="W590" s="1455"/>
      <c r="X590" s="1455"/>
      <c r="Y590" s="1455"/>
      <c r="Z590" s="1455"/>
    </row>
    <row r="591" spans="1:26" ht="12.75" customHeight="1" x14ac:dyDescent="0.2">
      <c r="A591" s="1"/>
      <c r="B591" s="1623" t="s">
        <v>295</v>
      </c>
      <c r="C591" s="1624"/>
      <c r="D591" s="1624"/>
      <c r="E591" s="1624"/>
      <c r="F591" s="1624"/>
      <c r="G591" s="1625"/>
      <c r="H591" s="1388">
        <v>369.2</v>
      </c>
      <c r="I591" s="1389">
        <v>322.5</v>
      </c>
      <c r="J591" s="665">
        <v>363.1</v>
      </c>
      <c r="K591" s="1388">
        <v>14.5</v>
      </c>
      <c r="L591" s="1389">
        <v>18.7</v>
      </c>
      <c r="M591" s="1390">
        <v>20.6</v>
      </c>
      <c r="N591" s="1"/>
      <c r="O591" s="2345"/>
      <c r="P591" s="1615"/>
      <c r="Q591" s="1615"/>
      <c r="R591" s="1615"/>
      <c r="S591" s="1615"/>
      <c r="T591" s="1615"/>
      <c r="U591" s="1455"/>
      <c r="V591" s="1455"/>
      <c r="W591" s="1455"/>
      <c r="X591" s="1455"/>
      <c r="Y591" s="1455"/>
      <c r="Z591" s="1455"/>
    </row>
    <row r="592" spans="1:26" ht="12.75" customHeight="1" x14ac:dyDescent="0.2">
      <c r="A592" s="1"/>
      <c r="B592" s="1628" t="s">
        <v>296</v>
      </c>
      <c r="C592" s="1624"/>
      <c r="D592" s="1624"/>
      <c r="E592" s="1624"/>
      <c r="F592" s="1624"/>
      <c r="G592" s="1625"/>
      <c r="H592" s="269">
        <v>74161.2</v>
      </c>
      <c r="I592" s="269">
        <v>77710.899999999994</v>
      </c>
      <c r="J592" s="1542">
        <v>76523.5</v>
      </c>
      <c r="K592" s="269">
        <v>1273.9000000000001</v>
      </c>
      <c r="L592" s="661">
        <v>1361.9</v>
      </c>
      <c r="M592" s="269">
        <v>1209.5999999999999</v>
      </c>
      <c r="N592" s="1"/>
      <c r="O592" s="2348"/>
      <c r="P592" s="1615"/>
      <c r="Q592" s="1615"/>
      <c r="R592" s="1615"/>
      <c r="S592" s="1615"/>
      <c r="T592" s="1615"/>
      <c r="U592" s="1238"/>
      <c r="V592" s="1238"/>
      <c r="W592" s="1238"/>
      <c r="X592" s="1238"/>
      <c r="Y592" s="1238"/>
      <c r="Z592" s="1238"/>
    </row>
    <row r="593" spans="1:26" ht="15" customHeight="1" x14ac:dyDescent="0.2">
      <c r="A593" s="1"/>
      <c r="B593" s="2342" t="s">
        <v>297</v>
      </c>
      <c r="C593" s="1630"/>
      <c r="D593" s="1630"/>
      <c r="E593" s="1630"/>
      <c r="F593" s="1630"/>
      <c r="G593" s="1630"/>
      <c r="H593" s="1630"/>
      <c r="I593" s="1630"/>
      <c r="J593" s="1630"/>
      <c r="K593" s="1630"/>
      <c r="L593" s="1630"/>
      <c r="M593" s="1630"/>
      <c r="N593" s="1"/>
      <c r="O593" s="2347"/>
      <c r="P593" s="1615"/>
      <c r="Q593" s="1615"/>
      <c r="R593" s="1615"/>
      <c r="S593" s="1615"/>
      <c r="T593" s="1615"/>
      <c r="U593" s="1615"/>
      <c r="V593" s="1615"/>
      <c r="W593" s="1615"/>
      <c r="X593" s="1615"/>
      <c r="Y593" s="1615"/>
      <c r="Z593" s="1615"/>
    </row>
    <row r="594" spans="1:26" ht="12.75" customHeight="1" x14ac:dyDescent="0.2">
      <c r="A594" s="1"/>
      <c r="B594" s="1705" t="s">
        <v>292</v>
      </c>
      <c r="C594" s="1624"/>
      <c r="D594" s="1624"/>
      <c r="E594" s="1624"/>
      <c r="F594" s="1624"/>
      <c r="G594" s="1625"/>
      <c r="H594" s="1388">
        <v>0</v>
      </c>
      <c r="I594" s="1389">
        <v>0</v>
      </c>
      <c r="J594" s="665">
        <v>0</v>
      </c>
      <c r="K594" s="1388">
        <v>0</v>
      </c>
      <c r="L594" s="1389">
        <v>0</v>
      </c>
      <c r="M594" s="1390">
        <v>912.8</v>
      </c>
      <c r="N594" s="1"/>
      <c r="O594" s="2345"/>
      <c r="P594" s="1615"/>
      <c r="Q594" s="1615"/>
      <c r="R594" s="1615"/>
      <c r="S594" s="1615"/>
      <c r="T594" s="1615"/>
      <c r="U594" s="1455"/>
      <c r="V594" s="1455"/>
      <c r="W594" s="1455"/>
      <c r="X594" s="1455"/>
      <c r="Y594" s="1455"/>
      <c r="Z594" s="1455"/>
    </row>
    <row r="595" spans="1:26" ht="12.75" customHeight="1" x14ac:dyDescent="0.2">
      <c r="A595" s="1"/>
      <c r="B595" s="1623" t="s">
        <v>912</v>
      </c>
      <c r="C595" s="1624"/>
      <c r="D595" s="1624"/>
      <c r="E595" s="1624"/>
      <c r="F595" s="1624"/>
      <c r="G595" s="1625"/>
      <c r="H595" s="1388">
        <v>0</v>
      </c>
      <c r="I595" s="1389">
        <v>0</v>
      </c>
      <c r="J595" s="665">
        <v>0</v>
      </c>
      <c r="K595" s="1388">
        <v>175.3</v>
      </c>
      <c r="L595" s="1389">
        <v>176.2</v>
      </c>
      <c r="M595" s="1390">
        <v>276.2</v>
      </c>
      <c r="N595" s="1"/>
      <c r="O595" s="1541"/>
      <c r="P595" s="1541"/>
      <c r="Q595" s="1541"/>
      <c r="R595" s="1541"/>
      <c r="S595" s="1541"/>
      <c r="T595" s="1541"/>
      <c r="U595" s="1455"/>
      <c r="V595" s="1455"/>
      <c r="W595" s="1455"/>
      <c r="X595" s="1455"/>
      <c r="Y595" s="1455"/>
      <c r="Z595" s="1455"/>
    </row>
    <row r="596" spans="1:26" ht="12.75" customHeight="1" x14ac:dyDescent="0.2">
      <c r="A596" s="1"/>
      <c r="B596" s="1623" t="s">
        <v>295</v>
      </c>
      <c r="C596" s="1624"/>
      <c r="D596" s="1624"/>
      <c r="E596" s="1624"/>
      <c r="F596" s="1624"/>
      <c r="G596" s="1625"/>
      <c r="H596" s="1543">
        <v>16.8</v>
      </c>
      <c r="I596" s="1385">
        <v>17.600000000000001</v>
      </c>
      <c r="J596" s="1544">
        <v>0</v>
      </c>
      <c r="K596" s="1543">
        <v>0</v>
      </c>
      <c r="L596" s="1385">
        <v>0</v>
      </c>
      <c r="M596" s="1387">
        <v>20.6</v>
      </c>
      <c r="N596" s="1"/>
      <c r="O596" s="2345"/>
      <c r="P596" s="1615"/>
      <c r="Q596" s="1615"/>
      <c r="R596" s="1615"/>
      <c r="S596" s="1615"/>
      <c r="T596" s="1615"/>
      <c r="U596" s="1455"/>
      <c r="V596" s="1455"/>
      <c r="W596" s="1455"/>
      <c r="X596" s="1455"/>
      <c r="Y596" s="1455"/>
      <c r="Z596" s="1455"/>
    </row>
    <row r="597" spans="1:26" ht="12.75" customHeight="1" x14ac:dyDescent="0.2">
      <c r="A597" s="1"/>
      <c r="B597" s="1628" t="s">
        <v>625</v>
      </c>
      <c r="C597" s="1624"/>
      <c r="D597" s="1624"/>
      <c r="E597" s="1624"/>
      <c r="F597" s="1624"/>
      <c r="G597" s="1625"/>
      <c r="H597" s="675">
        <v>16.8</v>
      </c>
      <c r="I597" s="661">
        <v>17.600000000000001</v>
      </c>
      <c r="J597" s="674">
        <v>0</v>
      </c>
      <c r="K597" s="675">
        <v>175.3</v>
      </c>
      <c r="L597" s="661">
        <v>176.2</v>
      </c>
      <c r="M597" s="1380">
        <v>1209.5999999999999</v>
      </c>
      <c r="N597" s="1"/>
      <c r="O597" s="2345"/>
      <c r="P597" s="1615"/>
      <c r="Q597" s="1615"/>
      <c r="R597" s="1615"/>
      <c r="S597" s="1615"/>
      <c r="T597" s="1615"/>
      <c r="U597" s="1455"/>
      <c r="V597" s="1455"/>
      <c r="W597" s="1455"/>
      <c r="X597" s="1455"/>
      <c r="Y597" s="1455"/>
      <c r="Z597" s="1455"/>
    </row>
    <row r="598" spans="1:26" ht="27" customHeight="1" x14ac:dyDescent="0.2">
      <c r="A598" s="2"/>
      <c r="B598" s="1644" t="s">
        <v>1188</v>
      </c>
      <c r="C598" s="1645"/>
      <c r="D598" s="1645"/>
      <c r="E598" s="1645"/>
      <c r="F598" s="1645"/>
      <c r="G598" s="1645"/>
      <c r="H598" s="1645"/>
      <c r="I598" s="1645"/>
      <c r="J598" s="1645"/>
      <c r="K598" s="1645"/>
      <c r="L598" s="1645"/>
      <c r="M598" s="1645"/>
      <c r="N598" s="2"/>
      <c r="O598" s="2315"/>
      <c r="P598" s="1615"/>
      <c r="Q598" s="1615"/>
      <c r="R598" s="1615"/>
      <c r="S598" s="1615"/>
      <c r="T598" s="1615"/>
      <c r="U598" s="1545"/>
      <c r="V598" s="1545"/>
      <c r="W598" s="1545"/>
      <c r="X598" s="1545"/>
      <c r="Y598" s="1545"/>
      <c r="Z598" s="1545"/>
    </row>
    <row r="599" spans="1:26" ht="12.75" customHeight="1" x14ac:dyDescent="0.2">
      <c r="A599" s="2"/>
      <c r="B599" s="1635"/>
      <c r="C599" s="1635"/>
      <c r="D599" s="1635"/>
      <c r="E599" s="1635"/>
      <c r="F599" s="1635"/>
      <c r="G599" s="1635"/>
      <c r="H599" s="1635"/>
      <c r="I599" s="1635"/>
      <c r="J599" s="1635"/>
      <c r="K599" s="1635"/>
      <c r="L599" s="1635"/>
      <c r="M599" s="1635"/>
      <c r="N599" s="2"/>
      <c r="O599" s="2317"/>
      <c r="P599" s="1615"/>
      <c r="Q599" s="1615"/>
      <c r="R599" s="1615"/>
      <c r="S599" s="1615"/>
      <c r="T599" s="1615"/>
      <c r="U599" s="1615"/>
      <c r="V599" s="1615"/>
      <c r="W599" s="1615"/>
      <c r="X599" s="1615"/>
      <c r="Y599" s="1615"/>
      <c r="Z599" s="1615"/>
    </row>
    <row r="600" spans="1:26" ht="12.75" customHeight="1" x14ac:dyDescent="0.2">
      <c r="A600" s="2"/>
      <c r="B600" s="2"/>
      <c r="C600" s="2"/>
      <c r="D600" s="2"/>
      <c r="E600" s="2"/>
      <c r="F600" s="2"/>
      <c r="G600" s="2"/>
      <c r="H600" s="2"/>
      <c r="I600" s="2"/>
      <c r="J600" s="2"/>
      <c r="K600" s="2"/>
      <c r="L600" s="2"/>
      <c r="M600" s="2"/>
      <c r="N600" s="2"/>
      <c r="O600" s="1615"/>
      <c r="P600" s="1615"/>
      <c r="Q600" s="1615"/>
      <c r="R600" s="1615"/>
      <c r="S600" s="1615"/>
      <c r="T600" s="1615"/>
      <c r="U600" s="1615"/>
      <c r="V600" s="1615"/>
      <c r="W600" s="1615"/>
      <c r="X600" s="1615"/>
      <c r="Y600" s="1615"/>
      <c r="Z600" s="1615"/>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1012"/>
      <c r="B602" s="1012" t="s">
        <v>301</v>
      </c>
      <c r="C602" s="1012"/>
      <c r="D602" s="1012"/>
      <c r="E602" s="1012"/>
      <c r="F602" s="1012"/>
      <c r="G602" s="1012"/>
      <c r="H602" s="1012"/>
      <c r="I602" s="1012"/>
      <c r="J602" s="1012"/>
      <c r="K602" s="1012"/>
      <c r="L602" s="1012"/>
      <c r="M602" s="1012"/>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 customHeight="1" x14ac:dyDescent="0.2">
      <c r="A604" s="1"/>
      <c r="B604" s="2298" t="s">
        <v>1189</v>
      </c>
      <c r="C604" s="1615"/>
      <c r="D604" s="1615"/>
      <c r="E604" s="1615"/>
      <c r="F604" s="1615"/>
      <c r="G604" s="1637"/>
      <c r="H604" s="2299" t="s">
        <v>1082</v>
      </c>
      <c r="I604" s="1615"/>
      <c r="J604" s="1637"/>
      <c r="K604" s="2299" t="s">
        <v>1190</v>
      </c>
      <c r="L604" s="1615"/>
      <c r="M604" s="1615"/>
      <c r="N604" s="1"/>
      <c r="O604" s="1"/>
      <c r="P604" s="1"/>
      <c r="Q604" s="1"/>
      <c r="R604" s="1"/>
      <c r="S604" s="1"/>
      <c r="T604" s="1"/>
      <c r="U604" s="1"/>
      <c r="V604" s="1"/>
      <c r="W604" s="1"/>
      <c r="X604" s="1"/>
      <c r="Y604" s="1"/>
      <c r="Z604" s="1"/>
    </row>
    <row r="605" spans="1:26" ht="12.75" customHeight="1" x14ac:dyDescent="0.2">
      <c r="A605" s="1"/>
      <c r="B605" s="1638"/>
      <c r="C605" s="1638"/>
      <c r="D605" s="1638"/>
      <c r="E605" s="1638"/>
      <c r="F605" s="1638"/>
      <c r="G605" s="1639"/>
      <c r="H605" s="1497">
        <v>2022</v>
      </c>
      <c r="I605" s="875">
        <v>2023</v>
      </c>
      <c r="J605" s="871">
        <v>2024</v>
      </c>
      <c r="K605" s="1497">
        <v>2022</v>
      </c>
      <c r="L605" s="875">
        <v>2023</v>
      </c>
      <c r="M605" s="871">
        <v>2024</v>
      </c>
      <c r="N605" s="1"/>
      <c r="O605" s="1"/>
      <c r="P605" s="1"/>
      <c r="Q605" s="1"/>
      <c r="R605" s="1"/>
      <c r="S605" s="1"/>
      <c r="T605" s="1"/>
      <c r="U605" s="1"/>
      <c r="V605" s="1"/>
      <c r="W605" s="1"/>
      <c r="X605" s="1"/>
      <c r="Y605" s="1"/>
      <c r="Z605" s="1"/>
    </row>
    <row r="606" spans="1:26" ht="15.75" customHeight="1" x14ac:dyDescent="0.2">
      <c r="A606" s="1"/>
      <c r="B606" s="2344" t="s">
        <v>303</v>
      </c>
      <c r="C606" s="1635"/>
      <c r="D606" s="1635"/>
      <c r="E606" s="1635"/>
      <c r="F606" s="1635"/>
      <c r="G606" s="1635"/>
      <c r="H606" s="1635"/>
      <c r="I606" s="1635"/>
      <c r="J606" s="1635"/>
      <c r="K606" s="1635"/>
      <c r="L606" s="1635"/>
      <c r="M606" s="1635"/>
      <c r="N606" s="1"/>
      <c r="O606" s="1"/>
      <c r="P606" s="1"/>
      <c r="Q606" s="1"/>
      <c r="R606" s="1"/>
      <c r="S606" s="1"/>
      <c r="T606" s="1"/>
      <c r="U606" s="1"/>
      <c r="V606" s="1"/>
      <c r="W606" s="1"/>
      <c r="X606" s="1"/>
      <c r="Y606" s="1"/>
      <c r="Z606" s="1"/>
    </row>
    <row r="607" spans="1:26" ht="12.75" customHeight="1" x14ac:dyDescent="0.2">
      <c r="A607" s="1"/>
      <c r="B607" s="1623" t="s">
        <v>292</v>
      </c>
      <c r="C607" s="1624"/>
      <c r="D607" s="1624"/>
      <c r="E607" s="1624"/>
      <c r="F607" s="1624"/>
      <c r="G607" s="1625"/>
      <c r="H607" s="1388">
        <v>63168.1</v>
      </c>
      <c r="I607" s="1389">
        <v>69531.8</v>
      </c>
      <c r="J607" s="665">
        <v>67761.2</v>
      </c>
      <c r="K607" s="1388">
        <v>506</v>
      </c>
      <c r="L607" s="1389">
        <v>637.1</v>
      </c>
      <c r="M607" s="1390">
        <v>567.29999999999995</v>
      </c>
      <c r="N607" s="1"/>
      <c r="O607" s="82"/>
      <c r="P607" s="82"/>
      <c r="Q607" s="1"/>
      <c r="R607" s="1"/>
      <c r="S607" s="1"/>
      <c r="T607" s="1"/>
      <c r="U607" s="1"/>
      <c r="V607" s="1"/>
      <c r="W607" s="1"/>
      <c r="X607" s="1"/>
      <c r="Y607" s="1"/>
      <c r="Z607" s="1"/>
    </row>
    <row r="608" spans="1:26" ht="12.75" customHeight="1" x14ac:dyDescent="0.2">
      <c r="A608" s="1"/>
      <c r="B608" s="1623" t="s">
        <v>912</v>
      </c>
      <c r="C608" s="1624"/>
      <c r="D608" s="1624"/>
      <c r="E608" s="1624"/>
      <c r="F608" s="1624"/>
      <c r="G608" s="1625"/>
      <c r="H608" s="1388">
        <v>6.4</v>
      </c>
      <c r="I608" s="1389">
        <v>7</v>
      </c>
      <c r="J608" s="665">
        <v>7</v>
      </c>
      <c r="K608" s="1388">
        <v>0</v>
      </c>
      <c r="L608" s="1389">
        <v>0</v>
      </c>
      <c r="M608" s="1390">
        <v>0</v>
      </c>
      <c r="N608" s="1"/>
      <c r="O608" s="82"/>
      <c r="P608" s="82"/>
      <c r="Q608" s="1"/>
      <c r="R608" s="1"/>
      <c r="S608" s="1"/>
      <c r="T608" s="1"/>
      <c r="U608" s="1"/>
      <c r="V608" s="1"/>
      <c r="W608" s="1"/>
      <c r="X608" s="1"/>
      <c r="Y608" s="1"/>
      <c r="Z608" s="1"/>
    </row>
    <row r="609" spans="1:26" ht="12.75" customHeight="1" x14ac:dyDescent="0.2">
      <c r="A609" s="1"/>
      <c r="B609" s="1623" t="s">
        <v>295</v>
      </c>
      <c r="C609" s="1624"/>
      <c r="D609" s="1624"/>
      <c r="E609" s="1624"/>
      <c r="F609" s="1624"/>
      <c r="G609" s="1625"/>
      <c r="H609" s="1388">
        <v>9.5</v>
      </c>
      <c r="I609" s="1389">
        <v>11.5</v>
      </c>
      <c r="J609" s="665">
        <v>12.8</v>
      </c>
      <c r="K609" s="1388">
        <v>0</v>
      </c>
      <c r="L609" s="1389">
        <v>0</v>
      </c>
      <c r="M609" s="1390">
        <v>0</v>
      </c>
      <c r="N609" s="1"/>
      <c r="O609" s="82"/>
      <c r="P609" s="82"/>
      <c r="Q609" s="1"/>
      <c r="R609" s="1"/>
      <c r="S609" s="1"/>
      <c r="T609" s="1"/>
      <c r="U609" s="1"/>
      <c r="V609" s="1"/>
      <c r="W609" s="1"/>
      <c r="X609" s="1"/>
      <c r="Y609" s="1"/>
      <c r="Z609" s="1"/>
    </row>
    <row r="610" spans="1:26" ht="12.75" customHeight="1" x14ac:dyDescent="0.2">
      <c r="A610" s="1"/>
      <c r="B610" s="1628" t="s">
        <v>305</v>
      </c>
      <c r="C610" s="1624"/>
      <c r="D610" s="1624"/>
      <c r="E610" s="1624"/>
      <c r="F610" s="1624"/>
      <c r="G610" s="1625"/>
      <c r="H610" s="269">
        <v>63183.9</v>
      </c>
      <c r="I610" s="269">
        <v>69550.3</v>
      </c>
      <c r="J610" s="1542">
        <v>67781</v>
      </c>
      <c r="K610" s="269">
        <v>506</v>
      </c>
      <c r="L610" s="269">
        <v>637.1</v>
      </c>
      <c r="M610" s="269">
        <v>567.29999999999995</v>
      </c>
      <c r="N610" s="1"/>
      <c r="O610" s="82"/>
      <c r="P610" s="82"/>
      <c r="Q610" s="1"/>
      <c r="R610" s="1"/>
      <c r="S610" s="1"/>
      <c r="T610" s="1"/>
      <c r="U610" s="1"/>
      <c r="V610" s="1"/>
      <c r="W610" s="1"/>
      <c r="X610" s="1"/>
      <c r="Y610" s="1"/>
      <c r="Z610" s="1"/>
    </row>
    <row r="611" spans="1:26" ht="15" customHeight="1" x14ac:dyDescent="0.2">
      <c r="A611" s="1"/>
      <c r="B611" s="2342" t="s">
        <v>306</v>
      </c>
      <c r="C611" s="1630"/>
      <c r="D611" s="1630"/>
      <c r="E611" s="1630"/>
      <c r="F611" s="1630"/>
      <c r="G611" s="1630"/>
      <c r="H611" s="1630"/>
      <c r="I611" s="1630"/>
      <c r="J611" s="1630"/>
      <c r="K611" s="1630"/>
      <c r="L611" s="1630"/>
      <c r="M611" s="1630"/>
      <c r="N611" s="1"/>
      <c r="O611" s="1"/>
      <c r="P611" s="1"/>
      <c r="Q611" s="1"/>
      <c r="R611" s="1"/>
      <c r="S611" s="1"/>
      <c r="T611" s="1"/>
      <c r="U611" s="1"/>
      <c r="V611" s="1"/>
      <c r="W611" s="1"/>
      <c r="X611" s="1"/>
      <c r="Y611" s="1"/>
      <c r="Z611" s="1"/>
    </row>
    <row r="612" spans="1:26" ht="12.75" customHeight="1" x14ac:dyDescent="0.2">
      <c r="A612" s="1"/>
      <c r="B612" s="1623" t="s">
        <v>292</v>
      </c>
      <c r="C612" s="1624"/>
      <c r="D612" s="1624"/>
      <c r="E612" s="1624"/>
      <c r="F612" s="1624"/>
      <c r="G612" s="1625"/>
      <c r="H612" s="672">
        <v>2</v>
      </c>
      <c r="I612" s="656">
        <v>1.9</v>
      </c>
      <c r="J612" s="671">
        <v>0</v>
      </c>
      <c r="K612" s="672">
        <v>58.5</v>
      </c>
      <c r="L612" s="656">
        <v>62.9</v>
      </c>
      <c r="M612" s="658">
        <v>567.29999999999995</v>
      </c>
      <c r="N612" s="1"/>
      <c r="O612" s="82"/>
      <c r="P612" s="82"/>
      <c r="Q612" s="1"/>
      <c r="R612" s="1"/>
      <c r="S612" s="1"/>
      <c r="T612" s="1"/>
      <c r="U612" s="1"/>
      <c r="V612" s="1"/>
      <c r="W612" s="1"/>
      <c r="X612" s="1"/>
      <c r="Y612" s="1"/>
      <c r="Z612" s="1"/>
    </row>
    <row r="613" spans="1:26" ht="12.75" customHeight="1" x14ac:dyDescent="0.2">
      <c r="A613" s="1"/>
      <c r="B613" s="1623" t="s">
        <v>295</v>
      </c>
      <c r="C613" s="1624"/>
      <c r="D613" s="1624"/>
      <c r="E613" s="1624"/>
      <c r="F613" s="1624"/>
      <c r="G613" s="1625"/>
      <c r="H613" s="1395">
        <v>7.1</v>
      </c>
      <c r="I613" s="1382">
        <v>7.9</v>
      </c>
      <c r="J613" s="677">
        <v>0</v>
      </c>
      <c r="K613" s="1395">
        <v>0</v>
      </c>
      <c r="L613" s="1382">
        <v>0</v>
      </c>
      <c r="M613" s="1287">
        <v>0</v>
      </c>
      <c r="N613" s="1"/>
      <c r="O613" s="82"/>
      <c r="P613" s="82"/>
      <c r="Q613" s="1"/>
      <c r="R613" s="1"/>
      <c r="S613" s="1"/>
      <c r="T613" s="1"/>
      <c r="U613" s="1"/>
      <c r="V613" s="1"/>
      <c r="W613" s="1"/>
      <c r="X613" s="1"/>
      <c r="Y613" s="1"/>
      <c r="Z613" s="1"/>
    </row>
    <row r="614" spans="1:26" ht="12.75" customHeight="1" x14ac:dyDescent="0.2">
      <c r="A614" s="1"/>
      <c r="B614" s="1736" t="s">
        <v>628</v>
      </c>
      <c r="C614" s="1698"/>
      <c r="D614" s="1698"/>
      <c r="E614" s="1698"/>
      <c r="F614" s="1698"/>
      <c r="G614" s="1699"/>
      <c r="H614" s="1393">
        <v>9.1</v>
      </c>
      <c r="I614" s="1392">
        <v>9.9</v>
      </c>
      <c r="J614" s="676">
        <v>0</v>
      </c>
      <c r="K614" s="1393">
        <v>58.5</v>
      </c>
      <c r="L614" s="1392">
        <v>62.9</v>
      </c>
      <c r="M614" s="1394">
        <v>567.29999999999995</v>
      </c>
      <c r="N614" s="1"/>
      <c r="O614" s="82"/>
      <c r="P614" s="82"/>
      <c r="Q614" s="1"/>
      <c r="R614" s="1"/>
      <c r="S614" s="1"/>
      <c r="T614" s="1"/>
      <c r="U614" s="1"/>
      <c r="V614" s="1"/>
      <c r="W614" s="1"/>
      <c r="X614" s="1"/>
      <c r="Y614" s="1"/>
      <c r="Z614" s="1"/>
    </row>
    <row r="615" spans="1:26" ht="12.75" customHeight="1" x14ac:dyDescent="0.2">
      <c r="A615" s="2"/>
      <c r="B615" s="1644" t="s">
        <v>1191</v>
      </c>
      <c r="C615" s="1645"/>
      <c r="D615" s="1645"/>
      <c r="E615" s="1645"/>
      <c r="F615" s="1645"/>
      <c r="G615" s="1645"/>
      <c r="H615" s="1645"/>
      <c r="I615" s="1645"/>
      <c r="J615" s="1645"/>
      <c r="K615" s="1645"/>
      <c r="L615" s="1645"/>
      <c r="M615" s="1645"/>
      <c r="N615" s="2"/>
      <c r="O615" s="182"/>
      <c r="P615" s="182"/>
      <c r="Q615" s="2"/>
      <c r="R615" s="2"/>
      <c r="S615" s="2"/>
      <c r="T615" s="2"/>
      <c r="U615" s="2"/>
      <c r="V615" s="2"/>
      <c r="W615" s="2"/>
      <c r="X615" s="2"/>
      <c r="Y615" s="2"/>
      <c r="Z615" s="2"/>
    </row>
    <row r="616" spans="1:26" ht="12.75" customHeight="1" x14ac:dyDescent="0.2">
      <c r="A616" s="2"/>
      <c r="B616" s="1610"/>
      <c r="C616" s="1610"/>
      <c r="D616" s="1610"/>
      <c r="E616" s="1610"/>
      <c r="F616" s="1610"/>
      <c r="G616" s="1610"/>
      <c r="H616" s="1610"/>
      <c r="I616" s="1610"/>
      <c r="J616" s="1610"/>
      <c r="K616" s="1610"/>
      <c r="L616" s="1610"/>
      <c r="M616" s="1610"/>
      <c r="N616" s="2"/>
      <c r="O616" s="182"/>
      <c r="P616" s="182"/>
      <c r="Q616" s="2"/>
      <c r="R616" s="2"/>
      <c r="S616" s="2"/>
      <c r="T616" s="2"/>
      <c r="U616" s="2"/>
      <c r="V616" s="2"/>
      <c r="W616" s="2"/>
      <c r="X616" s="2"/>
      <c r="Y616" s="2"/>
      <c r="Z616" s="2"/>
    </row>
    <row r="617" spans="1:26" ht="30" customHeight="1" x14ac:dyDescent="0.2">
      <c r="A617" s="2"/>
      <c r="B617" s="1635"/>
      <c r="C617" s="1635"/>
      <c r="D617" s="1635"/>
      <c r="E617" s="1635"/>
      <c r="F617" s="1635"/>
      <c r="G617" s="1635"/>
      <c r="H617" s="1635"/>
      <c r="I617" s="1635"/>
      <c r="J617" s="1635"/>
      <c r="K617" s="1635"/>
      <c r="L617" s="1635"/>
      <c r="M617" s="1635"/>
      <c r="N617" s="2"/>
      <c r="O617" s="2"/>
      <c r="P617" s="2"/>
      <c r="Q617" s="2"/>
      <c r="R617" s="2"/>
      <c r="S617" s="2"/>
      <c r="T617" s="2"/>
      <c r="U617" s="2"/>
      <c r="V617" s="2"/>
      <c r="W617" s="2"/>
      <c r="X617" s="2"/>
      <c r="Y617" s="2"/>
      <c r="Z617" s="2"/>
    </row>
    <row r="618" spans="1:26" ht="12.75" customHeight="1" x14ac:dyDescent="0.2">
      <c r="A618" s="2"/>
      <c r="B618" s="761"/>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1012"/>
      <c r="B620" s="1012" t="s">
        <v>308</v>
      </c>
      <c r="C620" s="1012"/>
      <c r="D620" s="1012"/>
      <c r="E620" s="1012"/>
      <c r="F620" s="1012"/>
      <c r="G620" s="1012"/>
      <c r="H620" s="1012"/>
      <c r="I620" s="1012"/>
      <c r="J620" s="1012"/>
      <c r="K620" s="1012"/>
      <c r="L620" s="1012"/>
      <c r="M620" s="1012"/>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 customHeight="1" x14ac:dyDescent="0.2">
      <c r="A622" s="1"/>
      <c r="B622" s="2298" t="s">
        <v>1192</v>
      </c>
      <c r="C622" s="1615"/>
      <c r="D622" s="1615"/>
      <c r="E622" s="1615"/>
      <c r="F622" s="1615"/>
      <c r="G622" s="1637"/>
      <c r="H622" s="2299" t="s">
        <v>1082</v>
      </c>
      <c r="I622" s="1615"/>
      <c r="J622" s="1637"/>
      <c r="K622" s="2299" t="s">
        <v>1083</v>
      </c>
      <c r="L622" s="1615"/>
      <c r="M622" s="1615"/>
      <c r="N622" s="1"/>
      <c r="O622" s="1"/>
      <c r="P622" s="1"/>
      <c r="Q622" s="1"/>
      <c r="R622" s="1"/>
      <c r="S622" s="1"/>
      <c r="T622" s="1"/>
      <c r="U622" s="1"/>
      <c r="V622" s="1"/>
      <c r="W622" s="1"/>
      <c r="X622" s="1"/>
      <c r="Y622" s="1"/>
      <c r="Z622" s="1"/>
    </row>
    <row r="623" spans="1:26" ht="12.75" customHeight="1" x14ac:dyDescent="0.2">
      <c r="A623" s="1"/>
      <c r="B623" s="1615"/>
      <c r="C623" s="1615"/>
      <c r="D623" s="1615"/>
      <c r="E623" s="1615"/>
      <c r="F623" s="1615"/>
      <c r="G623" s="1637"/>
      <c r="H623" s="1497">
        <v>2022</v>
      </c>
      <c r="I623" s="875">
        <v>2023</v>
      </c>
      <c r="J623" s="871">
        <v>2024</v>
      </c>
      <c r="K623" s="1497">
        <v>2022</v>
      </c>
      <c r="L623" s="875">
        <v>2023</v>
      </c>
      <c r="M623" s="871">
        <v>2024</v>
      </c>
      <c r="N623" s="1"/>
      <c r="O623" s="1"/>
      <c r="P623" s="1"/>
      <c r="Q623" s="1"/>
      <c r="R623" s="1"/>
      <c r="S623" s="1"/>
      <c r="T623" s="1"/>
      <c r="U623" s="1"/>
      <c r="V623" s="1"/>
      <c r="W623" s="1"/>
      <c r="X623" s="1"/>
      <c r="Y623" s="1"/>
      <c r="Z623" s="1"/>
    </row>
    <row r="624" spans="1:26" ht="12.75" customHeight="1" x14ac:dyDescent="0.2">
      <c r="A624" s="1"/>
      <c r="B624" s="1670" t="s">
        <v>42</v>
      </c>
      <c r="C624" s="1671"/>
      <c r="D624" s="1671"/>
      <c r="E624" s="1671"/>
      <c r="F624" s="1671"/>
      <c r="G624" s="1672"/>
      <c r="H624" s="932">
        <v>10977.2</v>
      </c>
      <c r="I624" s="933">
        <v>8160.7</v>
      </c>
      <c r="J624" s="934">
        <v>8742.2999999999993</v>
      </c>
      <c r="K624" s="932">
        <v>767.9</v>
      </c>
      <c r="L624" s="933">
        <v>724.8</v>
      </c>
      <c r="M624" s="935">
        <v>642.4</v>
      </c>
      <c r="N624" s="1"/>
      <c r="O624" s="1"/>
      <c r="P624" s="1"/>
      <c r="Q624" s="1"/>
      <c r="R624" s="1"/>
      <c r="S624" s="1"/>
      <c r="T624" s="1"/>
      <c r="U624" s="1"/>
      <c r="V624" s="1"/>
      <c r="W624" s="1"/>
      <c r="X624" s="1"/>
      <c r="Y624" s="1"/>
      <c r="Z624" s="1"/>
    </row>
    <row r="625" spans="1:26" ht="12.75" customHeight="1" x14ac:dyDescent="0.2">
      <c r="A625" s="1"/>
      <c r="B625" s="1675" t="s">
        <v>310</v>
      </c>
      <c r="C625" s="1632"/>
      <c r="D625" s="1632"/>
      <c r="E625" s="1632"/>
      <c r="F625" s="1632"/>
      <c r="G625" s="1633"/>
      <c r="H625" s="607">
        <v>7.7</v>
      </c>
      <c r="I625" s="608">
        <v>7.8</v>
      </c>
      <c r="J625" s="609">
        <v>0</v>
      </c>
      <c r="K625" s="607">
        <v>116.8</v>
      </c>
      <c r="L625" s="608">
        <v>113.3</v>
      </c>
      <c r="M625" s="1340">
        <v>642.4</v>
      </c>
      <c r="N625" s="1"/>
      <c r="O625" s="1"/>
      <c r="P625" s="1"/>
      <c r="Q625" s="1"/>
      <c r="R625" s="1"/>
      <c r="S625" s="1"/>
      <c r="T625" s="1"/>
      <c r="U625" s="1"/>
      <c r="V625" s="1"/>
      <c r="W625" s="1"/>
      <c r="X625" s="1"/>
      <c r="Y625" s="1"/>
      <c r="Z625" s="1"/>
    </row>
    <row r="626" spans="1:26" ht="12.75" customHeight="1" x14ac:dyDescent="0.2">
      <c r="A626" s="2"/>
      <c r="B626" s="2329" t="s">
        <v>1193</v>
      </c>
      <c r="C626" s="1630"/>
      <c r="D626" s="1630"/>
      <c r="E626" s="1630"/>
      <c r="F626" s="1630"/>
      <c r="G626" s="1630"/>
      <c r="H626" s="1630"/>
      <c r="I626" s="1630"/>
      <c r="J626" s="1630"/>
      <c r="K626" s="1630"/>
      <c r="L626" s="1630"/>
      <c r="M626" s="1630"/>
      <c r="N626" s="2"/>
      <c r="O626" s="2"/>
      <c r="P626" s="2"/>
      <c r="Q626" s="2"/>
      <c r="R626" s="2"/>
      <c r="S626" s="2"/>
      <c r="T626" s="2"/>
      <c r="U626" s="2"/>
      <c r="V626" s="2"/>
      <c r="W626" s="2"/>
      <c r="X626" s="2"/>
      <c r="Y626" s="2"/>
      <c r="Z626" s="2"/>
    </row>
    <row r="627" spans="1:26" ht="12.75" customHeight="1" x14ac:dyDescent="0.2">
      <c r="A627" s="2"/>
      <c r="B627" s="8"/>
      <c r="C627" s="8"/>
      <c r="D627" s="8"/>
      <c r="E627" s="8"/>
      <c r="F627" s="8"/>
      <c r="G627" s="8"/>
      <c r="H627" s="268"/>
      <c r="I627" s="268"/>
      <c r="J627" s="268"/>
      <c r="K627" s="268"/>
      <c r="L627" s="268"/>
      <c r="M627" s="268"/>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7.5" customHeight="1" x14ac:dyDescent="0.2">
      <c r="A629" s="1012"/>
      <c r="B629" s="1702" t="s">
        <v>1194</v>
      </c>
      <c r="C629" s="1615"/>
      <c r="D629" s="1615"/>
      <c r="E629" s="1615"/>
      <c r="F629" s="1615"/>
      <c r="G629" s="1615"/>
      <c r="H629" s="1615"/>
      <c r="I629" s="1615"/>
      <c r="J629" s="1615"/>
      <c r="K629" s="1615"/>
      <c r="L629" s="1615"/>
      <c r="M629" s="1615"/>
      <c r="N629" s="1"/>
      <c r="O629" s="1"/>
      <c r="P629" s="1"/>
      <c r="Q629" s="1"/>
      <c r="R629" s="1"/>
      <c r="S629" s="1"/>
      <c r="T629" s="1"/>
      <c r="U629" s="1"/>
      <c r="V629" s="1"/>
      <c r="W629" s="1"/>
      <c r="X629" s="1"/>
      <c r="Y629" s="1"/>
      <c r="Z629" s="1"/>
    </row>
    <row r="630" spans="1:26" ht="7.5" customHeight="1" x14ac:dyDescent="0.2">
      <c r="A630" s="1012"/>
      <c r="B630" s="1615"/>
      <c r="C630" s="1615"/>
      <c r="D630" s="1615"/>
      <c r="E630" s="1615"/>
      <c r="F630" s="1615"/>
      <c r="G630" s="1615"/>
      <c r="H630" s="1615"/>
      <c r="I630" s="1615"/>
      <c r="J630" s="1615"/>
      <c r="K630" s="1615"/>
      <c r="L630" s="1615"/>
      <c r="M630" s="1615"/>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 customHeight="1" x14ac:dyDescent="0.2">
      <c r="A632" s="1"/>
      <c r="B632" s="2298" t="s">
        <v>1195</v>
      </c>
      <c r="C632" s="1615"/>
      <c r="D632" s="1615"/>
      <c r="E632" s="1615"/>
      <c r="F632" s="1615"/>
      <c r="G632" s="1637"/>
      <c r="H632" s="2299" t="s">
        <v>1082</v>
      </c>
      <c r="I632" s="1615"/>
      <c r="J632" s="1637"/>
      <c r="K632" s="2303" t="s">
        <v>1196</v>
      </c>
      <c r="L632" s="1615"/>
      <c r="M632" s="1615"/>
      <c r="N632" s="1"/>
      <c r="O632" s="1"/>
      <c r="P632" s="1"/>
      <c r="Q632" s="1"/>
      <c r="R632" s="1"/>
      <c r="S632" s="1"/>
      <c r="T632" s="1"/>
      <c r="U632" s="1"/>
      <c r="V632" s="1"/>
      <c r="W632" s="1"/>
      <c r="X632" s="1"/>
      <c r="Y632" s="1"/>
      <c r="Z632" s="1"/>
    </row>
    <row r="633" spans="1:26" ht="12.75" customHeight="1" x14ac:dyDescent="0.2">
      <c r="A633" s="1"/>
      <c r="B633" s="1615"/>
      <c r="C633" s="1615"/>
      <c r="D633" s="1615"/>
      <c r="E633" s="1615"/>
      <c r="F633" s="1615"/>
      <c r="G633" s="1637"/>
      <c r="H633" s="1497">
        <v>2022</v>
      </c>
      <c r="I633" s="875">
        <v>2023</v>
      </c>
      <c r="J633" s="871">
        <v>2024</v>
      </c>
      <c r="K633" s="1497">
        <v>2022</v>
      </c>
      <c r="L633" s="875">
        <v>2023</v>
      </c>
      <c r="M633" s="871">
        <v>2024</v>
      </c>
      <c r="N633" s="1"/>
      <c r="O633" s="1"/>
      <c r="P633" s="1"/>
      <c r="Q633" s="1"/>
      <c r="R633" s="1"/>
      <c r="S633" s="1"/>
      <c r="T633" s="1"/>
      <c r="U633" s="1"/>
      <c r="V633" s="1"/>
      <c r="W633" s="1"/>
      <c r="X633" s="1"/>
      <c r="Y633" s="1"/>
      <c r="Z633" s="1"/>
    </row>
    <row r="634" spans="1:26" ht="12.75" customHeight="1" x14ac:dyDescent="0.2">
      <c r="A634" s="1"/>
      <c r="B634" s="1670" t="s">
        <v>636</v>
      </c>
      <c r="C634" s="1671"/>
      <c r="D634" s="1671"/>
      <c r="E634" s="1671"/>
      <c r="F634" s="1671"/>
      <c r="G634" s="1672"/>
      <c r="H634" s="932">
        <v>74161.2</v>
      </c>
      <c r="I634" s="933">
        <v>77710.899999999994</v>
      </c>
      <c r="J634" s="934">
        <v>76523.399999999994</v>
      </c>
      <c r="K634" s="932">
        <v>1273.9000000000001</v>
      </c>
      <c r="L634" s="933">
        <v>1361.9</v>
      </c>
      <c r="M634" s="935">
        <v>1209.5999999999999</v>
      </c>
      <c r="N634" s="1"/>
      <c r="O634" s="82"/>
      <c r="P634" s="82"/>
      <c r="Q634" s="1"/>
      <c r="R634" s="1"/>
      <c r="S634" s="1"/>
      <c r="T634" s="1"/>
      <c r="U634" s="1"/>
      <c r="V634" s="1"/>
      <c r="W634" s="1"/>
      <c r="X634" s="1"/>
      <c r="Y634" s="1"/>
      <c r="Z634" s="1"/>
    </row>
    <row r="635" spans="1:26" ht="12.75" customHeight="1" x14ac:dyDescent="0.2">
      <c r="A635" s="1"/>
      <c r="B635" s="1623" t="s">
        <v>920</v>
      </c>
      <c r="C635" s="1624"/>
      <c r="D635" s="1624"/>
      <c r="E635" s="1624"/>
      <c r="F635" s="1624"/>
      <c r="G635" s="1625"/>
      <c r="H635" s="127">
        <v>0.94399999999999995</v>
      </c>
      <c r="I635" s="221">
        <v>0.94099999999999995</v>
      </c>
      <c r="J635" s="126">
        <v>0.94199999999999995</v>
      </c>
      <c r="K635" s="127">
        <v>0</v>
      </c>
      <c r="L635" s="221">
        <v>0</v>
      </c>
      <c r="M635" s="1067">
        <v>0</v>
      </c>
      <c r="N635" s="1"/>
      <c r="O635" s="82"/>
      <c r="P635" s="82"/>
      <c r="Q635" s="1"/>
      <c r="R635" s="1"/>
      <c r="S635" s="1"/>
      <c r="T635" s="1"/>
      <c r="U635" s="1"/>
      <c r="V635" s="1"/>
      <c r="W635" s="1"/>
      <c r="X635" s="1"/>
      <c r="Y635" s="1"/>
      <c r="Z635" s="1"/>
    </row>
    <row r="636" spans="1:26" ht="15" customHeight="1" x14ac:dyDescent="0.2">
      <c r="A636" s="1"/>
      <c r="B636" s="1623" t="s">
        <v>637</v>
      </c>
      <c r="C636" s="1624"/>
      <c r="D636" s="1624"/>
      <c r="E636" s="1624"/>
      <c r="F636" s="1624"/>
      <c r="G636" s="1625"/>
      <c r="H636" s="517">
        <v>16.8</v>
      </c>
      <c r="I636" s="518">
        <v>17.600000000000001</v>
      </c>
      <c r="J636" s="670">
        <v>0</v>
      </c>
      <c r="K636" s="517">
        <v>175.3</v>
      </c>
      <c r="L636" s="518">
        <v>176.2</v>
      </c>
      <c r="M636" s="1282">
        <v>1209.5999999999999</v>
      </c>
      <c r="N636" s="1"/>
      <c r="O636" s="82"/>
      <c r="P636" s="82"/>
      <c r="Q636" s="1"/>
      <c r="R636" s="1"/>
      <c r="S636" s="1"/>
      <c r="T636" s="1"/>
      <c r="U636" s="1"/>
      <c r="V636" s="1"/>
      <c r="W636" s="1"/>
      <c r="X636" s="1"/>
      <c r="Y636" s="1"/>
      <c r="Z636" s="1"/>
    </row>
    <row r="637" spans="1:26" ht="12.75" customHeight="1" x14ac:dyDescent="0.2">
      <c r="A637" s="1"/>
      <c r="B637" s="1623" t="s">
        <v>921</v>
      </c>
      <c r="C637" s="1624"/>
      <c r="D637" s="1624"/>
      <c r="E637" s="1624"/>
      <c r="F637" s="1624"/>
      <c r="G637" s="1625"/>
      <c r="H637" s="936">
        <v>2.0000000000000001E-4</v>
      </c>
      <c r="I637" s="937">
        <v>2.0000000000000001E-4</v>
      </c>
      <c r="J637" s="938">
        <v>0</v>
      </c>
      <c r="K637" s="936">
        <v>0.1376</v>
      </c>
      <c r="L637" s="937">
        <v>0.12939999999999999</v>
      </c>
      <c r="M637" s="1546">
        <v>1</v>
      </c>
      <c r="N637" s="1"/>
      <c r="O637" s="82"/>
      <c r="P637" s="82"/>
      <c r="Q637" s="1"/>
      <c r="R637" s="1"/>
      <c r="S637" s="1"/>
      <c r="T637" s="1"/>
      <c r="U637" s="1"/>
      <c r="V637" s="1"/>
      <c r="W637" s="1"/>
      <c r="X637" s="1"/>
      <c r="Y637" s="1"/>
      <c r="Z637" s="1"/>
    </row>
    <row r="638" spans="1:26" ht="12.75" customHeight="1" x14ac:dyDescent="0.2">
      <c r="A638" s="1"/>
      <c r="B638" s="1623" t="s">
        <v>639</v>
      </c>
      <c r="C638" s="1624"/>
      <c r="D638" s="1624"/>
      <c r="E638" s="1624"/>
      <c r="F638" s="1624"/>
      <c r="G638" s="1625"/>
      <c r="H638" s="673">
        <v>10977.2</v>
      </c>
      <c r="I638" s="515">
        <v>8160.7</v>
      </c>
      <c r="J638" s="516">
        <v>8742.2999999999993</v>
      </c>
      <c r="K638" s="673">
        <v>767.9</v>
      </c>
      <c r="L638" s="515">
        <v>724.8</v>
      </c>
      <c r="M638" s="1283">
        <v>642.4</v>
      </c>
      <c r="N638" s="1"/>
      <c r="O638" s="82"/>
      <c r="P638" s="82"/>
      <c r="Q638" s="1"/>
      <c r="R638" s="1"/>
      <c r="S638" s="1"/>
      <c r="T638" s="1"/>
      <c r="U638" s="1"/>
      <c r="V638" s="1"/>
      <c r="W638" s="1"/>
      <c r="X638" s="1"/>
      <c r="Y638" s="1"/>
      <c r="Z638" s="1"/>
    </row>
    <row r="639" spans="1:26" ht="12.75" customHeight="1" x14ac:dyDescent="0.2">
      <c r="A639" s="1"/>
      <c r="B639" s="1623" t="s">
        <v>640</v>
      </c>
      <c r="C639" s="1624"/>
      <c r="D639" s="1624"/>
      <c r="E639" s="1624"/>
      <c r="F639" s="1624"/>
      <c r="G639" s="1625"/>
      <c r="H639" s="673">
        <v>7.7</v>
      </c>
      <c r="I639" s="515">
        <v>7.8</v>
      </c>
      <c r="J639" s="516">
        <v>0</v>
      </c>
      <c r="K639" s="673">
        <v>116.8</v>
      </c>
      <c r="L639" s="515">
        <v>113.3</v>
      </c>
      <c r="M639" s="1283">
        <v>642.4</v>
      </c>
      <c r="N639" s="1"/>
      <c r="O639" s="82"/>
      <c r="P639" s="82"/>
      <c r="Q639" s="1"/>
      <c r="R639" s="1"/>
      <c r="S639" s="1"/>
      <c r="T639" s="1"/>
      <c r="U639" s="1"/>
      <c r="V639" s="1"/>
      <c r="W639" s="1"/>
      <c r="X639" s="1"/>
      <c r="Y639" s="1"/>
      <c r="Z639" s="1"/>
    </row>
    <row r="640" spans="1:26" ht="12.75" customHeight="1" x14ac:dyDescent="0.2">
      <c r="A640" s="1"/>
      <c r="B640" s="1675" t="s">
        <v>922</v>
      </c>
      <c r="C640" s="1632"/>
      <c r="D640" s="1632"/>
      <c r="E640" s="1632"/>
      <c r="F640" s="1632"/>
      <c r="G640" s="1633"/>
      <c r="H640" s="939">
        <v>6.9999999999999999E-4</v>
      </c>
      <c r="I640" s="940">
        <v>1E-3</v>
      </c>
      <c r="J640" s="941">
        <v>0</v>
      </c>
      <c r="K640" s="939">
        <v>0.15210000000000001</v>
      </c>
      <c r="L640" s="940">
        <v>0.15620000000000001</v>
      </c>
      <c r="M640" s="1547">
        <v>1</v>
      </c>
      <c r="N640" s="942"/>
      <c r="O640" s="82"/>
      <c r="P640" s="82"/>
      <c r="Q640" s="1"/>
      <c r="R640" s="1"/>
      <c r="S640" s="1"/>
      <c r="T640" s="1"/>
      <c r="U640" s="1"/>
      <c r="V640" s="1"/>
      <c r="W640" s="1"/>
      <c r="X640" s="1"/>
      <c r="Y640" s="1"/>
      <c r="Z640" s="1"/>
    </row>
    <row r="641" spans="1:26" ht="39" customHeight="1" x14ac:dyDescent="0.2">
      <c r="A641" s="2"/>
      <c r="B641" s="2343" t="s">
        <v>1197</v>
      </c>
      <c r="C641" s="1630"/>
      <c r="D641" s="1630"/>
      <c r="E641" s="1630"/>
      <c r="F641" s="1630"/>
      <c r="G641" s="1630"/>
      <c r="H641" s="1630"/>
      <c r="I641" s="1630"/>
      <c r="J641" s="1630"/>
      <c r="K641" s="1630"/>
      <c r="L641" s="1630"/>
      <c r="M641" s="1630"/>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1012"/>
      <c r="B643" s="1012" t="s">
        <v>256</v>
      </c>
      <c r="C643" s="1012"/>
      <c r="D643" s="1012"/>
      <c r="E643" s="1012"/>
      <c r="F643" s="1012"/>
      <c r="G643" s="1012"/>
      <c r="H643" s="1012"/>
      <c r="I643" s="1012"/>
      <c r="J643" s="1012"/>
      <c r="K643" s="1012"/>
      <c r="L643" s="1012"/>
      <c r="M643" s="1012"/>
      <c r="N643" s="1"/>
      <c r="O643" s="1"/>
      <c r="P643" s="1"/>
      <c r="Q643" s="1"/>
      <c r="R643" s="1"/>
      <c r="S643" s="1"/>
      <c r="T643" s="1"/>
      <c r="U643" s="1"/>
      <c r="V643" s="1"/>
      <c r="W643" s="1"/>
      <c r="X643" s="1"/>
      <c r="Y643" s="1"/>
      <c r="Z643" s="1"/>
    </row>
    <row r="644" spans="1:26" ht="15" customHeight="1" x14ac:dyDescent="0.2">
      <c r="A644" s="1012"/>
      <c r="B644" s="1702" t="s">
        <v>1198</v>
      </c>
      <c r="C644" s="1615"/>
      <c r="D644" s="1615"/>
      <c r="E644" s="1615"/>
      <c r="F644" s="1615"/>
      <c r="G644" s="1615"/>
      <c r="H644" s="1615"/>
      <c r="I644" s="1615"/>
      <c r="J644" s="1615"/>
      <c r="K644" s="1615"/>
      <c r="L644" s="1615"/>
      <c r="M644" s="1615"/>
      <c r="N644" s="1"/>
      <c r="O644" s="1"/>
      <c r="P644" s="1"/>
      <c r="Q644" s="1"/>
      <c r="R644" s="1"/>
      <c r="S644" s="1"/>
      <c r="T644" s="1"/>
      <c r="U644" s="1"/>
      <c r="V644" s="1"/>
      <c r="W644" s="1"/>
      <c r="X644" s="1"/>
      <c r="Y644" s="1"/>
      <c r="Z644" s="1"/>
    </row>
    <row r="645" spans="1:26" ht="12.75" customHeight="1" x14ac:dyDescent="0.2">
      <c r="A645" s="1012"/>
      <c r="B645" s="1615"/>
      <c r="C645" s="1615"/>
      <c r="D645" s="1615"/>
      <c r="E645" s="1615"/>
      <c r="F645" s="1615"/>
      <c r="G645" s="1615"/>
      <c r="H645" s="1615"/>
      <c r="I645" s="1615"/>
      <c r="J645" s="1615"/>
      <c r="K645" s="1615"/>
      <c r="L645" s="1615"/>
      <c r="M645" s="1615"/>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 customHeight="1" x14ac:dyDescent="0.2">
      <c r="A647" s="1"/>
      <c r="B647" s="2298" t="s">
        <v>1199</v>
      </c>
      <c r="C647" s="1615"/>
      <c r="D647" s="1615"/>
      <c r="E647" s="1615"/>
      <c r="F647" s="1615"/>
      <c r="G647" s="1637"/>
      <c r="H647" s="2299" t="s">
        <v>1082</v>
      </c>
      <c r="I647" s="1615"/>
      <c r="J647" s="1637"/>
      <c r="K647" s="2299" t="s">
        <v>1083</v>
      </c>
      <c r="L647" s="1615"/>
      <c r="M647" s="1615"/>
      <c r="N647" s="1"/>
      <c r="O647" s="1"/>
      <c r="P647" s="1"/>
      <c r="Q647" s="1"/>
      <c r="R647" s="1"/>
      <c r="S647" s="1"/>
      <c r="T647" s="1"/>
      <c r="U647" s="1"/>
      <c r="V647" s="1"/>
      <c r="W647" s="1"/>
      <c r="X647" s="1"/>
      <c r="Y647" s="1"/>
      <c r="Z647" s="1"/>
    </row>
    <row r="648" spans="1:26" ht="12.75" customHeight="1" x14ac:dyDescent="0.2">
      <c r="A648" s="1"/>
      <c r="B648" s="1615"/>
      <c r="C648" s="1615"/>
      <c r="D648" s="1615"/>
      <c r="E648" s="1615"/>
      <c r="F648" s="1615"/>
      <c r="G648" s="1637"/>
      <c r="H648" s="1497">
        <v>2022</v>
      </c>
      <c r="I648" s="875">
        <v>2023</v>
      </c>
      <c r="J648" s="871">
        <v>2024</v>
      </c>
      <c r="K648" s="1497">
        <v>2022</v>
      </c>
      <c r="L648" s="875">
        <v>2023</v>
      </c>
      <c r="M648" s="871">
        <v>2024</v>
      </c>
      <c r="N648" s="1"/>
      <c r="O648" s="1"/>
      <c r="P648" s="1"/>
      <c r="Q648" s="1"/>
      <c r="R648" s="1"/>
      <c r="S648" s="1"/>
      <c r="T648" s="1"/>
      <c r="U648" s="1"/>
      <c r="V648" s="1"/>
      <c r="W648" s="1"/>
      <c r="X648" s="1"/>
      <c r="Y648" s="1"/>
      <c r="Z648" s="1"/>
    </row>
    <row r="649" spans="1:26" ht="12.75" customHeight="1" x14ac:dyDescent="0.2">
      <c r="A649" s="1"/>
      <c r="B649" s="1670" t="s">
        <v>259</v>
      </c>
      <c r="C649" s="1671"/>
      <c r="D649" s="1671"/>
      <c r="E649" s="1671"/>
      <c r="F649" s="1671"/>
      <c r="G649" s="1672"/>
      <c r="H649" s="932">
        <v>42366.9</v>
      </c>
      <c r="I649" s="933">
        <v>33375.300000000003</v>
      </c>
      <c r="J649" s="934">
        <v>37810.9</v>
      </c>
      <c r="K649" s="932">
        <v>0</v>
      </c>
      <c r="L649" s="933">
        <v>0</v>
      </c>
      <c r="M649" s="935">
        <v>0</v>
      </c>
      <c r="N649" s="1"/>
      <c r="O649" s="82"/>
      <c r="P649" s="82"/>
      <c r="Q649" s="1"/>
      <c r="R649" s="1"/>
      <c r="S649" s="1"/>
      <c r="T649" s="1"/>
      <c r="U649" s="1"/>
      <c r="V649" s="1"/>
      <c r="W649" s="1"/>
      <c r="X649" s="1"/>
      <c r="Y649" s="1"/>
      <c r="Z649" s="1"/>
    </row>
    <row r="650" spans="1:26" ht="12.75" customHeight="1" x14ac:dyDescent="0.2">
      <c r="A650" s="1"/>
      <c r="B650" s="1623" t="s">
        <v>260</v>
      </c>
      <c r="C650" s="1624"/>
      <c r="D650" s="1624"/>
      <c r="E650" s="1624"/>
      <c r="F650" s="1624"/>
      <c r="G650" s="1625"/>
      <c r="H650" s="1388">
        <v>1616.2</v>
      </c>
      <c r="I650" s="1389">
        <v>2001.7</v>
      </c>
      <c r="J650" s="665">
        <v>2185.1</v>
      </c>
      <c r="K650" s="1388">
        <v>171.5</v>
      </c>
      <c r="L650" s="1389">
        <v>141.1</v>
      </c>
      <c r="M650" s="1390">
        <v>143.69999999999999</v>
      </c>
      <c r="N650" s="1"/>
      <c r="O650" s="82"/>
      <c r="P650" s="82"/>
      <c r="Q650" s="1"/>
      <c r="R650" s="1"/>
      <c r="S650" s="1"/>
      <c r="T650" s="1"/>
      <c r="U650" s="1"/>
      <c r="V650" s="1"/>
      <c r="W650" s="1"/>
      <c r="X650" s="1"/>
      <c r="Y650" s="1"/>
      <c r="Z650" s="1"/>
    </row>
    <row r="651" spans="1:26" ht="12.75" customHeight="1" x14ac:dyDescent="0.2">
      <c r="A651" s="1"/>
      <c r="B651" s="1623" t="s">
        <v>261</v>
      </c>
      <c r="C651" s="1624"/>
      <c r="D651" s="1624"/>
      <c r="E651" s="1624"/>
      <c r="F651" s="1624"/>
      <c r="G651" s="1625"/>
      <c r="H651" s="673">
        <v>2344.1999999999998</v>
      </c>
      <c r="I651" s="515">
        <v>1877.8</v>
      </c>
      <c r="J651" s="516">
        <v>1444.3</v>
      </c>
      <c r="K651" s="673">
        <v>32</v>
      </c>
      <c r="L651" s="515">
        <v>57.7</v>
      </c>
      <c r="M651" s="1283">
        <v>90.3</v>
      </c>
      <c r="N651" s="1"/>
      <c r="O651" s="82"/>
      <c r="P651" s="82"/>
      <c r="Q651" s="1"/>
      <c r="R651" s="1"/>
      <c r="S651" s="1"/>
      <c r="T651" s="1"/>
      <c r="U651" s="1"/>
      <c r="V651" s="1"/>
      <c r="W651" s="1"/>
      <c r="X651" s="1"/>
      <c r="Y651" s="1"/>
      <c r="Z651" s="1"/>
    </row>
    <row r="652" spans="1:26" ht="12.75" customHeight="1" x14ac:dyDescent="0.2">
      <c r="A652" s="1"/>
      <c r="B652" s="1623" t="s">
        <v>262</v>
      </c>
      <c r="C652" s="1624"/>
      <c r="D652" s="1624"/>
      <c r="E652" s="1624"/>
      <c r="F652" s="1624"/>
      <c r="G652" s="1625"/>
      <c r="H652" s="673">
        <v>55.6</v>
      </c>
      <c r="I652" s="515">
        <v>31.4</v>
      </c>
      <c r="J652" s="516">
        <v>46.6</v>
      </c>
      <c r="K652" s="673">
        <v>2.9</v>
      </c>
      <c r="L652" s="515">
        <v>2.9</v>
      </c>
      <c r="M652" s="1283">
        <v>8.8000000000000007</v>
      </c>
      <c r="N652" s="1"/>
      <c r="O652" s="82"/>
      <c r="P652" s="82"/>
      <c r="Q652" s="1"/>
      <c r="R652" s="1"/>
      <c r="S652" s="1"/>
      <c r="T652" s="1"/>
      <c r="U652" s="1"/>
      <c r="V652" s="1"/>
      <c r="W652" s="1"/>
      <c r="X652" s="1"/>
      <c r="Y652" s="1"/>
      <c r="Z652" s="1"/>
    </row>
    <row r="653" spans="1:26" ht="12.75" customHeight="1" x14ac:dyDescent="0.2">
      <c r="A653" s="1"/>
      <c r="B653" s="1675" t="s">
        <v>264</v>
      </c>
      <c r="C653" s="1632"/>
      <c r="D653" s="1632"/>
      <c r="E653" s="1632"/>
      <c r="F653" s="1632"/>
      <c r="G653" s="1633"/>
      <c r="H653" s="607">
        <v>3866.9</v>
      </c>
      <c r="I653" s="608">
        <v>2712.7</v>
      </c>
      <c r="J653" s="609">
        <v>2066.6</v>
      </c>
      <c r="K653" s="607">
        <v>11.2</v>
      </c>
      <c r="L653" s="608">
        <v>5</v>
      </c>
      <c r="M653" s="1340">
        <v>5.4</v>
      </c>
      <c r="N653" s="1"/>
      <c r="O653" s="82"/>
      <c r="P653" s="82"/>
      <c r="Q653" s="1"/>
      <c r="R653" s="1"/>
      <c r="S653" s="1"/>
      <c r="T653" s="1"/>
      <c r="U653" s="1"/>
      <c r="V653" s="1"/>
      <c r="W653" s="1"/>
      <c r="X653" s="1"/>
      <c r="Y653" s="1"/>
      <c r="Z653" s="1"/>
    </row>
    <row r="654" spans="1:26" ht="36" customHeight="1" x14ac:dyDescent="0.2">
      <c r="A654" s="2"/>
      <c r="B654" s="1694" t="s">
        <v>1200</v>
      </c>
      <c r="C654" s="1630"/>
      <c r="D654" s="1630"/>
      <c r="E654" s="1630"/>
      <c r="F654" s="1630"/>
      <c r="G654" s="1630"/>
      <c r="H654" s="1630"/>
      <c r="I654" s="1630"/>
      <c r="J654" s="1630"/>
      <c r="K654" s="1630"/>
      <c r="L654" s="1630"/>
      <c r="M654" s="1630"/>
      <c r="N654" s="2"/>
      <c r="O654" s="182"/>
      <c r="P654" s="18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1012"/>
      <c r="B657" s="1012" t="s">
        <v>312</v>
      </c>
      <c r="C657" s="1012"/>
      <c r="D657" s="1012"/>
      <c r="E657" s="1012"/>
      <c r="F657" s="1012"/>
      <c r="G657" s="1012"/>
      <c r="H657" s="1012"/>
      <c r="I657" s="1012"/>
      <c r="J657" s="1012"/>
      <c r="K657" s="1012"/>
      <c r="L657" s="1012"/>
      <c r="M657" s="1012"/>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 customHeight="1" x14ac:dyDescent="0.2">
      <c r="A659" s="1"/>
      <c r="B659" s="2298" t="s">
        <v>1201</v>
      </c>
      <c r="C659" s="1615"/>
      <c r="D659" s="1615"/>
      <c r="E659" s="1615"/>
      <c r="F659" s="1615"/>
      <c r="G659" s="1637"/>
      <c r="H659" s="2303" t="s">
        <v>1202</v>
      </c>
      <c r="I659" s="1615"/>
      <c r="J659" s="1637"/>
      <c r="K659" s="2299" t="s">
        <v>1083</v>
      </c>
      <c r="L659" s="1615"/>
      <c r="M659" s="1615"/>
      <c r="N659" s="1"/>
      <c r="O659" s="1"/>
      <c r="P659" s="1"/>
      <c r="Q659" s="1"/>
      <c r="R659" s="1"/>
      <c r="S659" s="1"/>
      <c r="T659" s="1"/>
      <c r="U659" s="1"/>
      <c r="V659" s="1"/>
      <c r="W659" s="1"/>
      <c r="X659" s="1"/>
      <c r="Y659" s="1"/>
      <c r="Z659" s="1"/>
    </row>
    <row r="660" spans="1:26" ht="12.75" customHeight="1" x14ac:dyDescent="0.2">
      <c r="A660" s="1"/>
      <c r="B660" s="1638"/>
      <c r="C660" s="1638"/>
      <c r="D660" s="1638"/>
      <c r="E660" s="1638"/>
      <c r="F660" s="1638"/>
      <c r="G660" s="1639"/>
      <c r="H660" s="1497">
        <v>2022</v>
      </c>
      <c r="I660" s="875">
        <v>2023</v>
      </c>
      <c r="J660" s="871">
        <v>2024</v>
      </c>
      <c r="K660" s="1497">
        <v>2022</v>
      </c>
      <c r="L660" s="875">
        <v>2023</v>
      </c>
      <c r="M660" s="871">
        <v>2024</v>
      </c>
      <c r="N660" s="1"/>
      <c r="O660" s="1"/>
      <c r="P660" s="1"/>
      <c r="Q660" s="1"/>
      <c r="R660" s="1"/>
      <c r="S660" s="1"/>
      <c r="T660" s="1"/>
      <c r="U660" s="1"/>
      <c r="V660" s="1"/>
      <c r="W660" s="1"/>
      <c r="X660" s="1"/>
      <c r="Y660" s="1"/>
      <c r="Z660" s="1"/>
    </row>
    <row r="661" spans="1:26" ht="12.75" customHeight="1" x14ac:dyDescent="0.2">
      <c r="A661" s="1"/>
      <c r="B661" s="2341" t="s">
        <v>1203</v>
      </c>
      <c r="C661" s="1627"/>
      <c r="D661" s="1627"/>
      <c r="E661" s="1627"/>
      <c r="F661" s="1627"/>
      <c r="G661" s="1627"/>
      <c r="H661" s="1627"/>
      <c r="I661" s="1627"/>
      <c r="J661" s="1627"/>
      <c r="K661" s="1627"/>
      <c r="L661" s="1627"/>
      <c r="M661" s="1627"/>
      <c r="N661" s="1"/>
      <c r="O661" s="1"/>
      <c r="P661" s="1"/>
      <c r="Q661" s="1"/>
      <c r="R661" s="1"/>
      <c r="S661" s="1"/>
      <c r="T661" s="1"/>
      <c r="U661" s="1"/>
      <c r="V661" s="1"/>
      <c r="W661" s="1"/>
      <c r="X661" s="1"/>
      <c r="Y661" s="1"/>
      <c r="Z661" s="1"/>
    </row>
    <row r="662" spans="1:26" ht="12.75" customHeight="1" x14ac:dyDescent="0.2">
      <c r="A662" s="1"/>
      <c r="B662" s="1623" t="s">
        <v>316</v>
      </c>
      <c r="C662" s="1624"/>
      <c r="D662" s="1624"/>
      <c r="E662" s="1624"/>
      <c r="F662" s="1624"/>
      <c r="G662" s="1625"/>
      <c r="H662" s="672">
        <v>6179.8</v>
      </c>
      <c r="I662" s="656">
        <v>9518.4</v>
      </c>
      <c r="J662" s="671">
        <v>13659.6</v>
      </c>
      <c r="K662" s="672">
        <v>8</v>
      </c>
      <c r="L662" s="656">
        <v>2.4</v>
      </c>
      <c r="M662" s="658">
        <v>7.4</v>
      </c>
      <c r="N662" s="1"/>
      <c r="O662" s="82"/>
      <c r="P662" s="82"/>
      <c r="Q662" s="1"/>
      <c r="R662" s="1"/>
      <c r="S662" s="1"/>
      <c r="T662" s="1"/>
      <c r="U662" s="1"/>
      <c r="V662" s="1"/>
      <c r="W662" s="1"/>
      <c r="X662" s="1"/>
      <c r="Y662" s="1"/>
      <c r="Z662" s="1"/>
    </row>
    <row r="663" spans="1:26" ht="12.75" customHeight="1" x14ac:dyDescent="0.2">
      <c r="A663" s="1"/>
      <c r="B663" s="1623" t="s">
        <v>317</v>
      </c>
      <c r="C663" s="1624"/>
      <c r="D663" s="1624"/>
      <c r="E663" s="1624"/>
      <c r="F663" s="1624"/>
      <c r="G663" s="1625"/>
      <c r="H663" s="673">
        <v>2702.7</v>
      </c>
      <c r="I663" s="515">
        <v>1394</v>
      </c>
      <c r="J663" s="516">
        <v>3039.9</v>
      </c>
      <c r="K663" s="673">
        <v>0</v>
      </c>
      <c r="L663" s="515">
        <v>0</v>
      </c>
      <c r="M663" s="1283">
        <v>0</v>
      </c>
      <c r="N663" s="1"/>
      <c r="O663" s="82"/>
      <c r="P663" s="82"/>
      <c r="Q663" s="1"/>
      <c r="R663" s="1"/>
      <c r="S663" s="1"/>
      <c r="T663" s="1"/>
      <c r="U663" s="1"/>
      <c r="V663" s="1"/>
      <c r="W663" s="1"/>
      <c r="X663" s="1"/>
      <c r="Y663" s="1"/>
      <c r="Z663" s="1"/>
    </row>
    <row r="664" spans="1:26" ht="12.75" customHeight="1" x14ac:dyDescent="0.2">
      <c r="A664" s="1"/>
      <c r="B664" s="1623" t="s">
        <v>318</v>
      </c>
      <c r="C664" s="1624"/>
      <c r="D664" s="1624"/>
      <c r="E664" s="1624"/>
      <c r="F664" s="1624"/>
      <c r="G664" s="1625"/>
      <c r="H664" s="673">
        <v>3256.7</v>
      </c>
      <c r="I664" s="515">
        <v>3546.4</v>
      </c>
      <c r="J664" s="516">
        <v>5161.8999999999996</v>
      </c>
      <c r="K664" s="673">
        <v>15312.7</v>
      </c>
      <c r="L664" s="515">
        <v>15197.4</v>
      </c>
      <c r="M664" s="1283">
        <v>13536.2</v>
      </c>
      <c r="N664" s="1"/>
      <c r="O664" s="82"/>
      <c r="P664" s="82"/>
      <c r="Q664" s="1"/>
      <c r="R664" s="1"/>
      <c r="S664" s="1"/>
      <c r="T664" s="1"/>
      <c r="U664" s="1"/>
      <c r="V664" s="1"/>
      <c r="W664" s="1"/>
      <c r="X664" s="1"/>
      <c r="Y664" s="1"/>
      <c r="Z664" s="1"/>
    </row>
    <row r="665" spans="1:26" ht="12.75" customHeight="1" x14ac:dyDescent="0.2">
      <c r="A665" s="1"/>
      <c r="B665" s="1623" t="s">
        <v>319</v>
      </c>
      <c r="C665" s="1624"/>
      <c r="D665" s="1624"/>
      <c r="E665" s="1624"/>
      <c r="F665" s="1624"/>
      <c r="G665" s="1625"/>
      <c r="H665" s="673">
        <v>5886.8</v>
      </c>
      <c r="I665" s="515">
        <v>4140.8999999999996</v>
      </c>
      <c r="J665" s="516">
        <v>4339.8999999999996</v>
      </c>
      <c r="K665" s="673">
        <v>252.1</v>
      </c>
      <c r="L665" s="515">
        <v>273.10000000000002</v>
      </c>
      <c r="M665" s="1283">
        <v>238.1</v>
      </c>
      <c r="N665" s="1"/>
      <c r="O665" s="82"/>
      <c r="P665" s="82"/>
      <c r="Q665" s="1"/>
      <c r="R665" s="1"/>
      <c r="S665" s="1"/>
      <c r="T665" s="1"/>
      <c r="U665" s="1"/>
      <c r="V665" s="1"/>
      <c r="W665" s="1"/>
      <c r="X665" s="1"/>
      <c r="Y665" s="1"/>
      <c r="Z665" s="1"/>
    </row>
    <row r="666" spans="1:26" ht="12.75" customHeight="1" x14ac:dyDescent="0.2">
      <c r="A666" s="1"/>
      <c r="B666" s="1623" t="s">
        <v>423</v>
      </c>
      <c r="C666" s="1624"/>
      <c r="D666" s="1624"/>
      <c r="E666" s="1624"/>
      <c r="F666" s="1624"/>
      <c r="G666" s="1625"/>
      <c r="H666" s="673">
        <v>12875.2</v>
      </c>
      <c r="I666" s="515">
        <v>9617.1</v>
      </c>
      <c r="J666" s="516">
        <v>7803.8</v>
      </c>
      <c r="K666" s="673">
        <v>3434.9</v>
      </c>
      <c r="L666" s="515">
        <v>6774</v>
      </c>
      <c r="M666" s="1283">
        <v>6061.1</v>
      </c>
      <c r="N666" s="1"/>
      <c r="O666" s="82"/>
      <c r="P666" s="82"/>
      <c r="Q666" s="1"/>
      <c r="R666" s="1"/>
      <c r="S666" s="1"/>
      <c r="T666" s="1"/>
      <c r="U666" s="1"/>
      <c r="V666" s="1"/>
      <c r="W666" s="1"/>
      <c r="X666" s="1"/>
      <c r="Y666" s="1"/>
      <c r="Z666" s="1"/>
    </row>
    <row r="667" spans="1:26" ht="12.75" customHeight="1" x14ac:dyDescent="0.2">
      <c r="A667" s="1"/>
      <c r="B667" s="1628" t="s">
        <v>646</v>
      </c>
      <c r="C667" s="1624"/>
      <c r="D667" s="1624"/>
      <c r="E667" s="1624"/>
      <c r="F667" s="1624"/>
      <c r="G667" s="1625"/>
      <c r="H667" s="675">
        <v>30901.200000000001</v>
      </c>
      <c r="I667" s="661">
        <v>28216.9</v>
      </c>
      <c r="J667" s="674">
        <v>34005.1</v>
      </c>
      <c r="K667" s="675">
        <v>19007.7</v>
      </c>
      <c r="L667" s="661">
        <v>22246.9</v>
      </c>
      <c r="M667" s="1380">
        <v>19842.8</v>
      </c>
      <c r="N667" s="1"/>
      <c r="O667" s="82"/>
      <c r="P667" s="82"/>
      <c r="Q667" s="1"/>
      <c r="R667" s="1"/>
      <c r="S667" s="1"/>
      <c r="T667" s="1"/>
      <c r="U667" s="1"/>
      <c r="V667" s="1"/>
      <c r="W667" s="1"/>
      <c r="X667" s="1"/>
      <c r="Y667" s="1"/>
      <c r="Z667" s="1"/>
    </row>
    <row r="668" spans="1:26" ht="15" customHeight="1" x14ac:dyDescent="0.2">
      <c r="A668" s="1"/>
      <c r="B668" s="2342" t="s">
        <v>321</v>
      </c>
      <c r="C668" s="1630"/>
      <c r="D668" s="1630"/>
      <c r="E668" s="1630"/>
      <c r="F668" s="1630"/>
      <c r="G668" s="1630"/>
      <c r="H668" s="1630"/>
      <c r="I668" s="1630"/>
      <c r="J668" s="1630"/>
      <c r="K668" s="1630"/>
      <c r="L668" s="1630"/>
      <c r="M668" s="1630"/>
      <c r="N668" s="1"/>
      <c r="O668" s="1"/>
      <c r="P668" s="1"/>
      <c r="Q668" s="1"/>
      <c r="R668" s="1"/>
      <c r="S668" s="1"/>
      <c r="T668" s="1"/>
      <c r="U668" s="1"/>
      <c r="V668" s="1"/>
      <c r="W668" s="1"/>
      <c r="X668" s="1"/>
      <c r="Y668" s="1"/>
      <c r="Z668" s="1"/>
    </row>
    <row r="669" spans="1:26" ht="12.75" customHeight="1" x14ac:dyDescent="0.2">
      <c r="A669" s="1"/>
      <c r="B669" s="1623" t="s">
        <v>322</v>
      </c>
      <c r="C669" s="1624"/>
      <c r="D669" s="1624"/>
      <c r="E669" s="1624"/>
      <c r="F669" s="1624"/>
      <c r="G669" s="1625"/>
      <c r="H669" s="672">
        <v>1189855.1000000001</v>
      </c>
      <c r="I669" s="656">
        <v>1030039.8</v>
      </c>
      <c r="J669" s="671">
        <v>1003463.4</v>
      </c>
      <c r="K669" s="672">
        <v>0</v>
      </c>
      <c r="L669" s="656">
        <v>0</v>
      </c>
      <c r="M669" s="658">
        <v>0</v>
      </c>
      <c r="N669" s="1"/>
      <c r="O669" s="82"/>
      <c r="P669" s="82"/>
      <c r="Q669" s="1"/>
      <c r="R669" s="1"/>
      <c r="S669" s="1"/>
      <c r="T669" s="1"/>
      <c r="U669" s="1"/>
      <c r="V669" s="1"/>
      <c r="W669" s="1"/>
      <c r="X669" s="1"/>
      <c r="Y669" s="1"/>
      <c r="Z669" s="1"/>
    </row>
    <row r="670" spans="1:26" ht="12.75" customHeight="1" x14ac:dyDescent="0.2">
      <c r="A670" s="1"/>
      <c r="B670" s="1623" t="s">
        <v>323</v>
      </c>
      <c r="C670" s="1624"/>
      <c r="D670" s="1624"/>
      <c r="E670" s="1624"/>
      <c r="F670" s="1624"/>
      <c r="G670" s="1625"/>
      <c r="H670" s="673">
        <v>792785.3</v>
      </c>
      <c r="I670" s="515">
        <v>684396.4</v>
      </c>
      <c r="J670" s="516">
        <v>610225.69999999995</v>
      </c>
      <c r="K670" s="673">
        <v>20490</v>
      </c>
      <c r="L670" s="515">
        <v>20190</v>
      </c>
      <c r="M670" s="1283">
        <v>18420</v>
      </c>
      <c r="N670" s="1"/>
      <c r="O670" s="82"/>
      <c r="P670" s="82"/>
      <c r="Q670" s="1"/>
      <c r="R670" s="1"/>
      <c r="S670" s="1"/>
      <c r="T670" s="1"/>
      <c r="U670" s="1"/>
      <c r="V670" s="1"/>
      <c r="W670" s="1"/>
      <c r="X670" s="1"/>
      <c r="Y670" s="1"/>
      <c r="Z670" s="1"/>
    </row>
    <row r="671" spans="1:26" ht="12.75" customHeight="1" x14ac:dyDescent="0.2">
      <c r="A671" s="1"/>
      <c r="B671" s="1623" t="s">
        <v>316</v>
      </c>
      <c r="C671" s="1624"/>
      <c r="D671" s="1624"/>
      <c r="E671" s="1624"/>
      <c r="F671" s="1624"/>
      <c r="G671" s="1625"/>
      <c r="H671" s="673">
        <v>169409.9</v>
      </c>
      <c r="I671" s="515">
        <v>233641</v>
      </c>
      <c r="J671" s="516">
        <v>342708.8</v>
      </c>
      <c r="K671" s="673">
        <v>3363.7</v>
      </c>
      <c r="L671" s="515">
        <v>2803.6</v>
      </c>
      <c r="M671" s="1283">
        <v>0</v>
      </c>
      <c r="N671" s="1"/>
      <c r="O671" s="82"/>
      <c r="P671" s="82"/>
      <c r="Q671" s="1"/>
      <c r="R671" s="1"/>
      <c r="S671" s="1"/>
      <c r="T671" s="1"/>
      <c r="U671" s="1"/>
      <c r="V671" s="1"/>
      <c r="W671" s="1"/>
      <c r="X671" s="1"/>
      <c r="Y671" s="1"/>
      <c r="Z671" s="1"/>
    </row>
    <row r="672" spans="1:26" ht="12.75" customHeight="1" x14ac:dyDescent="0.2">
      <c r="A672" s="1"/>
      <c r="B672" s="1623" t="s">
        <v>325</v>
      </c>
      <c r="C672" s="1624"/>
      <c r="D672" s="1624"/>
      <c r="E672" s="1624"/>
      <c r="F672" s="1624"/>
      <c r="G672" s="1625"/>
      <c r="H672" s="673">
        <v>7269.4</v>
      </c>
      <c r="I672" s="515">
        <v>4325.2</v>
      </c>
      <c r="J672" s="516">
        <v>4778.3999999999996</v>
      </c>
      <c r="K672" s="673">
        <v>0</v>
      </c>
      <c r="L672" s="515">
        <v>0</v>
      </c>
      <c r="M672" s="1283">
        <v>0</v>
      </c>
      <c r="N672" s="1"/>
      <c r="O672" s="82"/>
      <c r="P672" s="82"/>
      <c r="Q672" s="1"/>
      <c r="R672" s="1"/>
      <c r="S672" s="1"/>
      <c r="T672" s="1"/>
      <c r="U672" s="1"/>
      <c r="V672" s="1"/>
      <c r="W672" s="1"/>
      <c r="X672" s="1"/>
      <c r="Y672" s="1"/>
      <c r="Z672" s="1"/>
    </row>
    <row r="673" spans="1:26" ht="12.75" customHeight="1" x14ac:dyDescent="0.2">
      <c r="A673" s="1"/>
      <c r="B673" s="1623" t="s">
        <v>317</v>
      </c>
      <c r="C673" s="1624"/>
      <c r="D673" s="1624"/>
      <c r="E673" s="1624"/>
      <c r="F673" s="1624"/>
      <c r="G673" s="1625"/>
      <c r="H673" s="673">
        <v>154661.79999999999</v>
      </c>
      <c r="I673" s="515">
        <v>145587.1</v>
      </c>
      <c r="J673" s="516">
        <v>131709</v>
      </c>
      <c r="K673" s="673">
        <v>21858.7</v>
      </c>
      <c r="L673" s="515">
        <v>20862.3</v>
      </c>
      <c r="M673" s="1283">
        <v>23971.5</v>
      </c>
      <c r="N673" s="1"/>
      <c r="O673" s="82"/>
      <c r="P673" s="82"/>
      <c r="Q673" s="1"/>
      <c r="R673" s="1"/>
      <c r="S673" s="1"/>
      <c r="T673" s="1"/>
      <c r="U673" s="1"/>
      <c r="V673" s="1"/>
      <c r="W673" s="1"/>
      <c r="X673" s="1"/>
      <c r="Y673" s="1"/>
      <c r="Z673" s="1"/>
    </row>
    <row r="674" spans="1:26" ht="12.75" customHeight="1" x14ac:dyDescent="0.2">
      <c r="A674" s="1"/>
      <c r="B674" s="1623" t="s">
        <v>326</v>
      </c>
      <c r="C674" s="1624"/>
      <c r="D674" s="1624"/>
      <c r="E674" s="1624"/>
      <c r="F674" s="1624"/>
      <c r="G674" s="1625"/>
      <c r="H674" s="673">
        <v>986.8</v>
      </c>
      <c r="I674" s="515">
        <v>1165.3</v>
      </c>
      <c r="J674" s="516">
        <v>1163.9000000000001</v>
      </c>
      <c r="K674" s="673">
        <v>21.9</v>
      </c>
      <c r="L674" s="515">
        <v>14.8</v>
      </c>
      <c r="M674" s="1283">
        <v>24.2</v>
      </c>
      <c r="N674" s="1"/>
      <c r="O674" s="82"/>
      <c r="P674" s="82"/>
      <c r="Q674" s="1"/>
      <c r="R674" s="1"/>
      <c r="S674" s="1"/>
      <c r="T674" s="1"/>
      <c r="U674" s="1"/>
      <c r="V674" s="1"/>
      <c r="W674" s="1"/>
      <c r="X674" s="1"/>
      <c r="Y674" s="1"/>
      <c r="Z674" s="1"/>
    </row>
    <row r="675" spans="1:26" ht="12.75" customHeight="1" x14ac:dyDescent="0.2">
      <c r="A675" s="1"/>
      <c r="B675" s="1623" t="s">
        <v>319</v>
      </c>
      <c r="C675" s="1624"/>
      <c r="D675" s="1624"/>
      <c r="E675" s="1624"/>
      <c r="F675" s="1624"/>
      <c r="G675" s="1625"/>
      <c r="H675" s="673">
        <v>0</v>
      </c>
      <c r="I675" s="515">
        <v>0</v>
      </c>
      <c r="J675" s="516">
        <v>0</v>
      </c>
      <c r="K675" s="673">
        <v>0</v>
      </c>
      <c r="L675" s="515">
        <v>0</v>
      </c>
      <c r="M675" s="1283">
        <v>0</v>
      </c>
      <c r="N675" s="1"/>
      <c r="O675" s="82"/>
      <c r="P675" s="82"/>
      <c r="Q675" s="1"/>
      <c r="R675" s="1"/>
      <c r="S675" s="1"/>
      <c r="T675" s="1"/>
      <c r="U675" s="1"/>
      <c r="V675" s="1"/>
      <c r="W675" s="1"/>
      <c r="X675" s="1"/>
      <c r="Y675" s="1"/>
      <c r="Z675" s="1"/>
    </row>
    <row r="676" spans="1:26" ht="12.75" customHeight="1" x14ac:dyDescent="0.2">
      <c r="A676" s="1"/>
      <c r="B676" s="1623" t="s">
        <v>327</v>
      </c>
      <c r="C676" s="1624"/>
      <c r="D676" s="1624"/>
      <c r="E676" s="1624"/>
      <c r="F676" s="1624"/>
      <c r="G676" s="1625"/>
      <c r="H676" s="673">
        <v>663.1</v>
      </c>
      <c r="I676" s="515">
        <v>702.9</v>
      </c>
      <c r="J676" s="516">
        <v>1203.8</v>
      </c>
      <c r="K676" s="673">
        <v>1.6</v>
      </c>
      <c r="L676" s="515">
        <v>10</v>
      </c>
      <c r="M676" s="1283">
        <v>0.8</v>
      </c>
      <c r="N676" s="1"/>
      <c r="O676" s="82"/>
      <c r="P676" s="82"/>
      <c r="Q676" s="1"/>
      <c r="R676" s="1"/>
      <c r="S676" s="1"/>
      <c r="T676" s="1"/>
      <c r="U676" s="1"/>
      <c r="V676" s="1"/>
      <c r="W676" s="1"/>
      <c r="X676" s="1"/>
      <c r="Y676" s="1"/>
      <c r="Z676" s="1"/>
    </row>
    <row r="677" spans="1:26" ht="12.75" customHeight="1" x14ac:dyDescent="0.2">
      <c r="A677" s="1"/>
      <c r="B677" s="1623" t="s">
        <v>328</v>
      </c>
      <c r="C677" s="1624"/>
      <c r="D677" s="1624"/>
      <c r="E677" s="1624"/>
      <c r="F677" s="1624"/>
      <c r="G677" s="1625"/>
      <c r="H677" s="673">
        <v>606664</v>
      </c>
      <c r="I677" s="515">
        <v>625630.30000000005</v>
      </c>
      <c r="J677" s="516">
        <v>542791</v>
      </c>
      <c r="K677" s="673">
        <v>19753.099999999999</v>
      </c>
      <c r="L677" s="515">
        <v>19813.8</v>
      </c>
      <c r="M677" s="1283">
        <v>6406.2</v>
      </c>
      <c r="N677" s="1"/>
      <c r="O677" s="82"/>
      <c r="P677" s="82"/>
      <c r="Q677" s="1"/>
      <c r="R677" s="1"/>
      <c r="S677" s="1"/>
      <c r="T677" s="1"/>
      <c r="U677" s="1"/>
      <c r="V677" s="1"/>
      <c r="W677" s="1"/>
      <c r="X677" s="1"/>
      <c r="Y677" s="1"/>
      <c r="Z677" s="1"/>
    </row>
    <row r="678" spans="1:26" ht="12.75" customHeight="1" x14ac:dyDescent="0.2">
      <c r="A678" s="1"/>
      <c r="B678" s="1623" t="s">
        <v>423</v>
      </c>
      <c r="C678" s="1624"/>
      <c r="D678" s="1624"/>
      <c r="E678" s="1624"/>
      <c r="F678" s="1624"/>
      <c r="G678" s="1625"/>
      <c r="H678" s="673">
        <v>493055.4</v>
      </c>
      <c r="I678" s="515">
        <v>671144.3</v>
      </c>
      <c r="J678" s="516">
        <v>546914.1</v>
      </c>
      <c r="K678" s="673">
        <v>124732.2</v>
      </c>
      <c r="L678" s="515">
        <v>123986.3</v>
      </c>
      <c r="M678" s="1283">
        <v>137665.1</v>
      </c>
      <c r="N678" s="1"/>
      <c r="O678" s="82"/>
      <c r="P678" s="82"/>
      <c r="Q678" s="1"/>
      <c r="R678" s="1"/>
      <c r="S678" s="1"/>
      <c r="T678" s="1"/>
      <c r="U678" s="1"/>
      <c r="V678" s="1"/>
      <c r="W678" s="1"/>
      <c r="X678" s="1"/>
      <c r="Y678" s="1"/>
      <c r="Z678" s="1"/>
    </row>
    <row r="679" spans="1:26" ht="12.75" customHeight="1" x14ac:dyDescent="0.2">
      <c r="A679" s="1"/>
      <c r="B679" s="1628" t="s">
        <v>648</v>
      </c>
      <c r="C679" s="1624"/>
      <c r="D679" s="1624"/>
      <c r="E679" s="1624"/>
      <c r="F679" s="1624"/>
      <c r="G679" s="1625"/>
      <c r="H679" s="675">
        <v>3415350.9</v>
      </c>
      <c r="I679" s="661">
        <v>3396632.4</v>
      </c>
      <c r="J679" s="674">
        <v>3184958.1</v>
      </c>
      <c r="K679" s="675">
        <v>190221.2</v>
      </c>
      <c r="L679" s="661">
        <v>187680.9</v>
      </c>
      <c r="M679" s="1380">
        <v>186487.8</v>
      </c>
      <c r="N679" s="1"/>
      <c r="O679" s="82"/>
      <c r="P679" s="82"/>
      <c r="Q679" s="1"/>
      <c r="R679" s="1"/>
      <c r="S679" s="1"/>
      <c r="T679" s="1"/>
      <c r="U679" s="1"/>
      <c r="V679" s="1"/>
      <c r="W679" s="1"/>
      <c r="X679" s="1"/>
      <c r="Y679" s="1"/>
      <c r="Z679" s="1"/>
    </row>
    <row r="680" spans="1:26" ht="36" customHeight="1" x14ac:dyDescent="0.2">
      <c r="A680" s="2"/>
      <c r="B680" s="1644" t="s">
        <v>1204</v>
      </c>
      <c r="C680" s="1645"/>
      <c r="D680" s="1645"/>
      <c r="E680" s="1645"/>
      <c r="F680" s="1645"/>
      <c r="G680" s="1645"/>
      <c r="H680" s="1645"/>
      <c r="I680" s="1645"/>
      <c r="J680" s="1645"/>
      <c r="K680" s="1645"/>
      <c r="L680" s="1645"/>
      <c r="M680" s="1645"/>
      <c r="N680" s="2"/>
      <c r="O680" s="2"/>
      <c r="P680" s="2"/>
      <c r="Q680" s="2"/>
      <c r="R680" s="2"/>
      <c r="S680" s="2"/>
      <c r="T680" s="2"/>
      <c r="U680" s="2"/>
      <c r="V680" s="2"/>
      <c r="W680" s="2"/>
      <c r="X680" s="2"/>
      <c r="Y680" s="2"/>
      <c r="Z680" s="2"/>
    </row>
    <row r="681" spans="1:26" ht="24" customHeight="1" x14ac:dyDescent="0.2">
      <c r="A681" s="2"/>
      <c r="B681" s="1610"/>
      <c r="C681" s="1610"/>
      <c r="D681" s="1610"/>
      <c r="E681" s="1610"/>
      <c r="F681" s="1610"/>
      <c r="G681" s="1610"/>
      <c r="H681" s="1610"/>
      <c r="I681" s="1610"/>
      <c r="J681" s="1610"/>
      <c r="K681" s="1610"/>
      <c r="L681" s="1610"/>
      <c r="M681" s="1610"/>
      <c r="N681" s="2"/>
      <c r="O681" s="2"/>
      <c r="P681" s="2"/>
      <c r="Q681" s="2"/>
      <c r="R681" s="2"/>
      <c r="S681" s="2"/>
      <c r="T681" s="2"/>
      <c r="U681" s="2"/>
      <c r="V681" s="2"/>
      <c r="W681" s="2"/>
      <c r="X681" s="2"/>
      <c r="Y681" s="2"/>
      <c r="Z681" s="2"/>
    </row>
    <row r="682" spans="1:26" ht="12.75" customHeight="1" x14ac:dyDescent="0.2">
      <c r="A682" s="2"/>
      <c r="B682" s="1635"/>
      <c r="C682" s="1635"/>
      <c r="D682" s="1635"/>
      <c r="E682" s="1635"/>
      <c r="F682" s="1635"/>
      <c r="G682" s="1635"/>
      <c r="H682" s="1635"/>
      <c r="I682" s="1635"/>
      <c r="J682" s="1635"/>
      <c r="K682" s="1635"/>
      <c r="L682" s="1635"/>
      <c r="M682" s="1635"/>
      <c r="N682" s="2"/>
      <c r="O682" s="2"/>
      <c r="P682" s="2"/>
      <c r="Q682" s="2"/>
      <c r="R682" s="2"/>
      <c r="S682" s="2"/>
      <c r="T682" s="2"/>
      <c r="U682" s="2"/>
      <c r="V682" s="2"/>
      <c r="W682" s="2"/>
      <c r="X682" s="2"/>
      <c r="Y682" s="2"/>
      <c r="Z682" s="2"/>
    </row>
    <row r="683" spans="1:26" ht="12.75" customHeight="1" x14ac:dyDescent="0.2">
      <c r="A683" s="2"/>
      <c r="B683" s="8"/>
      <c r="C683" s="8"/>
      <c r="D683" s="8"/>
      <c r="E683" s="8"/>
      <c r="F683" s="268"/>
      <c r="G683" s="268"/>
      <c r="H683" s="268"/>
      <c r="I683" s="268"/>
      <c r="J683" s="268"/>
      <c r="K683" s="268"/>
      <c r="L683" s="268"/>
      <c r="M683" s="268"/>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1012"/>
      <c r="B685" s="1012" t="s">
        <v>331</v>
      </c>
      <c r="C685" s="1012"/>
      <c r="D685" s="1012"/>
      <c r="E685" s="1012"/>
      <c r="F685" s="1012"/>
      <c r="G685" s="1012"/>
      <c r="H685" s="1012"/>
      <c r="I685" s="1012"/>
      <c r="J685" s="1012"/>
      <c r="K685" s="1012"/>
      <c r="L685" s="1012"/>
      <c r="M685" s="1012"/>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 customHeight="1" x14ac:dyDescent="0.2">
      <c r="A687" s="1"/>
      <c r="B687" s="2298" t="s">
        <v>1205</v>
      </c>
      <c r="C687" s="1615"/>
      <c r="D687" s="1615"/>
      <c r="E687" s="1615"/>
      <c r="F687" s="1615"/>
      <c r="G687" s="1637"/>
      <c r="H687" s="2299" t="s">
        <v>1082</v>
      </c>
      <c r="I687" s="1615"/>
      <c r="J687" s="1637"/>
      <c r="K687" s="2299" t="s">
        <v>1083</v>
      </c>
      <c r="L687" s="1615"/>
      <c r="M687" s="1615"/>
      <c r="N687" s="1"/>
      <c r="O687" s="1"/>
      <c r="P687" s="1"/>
      <c r="Q687" s="1"/>
      <c r="R687" s="1"/>
      <c r="S687" s="1"/>
      <c r="T687" s="1"/>
      <c r="U687" s="1"/>
      <c r="V687" s="1"/>
      <c r="W687" s="1"/>
      <c r="X687" s="1"/>
      <c r="Y687" s="1"/>
      <c r="Z687" s="1"/>
    </row>
    <row r="688" spans="1:26" ht="12.75" customHeight="1" x14ac:dyDescent="0.2">
      <c r="A688" s="1"/>
      <c r="B688" s="1638"/>
      <c r="C688" s="1638"/>
      <c r="D688" s="1638"/>
      <c r="E688" s="1638"/>
      <c r="F688" s="1638"/>
      <c r="G688" s="1639"/>
      <c r="H688" s="1497">
        <v>2022</v>
      </c>
      <c r="I688" s="875">
        <v>2023</v>
      </c>
      <c r="J688" s="871">
        <v>2024</v>
      </c>
      <c r="K688" s="1497">
        <v>2022</v>
      </c>
      <c r="L688" s="875">
        <v>2023</v>
      </c>
      <c r="M688" s="871">
        <v>2024</v>
      </c>
      <c r="N688" s="1"/>
      <c r="O688" s="1"/>
      <c r="P688" s="1"/>
      <c r="Q688" s="1"/>
      <c r="R688" s="1"/>
      <c r="S688" s="1"/>
      <c r="T688" s="1"/>
      <c r="U688" s="1"/>
      <c r="V688" s="1"/>
      <c r="W688" s="1"/>
      <c r="X688" s="1"/>
      <c r="Y688" s="1"/>
      <c r="Z688" s="1"/>
    </row>
    <row r="689" spans="1:26" ht="12.75" customHeight="1" x14ac:dyDescent="0.2">
      <c r="A689" s="1"/>
      <c r="B689" s="2341" t="s">
        <v>315</v>
      </c>
      <c r="C689" s="1627"/>
      <c r="D689" s="1627"/>
      <c r="E689" s="1627"/>
      <c r="F689" s="1627"/>
      <c r="G689" s="1627"/>
      <c r="H689" s="1627"/>
      <c r="I689" s="1627"/>
      <c r="J689" s="1627"/>
      <c r="K689" s="1627"/>
      <c r="L689" s="1627"/>
      <c r="M689" s="1627"/>
      <c r="N689" s="1"/>
      <c r="O689" s="1"/>
      <c r="P689" s="1"/>
      <c r="Q689" s="1"/>
      <c r="R689" s="1"/>
      <c r="S689" s="1"/>
      <c r="T689" s="1"/>
      <c r="U689" s="1"/>
      <c r="V689" s="1"/>
      <c r="W689" s="1"/>
      <c r="X689" s="1"/>
      <c r="Y689" s="1"/>
      <c r="Z689" s="1"/>
    </row>
    <row r="690" spans="1:26" ht="12.75" customHeight="1" x14ac:dyDescent="0.2">
      <c r="A690" s="1"/>
      <c r="B690" s="1623" t="s">
        <v>333</v>
      </c>
      <c r="C690" s="1624"/>
      <c r="D690" s="1624"/>
      <c r="E690" s="1624"/>
      <c r="F690" s="1624"/>
      <c r="G690" s="1625"/>
      <c r="H690" s="672">
        <v>2061.6</v>
      </c>
      <c r="I690" s="656">
        <v>1943.3</v>
      </c>
      <c r="J690" s="671">
        <v>2972.5</v>
      </c>
      <c r="K690" s="672">
        <v>0</v>
      </c>
      <c r="L690" s="656">
        <v>0</v>
      </c>
      <c r="M690" s="658">
        <v>0</v>
      </c>
      <c r="N690" s="1"/>
      <c r="O690" s="82"/>
      <c r="P690" s="82"/>
      <c r="Q690" s="1"/>
      <c r="R690" s="1"/>
      <c r="S690" s="1"/>
      <c r="T690" s="1"/>
      <c r="U690" s="1"/>
      <c r="V690" s="1"/>
      <c r="W690" s="1"/>
      <c r="X690" s="1"/>
      <c r="Y690" s="1"/>
      <c r="Z690" s="1"/>
    </row>
    <row r="691" spans="1:26" ht="12.75" customHeight="1" x14ac:dyDescent="0.2">
      <c r="A691" s="1"/>
      <c r="B691" s="1623" t="s">
        <v>334</v>
      </c>
      <c r="C691" s="1624"/>
      <c r="D691" s="1624"/>
      <c r="E691" s="1624"/>
      <c r="F691" s="1624"/>
      <c r="G691" s="1625"/>
      <c r="H691" s="673">
        <v>11198.9</v>
      </c>
      <c r="I691" s="515">
        <v>9456.2000000000007</v>
      </c>
      <c r="J691" s="516">
        <v>7395.8</v>
      </c>
      <c r="K691" s="673">
        <v>15827.7</v>
      </c>
      <c r="L691" s="515">
        <v>19199.599999999999</v>
      </c>
      <c r="M691" s="1283">
        <v>19523.599999999999</v>
      </c>
      <c r="N691" s="1"/>
      <c r="O691" s="82"/>
      <c r="P691" s="82"/>
      <c r="Q691" s="1"/>
      <c r="R691" s="1"/>
      <c r="S691" s="1"/>
      <c r="T691" s="1"/>
      <c r="U691" s="1"/>
      <c r="V691" s="1"/>
      <c r="W691" s="1"/>
      <c r="X691" s="1"/>
      <c r="Y691" s="1"/>
      <c r="Z691" s="1"/>
    </row>
    <row r="692" spans="1:26" ht="12.75" customHeight="1" x14ac:dyDescent="0.2">
      <c r="A692" s="1"/>
      <c r="B692" s="1623" t="s">
        <v>335</v>
      </c>
      <c r="C692" s="1624"/>
      <c r="D692" s="1624"/>
      <c r="E692" s="1624"/>
      <c r="F692" s="1624"/>
      <c r="G692" s="1625"/>
      <c r="H692" s="673">
        <v>10945.3</v>
      </c>
      <c r="I692" s="515">
        <v>13322.4</v>
      </c>
      <c r="J692" s="516">
        <v>18492.5</v>
      </c>
      <c r="K692" s="673">
        <v>0</v>
      </c>
      <c r="L692" s="515">
        <v>0</v>
      </c>
      <c r="M692" s="1283">
        <v>0</v>
      </c>
      <c r="N692" s="1"/>
      <c r="O692" s="82"/>
      <c r="P692" s="82"/>
      <c r="Q692" s="1"/>
      <c r="R692" s="1"/>
      <c r="S692" s="1"/>
      <c r="T692" s="1"/>
      <c r="U692" s="1"/>
      <c r="V692" s="1"/>
      <c r="W692" s="1"/>
      <c r="X692" s="1"/>
      <c r="Y692" s="1"/>
      <c r="Z692" s="1"/>
    </row>
    <row r="693" spans="1:26" ht="12.75" customHeight="1" x14ac:dyDescent="0.2">
      <c r="A693" s="1"/>
      <c r="B693" s="1623" t="s">
        <v>336</v>
      </c>
      <c r="C693" s="1624"/>
      <c r="D693" s="1624"/>
      <c r="E693" s="1624"/>
      <c r="F693" s="1624"/>
      <c r="G693" s="1625"/>
      <c r="H693" s="673">
        <v>29.8</v>
      </c>
      <c r="I693" s="515">
        <v>25.1</v>
      </c>
      <c r="J693" s="516">
        <v>32</v>
      </c>
      <c r="K693" s="673">
        <v>35.200000000000003</v>
      </c>
      <c r="L693" s="515">
        <v>27.9</v>
      </c>
      <c r="M693" s="1283">
        <v>23.5</v>
      </c>
      <c r="N693" s="1"/>
      <c r="O693" s="82"/>
      <c r="P693" s="82"/>
      <c r="Q693" s="1"/>
      <c r="R693" s="1"/>
      <c r="S693" s="1"/>
      <c r="T693" s="1"/>
      <c r="U693" s="1"/>
      <c r="V693" s="1"/>
      <c r="W693" s="1"/>
      <c r="X693" s="1"/>
      <c r="Y693" s="1"/>
      <c r="Z693" s="1"/>
    </row>
    <row r="694" spans="1:26" ht="12.75" customHeight="1" x14ac:dyDescent="0.2">
      <c r="A694" s="1"/>
      <c r="B694" s="1628" t="s">
        <v>651</v>
      </c>
      <c r="C694" s="1624"/>
      <c r="D694" s="1624"/>
      <c r="E694" s="1624"/>
      <c r="F694" s="1624"/>
      <c r="G694" s="1625"/>
      <c r="H694" s="675">
        <v>24235.599999999999</v>
      </c>
      <c r="I694" s="661">
        <v>24747</v>
      </c>
      <c r="J694" s="674">
        <v>28892.799999999999</v>
      </c>
      <c r="K694" s="675">
        <v>15862.9</v>
      </c>
      <c r="L694" s="661">
        <v>19227.5</v>
      </c>
      <c r="M694" s="1380">
        <v>19547.099999999999</v>
      </c>
      <c r="N694" s="1"/>
      <c r="O694" s="82"/>
      <c r="P694" s="82"/>
      <c r="Q694" s="1"/>
      <c r="R694" s="1"/>
      <c r="S694" s="1"/>
      <c r="T694" s="1"/>
      <c r="U694" s="1"/>
      <c r="V694" s="1"/>
      <c r="W694" s="1"/>
      <c r="X694" s="1"/>
      <c r="Y694" s="1"/>
      <c r="Z694" s="1"/>
    </row>
    <row r="695" spans="1:26" ht="15" customHeight="1" x14ac:dyDescent="0.2">
      <c r="A695" s="1"/>
      <c r="B695" s="2342" t="s">
        <v>321</v>
      </c>
      <c r="C695" s="1630"/>
      <c r="D695" s="1630"/>
      <c r="E695" s="1630"/>
      <c r="F695" s="1630"/>
      <c r="G695" s="1630"/>
      <c r="H695" s="1630"/>
      <c r="I695" s="1630"/>
      <c r="J695" s="1630"/>
      <c r="K695" s="1630"/>
      <c r="L695" s="1630"/>
      <c r="M695" s="1630"/>
      <c r="N695" s="1"/>
      <c r="O695" s="1"/>
      <c r="P695" s="1"/>
      <c r="Q695" s="1"/>
      <c r="R695" s="1"/>
      <c r="S695" s="1"/>
      <c r="T695" s="1"/>
      <c r="U695" s="1"/>
      <c r="V695" s="1"/>
      <c r="W695" s="1"/>
      <c r="X695" s="1"/>
      <c r="Y695" s="1"/>
      <c r="Z695" s="1"/>
    </row>
    <row r="696" spans="1:26" ht="12.75" customHeight="1" x14ac:dyDescent="0.2">
      <c r="A696" s="1"/>
      <c r="B696" s="1623" t="s">
        <v>333</v>
      </c>
      <c r="C696" s="1624"/>
      <c r="D696" s="1624"/>
      <c r="E696" s="1624"/>
      <c r="F696" s="1624"/>
      <c r="G696" s="1625"/>
      <c r="H696" s="672">
        <v>751</v>
      </c>
      <c r="I696" s="656">
        <v>366.4</v>
      </c>
      <c r="J696" s="671">
        <v>391</v>
      </c>
      <c r="K696" s="672">
        <v>0</v>
      </c>
      <c r="L696" s="656">
        <v>0</v>
      </c>
      <c r="M696" s="658">
        <v>0</v>
      </c>
      <c r="N696" s="1"/>
      <c r="O696" s="82"/>
      <c r="P696" s="82"/>
      <c r="Q696" s="1"/>
      <c r="R696" s="1"/>
      <c r="S696" s="1"/>
      <c r="T696" s="1"/>
      <c r="U696" s="1"/>
      <c r="V696" s="1"/>
      <c r="W696" s="1"/>
      <c r="X696" s="1"/>
      <c r="Y696" s="1"/>
      <c r="Z696" s="1"/>
    </row>
    <row r="697" spans="1:26" ht="12.75" customHeight="1" x14ac:dyDescent="0.2">
      <c r="A697" s="1"/>
      <c r="B697" s="1623" t="s">
        <v>334</v>
      </c>
      <c r="C697" s="1624"/>
      <c r="D697" s="1624"/>
      <c r="E697" s="1624"/>
      <c r="F697" s="1624"/>
      <c r="G697" s="1625"/>
      <c r="H697" s="673">
        <v>1065064.5</v>
      </c>
      <c r="I697" s="515">
        <v>1398930.3</v>
      </c>
      <c r="J697" s="516">
        <v>1058519.3</v>
      </c>
      <c r="K697" s="673">
        <v>24935.1</v>
      </c>
      <c r="L697" s="515">
        <v>24803.3</v>
      </c>
      <c r="M697" s="1283">
        <v>10776.5</v>
      </c>
      <c r="N697" s="1"/>
      <c r="O697" s="82"/>
      <c r="P697" s="82"/>
      <c r="Q697" s="1"/>
      <c r="R697" s="1"/>
      <c r="S697" s="1"/>
      <c r="T697" s="1"/>
      <c r="U697" s="1"/>
      <c r="V697" s="1"/>
      <c r="W697" s="1"/>
      <c r="X697" s="1"/>
      <c r="Y697" s="1"/>
      <c r="Z697" s="1"/>
    </row>
    <row r="698" spans="1:26" ht="12.75" customHeight="1" x14ac:dyDescent="0.2">
      <c r="A698" s="1"/>
      <c r="B698" s="1623" t="s">
        <v>335</v>
      </c>
      <c r="C698" s="1624"/>
      <c r="D698" s="1624"/>
      <c r="E698" s="1624"/>
      <c r="F698" s="1624"/>
      <c r="G698" s="1625"/>
      <c r="H698" s="673">
        <v>2177292.6</v>
      </c>
      <c r="I698" s="515">
        <v>2298908.1</v>
      </c>
      <c r="J698" s="516">
        <v>2334470.2000000002</v>
      </c>
      <c r="K698" s="673">
        <v>0</v>
      </c>
      <c r="L698" s="515">
        <v>0</v>
      </c>
      <c r="M698" s="1283">
        <v>0</v>
      </c>
      <c r="N698" s="1"/>
      <c r="O698" s="82"/>
      <c r="P698" s="82"/>
      <c r="Q698" s="1"/>
      <c r="R698" s="1"/>
      <c r="S698" s="1"/>
      <c r="T698" s="1"/>
      <c r="U698" s="1"/>
      <c r="V698" s="1"/>
      <c r="W698" s="1"/>
      <c r="X698" s="1"/>
      <c r="Y698" s="1"/>
      <c r="Z698" s="1"/>
    </row>
    <row r="699" spans="1:26" ht="12.75" customHeight="1" x14ac:dyDescent="0.2">
      <c r="A699" s="1"/>
      <c r="B699" s="1623" t="s">
        <v>337</v>
      </c>
      <c r="C699" s="1624"/>
      <c r="D699" s="1624"/>
      <c r="E699" s="1624"/>
      <c r="F699" s="1624"/>
      <c r="G699" s="1625"/>
      <c r="H699" s="673">
        <v>24191.5</v>
      </c>
      <c r="I699" s="515">
        <v>228424.4</v>
      </c>
      <c r="J699" s="516">
        <v>286673.3</v>
      </c>
      <c r="K699" s="673">
        <v>0</v>
      </c>
      <c r="L699" s="515">
        <v>0</v>
      </c>
      <c r="M699" s="1283">
        <v>0</v>
      </c>
      <c r="N699" s="1"/>
      <c r="O699" s="82"/>
      <c r="P699" s="82"/>
      <c r="Q699" s="1"/>
      <c r="R699" s="1"/>
      <c r="S699" s="1"/>
      <c r="T699" s="1"/>
      <c r="U699" s="1"/>
      <c r="V699" s="1"/>
      <c r="W699" s="1"/>
      <c r="X699" s="1"/>
      <c r="Y699" s="1"/>
      <c r="Z699" s="1"/>
    </row>
    <row r="700" spans="1:26" ht="12.75" customHeight="1" x14ac:dyDescent="0.2">
      <c r="A700" s="1"/>
      <c r="B700" s="1623" t="s">
        <v>336</v>
      </c>
      <c r="C700" s="1624"/>
      <c r="D700" s="1624"/>
      <c r="E700" s="1624"/>
      <c r="F700" s="1624"/>
      <c r="G700" s="1625"/>
      <c r="H700" s="673">
        <v>0</v>
      </c>
      <c r="I700" s="515">
        <v>0</v>
      </c>
      <c r="J700" s="516">
        <v>0</v>
      </c>
      <c r="K700" s="673">
        <v>0</v>
      </c>
      <c r="L700" s="515">
        <v>0</v>
      </c>
      <c r="M700" s="1283">
        <v>0</v>
      </c>
      <c r="N700" s="1"/>
      <c r="O700" s="82"/>
      <c r="P700" s="82"/>
      <c r="Q700" s="1"/>
      <c r="R700" s="1"/>
      <c r="S700" s="1"/>
      <c r="T700" s="1"/>
      <c r="U700" s="1"/>
      <c r="V700" s="1"/>
      <c r="W700" s="1"/>
      <c r="X700" s="1"/>
      <c r="Y700" s="1"/>
      <c r="Z700" s="1"/>
    </row>
    <row r="701" spans="1:26" ht="12.75" customHeight="1" x14ac:dyDescent="0.2">
      <c r="A701" s="1"/>
      <c r="B701" s="1631" t="s">
        <v>652</v>
      </c>
      <c r="C701" s="1632"/>
      <c r="D701" s="1632"/>
      <c r="E701" s="1632"/>
      <c r="F701" s="1632"/>
      <c r="G701" s="1633"/>
      <c r="H701" s="675">
        <v>3267299.6</v>
      </c>
      <c r="I701" s="661">
        <v>3926629.2</v>
      </c>
      <c r="J701" s="674">
        <v>3680053.8</v>
      </c>
      <c r="K701" s="675">
        <v>24935.1</v>
      </c>
      <c r="L701" s="661">
        <v>24803.3</v>
      </c>
      <c r="M701" s="1380">
        <v>10776.5</v>
      </c>
      <c r="N701" s="1"/>
      <c r="O701" s="82"/>
      <c r="P701" s="82"/>
      <c r="Q701" s="1"/>
      <c r="R701" s="1"/>
      <c r="S701" s="1"/>
      <c r="T701" s="1"/>
      <c r="U701" s="1"/>
      <c r="V701" s="1"/>
      <c r="W701" s="1"/>
      <c r="X701" s="1"/>
      <c r="Y701" s="1"/>
      <c r="Z701" s="1"/>
    </row>
    <row r="702" spans="1:26" ht="12.75" customHeight="1" x14ac:dyDescent="0.2">
      <c r="A702" s="2"/>
      <c r="B702" s="1836" t="s">
        <v>1206</v>
      </c>
      <c r="C702" s="1645"/>
      <c r="D702" s="1645"/>
      <c r="E702" s="1645"/>
      <c r="F702" s="1645"/>
      <c r="G702" s="1645"/>
      <c r="H702" s="1645"/>
      <c r="I702" s="1645"/>
      <c r="J702" s="1645"/>
      <c r="K702" s="1645"/>
      <c r="L702" s="1645"/>
      <c r="M702" s="1645"/>
      <c r="N702" s="2"/>
      <c r="O702" s="2"/>
      <c r="P702" s="2"/>
      <c r="Q702" s="2"/>
      <c r="R702" s="2"/>
      <c r="S702" s="2"/>
      <c r="T702" s="2"/>
      <c r="U702" s="2"/>
      <c r="V702" s="2"/>
      <c r="W702" s="2"/>
      <c r="X702" s="2"/>
      <c r="Y702" s="2"/>
      <c r="Z702" s="2"/>
    </row>
    <row r="703" spans="1:26" ht="12.75" customHeight="1" x14ac:dyDescent="0.2">
      <c r="A703" s="2"/>
      <c r="B703" s="1635"/>
      <c r="C703" s="1635"/>
      <c r="D703" s="1635"/>
      <c r="E703" s="1635"/>
      <c r="F703" s="1635"/>
      <c r="G703" s="1635"/>
      <c r="H703" s="1635"/>
      <c r="I703" s="1635"/>
      <c r="J703" s="1635"/>
      <c r="K703" s="1635"/>
      <c r="L703" s="1635"/>
      <c r="M703" s="1635"/>
      <c r="N703" s="2"/>
      <c r="O703" s="2"/>
      <c r="P703" s="2"/>
      <c r="Q703" s="2"/>
      <c r="R703" s="2"/>
      <c r="S703" s="2"/>
      <c r="T703" s="2"/>
      <c r="U703" s="2"/>
      <c r="V703" s="2"/>
      <c r="W703" s="2"/>
      <c r="X703" s="2"/>
      <c r="Y703" s="2"/>
      <c r="Z703" s="2"/>
    </row>
    <row r="704" spans="1:26" ht="12.75" customHeight="1" x14ac:dyDescent="0.2">
      <c r="A704" s="2"/>
      <c r="B704" s="943"/>
      <c r="C704" s="943"/>
      <c r="D704" s="943"/>
      <c r="E704" s="943"/>
      <c r="F704" s="943"/>
      <c r="G704" s="943"/>
      <c r="H704" s="943"/>
      <c r="I704" s="943"/>
      <c r="J704" s="943"/>
      <c r="K704" s="943"/>
      <c r="L704" s="943"/>
      <c r="M704" s="943"/>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1012"/>
      <c r="B707" s="1012" t="s">
        <v>339</v>
      </c>
      <c r="C707" s="1012"/>
      <c r="D707" s="1012"/>
      <c r="E707" s="1012"/>
      <c r="F707" s="1012"/>
      <c r="G707" s="1012"/>
      <c r="H707" s="1012"/>
      <c r="I707" s="1012"/>
      <c r="J707" s="1012"/>
      <c r="K707" s="1012"/>
      <c r="L707" s="1012"/>
      <c r="M707" s="1012"/>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 customHeight="1" x14ac:dyDescent="0.2">
      <c r="A709" s="1"/>
      <c r="B709" s="2298" t="s">
        <v>1207</v>
      </c>
      <c r="C709" s="1615"/>
      <c r="D709" s="1615"/>
      <c r="E709" s="1615"/>
      <c r="F709" s="1615"/>
      <c r="G709" s="1637"/>
      <c r="H709" s="2299" t="s">
        <v>1082</v>
      </c>
      <c r="I709" s="1615"/>
      <c r="J709" s="1637"/>
      <c r="K709" s="2299" t="s">
        <v>1083</v>
      </c>
      <c r="L709" s="1615"/>
      <c r="M709" s="1615"/>
      <c r="N709" s="1"/>
      <c r="O709" s="1"/>
      <c r="P709" s="1"/>
      <c r="Q709" s="1"/>
      <c r="R709" s="1"/>
      <c r="S709" s="1"/>
      <c r="T709" s="1"/>
      <c r="U709" s="1"/>
      <c r="V709" s="1"/>
      <c r="W709" s="1"/>
      <c r="X709" s="1"/>
      <c r="Y709" s="1"/>
      <c r="Z709" s="1"/>
    </row>
    <row r="710" spans="1:26" ht="12.75" customHeight="1" x14ac:dyDescent="0.2">
      <c r="A710" s="1"/>
      <c r="B710" s="1638"/>
      <c r="C710" s="1638"/>
      <c r="D710" s="1638"/>
      <c r="E710" s="1638"/>
      <c r="F710" s="1638"/>
      <c r="G710" s="1639"/>
      <c r="H710" s="1497">
        <v>2022</v>
      </c>
      <c r="I710" s="875">
        <v>2023</v>
      </c>
      <c r="J710" s="871">
        <v>2024</v>
      </c>
      <c r="K710" s="1497">
        <v>2022</v>
      </c>
      <c r="L710" s="875">
        <v>2023</v>
      </c>
      <c r="M710" s="871">
        <v>2024</v>
      </c>
      <c r="N710" s="1"/>
      <c r="O710" s="1"/>
      <c r="P710" s="1"/>
      <c r="Q710" s="1"/>
      <c r="R710" s="1"/>
      <c r="S710" s="1"/>
      <c r="T710" s="1"/>
      <c r="U710" s="1"/>
      <c r="V710" s="1"/>
      <c r="W710" s="1"/>
      <c r="X710" s="1"/>
      <c r="Y710" s="1"/>
      <c r="Z710" s="1"/>
    </row>
    <row r="711" spans="1:26" ht="12.75" customHeight="1" x14ac:dyDescent="0.2">
      <c r="A711" s="1"/>
      <c r="B711" s="2341" t="s">
        <v>315</v>
      </c>
      <c r="C711" s="1627"/>
      <c r="D711" s="1627"/>
      <c r="E711" s="1627"/>
      <c r="F711" s="1627"/>
      <c r="G711" s="1627"/>
      <c r="H711" s="1627"/>
      <c r="I711" s="1627"/>
      <c r="J711" s="1627"/>
      <c r="K711" s="1627"/>
      <c r="L711" s="1627"/>
      <c r="M711" s="1627"/>
      <c r="N711" s="1"/>
      <c r="O711" s="1"/>
      <c r="P711" s="1"/>
      <c r="Q711" s="1"/>
      <c r="R711" s="1"/>
      <c r="S711" s="1"/>
      <c r="T711" s="1"/>
      <c r="U711" s="1"/>
      <c r="V711" s="1"/>
      <c r="W711" s="1"/>
      <c r="X711" s="1"/>
      <c r="Y711" s="1"/>
      <c r="Z711" s="1"/>
    </row>
    <row r="712" spans="1:26" ht="12.75" customHeight="1" x14ac:dyDescent="0.2">
      <c r="A712" s="1"/>
      <c r="B712" s="1623" t="s">
        <v>341</v>
      </c>
      <c r="C712" s="1624"/>
      <c r="D712" s="1624"/>
      <c r="E712" s="1624"/>
      <c r="F712" s="1624"/>
      <c r="G712" s="1625"/>
      <c r="H712" s="672">
        <v>2896.2</v>
      </c>
      <c r="I712" s="656">
        <v>2992.3</v>
      </c>
      <c r="J712" s="671">
        <v>4305.3999999999996</v>
      </c>
      <c r="K712" s="672">
        <v>0</v>
      </c>
      <c r="L712" s="656">
        <v>3</v>
      </c>
      <c r="M712" s="658">
        <v>0</v>
      </c>
      <c r="N712" s="1"/>
      <c r="O712" s="82"/>
      <c r="P712" s="82"/>
      <c r="Q712" s="1"/>
      <c r="R712" s="1"/>
      <c r="S712" s="1"/>
      <c r="T712" s="1"/>
      <c r="U712" s="1"/>
      <c r="V712" s="1"/>
      <c r="W712" s="1"/>
      <c r="X712" s="1"/>
      <c r="Y712" s="1"/>
      <c r="Z712" s="1"/>
    </row>
    <row r="713" spans="1:26" ht="12.75" customHeight="1" x14ac:dyDescent="0.2">
      <c r="A713" s="1"/>
      <c r="B713" s="1623" t="s">
        <v>342</v>
      </c>
      <c r="C713" s="1624"/>
      <c r="D713" s="1624"/>
      <c r="E713" s="1624"/>
      <c r="F713" s="1624"/>
      <c r="G713" s="1625"/>
      <c r="H713" s="673">
        <v>0</v>
      </c>
      <c r="I713" s="515">
        <v>0</v>
      </c>
      <c r="J713" s="516">
        <v>0</v>
      </c>
      <c r="K713" s="673">
        <v>0</v>
      </c>
      <c r="L713" s="515">
        <v>0</v>
      </c>
      <c r="M713" s="1283">
        <v>0</v>
      </c>
      <c r="N713" s="1"/>
      <c r="O713" s="82"/>
      <c r="P713" s="82"/>
      <c r="Q713" s="1"/>
      <c r="R713" s="1"/>
      <c r="S713" s="1"/>
      <c r="T713" s="1"/>
      <c r="U713" s="1"/>
      <c r="V713" s="1"/>
      <c r="W713" s="1"/>
      <c r="X713" s="1"/>
      <c r="Y713" s="1"/>
      <c r="Z713" s="1"/>
    </row>
    <row r="714" spans="1:26" ht="12.75" customHeight="1" x14ac:dyDescent="0.2">
      <c r="A714" s="1"/>
      <c r="B714" s="1623" t="s">
        <v>343</v>
      </c>
      <c r="C714" s="1624"/>
      <c r="D714" s="1624"/>
      <c r="E714" s="1624"/>
      <c r="F714" s="1624"/>
      <c r="G714" s="1625"/>
      <c r="H714" s="673">
        <v>1114.8</v>
      </c>
      <c r="I714" s="515">
        <v>732.6</v>
      </c>
      <c r="J714" s="516">
        <v>804.2</v>
      </c>
      <c r="K714" s="673">
        <v>251.3</v>
      </c>
      <c r="L714" s="515">
        <v>289.3</v>
      </c>
      <c r="M714" s="1283">
        <v>240</v>
      </c>
      <c r="N714" s="1"/>
      <c r="O714" s="82"/>
      <c r="P714" s="82"/>
      <c r="Q714" s="1"/>
      <c r="R714" s="1"/>
      <c r="S714" s="1"/>
      <c r="T714" s="1"/>
      <c r="U714" s="1"/>
      <c r="V714" s="1"/>
      <c r="W714" s="1"/>
      <c r="X714" s="1"/>
      <c r="Y714" s="1"/>
      <c r="Z714" s="1"/>
    </row>
    <row r="715" spans="1:26" ht="12.75" customHeight="1" x14ac:dyDescent="0.2">
      <c r="A715" s="1"/>
      <c r="B715" s="1623" t="s">
        <v>329</v>
      </c>
      <c r="C715" s="1624"/>
      <c r="D715" s="1624"/>
      <c r="E715" s="1624"/>
      <c r="F715" s="1624"/>
      <c r="G715" s="1625"/>
      <c r="H715" s="673">
        <v>0.2</v>
      </c>
      <c r="I715" s="515">
        <v>1.9</v>
      </c>
      <c r="J715" s="516">
        <v>0.3</v>
      </c>
      <c r="K715" s="673">
        <v>297.5</v>
      </c>
      <c r="L715" s="515">
        <v>327</v>
      </c>
      <c r="M715" s="1283">
        <v>295.60000000000002</v>
      </c>
      <c r="N715" s="1"/>
      <c r="O715" s="82"/>
      <c r="P715" s="82"/>
      <c r="Q715" s="1"/>
      <c r="R715" s="1"/>
      <c r="S715" s="1"/>
      <c r="T715" s="1"/>
      <c r="U715" s="1"/>
      <c r="V715" s="1"/>
      <c r="W715" s="1"/>
      <c r="X715" s="1"/>
      <c r="Y715" s="1"/>
      <c r="Z715" s="1"/>
    </row>
    <row r="716" spans="1:26" ht="12.75" customHeight="1" x14ac:dyDescent="0.2">
      <c r="A716" s="1"/>
      <c r="B716" s="1628" t="s">
        <v>655</v>
      </c>
      <c r="C716" s="1624"/>
      <c r="D716" s="1624"/>
      <c r="E716" s="1624"/>
      <c r="F716" s="1624"/>
      <c r="G716" s="1625"/>
      <c r="H716" s="675">
        <v>4011.2</v>
      </c>
      <c r="I716" s="661">
        <v>3726.8</v>
      </c>
      <c r="J716" s="674">
        <v>5109.8999999999996</v>
      </c>
      <c r="K716" s="675">
        <v>548.79999999999995</v>
      </c>
      <c r="L716" s="661">
        <v>619.4</v>
      </c>
      <c r="M716" s="1380">
        <v>535.6</v>
      </c>
      <c r="N716" s="1"/>
      <c r="O716" s="82"/>
      <c r="P716" s="82"/>
      <c r="Q716" s="1"/>
      <c r="R716" s="1"/>
      <c r="S716" s="1"/>
      <c r="T716" s="1"/>
      <c r="U716" s="1"/>
      <c r="V716" s="1"/>
      <c r="W716" s="1"/>
      <c r="X716" s="1"/>
      <c r="Y716" s="1"/>
      <c r="Z716" s="1"/>
    </row>
    <row r="717" spans="1:26" ht="15" customHeight="1" x14ac:dyDescent="0.2">
      <c r="A717" s="1"/>
      <c r="B717" s="2342" t="s">
        <v>321</v>
      </c>
      <c r="C717" s="1630"/>
      <c r="D717" s="1630"/>
      <c r="E717" s="1630"/>
      <c r="F717" s="1630"/>
      <c r="G717" s="1630"/>
      <c r="H717" s="1630"/>
      <c r="I717" s="1630"/>
      <c r="J717" s="1630"/>
      <c r="K717" s="1630"/>
      <c r="L717" s="1630"/>
      <c r="M717" s="1630"/>
      <c r="N717" s="1"/>
      <c r="O717" s="1"/>
      <c r="P717" s="1"/>
      <c r="Q717" s="1"/>
      <c r="R717" s="1"/>
      <c r="S717" s="1"/>
      <c r="T717" s="1"/>
      <c r="U717" s="1"/>
      <c r="V717" s="1"/>
      <c r="W717" s="1"/>
      <c r="X717" s="1"/>
      <c r="Y717" s="1"/>
      <c r="Z717" s="1"/>
    </row>
    <row r="718" spans="1:26" ht="12.75" customHeight="1" x14ac:dyDescent="0.2">
      <c r="A718" s="1"/>
      <c r="B718" s="1623" t="s">
        <v>344</v>
      </c>
      <c r="C718" s="1624"/>
      <c r="D718" s="1624"/>
      <c r="E718" s="1624"/>
      <c r="F718" s="1624"/>
      <c r="G718" s="1625"/>
      <c r="H718" s="672">
        <v>226704.4</v>
      </c>
      <c r="I718" s="656">
        <v>100297.60000000001</v>
      </c>
      <c r="J718" s="671">
        <v>80609.7</v>
      </c>
      <c r="K718" s="672">
        <v>29952.7</v>
      </c>
      <c r="L718" s="656">
        <v>17610.099999999999</v>
      </c>
      <c r="M718" s="658">
        <v>22355</v>
      </c>
      <c r="N718" s="1"/>
      <c r="O718" s="82"/>
      <c r="P718" s="82"/>
      <c r="Q718" s="1"/>
      <c r="R718" s="1"/>
      <c r="S718" s="1"/>
      <c r="T718" s="1"/>
      <c r="U718" s="1"/>
      <c r="V718" s="1"/>
      <c r="W718" s="1"/>
      <c r="X718" s="1"/>
      <c r="Y718" s="1"/>
      <c r="Z718" s="1"/>
    </row>
    <row r="719" spans="1:26" ht="12.75" customHeight="1" x14ac:dyDescent="0.2">
      <c r="A719" s="1"/>
      <c r="B719" s="1623" t="s">
        <v>342</v>
      </c>
      <c r="C719" s="1624"/>
      <c r="D719" s="1624"/>
      <c r="E719" s="1624"/>
      <c r="F719" s="1624"/>
      <c r="G719" s="1625"/>
      <c r="H719" s="673">
        <v>0</v>
      </c>
      <c r="I719" s="515">
        <v>0</v>
      </c>
      <c r="J719" s="516">
        <v>0</v>
      </c>
      <c r="K719" s="673">
        <v>0</v>
      </c>
      <c r="L719" s="515">
        <v>0</v>
      </c>
      <c r="M719" s="1283">
        <v>0</v>
      </c>
      <c r="N719" s="1"/>
      <c r="O719" s="82"/>
      <c r="P719" s="82"/>
      <c r="Q719" s="1"/>
      <c r="R719" s="1"/>
      <c r="S719" s="1"/>
      <c r="T719" s="1"/>
      <c r="U719" s="1"/>
      <c r="V719" s="1"/>
      <c r="W719" s="1"/>
      <c r="X719" s="1"/>
      <c r="Y719" s="1"/>
      <c r="Z719" s="1"/>
    </row>
    <row r="720" spans="1:26" ht="12.75" customHeight="1" x14ac:dyDescent="0.2">
      <c r="A720" s="1"/>
      <c r="B720" s="1623" t="s">
        <v>343</v>
      </c>
      <c r="C720" s="1624"/>
      <c r="D720" s="1624"/>
      <c r="E720" s="1624"/>
      <c r="F720" s="1624"/>
      <c r="G720" s="1625"/>
      <c r="H720" s="673">
        <v>157.1</v>
      </c>
      <c r="I720" s="515">
        <v>90.3</v>
      </c>
      <c r="J720" s="516">
        <v>40.1</v>
      </c>
      <c r="K720" s="673">
        <v>0</v>
      </c>
      <c r="L720" s="515">
        <v>0</v>
      </c>
      <c r="M720" s="1283">
        <v>0</v>
      </c>
      <c r="N720" s="1"/>
      <c r="O720" s="82"/>
      <c r="P720" s="82"/>
      <c r="Q720" s="1"/>
      <c r="R720" s="1"/>
      <c r="S720" s="1"/>
      <c r="T720" s="1"/>
      <c r="U720" s="1"/>
      <c r="V720" s="1"/>
      <c r="W720" s="1"/>
      <c r="X720" s="1"/>
      <c r="Y720" s="1"/>
      <c r="Z720" s="1"/>
    </row>
    <row r="721" spans="1:26" ht="12.75" customHeight="1" x14ac:dyDescent="0.2">
      <c r="A721" s="1"/>
      <c r="B721" s="1623" t="s">
        <v>329</v>
      </c>
      <c r="C721" s="1624"/>
      <c r="D721" s="1624"/>
      <c r="E721" s="1624"/>
      <c r="F721" s="1624"/>
      <c r="G721" s="1625"/>
      <c r="H721" s="673">
        <v>41.8</v>
      </c>
      <c r="I721" s="515">
        <v>36.5</v>
      </c>
      <c r="J721" s="516">
        <v>34.6</v>
      </c>
      <c r="K721" s="673">
        <v>22075.200000000001</v>
      </c>
      <c r="L721" s="515">
        <v>21110.5</v>
      </c>
      <c r="M721" s="1283">
        <v>23986.9</v>
      </c>
      <c r="N721" s="1"/>
      <c r="O721" s="82"/>
      <c r="P721" s="82"/>
      <c r="Q721" s="1"/>
      <c r="R721" s="1"/>
      <c r="S721" s="1"/>
      <c r="T721" s="1"/>
      <c r="U721" s="1"/>
      <c r="V721" s="1"/>
      <c r="W721" s="1"/>
      <c r="X721" s="1"/>
      <c r="Y721" s="1"/>
      <c r="Z721" s="1"/>
    </row>
    <row r="722" spans="1:26" ht="12.75" customHeight="1" x14ac:dyDescent="0.2">
      <c r="A722" s="1"/>
      <c r="B722" s="1736" t="s">
        <v>656</v>
      </c>
      <c r="C722" s="1698"/>
      <c r="D722" s="1698"/>
      <c r="E722" s="1698"/>
      <c r="F722" s="1698"/>
      <c r="G722" s="1699"/>
      <c r="H722" s="675">
        <v>226903.3</v>
      </c>
      <c r="I722" s="661">
        <v>100424.3</v>
      </c>
      <c r="J722" s="674">
        <v>80684.399999999994</v>
      </c>
      <c r="K722" s="675">
        <v>52027.9</v>
      </c>
      <c r="L722" s="661">
        <v>38720.6</v>
      </c>
      <c r="M722" s="1380">
        <v>46341.9</v>
      </c>
      <c r="N722" s="1"/>
      <c r="O722" s="82"/>
      <c r="P722" s="82"/>
      <c r="Q722" s="1"/>
      <c r="R722" s="1"/>
      <c r="S722" s="1"/>
      <c r="T722" s="1"/>
      <c r="U722" s="1"/>
      <c r="V722" s="1"/>
      <c r="W722" s="1"/>
      <c r="X722" s="1"/>
      <c r="Y722" s="1"/>
      <c r="Z722" s="1"/>
    </row>
    <row r="723" spans="1:26" ht="15" customHeight="1" x14ac:dyDescent="0.2">
      <c r="A723" s="2"/>
      <c r="B723" s="1836" t="s">
        <v>1208</v>
      </c>
      <c r="C723" s="1645"/>
      <c r="D723" s="1645"/>
      <c r="E723" s="1645"/>
      <c r="F723" s="1645"/>
      <c r="G723" s="1645"/>
      <c r="H723" s="1645"/>
      <c r="I723" s="1645"/>
      <c r="J723" s="1645"/>
      <c r="K723" s="1645"/>
      <c r="L723" s="1645"/>
      <c r="M723" s="1645"/>
      <c r="N723" s="2"/>
      <c r="O723" s="2"/>
      <c r="P723" s="2"/>
      <c r="Q723" s="2"/>
      <c r="R723" s="2"/>
      <c r="S723" s="2"/>
      <c r="T723" s="2"/>
      <c r="U723" s="2"/>
      <c r="V723" s="2"/>
      <c r="W723" s="2"/>
      <c r="X723" s="2"/>
      <c r="Y723" s="2"/>
      <c r="Z723" s="2"/>
    </row>
    <row r="724" spans="1:26" ht="12.75" customHeight="1" x14ac:dyDescent="0.2">
      <c r="A724" s="2"/>
      <c r="B724" s="1635"/>
      <c r="C724" s="1635"/>
      <c r="D724" s="1635"/>
      <c r="E724" s="1635"/>
      <c r="F724" s="1635"/>
      <c r="G724" s="1635"/>
      <c r="H724" s="1635"/>
      <c r="I724" s="1635"/>
      <c r="J724" s="1635"/>
      <c r="K724" s="1635"/>
      <c r="L724" s="1635"/>
      <c r="M724" s="1635"/>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1012"/>
      <c r="B727" s="1012" t="s">
        <v>1209</v>
      </c>
      <c r="C727" s="1012"/>
      <c r="D727" s="1012"/>
      <c r="E727" s="1012"/>
      <c r="F727" s="1012"/>
      <c r="G727" s="1012"/>
      <c r="H727" s="1012"/>
      <c r="I727" s="1012"/>
      <c r="J727" s="1012"/>
      <c r="K727" s="1012"/>
      <c r="L727" s="1012"/>
      <c r="M727" s="1012"/>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 customHeight="1" x14ac:dyDescent="0.2">
      <c r="A729" s="1"/>
      <c r="B729" s="2298" t="s">
        <v>1210</v>
      </c>
      <c r="C729" s="1615"/>
      <c r="D729" s="1615"/>
      <c r="E729" s="1615"/>
      <c r="F729" s="1615"/>
      <c r="G729" s="1637"/>
      <c r="H729" s="2299" t="s">
        <v>1082</v>
      </c>
      <c r="I729" s="1615"/>
      <c r="J729" s="1637"/>
      <c r="K729" s="2299" t="s">
        <v>1083</v>
      </c>
      <c r="L729" s="1615"/>
      <c r="M729" s="1615"/>
      <c r="N729" s="1"/>
      <c r="O729" s="1"/>
      <c r="P729" s="1"/>
      <c r="Q729" s="1"/>
      <c r="R729" s="1"/>
      <c r="S729" s="1"/>
      <c r="T729" s="1"/>
      <c r="U729" s="1"/>
      <c r="V729" s="1"/>
      <c r="W729" s="1"/>
      <c r="X729" s="1"/>
      <c r="Y729" s="1"/>
      <c r="Z729" s="1"/>
    </row>
    <row r="730" spans="1:26" ht="12.75" customHeight="1" x14ac:dyDescent="0.2">
      <c r="A730" s="1"/>
      <c r="B730" s="1615"/>
      <c r="C730" s="1615"/>
      <c r="D730" s="1615"/>
      <c r="E730" s="1615"/>
      <c r="F730" s="1615"/>
      <c r="G730" s="1637"/>
      <c r="H730" s="1497">
        <v>2022</v>
      </c>
      <c r="I730" s="875">
        <v>2023</v>
      </c>
      <c r="J730" s="871">
        <v>2024</v>
      </c>
      <c r="K730" s="1497">
        <v>2022</v>
      </c>
      <c r="L730" s="875">
        <v>2023</v>
      </c>
      <c r="M730" s="871">
        <v>2024</v>
      </c>
      <c r="N730" s="1"/>
      <c r="O730" s="1"/>
      <c r="P730" s="1"/>
      <c r="Q730" s="1"/>
      <c r="R730" s="1"/>
      <c r="S730" s="1"/>
      <c r="T730" s="1"/>
      <c r="U730" s="1"/>
      <c r="V730" s="1"/>
      <c r="W730" s="1"/>
      <c r="X730" s="1"/>
      <c r="Y730" s="1"/>
      <c r="Z730" s="1"/>
    </row>
    <row r="731" spans="1:26" ht="12.75" customHeight="1" x14ac:dyDescent="0.2">
      <c r="A731" s="1"/>
      <c r="B731" s="1670" t="s">
        <v>938</v>
      </c>
      <c r="C731" s="1671"/>
      <c r="D731" s="1671"/>
      <c r="E731" s="1671"/>
      <c r="F731" s="1671"/>
      <c r="G731" s="1672"/>
      <c r="H731" s="932">
        <v>3446252.1</v>
      </c>
      <c r="I731" s="933">
        <v>3424849.3</v>
      </c>
      <c r="J731" s="934">
        <v>3218963</v>
      </c>
      <c r="K731" s="932">
        <v>209228.9</v>
      </c>
      <c r="L731" s="933">
        <v>209927.7</v>
      </c>
      <c r="M731" s="935">
        <v>206330.6</v>
      </c>
      <c r="N731" s="1"/>
      <c r="O731" s="1"/>
      <c r="P731" s="1"/>
      <c r="Q731" s="1"/>
      <c r="R731" s="1"/>
      <c r="S731" s="1"/>
      <c r="T731" s="1"/>
      <c r="U731" s="1"/>
      <c r="V731" s="1"/>
      <c r="W731" s="1"/>
      <c r="X731" s="1"/>
      <c r="Y731" s="1"/>
      <c r="Z731" s="1"/>
    </row>
    <row r="732" spans="1:26" ht="12.75" customHeight="1" x14ac:dyDescent="0.2">
      <c r="A732" s="1"/>
      <c r="B732" s="1623" t="s">
        <v>939</v>
      </c>
      <c r="C732" s="1624"/>
      <c r="D732" s="1624"/>
      <c r="E732" s="1624"/>
      <c r="F732" s="1624"/>
      <c r="G732" s="1625"/>
      <c r="H732" s="673">
        <v>30901.200000000001</v>
      </c>
      <c r="I732" s="515">
        <v>31245.5</v>
      </c>
      <c r="J732" s="516">
        <v>34005</v>
      </c>
      <c r="K732" s="673">
        <v>22246.9</v>
      </c>
      <c r="L732" s="515">
        <v>19007.7</v>
      </c>
      <c r="M732" s="1283">
        <v>19842.8</v>
      </c>
      <c r="N732" s="1"/>
      <c r="O732" s="1"/>
      <c r="P732" s="1"/>
      <c r="Q732" s="1"/>
      <c r="R732" s="1"/>
      <c r="S732" s="1"/>
      <c r="T732" s="1"/>
      <c r="U732" s="1"/>
      <c r="V732" s="1"/>
      <c r="W732" s="1"/>
      <c r="X732" s="1"/>
      <c r="Y732" s="1"/>
      <c r="Z732" s="1"/>
    </row>
    <row r="733" spans="1:26" ht="12.75" customHeight="1" x14ac:dyDescent="0.2">
      <c r="A733" s="1"/>
      <c r="B733" s="1623" t="s">
        <v>940</v>
      </c>
      <c r="C733" s="1624"/>
      <c r="D733" s="1624"/>
      <c r="E733" s="1624"/>
      <c r="F733" s="1624"/>
      <c r="G733" s="1625"/>
      <c r="H733" s="127">
        <v>8.9999999999999993E-3</v>
      </c>
      <c r="I733" s="221">
        <v>8.9999999999999993E-3</v>
      </c>
      <c r="J733" s="126">
        <v>1.0999999999999999E-2</v>
      </c>
      <c r="K733" s="127">
        <v>0.106</v>
      </c>
      <c r="L733" s="221">
        <v>9.0999999999999998E-2</v>
      </c>
      <c r="M733" s="1067">
        <v>9.6000000000000002E-2</v>
      </c>
      <c r="N733" s="1"/>
      <c r="O733" s="1"/>
      <c r="P733" s="1"/>
      <c r="Q733" s="1"/>
      <c r="R733" s="1"/>
      <c r="S733" s="1"/>
      <c r="T733" s="1"/>
      <c r="U733" s="1"/>
      <c r="V733" s="1"/>
      <c r="W733" s="1"/>
      <c r="X733" s="1"/>
      <c r="Y733" s="1"/>
      <c r="Z733" s="1"/>
    </row>
    <row r="734" spans="1:26" ht="12.75" customHeight="1" x14ac:dyDescent="0.2">
      <c r="A734" s="1"/>
      <c r="B734" s="1623" t="s">
        <v>1211</v>
      </c>
      <c r="C734" s="1624"/>
      <c r="D734" s="1624"/>
      <c r="E734" s="1624"/>
      <c r="F734" s="1624"/>
      <c r="G734" s="1625"/>
      <c r="H734" s="673">
        <v>3291535.1</v>
      </c>
      <c r="I734" s="515">
        <v>3951376.2</v>
      </c>
      <c r="J734" s="516">
        <v>3708946.5</v>
      </c>
      <c r="K734" s="673">
        <v>40798</v>
      </c>
      <c r="L734" s="515">
        <v>44030.8</v>
      </c>
      <c r="M734" s="1283">
        <v>30323.599999999999</v>
      </c>
      <c r="N734" s="1"/>
      <c r="O734" s="1"/>
      <c r="P734" s="1"/>
      <c r="Q734" s="1"/>
      <c r="R734" s="1"/>
      <c r="S734" s="1"/>
      <c r="T734" s="1"/>
      <c r="U734" s="1"/>
      <c r="V734" s="1"/>
      <c r="W734" s="1"/>
      <c r="X734" s="1"/>
      <c r="Y734" s="1"/>
      <c r="Z734" s="1"/>
    </row>
    <row r="735" spans="1:26" ht="12.75" customHeight="1" x14ac:dyDescent="0.2">
      <c r="A735" s="1"/>
      <c r="B735" s="1675" t="s">
        <v>1212</v>
      </c>
      <c r="C735" s="1632"/>
      <c r="D735" s="1632"/>
      <c r="E735" s="1632"/>
      <c r="F735" s="1632"/>
      <c r="G735" s="1633"/>
      <c r="H735" s="125">
        <v>0.93400000000000005</v>
      </c>
      <c r="I735" s="930">
        <v>0.97399999999999998</v>
      </c>
      <c r="J735" s="124">
        <v>0.97699999999999998</v>
      </c>
      <c r="K735" s="125">
        <v>0.437</v>
      </c>
      <c r="L735" s="930">
        <v>0.52800000000000002</v>
      </c>
      <c r="M735" s="1065">
        <v>0.39300000000000002</v>
      </c>
      <c r="N735" s="1"/>
      <c r="O735" s="1"/>
      <c r="P735" s="1"/>
      <c r="Q735" s="1"/>
      <c r="R735" s="1"/>
      <c r="S735" s="1"/>
      <c r="T735" s="1"/>
      <c r="U735" s="1"/>
      <c r="V735" s="1"/>
      <c r="W735" s="1"/>
      <c r="X735" s="1"/>
      <c r="Y735" s="1"/>
      <c r="Z735" s="1"/>
    </row>
    <row r="736" spans="1:26" ht="27" customHeight="1" x14ac:dyDescent="0.2">
      <c r="A736" s="2"/>
      <c r="B736" s="1694" t="s">
        <v>1213</v>
      </c>
      <c r="C736" s="1630"/>
      <c r="D736" s="1630"/>
      <c r="E736" s="1630"/>
      <c r="F736" s="1630"/>
      <c r="G736" s="1630"/>
      <c r="H736" s="1630"/>
      <c r="I736" s="1630"/>
      <c r="J736" s="1630"/>
      <c r="K736" s="1630"/>
      <c r="L736" s="1630"/>
      <c r="M736" s="1630"/>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6"/>
      <c r="B740" s="2309" t="s">
        <v>358</v>
      </c>
      <c r="C740" s="1610"/>
      <c r="D740" s="1610"/>
      <c r="E740" s="1610"/>
      <c r="F740" s="1610"/>
      <c r="G740" s="6"/>
      <c r="H740" s="6"/>
      <c r="I740" s="6"/>
      <c r="J740" s="6"/>
      <c r="K740" s="6"/>
      <c r="L740" s="6"/>
      <c r="M740" s="6"/>
      <c r="N740" s="6"/>
      <c r="O740" s="6"/>
      <c r="P740" s="6"/>
      <c r="Q740" s="6"/>
      <c r="R740" s="6"/>
      <c r="S740" s="6"/>
      <c r="T740" s="6"/>
      <c r="U740" s="6"/>
      <c r="V740" s="6"/>
      <c r="W740" s="6"/>
      <c r="X740" s="6"/>
      <c r="Y740" s="6"/>
      <c r="Z740" s="6"/>
    </row>
    <row r="741" spans="1:26" ht="12.75" customHeight="1" x14ac:dyDescent="0.2">
      <c r="A741" s="2"/>
      <c r="B741" s="1610"/>
      <c r="C741" s="1610"/>
      <c r="D741" s="1610"/>
      <c r="E741" s="1610"/>
      <c r="F741" s="1610"/>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1012"/>
      <c r="B743" s="1012" t="s">
        <v>359</v>
      </c>
      <c r="C743" s="1012"/>
      <c r="D743" s="1012"/>
      <c r="E743" s="1012"/>
      <c r="F743" s="1012"/>
      <c r="G743" s="1012"/>
      <c r="H743" s="1012"/>
      <c r="I743" s="1012"/>
      <c r="J743" s="1012"/>
      <c r="K743" s="1012"/>
      <c r="L743" s="1012"/>
      <c r="M743" s="1012"/>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 customHeight="1" x14ac:dyDescent="0.2">
      <c r="A745" s="1"/>
      <c r="B745" s="2298" t="s">
        <v>1214</v>
      </c>
      <c r="C745" s="1615"/>
      <c r="D745" s="1615"/>
      <c r="E745" s="1615"/>
      <c r="F745" s="1615"/>
      <c r="G745" s="1637"/>
      <c r="H745" s="2299">
        <v>2022</v>
      </c>
      <c r="I745" s="1637"/>
      <c r="J745" s="2299">
        <v>2023</v>
      </c>
      <c r="K745" s="1637"/>
      <c r="L745" s="2299">
        <v>2024</v>
      </c>
      <c r="M745" s="1615"/>
      <c r="N745" s="1"/>
      <c r="O745" s="1"/>
      <c r="P745" s="1"/>
      <c r="Q745" s="1"/>
      <c r="R745" s="1"/>
      <c r="S745" s="1"/>
      <c r="T745" s="1"/>
      <c r="U745" s="1"/>
      <c r="V745" s="1"/>
      <c r="W745" s="1"/>
      <c r="X745" s="1"/>
      <c r="Y745" s="1"/>
      <c r="Z745" s="1"/>
    </row>
    <row r="746" spans="1:26" ht="12.75" customHeight="1" x14ac:dyDescent="0.2">
      <c r="A746" s="1"/>
      <c r="B746" s="1638"/>
      <c r="C746" s="1638"/>
      <c r="D746" s="1638"/>
      <c r="E746" s="1638"/>
      <c r="F746" s="1638"/>
      <c r="G746" s="1639"/>
      <c r="H746" s="1497" t="s">
        <v>86</v>
      </c>
      <c r="I746" s="1498" t="s">
        <v>87</v>
      </c>
      <c r="J746" s="1497" t="s">
        <v>86</v>
      </c>
      <c r="K746" s="1498" t="s">
        <v>87</v>
      </c>
      <c r="L746" s="1497" t="s">
        <v>86</v>
      </c>
      <c r="M746" s="944" t="s">
        <v>87</v>
      </c>
      <c r="N746" s="1"/>
      <c r="O746" s="1"/>
      <c r="P746" s="1"/>
      <c r="Q746" s="1"/>
      <c r="R746" s="1"/>
      <c r="S746" s="1"/>
      <c r="T746" s="1"/>
      <c r="U746" s="1"/>
      <c r="V746" s="1"/>
      <c r="W746" s="1"/>
      <c r="X746" s="1"/>
      <c r="Y746" s="1"/>
      <c r="Z746" s="1"/>
    </row>
    <row r="747" spans="1:26" ht="12.75" customHeight="1" x14ac:dyDescent="0.2">
      <c r="A747" s="1"/>
      <c r="B747" s="1670" t="s">
        <v>1215</v>
      </c>
      <c r="C747" s="1671"/>
      <c r="D747" s="1671"/>
      <c r="E747" s="1671"/>
      <c r="F747" s="1671"/>
      <c r="G747" s="1672"/>
      <c r="H747" s="945">
        <v>0.47</v>
      </c>
      <c r="I747" s="879">
        <v>0.47</v>
      </c>
      <c r="J747" s="945">
        <v>0.47</v>
      </c>
      <c r="K747" s="879">
        <v>0.47</v>
      </c>
      <c r="L747" s="945">
        <v>0.47</v>
      </c>
      <c r="M747" s="220">
        <v>0.46700000000000003</v>
      </c>
      <c r="N747" s="1"/>
      <c r="O747" s="1"/>
      <c r="P747" s="1"/>
      <c r="Q747" s="1"/>
      <c r="R747" s="1"/>
      <c r="S747" s="1"/>
      <c r="T747" s="1"/>
      <c r="U747" s="1"/>
      <c r="V747" s="1"/>
      <c r="W747" s="1"/>
      <c r="X747" s="1"/>
      <c r="Y747" s="1"/>
      <c r="Z747" s="1"/>
    </row>
    <row r="748" spans="1:26" ht="12.75" customHeight="1" x14ac:dyDescent="0.2">
      <c r="A748" s="1"/>
      <c r="B748" s="1623" t="s">
        <v>1216</v>
      </c>
      <c r="C748" s="1624"/>
      <c r="D748" s="1624"/>
      <c r="E748" s="1624"/>
      <c r="F748" s="1624"/>
      <c r="G748" s="1625"/>
      <c r="H748" s="1066">
        <v>1.014</v>
      </c>
      <c r="I748" s="126">
        <v>1.014</v>
      </c>
      <c r="J748" s="1066">
        <v>1.0129999999999999</v>
      </c>
      <c r="K748" s="126">
        <v>1.0129999999999999</v>
      </c>
      <c r="L748" s="1066">
        <v>1.012</v>
      </c>
      <c r="M748" s="1067">
        <v>1.012</v>
      </c>
      <c r="N748" s="1"/>
      <c r="O748" s="1"/>
      <c r="P748" s="1"/>
      <c r="Q748" s="1"/>
      <c r="R748" s="1"/>
      <c r="S748" s="1"/>
      <c r="T748" s="1"/>
      <c r="U748" s="1"/>
      <c r="V748" s="1"/>
      <c r="W748" s="1"/>
      <c r="X748" s="1"/>
      <c r="Y748" s="1"/>
      <c r="Z748" s="1"/>
    </row>
    <row r="749" spans="1:26" ht="12.75" customHeight="1" x14ac:dyDescent="0.2">
      <c r="A749" s="1"/>
      <c r="B749" s="1675" t="s">
        <v>1217</v>
      </c>
      <c r="C749" s="1632"/>
      <c r="D749" s="1632"/>
      <c r="E749" s="1632"/>
      <c r="F749" s="1632"/>
      <c r="G749" s="1633"/>
      <c r="H749" s="123">
        <v>1.2989999999999999</v>
      </c>
      <c r="I749" s="124">
        <v>1.2989999999999999</v>
      </c>
      <c r="J749" s="123">
        <v>1.3580000000000001</v>
      </c>
      <c r="K749" s="124">
        <v>1.3580000000000001</v>
      </c>
      <c r="L749" s="123">
        <v>1.37</v>
      </c>
      <c r="M749" s="1065">
        <v>1.37</v>
      </c>
      <c r="N749" s="1"/>
      <c r="O749" s="1"/>
      <c r="P749" s="1"/>
      <c r="Q749" s="1"/>
      <c r="R749" s="1"/>
      <c r="S749" s="1"/>
      <c r="T749" s="1"/>
      <c r="U749" s="1"/>
      <c r="V749" s="1"/>
      <c r="W749" s="1"/>
      <c r="X749" s="1"/>
      <c r="Y749" s="1"/>
      <c r="Z749" s="1"/>
    </row>
    <row r="750" spans="1:26" ht="15" customHeight="1" x14ac:dyDescent="0.2">
      <c r="A750" s="2"/>
      <c r="B750" s="1644" t="s">
        <v>1218</v>
      </c>
      <c r="C750" s="1645"/>
      <c r="D750" s="1645"/>
      <c r="E750" s="1645"/>
      <c r="F750" s="1645"/>
      <c r="G750" s="1645"/>
      <c r="H750" s="1645"/>
      <c r="I750" s="1645"/>
      <c r="J750" s="1645"/>
      <c r="K750" s="1645"/>
      <c r="L750" s="1645"/>
      <c r="M750" s="1645"/>
      <c r="N750" s="2"/>
      <c r="O750" s="2"/>
      <c r="P750" s="2"/>
      <c r="Q750" s="2"/>
      <c r="R750" s="2"/>
      <c r="S750" s="2"/>
      <c r="T750" s="2"/>
      <c r="U750" s="2"/>
      <c r="V750" s="2"/>
      <c r="W750" s="2"/>
      <c r="X750" s="2"/>
      <c r="Y750" s="2"/>
      <c r="Z750" s="2"/>
    </row>
    <row r="751" spans="1:26" ht="12.75" customHeight="1" x14ac:dyDescent="0.2">
      <c r="A751" s="2"/>
      <c r="B751" s="1610"/>
      <c r="C751" s="1610"/>
      <c r="D751" s="1610"/>
      <c r="E751" s="1610"/>
      <c r="F751" s="1610"/>
      <c r="G751" s="1610"/>
      <c r="H751" s="1610"/>
      <c r="I751" s="1610"/>
      <c r="J751" s="1610"/>
      <c r="K751" s="1610"/>
      <c r="L751" s="1610"/>
      <c r="M751" s="1610"/>
      <c r="N751" s="2"/>
      <c r="O751" s="2"/>
      <c r="P751" s="2"/>
      <c r="Q751" s="2"/>
      <c r="R751" s="2"/>
      <c r="S751" s="2"/>
      <c r="T751" s="2"/>
      <c r="U751" s="2"/>
      <c r="V751" s="2"/>
      <c r="W751" s="2"/>
      <c r="X751" s="2"/>
      <c r="Y751" s="2"/>
      <c r="Z751" s="2"/>
    </row>
    <row r="752" spans="1:26" ht="12.75" hidden="1" customHeight="1" x14ac:dyDescent="0.2">
      <c r="A752" s="2"/>
      <c r="B752" s="1610"/>
      <c r="C752" s="1610"/>
      <c r="D752" s="1610"/>
      <c r="E752" s="1610"/>
      <c r="F752" s="1610"/>
      <c r="G752" s="1610"/>
      <c r="H752" s="1610"/>
      <c r="I752" s="1610"/>
      <c r="J752" s="1610"/>
      <c r="K752" s="1610"/>
      <c r="L752" s="1610"/>
      <c r="M752" s="1610"/>
      <c r="N752" s="2"/>
      <c r="O752" s="2"/>
      <c r="P752" s="2"/>
      <c r="Q752" s="2"/>
      <c r="R752" s="2"/>
      <c r="S752" s="2"/>
      <c r="T752" s="2"/>
      <c r="U752" s="2"/>
      <c r="V752" s="2"/>
      <c r="W752" s="2"/>
      <c r="X752" s="2"/>
      <c r="Y752" s="2"/>
      <c r="Z752" s="2"/>
    </row>
    <row r="753" spans="1:26" ht="25.5" customHeight="1" x14ac:dyDescent="0.2">
      <c r="A753" s="2"/>
      <c r="B753" s="1635"/>
      <c r="C753" s="1635"/>
      <c r="D753" s="1635"/>
      <c r="E753" s="1635"/>
      <c r="F753" s="1635"/>
      <c r="G753" s="1635"/>
      <c r="H753" s="1635"/>
      <c r="I753" s="1635"/>
      <c r="J753" s="1635"/>
      <c r="K753" s="1635"/>
      <c r="L753" s="1635"/>
      <c r="M753" s="1635"/>
      <c r="N753" s="2"/>
      <c r="O753" s="2"/>
      <c r="P753" s="2"/>
      <c r="Q753" s="2"/>
      <c r="R753" s="2"/>
      <c r="S753" s="2"/>
      <c r="T753" s="2"/>
      <c r="U753" s="2"/>
      <c r="V753" s="2"/>
      <c r="W753" s="2"/>
      <c r="X753" s="2"/>
      <c r="Y753" s="2"/>
      <c r="Z753" s="2"/>
    </row>
    <row r="754" spans="1:26" ht="12.75" customHeight="1" x14ac:dyDescent="0.2">
      <c r="A754" s="2"/>
      <c r="B754" s="1"/>
      <c r="C754" s="1"/>
      <c r="D754" s="1"/>
      <c r="E754" s="1"/>
      <c r="F754" s="1"/>
      <c r="G754" s="1"/>
      <c r="H754" s="1"/>
      <c r="I754" s="1"/>
      <c r="J754" s="1"/>
      <c r="K754" s="1"/>
      <c r="L754" s="1"/>
      <c r="M754" s="1"/>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1012"/>
      <c r="B756" s="1012" t="s">
        <v>362</v>
      </c>
      <c r="C756" s="1012"/>
      <c r="D756" s="1012"/>
      <c r="E756" s="1012"/>
      <c r="F756" s="1012"/>
      <c r="G756" s="1012"/>
      <c r="H756" s="1012"/>
      <c r="I756" s="1012"/>
      <c r="J756" s="1012"/>
      <c r="K756" s="1012"/>
      <c r="L756" s="1012"/>
      <c r="M756" s="1012"/>
      <c r="N756" s="1"/>
      <c r="O756" s="1"/>
      <c r="P756" s="1"/>
      <c r="Q756" s="1"/>
      <c r="R756" s="1"/>
      <c r="S756" s="1"/>
      <c r="T756" s="1"/>
      <c r="U756" s="1"/>
      <c r="V756" s="1"/>
      <c r="W756" s="1"/>
      <c r="X756" s="1"/>
      <c r="Y756" s="1"/>
      <c r="Z756" s="1"/>
    </row>
    <row r="757" spans="1:26" ht="12.75" customHeight="1" x14ac:dyDescent="0.2">
      <c r="A757" s="1012"/>
      <c r="B757" s="1012" t="s">
        <v>363</v>
      </c>
      <c r="C757" s="1012"/>
      <c r="D757" s="1012"/>
      <c r="E757" s="1012"/>
      <c r="F757" s="1012"/>
      <c r="G757" s="1012"/>
      <c r="H757" s="1012"/>
      <c r="I757" s="1012"/>
      <c r="J757" s="1012"/>
      <c r="K757" s="1012"/>
      <c r="L757" s="1012"/>
      <c r="M757" s="1012"/>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2298" t="s">
        <v>1219</v>
      </c>
      <c r="C759" s="1615"/>
      <c r="D759" s="1637"/>
      <c r="E759" s="2302">
        <v>2022</v>
      </c>
      <c r="F759" s="2302">
        <v>2023</v>
      </c>
      <c r="G759" s="2299">
        <v>2024</v>
      </c>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638"/>
      <c r="C760" s="1638"/>
      <c r="D760" s="1639"/>
      <c r="E760" s="1641"/>
      <c r="F760" s="1641"/>
      <c r="G760" s="1643"/>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670" t="s">
        <v>365</v>
      </c>
      <c r="C761" s="1671"/>
      <c r="D761" s="1672"/>
      <c r="E761" s="215">
        <v>10070238</v>
      </c>
      <c r="F761" s="215">
        <v>9167401</v>
      </c>
      <c r="G761" s="216">
        <v>8998440</v>
      </c>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623" t="s">
        <v>366</v>
      </c>
      <c r="C762" s="1624"/>
      <c r="D762" s="1625"/>
      <c r="E762" s="228">
        <v>0</v>
      </c>
      <c r="F762" s="228">
        <v>0</v>
      </c>
      <c r="G762" s="1131">
        <v>0</v>
      </c>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628" t="s">
        <v>367</v>
      </c>
      <c r="C763" s="1624"/>
      <c r="D763" s="1625"/>
      <c r="E763" s="916">
        <v>10070238</v>
      </c>
      <c r="F763" s="916">
        <v>9167401</v>
      </c>
      <c r="G763" s="1200">
        <v>8998440</v>
      </c>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628" t="s">
        <v>368</v>
      </c>
      <c r="C764" s="1624"/>
      <c r="D764" s="1625"/>
      <c r="E764" s="916">
        <v>686943</v>
      </c>
      <c r="F764" s="916">
        <v>1081781</v>
      </c>
      <c r="G764" s="1200">
        <v>1017940</v>
      </c>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707" t="s">
        <v>369</v>
      </c>
      <c r="C765" s="1632"/>
      <c r="D765" s="1633"/>
      <c r="E765" s="1548">
        <v>10757181</v>
      </c>
      <c r="F765" s="1548">
        <v>10249182</v>
      </c>
      <c r="G765" s="1202">
        <v>10016380</v>
      </c>
      <c r="H765" s="1"/>
      <c r="I765" s="1"/>
      <c r="J765" s="1"/>
      <c r="K765" s="1"/>
      <c r="L765" s="1"/>
      <c r="M765" s="1"/>
      <c r="N765" s="1"/>
      <c r="O765" s="1"/>
      <c r="P765" s="1"/>
      <c r="Q765" s="1"/>
      <c r="R765" s="1"/>
      <c r="S765" s="1"/>
      <c r="T765" s="1"/>
      <c r="U765" s="1"/>
      <c r="V765" s="1"/>
      <c r="W765" s="1"/>
      <c r="X765" s="1"/>
      <c r="Y765" s="1"/>
      <c r="Z765" s="1"/>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1012"/>
      <c r="B768" s="1012" t="s">
        <v>1220</v>
      </c>
      <c r="C768" s="1012"/>
      <c r="D768" s="1012"/>
      <c r="E768" s="1012"/>
      <c r="F768" s="1012"/>
      <c r="G768" s="1012"/>
      <c r="H768" s="1012"/>
      <c r="I768" s="1012"/>
      <c r="J768" s="1012"/>
      <c r="K768" s="1012"/>
      <c r="L768" s="1012"/>
      <c r="M768" s="1012"/>
      <c r="N768" s="1"/>
      <c r="O768" s="1"/>
      <c r="P768" s="1"/>
      <c r="Q768" s="1"/>
      <c r="R768" s="1"/>
      <c r="S768" s="1"/>
      <c r="T768" s="1"/>
      <c r="U768" s="1"/>
      <c r="V768" s="1"/>
      <c r="W768" s="1"/>
      <c r="X768" s="1"/>
      <c r="Y768" s="1"/>
      <c r="Z768" s="1"/>
    </row>
    <row r="769" spans="1:26" ht="12.75" customHeight="1" x14ac:dyDescent="0.2">
      <c r="A769" s="1012"/>
      <c r="B769" s="1012" t="s">
        <v>1221</v>
      </c>
      <c r="C769" s="1012"/>
      <c r="D769" s="1012"/>
      <c r="E769" s="1012"/>
      <c r="F769" s="1012"/>
      <c r="G769" s="1012"/>
      <c r="H769" s="1012"/>
      <c r="I769" s="1012"/>
      <c r="J769" s="1012"/>
      <c r="K769" s="1012"/>
      <c r="L769" s="1012"/>
      <c r="M769" s="1012"/>
      <c r="N769" s="1"/>
      <c r="O769" s="1"/>
      <c r="P769" s="1"/>
      <c r="Q769" s="1"/>
      <c r="R769" s="1"/>
      <c r="S769" s="1"/>
      <c r="T769" s="1"/>
      <c r="U769" s="1"/>
      <c r="V769" s="1"/>
      <c r="W769" s="1"/>
      <c r="X769" s="1"/>
      <c r="Y769" s="1"/>
      <c r="Z769" s="1"/>
    </row>
    <row r="770" spans="1:26" ht="12.75" customHeight="1" x14ac:dyDescent="0.2">
      <c r="A770" s="1012"/>
      <c r="B770" s="1012" t="s">
        <v>1222</v>
      </c>
      <c r="C770" s="1012"/>
      <c r="D770" s="1012"/>
      <c r="E770" s="1012"/>
      <c r="F770" s="1012"/>
      <c r="G770" s="1012"/>
      <c r="H770" s="1012"/>
      <c r="I770" s="1012"/>
      <c r="J770" s="1012"/>
      <c r="K770" s="1012"/>
      <c r="L770" s="1012"/>
      <c r="M770" s="1012"/>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 customHeight="1" x14ac:dyDescent="0.2">
      <c r="A772" s="1"/>
      <c r="B772" s="2298" t="s">
        <v>1223</v>
      </c>
      <c r="C772" s="1615"/>
      <c r="D772" s="1615"/>
      <c r="E772" s="1615"/>
      <c r="F772" s="1615"/>
      <c r="G772" s="1637"/>
      <c r="H772" s="2299" t="s">
        <v>1082</v>
      </c>
      <c r="I772" s="1615"/>
      <c r="J772" s="1637"/>
      <c r="K772" s="2299" t="s">
        <v>1083</v>
      </c>
      <c r="L772" s="1615"/>
      <c r="M772" s="1615"/>
      <c r="N772" s="1"/>
      <c r="O772" s="1"/>
      <c r="P772" s="1"/>
      <c r="Q772" s="1"/>
      <c r="R772" s="1"/>
      <c r="S772" s="1"/>
      <c r="T772" s="1"/>
      <c r="U772" s="1"/>
      <c r="V772" s="1"/>
      <c r="W772" s="1"/>
      <c r="X772" s="1"/>
      <c r="Y772" s="1"/>
      <c r="Z772" s="1"/>
    </row>
    <row r="773" spans="1:26" ht="12.75" customHeight="1" x14ac:dyDescent="0.2">
      <c r="A773" s="1"/>
      <c r="B773" s="1638"/>
      <c r="C773" s="1638"/>
      <c r="D773" s="1638"/>
      <c r="E773" s="1638"/>
      <c r="F773" s="1638"/>
      <c r="G773" s="1639"/>
      <c r="H773" s="1549">
        <v>2022</v>
      </c>
      <c r="I773" s="946">
        <v>2023</v>
      </c>
      <c r="J773" s="871">
        <v>2024</v>
      </c>
      <c r="K773" s="1549">
        <v>2022</v>
      </c>
      <c r="L773" s="946">
        <v>2023</v>
      </c>
      <c r="M773" s="871">
        <v>2024</v>
      </c>
      <c r="N773" s="1"/>
      <c r="O773" s="1"/>
      <c r="P773" s="1"/>
      <c r="Q773" s="1"/>
      <c r="R773" s="1"/>
      <c r="S773" s="1"/>
      <c r="T773" s="1"/>
      <c r="U773" s="1"/>
      <c r="V773" s="1"/>
      <c r="W773" s="1"/>
      <c r="X773" s="1"/>
      <c r="Y773" s="1"/>
      <c r="Z773" s="1"/>
    </row>
    <row r="774" spans="1:26" ht="12.75" customHeight="1" x14ac:dyDescent="0.2">
      <c r="A774" s="1"/>
      <c r="B774" s="1670" t="s">
        <v>1224</v>
      </c>
      <c r="C774" s="1671"/>
      <c r="D774" s="1671"/>
      <c r="E774" s="1671"/>
      <c r="F774" s="1671"/>
      <c r="G774" s="1672"/>
      <c r="H774" s="342">
        <v>3906104</v>
      </c>
      <c r="I774" s="343">
        <v>3203022</v>
      </c>
      <c r="J774" s="569">
        <v>3441881</v>
      </c>
      <c r="K774" s="342">
        <v>765032</v>
      </c>
      <c r="L774" s="343">
        <v>771225</v>
      </c>
      <c r="M774" s="570">
        <v>838582</v>
      </c>
      <c r="N774" s="1"/>
      <c r="O774" s="1"/>
      <c r="P774" s="1"/>
      <c r="Q774" s="1"/>
      <c r="R774" s="1"/>
      <c r="S774" s="1"/>
      <c r="T774" s="1"/>
      <c r="U774" s="1"/>
      <c r="V774" s="1"/>
      <c r="W774" s="1"/>
      <c r="X774" s="1"/>
      <c r="Y774" s="1"/>
      <c r="Z774" s="1"/>
    </row>
    <row r="775" spans="1:26" ht="12.75" customHeight="1" x14ac:dyDescent="0.2">
      <c r="A775" s="1"/>
      <c r="B775" s="1623" t="s">
        <v>1225</v>
      </c>
      <c r="C775" s="1624"/>
      <c r="D775" s="1624"/>
      <c r="E775" s="1624"/>
      <c r="F775" s="1624"/>
      <c r="G775" s="1625"/>
      <c r="H775" s="345">
        <v>3906104</v>
      </c>
      <c r="I775" s="346">
        <v>2992673</v>
      </c>
      <c r="J775" s="947">
        <v>3227731</v>
      </c>
      <c r="K775" s="345" t="s">
        <v>25</v>
      </c>
      <c r="L775" s="346" t="s">
        <v>25</v>
      </c>
      <c r="M775" s="1550" t="s">
        <v>25</v>
      </c>
      <c r="N775" s="1"/>
      <c r="O775" s="1"/>
      <c r="P775" s="1"/>
      <c r="Q775" s="1"/>
      <c r="R775" s="1"/>
      <c r="S775" s="1"/>
      <c r="T775" s="1"/>
      <c r="U775" s="1"/>
      <c r="V775" s="1"/>
      <c r="W775" s="1"/>
      <c r="X775" s="1"/>
      <c r="Y775" s="1"/>
      <c r="Z775" s="1"/>
    </row>
    <row r="776" spans="1:26" ht="12.75" customHeight="1" x14ac:dyDescent="0.2">
      <c r="A776" s="1"/>
      <c r="B776" s="1623" t="s">
        <v>1226</v>
      </c>
      <c r="C776" s="1624"/>
      <c r="D776" s="1624"/>
      <c r="E776" s="1624"/>
      <c r="F776" s="1624"/>
      <c r="G776" s="1625"/>
      <c r="H776" s="464">
        <v>1</v>
      </c>
      <c r="I776" s="534">
        <v>0.93400000000000005</v>
      </c>
      <c r="J776" s="222">
        <v>0.93799999999999994</v>
      </c>
      <c r="K776" s="536" t="s">
        <v>25</v>
      </c>
      <c r="L776" s="537" t="s">
        <v>25</v>
      </c>
      <c r="M776" s="1292" t="s">
        <v>25</v>
      </c>
      <c r="N776" s="1"/>
      <c r="O776" s="1"/>
      <c r="P776" s="1"/>
      <c r="Q776" s="1"/>
      <c r="R776" s="1"/>
      <c r="S776" s="1"/>
      <c r="T776" s="1"/>
      <c r="U776" s="1"/>
      <c r="V776" s="1"/>
      <c r="W776" s="1"/>
      <c r="X776" s="1"/>
      <c r="Y776" s="1"/>
      <c r="Z776" s="1"/>
    </row>
    <row r="777" spans="1:26" ht="12.75" customHeight="1" x14ac:dyDescent="0.2">
      <c r="A777" s="1"/>
      <c r="B777" s="1623" t="s">
        <v>1227</v>
      </c>
      <c r="C777" s="1624"/>
      <c r="D777" s="1624"/>
      <c r="E777" s="1624"/>
      <c r="F777" s="1624"/>
      <c r="G777" s="1625"/>
      <c r="H777" s="345" t="s">
        <v>25</v>
      </c>
      <c r="I777" s="346">
        <v>210349</v>
      </c>
      <c r="J777" s="947">
        <v>214150</v>
      </c>
      <c r="K777" s="345">
        <v>765032</v>
      </c>
      <c r="L777" s="346">
        <v>771225</v>
      </c>
      <c r="M777" s="1550">
        <v>838582</v>
      </c>
      <c r="N777" s="1"/>
      <c r="O777" s="1"/>
      <c r="P777" s="1"/>
      <c r="Q777" s="1"/>
      <c r="R777" s="1"/>
      <c r="S777" s="1"/>
      <c r="T777" s="1"/>
      <c r="U777" s="1"/>
      <c r="V777" s="1"/>
      <c r="W777" s="1"/>
      <c r="X777" s="1"/>
      <c r="Y777" s="1"/>
      <c r="Z777" s="1"/>
    </row>
    <row r="778" spans="1:26" ht="12.75" customHeight="1" x14ac:dyDescent="0.2">
      <c r="A778" s="1"/>
      <c r="B778" s="1623" t="s">
        <v>1228</v>
      </c>
      <c r="C778" s="1624"/>
      <c r="D778" s="1624"/>
      <c r="E778" s="1624"/>
      <c r="F778" s="1624"/>
      <c r="G778" s="1625"/>
      <c r="H778" s="536" t="s">
        <v>25</v>
      </c>
      <c r="I778" s="534">
        <v>6.6000000000000003E-2</v>
      </c>
      <c r="J778" s="222">
        <v>6.2E-2</v>
      </c>
      <c r="K778" s="464">
        <v>1</v>
      </c>
      <c r="L778" s="534">
        <v>1</v>
      </c>
      <c r="M778" s="1305">
        <v>1</v>
      </c>
      <c r="N778" s="1"/>
      <c r="O778" s="1"/>
      <c r="P778" s="1"/>
      <c r="Q778" s="1"/>
      <c r="R778" s="1"/>
      <c r="S778" s="1"/>
      <c r="T778" s="1"/>
      <c r="U778" s="1"/>
      <c r="V778" s="1"/>
      <c r="W778" s="1"/>
      <c r="X778" s="1"/>
      <c r="Y778" s="1"/>
      <c r="Z778" s="1"/>
    </row>
    <row r="779" spans="1:26" ht="12.75" customHeight="1" x14ac:dyDescent="0.2">
      <c r="A779" s="1"/>
      <c r="B779" s="1623" t="s">
        <v>1229</v>
      </c>
      <c r="C779" s="1624"/>
      <c r="D779" s="1624"/>
      <c r="E779" s="1624"/>
      <c r="F779" s="1624"/>
      <c r="G779" s="1625"/>
      <c r="H779" s="345">
        <v>3600864</v>
      </c>
      <c r="I779" s="346">
        <v>2970348</v>
      </c>
      <c r="J779" s="947">
        <v>2999176</v>
      </c>
      <c r="K779" s="345" t="s">
        <v>25</v>
      </c>
      <c r="L779" s="346" t="s">
        <v>25</v>
      </c>
      <c r="M779" s="1550" t="s">
        <v>25</v>
      </c>
      <c r="N779" s="1"/>
      <c r="O779" s="1"/>
      <c r="P779" s="1"/>
      <c r="Q779" s="1"/>
      <c r="R779" s="1"/>
      <c r="S779" s="1"/>
      <c r="T779" s="1"/>
      <c r="U779" s="1"/>
      <c r="V779" s="1"/>
      <c r="W779" s="1"/>
      <c r="X779" s="1"/>
      <c r="Y779" s="1"/>
      <c r="Z779" s="1"/>
    </row>
    <row r="780" spans="1:26" ht="12.75" customHeight="1" x14ac:dyDescent="0.2">
      <c r="A780" s="1"/>
      <c r="B780" s="1675" t="s">
        <v>1230</v>
      </c>
      <c r="C780" s="1632"/>
      <c r="D780" s="1632"/>
      <c r="E780" s="1632"/>
      <c r="F780" s="1632"/>
      <c r="G780" s="1633"/>
      <c r="H780" s="349">
        <v>768949</v>
      </c>
      <c r="I780" s="350">
        <v>694410</v>
      </c>
      <c r="J780" s="948">
        <v>585843</v>
      </c>
      <c r="K780" s="349" t="s">
        <v>25</v>
      </c>
      <c r="L780" s="350" t="s">
        <v>25</v>
      </c>
      <c r="M780" s="1551" t="s">
        <v>25</v>
      </c>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sheetData>
  <sheetProtection algorithmName="SHA-512" hashValue="V7QsxqVpQTbjr3hmoI/7WvnkSsSFbiNE3ktT1AhPfbz/baNt39qfto3nQu55o4VVD5HvcqXPV8PMO8BzOo43aA==" saltValue="q/y7igcWvYn1cGeg+0fVZQ==" spinCount="100000" sheet="1" objects="1" scenarios="1"/>
  <mergeCells count="674">
    <mergeCell ref="H1:H2"/>
    <mergeCell ref="I1:I2"/>
    <mergeCell ref="J1:J2"/>
    <mergeCell ref="K1:K2"/>
    <mergeCell ref="L1:L2"/>
    <mergeCell ref="M1:M2"/>
    <mergeCell ref="N1:N2"/>
    <mergeCell ref="A1:A2"/>
    <mergeCell ref="B1:B2"/>
    <mergeCell ref="C1:C2"/>
    <mergeCell ref="D1:D2"/>
    <mergeCell ref="E1:E2"/>
    <mergeCell ref="F1:F2"/>
    <mergeCell ref="G1:G2"/>
    <mergeCell ref="B5:E6"/>
    <mergeCell ref="B10:M11"/>
    <mergeCell ref="B13:D14"/>
    <mergeCell ref="E13:E14"/>
    <mergeCell ref="F13:F14"/>
    <mergeCell ref="G13:G14"/>
    <mergeCell ref="B15:D15"/>
    <mergeCell ref="B16:D17"/>
    <mergeCell ref="E16:E17"/>
    <mergeCell ref="F16:F17"/>
    <mergeCell ref="G16:G17"/>
    <mergeCell ref="B18:D18"/>
    <mergeCell ref="B19:G19"/>
    <mergeCell ref="B24:M27"/>
    <mergeCell ref="G38:G39"/>
    <mergeCell ref="H38:H39"/>
    <mergeCell ref="I38:I39"/>
    <mergeCell ref="J38:J39"/>
    <mergeCell ref="K38:K39"/>
    <mergeCell ref="L38:L39"/>
    <mergeCell ref="B64:D64"/>
    <mergeCell ref="B65:D65"/>
    <mergeCell ref="B66:D66"/>
    <mergeCell ref="B67:D67"/>
    <mergeCell ref="B68:M69"/>
    <mergeCell ref="B75:D75"/>
    <mergeCell ref="B76:D76"/>
    <mergeCell ref="B77:D77"/>
    <mergeCell ref="B78:G78"/>
    <mergeCell ref="B83:G84"/>
    <mergeCell ref="H83:I83"/>
    <mergeCell ref="J83:K83"/>
    <mergeCell ref="L83:M83"/>
    <mergeCell ref="B85:M85"/>
    <mergeCell ref="B31:F32"/>
    <mergeCell ref="B36:D39"/>
    <mergeCell ref="E36:G37"/>
    <mergeCell ref="H36:J37"/>
    <mergeCell ref="K36:M37"/>
    <mergeCell ref="E38:E39"/>
    <mergeCell ref="F38:F39"/>
    <mergeCell ref="M38:M39"/>
    <mergeCell ref="B40:M40"/>
    <mergeCell ref="B41:D41"/>
    <mergeCell ref="B42:D42"/>
    <mergeCell ref="B43:D43"/>
    <mergeCell ref="B44:D44"/>
    <mergeCell ref="B45:M45"/>
    <mergeCell ref="B46:D46"/>
    <mergeCell ref="B47:D47"/>
    <mergeCell ref="B48:D48"/>
    <mergeCell ref="B49:D49"/>
    <mergeCell ref="B50:M50"/>
    <mergeCell ref="B51:D51"/>
    <mergeCell ref="B52:D52"/>
    <mergeCell ref="B53:D53"/>
    <mergeCell ref="B54:D54"/>
    <mergeCell ref="B55:D55"/>
    <mergeCell ref="B56:M58"/>
    <mergeCell ref="E60:G61"/>
    <mergeCell ref="H60:J61"/>
    <mergeCell ref="K60:M61"/>
    <mergeCell ref="K62:K63"/>
    <mergeCell ref="L62:L63"/>
    <mergeCell ref="M62:M63"/>
    <mergeCell ref="B60:D63"/>
    <mergeCell ref="E62:E63"/>
    <mergeCell ref="F62:F63"/>
    <mergeCell ref="G62:G63"/>
    <mergeCell ref="H62:H63"/>
    <mergeCell ref="I62:I63"/>
    <mergeCell ref="J62:J63"/>
    <mergeCell ref="B86:G86"/>
    <mergeCell ref="B87:G87"/>
    <mergeCell ref="B88:M88"/>
    <mergeCell ref="B89:G89"/>
    <mergeCell ref="B90:G90"/>
    <mergeCell ref="B91:G91"/>
    <mergeCell ref="B92:M92"/>
    <mergeCell ref="J101:K101"/>
    <mergeCell ref="L101:M101"/>
    <mergeCell ref="B93:G93"/>
    <mergeCell ref="B94:G94"/>
    <mergeCell ref="B95:G95"/>
    <mergeCell ref="B96:G96"/>
    <mergeCell ref="B97:M99"/>
    <mergeCell ref="B101:G102"/>
    <mergeCell ref="H101:I101"/>
    <mergeCell ref="B103:K103"/>
    <mergeCell ref="B104:G104"/>
    <mergeCell ref="B105:G105"/>
    <mergeCell ref="B106:K106"/>
    <mergeCell ref="B107:G107"/>
    <mergeCell ref="B108:G108"/>
    <mergeCell ref="B109:G109"/>
    <mergeCell ref="H120:I120"/>
    <mergeCell ref="J120:K120"/>
    <mergeCell ref="B110:K110"/>
    <mergeCell ref="B111:G111"/>
    <mergeCell ref="B112:G112"/>
    <mergeCell ref="B113:G113"/>
    <mergeCell ref="B114:G114"/>
    <mergeCell ref="B115:M118"/>
    <mergeCell ref="L120:M120"/>
    <mergeCell ref="B120:G121"/>
    <mergeCell ref="B122:K122"/>
    <mergeCell ref="B123:G123"/>
    <mergeCell ref="B124:G124"/>
    <mergeCell ref="B125:K125"/>
    <mergeCell ref="B126:G126"/>
    <mergeCell ref="B127:G127"/>
    <mergeCell ref="B128:G128"/>
    <mergeCell ref="B129:G129"/>
    <mergeCell ref="B130:M130"/>
    <mergeCell ref="B132:G133"/>
    <mergeCell ref="H132:I132"/>
    <mergeCell ref="J132:K132"/>
    <mergeCell ref="L132:M132"/>
    <mergeCell ref="B134:K134"/>
    <mergeCell ref="B135:G135"/>
    <mergeCell ref="B136:G136"/>
    <mergeCell ref="B137:K137"/>
    <mergeCell ref="B138:G138"/>
    <mergeCell ref="B139:G139"/>
    <mergeCell ref="B140:G140"/>
    <mergeCell ref="B141:G141"/>
    <mergeCell ref="B142:M144"/>
    <mergeCell ref="B149:D151"/>
    <mergeCell ref="E149:E151"/>
    <mergeCell ref="F149:F151"/>
    <mergeCell ref="G149:G151"/>
    <mergeCell ref="B152:G152"/>
    <mergeCell ref="B153:D153"/>
    <mergeCell ref="B154:D154"/>
    <mergeCell ref="B155:G155"/>
    <mergeCell ref="B156:D156"/>
    <mergeCell ref="B157:D157"/>
    <mergeCell ref="B158:D158"/>
    <mergeCell ref="B159:D159"/>
    <mergeCell ref="B167:D167"/>
    <mergeCell ref="B168:G172"/>
    <mergeCell ref="B160:D160"/>
    <mergeCell ref="B161:D161"/>
    <mergeCell ref="B162:D162"/>
    <mergeCell ref="B163:D163"/>
    <mergeCell ref="B164:D164"/>
    <mergeCell ref="B165:D165"/>
    <mergeCell ref="B166:D166"/>
    <mergeCell ref="B175:G176"/>
    <mergeCell ref="H175:J175"/>
    <mergeCell ref="K175:M175"/>
    <mergeCell ref="B177:M177"/>
    <mergeCell ref="B178:G178"/>
    <mergeCell ref="B186:G186"/>
    <mergeCell ref="B187:G187"/>
    <mergeCell ref="B188:G188"/>
    <mergeCell ref="B189:M189"/>
    <mergeCell ref="B179:G179"/>
    <mergeCell ref="B180:M180"/>
    <mergeCell ref="B181:G181"/>
    <mergeCell ref="B182:G182"/>
    <mergeCell ref="B183:G183"/>
    <mergeCell ref="B184:G184"/>
    <mergeCell ref="B185:G185"/>
    <mergeCell ref="B194:D197"/>
    <mergeCell ref="E194:E197"/>
    <mergeCell ref="F194:F197"/>
    <mergeCell ref="G194:G197"/>
    <mergeCell ref="B198:G198"/>
    <mergeCell ref="B199:D199"/>
    <mergeCell ref="B200:D200"/>
    <mergeCell ref="B201:G201"/>
    <mergeCell ref="B202:D202"/>
    <mergeCell ref="B203:D203"/>
    <mergeCell ref="B204:D204"/>
    <mergeCell ref="B205:D205"/>
    <mergeCell ref="B206:D206"/>
    <mergeCell ref="B207:D207"/>
    <mergeCell ref="J221:K221"/>
    <mergeCell ref="L221:M221"/>
    <mergeCell ref="B208:D208"/>
    <mergeCell ref="B209:D209"/>
    <mergeCell ref="B210:D210"/>
    <mergeCell ref="B211:D211"/>
    <mergeCell ref="B212:G216"/>
    <mergeCell ref="B221:G222"/>
    <mergeCell ref="H221:I221"/>
    <mergeCell ref="B223:G223"/>
    <mergeCell ref="B224:G224"/>
    <mergeCell ref="B225:G225"/>
    <mergeCell ref="B226:G226"/>
    <mergeCell ref="B227:G227"/>
    <mergeCell ref="B228:G228"/>
    <mergeCell ref="B229:G229"/>
    <mergeCell ref="B230:G230"/>
    <mergeCell ref="B231:G231"/>
    <mergeCell ref="B232:G232"/>
    <mergeCell ref="B233:G233"/>
    <mergeCell ref="B234:G234"/>
    <mergeCell ref="B235:M237"/>
    <mergeCell ref="K239:M239"/>
    <mergeCell ref="K240:K242"/>
    <mergeCell ref="L240:L242"/>
    <mergeCell ref="M240:M242"/>
    <mergeCell ref="E239:G239"/>
    <mergeCell ref="H239:J239"/>
    <mergeCell ref="B239:D242"/>
    <mergeCell ref="E240:E242"/>
    <mergeCell ref="F240:F242"/>
    <mergeCell ref="G240:G242"/>
    <mergeCell ref="H240:H242"/>
    <mergeCell ref="I240:I242"/>
    <mergeCell ref="J240:J242"/>
    <mergeCell ref="B243:D243"/>
    <mergeCell ref="B244:D244"/>
    <mergeCell ref="B245:D245"/>
    <mergeCell ref="B246:D246"/>
    <mergeCell ref="B247:D247"/>
    <mergeCell ref="B248:D248"/>
    <mergeCell ref="B249:D249"/>
    <mergeCell ref="H258:H259"/>
    <mergeCell ref="I258:I259"/>
    <mergeCell ref="J258:J259"/>
    <mergeCell ref="K258:K259"/>
    <mergeCell ref="L258:L259"/>
    <mergeCell ref="M258:M259"/>
    <mergeCell ref="B250:D250"/>
    <mergeCell ref="B251:D251"/>
    <mergeCell ref="B252:D252"/>
    <mergeCell ref="B253:D253"/>
    <mergeCell ref="B254:D254"/>
    <mergeCell ref="B255:M255"/>
    <mergeCell ref="B258:G259"/>
    <mergeCell ref="B545:G545"/>
    <mergeCell ref="B546:G546"/>
    <mergeCell ref="B547:G547"/>
    <mergeCell ref="B548:G548"/>
    <mergeCell ref="B549:G549"/>
    <mergeCell ref="B550:G550"/>
    <mergeCell ref="B551:G551"/>
    <mergeCell ref="B552:G552"/>
    <mergeCell ref="B557:G558"/>
    <mergeCell ref="H557:J557"/>
    <mergeCell ref="K557:M557"/>
    <mergeCell ref="B559:G559"/>
    <mergeCell ref="B560:G560"/>
    <mergeCell ref="B561:G561"/>
    <mergeCell ref="B562:G562"/>
    <mergeCell ref="B563:G563"/>
    <mergeCell ref="B564:M564"/>
    <mergeCell ref="B569:G570"/>
    <mergeCell ref="H569:J569"/>
    <mergeCell ref="K569:M569"/>
    <mergeCell ref="B571:G571"/>
    <mergeCell ref="B572:G572"/>
    <mergeCell ref="B573:G573"/>
    <mergeCell ref="B574:G574"/>
    <mergeCell ref="B575:G575"/>
    <mergeCell ref="B576:G576"/>
    <mergeCell ref="B577:G577"/>
    <mergeCell ref="B580:D581"/>
    <mergeCell ref="B586:G587"/>
    <mergeCell ref="H586:J586"/>
    <mergeCell ref="K586:M586"/>
    <mergeCell ref="O586:T587"/>
    <mergeCell ref="U586:W586"/>
    <mergeCell ref="X586:Z586"/>
    <mergeCell ref="O588:Z588"/>
    <mergeCell ref="O591:T591"/>
    <mergeCell ref="O592:T592"/>
    <mergeCell ref="O593:Z593"/>
    <mergeCell ref="O594:T594"/>
    <mergeCell ref="O596:T596"/>
    <mergeCell ref="O597:T597"/>
    <mergeCell ref="O598:T598"/>
    <mergeCell ref="O599:Z600"/>
    <mergeCell ref="B588:M588"/>
    <mergeCell ref="B589:G589"/>
    <mergeCell ref="O589:T589"/>
    <mergeCell ref="B590:G590"/>
    <mergeCell ref="O590:T590"/>
    <mergeCell ref="B591:G591"/>
    <mergeCell ref="B592:G592"/>
    <mergeCell ref="B615:M617"/>
    <mergeCell ref="B644:M645"/>
    <mergeCell ref="B647:G648"/>
    <mergeCell ref="H647:J647"/>
    <mergeCell ref="K647:M647"/>
    <mergeCell ref="B649:G649"/>
    <mergeCell ref="B650:G650"/>
    <mergeCell ref="B651:G651"/>
    <mergeCell ref="B652:G652"/>
    <mergeCell ref="B622:G623"/>
    <mergeCell ref="H622:J622"/>
    <mergeCell ref="K622:M622"/>
    <mergeCell ref="B624:G624"/>
    <mergeCell ref="B625:G625"/>
    <mergeCell ref="B626:M626"/>
    <mergeCell ref="B629:M630"/>
    <mergeCell ref="B632:G633"/>
    <mergeCell ref="H632:J632"/>
    <mergeCell ref="K632:M632"/>
    <mergeCell ref="B634:G634"/>
    <mergeCell ref="B635:G635"/>
    <mergeCell ref="B636:G636"/>
    <mergeCell ref="B637:G637"/>
    <mergeCell ref="B638:G638"/>
    <mergeCell ref="B606:M606"/>
    <mergeCell ref="B607:G607"/>
    <mergeCell ref="B608:G608"/>
    <mergeCell ref="B609:G609"/>
    <mergeCell ref="B610:G610"/>
    <mergeCell ref="B611:M611"/>
    <mergeCell ref="B612:G612"/>
    <mergeCell ref="B613:G613"/>
    <mergeCell ref="B614:G614"/>
    <mergeCell ref="H604:J604"/>
    <mergeCell ref="K604:M604"/>
    <mergeCell ref="B593:M593"/>
    <mergeCell ref="B594:G594"/>
    <mergeCell ref="B595:G595"/>
    <mergeCell ref="B596:G596"/>
    <mergeCell ref="B597:G597"/>
    <mergeCell ref="B598:M599"/>
    <mergeCell ref="B604:G605"/>
    <mergeCell ref="B639:G639"/>
    <mergeCell ref="B640:G640"/>
    <mergeCell ref="B641:M641"/>
    <mergeCell ref="B662:G662"/>
    <mergeCell ref="B654:M654"/>
    <mergeCell ref="B659:G660"/>
    <mergeCell ref="H659:J659"/>
    <mergeCell ref="K659:M659"/>
    <mergeCell ref="B661:M661"/>
    <mergeCell ref="B653:G653"/>
    <mergeCell ref="B663:G663"/>
    <mergeCell ref="B664:G664"/>
    <mergeCell ref="B665:G665"/>
    <mergeCell ref="B666:G666"/>
    <mergeCell ref="B667:G667"/>
    <mergeCell ref="B668:M668"/>
    <mergeCell ref="H745:I745"/>
    <mergeCell ref="J745:K745"/>
    <mergeCell ref="B732:G732"/>
    <mergeCell ref="B733:G733"/>
    <mergeCell ref="B734:G734"/>
    <mergeCell ref="B735:G735"/>
    <mergeCell ref="B736:M736"/>
    <mergeCell ref="B740:F741"/>
    <mergeCell ref="L745:M745"/>
    <mergeCell ref="B696:G696"/>
    <mergeCell ref="B697:G697"/>
    <mergeCell ref="B698:G698"/>
    <mergeCell ref="B699:G699"/>
    <mergeCell ref="B700:G700"/>
    <mergeCell ref="B702:M703"/>
    <mergeCell ref="B701:G701"/>
    <mergeCell ref="B709:G710"/>
    <mergeCell ref="H709:J709"/>
    <mergeCell ref="F759:F760"/>
    <mergeCell ref="G759:G760"/>
    <mergeCell ref="B745:G746"/>
    <mergeCell ref="B747:G747"/>
    <mergeCell ref="B748:G748"/>
    <mergeCell ref="B749:G749"/>
    <mergeCell ref="B750:M753"/>
    <mergeCell ref="B759:D760"/>
    <mergeCell ref="E759:E760"/>
    <mergeCell ref="B772:G773"/>
    <mergeCell ref="B774:G774"/>
    <mergeCell ref="B775:G775"/>
    <mergeCell ref="B776:G776"/>
    <mergeCell ref="B777:G777"/>
    <mergeCell ref="B778:G778"/>
    <mergeCell ref="B779:G779"/>
    <mergeCell ref="B780:G780"/>
    <mergeCell ref="B761:D761"/>
    <mergeCell ref="B762:D762"/>
    <mergeCell ref="B763:D763"/>
    <mergeCell ref="B764:D764"/>
    <mergeCell ref="B765:D765"/>
    <mergeCell ref="H772:J772"/>
    <mergeCell ref="K772:M772"/>
    <mergeCell ref="B669:G669"/>
    <mergeCell ref="B670:G670"/>
    <mergeCell ref="B671:G671"/>
    <mergeCell ref="B672:G672"/>
    <mergeCell ref="B673:G673"/>
    <mergeCell ref="B674:G674"/>
    <mergeCell ref="B675:G675"/>
    <mergeCell ref="B676:G676"/>
    <mergeCell ref="B677:G677"/>
    <mergeCell ref="B678:G678"/>
    <mergeCell ref="B679:G679"/>
    <mergeCell ref="B680:M682"/>
    <mergeCell ref="H687:J687"/>
    <mergeCell ref="K687:M687"/>
    <mergeCell ref="B687:G688"/>
    <mergeCell ref="B689:M689"/>
    <mergeCell ref="B690:G690"/>
    <mergeCell ref="B691:G691"/>
    <mergeCell ref="B692:G692"/>
    <mergeCell ref="B693:G693"/>
    <mergeCell ref="B694:G694"/>
    <mergeCell ref="B695:M695"/>
    <mergeCell ref="K709:M709"/>
    <mergeCell ref="B711:M711"/>
    <mergeCell ref="B712:G712"/>
    <mergeCell ref="B713:G713"/>
    <mergeCell ref="B714:G714"/>
    <mergeCell ref="B715:G715"/>
    <mergeCell ref="B716:G716"/>
    <mergeCell ref="B717:M717"/>
    <mergeCell ref="B718:G718"/>
    <mergeCell ref="B719:G719"/>
    <mergeCell ref="B720:G720"/>
    <mergeCell ref="B721:G721"/>
    <mergeCell ref="B722:G722"/>
    <mergeCell ref="B723:M724"/>
    <mergeCell ref="B729:G730"/>
    <mergeCell ref="H729:J729"/>
    <mergeCell ref="K729:M729"/>
    <mergeCell ref="B731:G731"/>
    <mergeCell ref="L288:L290"/>
    <mergeCell ref="M288:M290"/>
    <mergeCell ref="B287:D290"/>
    <mergeCell ref="E287:G287"/>
    <mergeCell ref="H287:J287"/>
    <mergeCell ref="K287:M287"/>
    <mergeCell ref="E288:E290"/>
    <mergeCell ref="F288:F290"/>
    <mergeCell ref="G288:G290"/>
    <mergeCell ref="J288:J290"/>
    <mergeCell ref="K288:K290"/>
    <mergeCell ref="H288:H290"/>
    <mergeCell ref="I288:I290"/>
    <mergeCell ref="B260:G260"/>
    <mergeCell ref="B261:G261"/>
    <mergeCell ref="B262:G262"/>
    <mergeCell ref="B263:G263"/>
    <mergeCell ref="B264:G264"/>
    <mergeCell ref="B265:G265"/>
    <mergeCell ref="B266:G266"/>
    <mergeCell ref="J274:K274"/>
    <mergeCell ref="L274:M274"/>
    <mergeCell ref="B267:G267"/>
    <mergeCell ref="B268:G268"/>
    <mergeCell ref="B269:G269"/>
    <mergeCell ref="B270:G270"/>
    <mergeCell ref="B271:G271"/>
    <mergeCell ref="B274:G275"/>
    <mergeCell ref="H274:I274"/>
    <mergeCell ref="B283:G283"/>
    <mergeCell ref="B284:G284"/>
    <mergeCell ref="B285:M285"/>
    <mergeCell ref="B276:G276"/>
    <mergeCell ref="B277:G277"/>
    <mergeCell ref="B278:G278"/>
    <mergeCell ref="B279:G279"/>
    <mergeCell ref="B280:G280"/>
    <mergeCell ref="B281:G281"/>
    <mergeCell ref="B282:G282"/>
    <mergeCell ref="B291:D291"/>
    <mergeCell ref="B292:D292"/>
    <mergeCell ref="B293:D293"/>
    <mergeCell ref="B294:D294"/>
    <mergeCell ref="B295:D295"/>
    <mergeCell ref="B351:D352"/>
    <mergeCell ref="B353:D354"/>
    <mergeCell ref="B355:D355"/>
    <mergeCell ref="B356:D357"/>
    <mergeCell ref="B299:D299"/>
    <mergeCell ref="B300:M300"/>
    <mergeCell ref="H305:J305"/>
    <mergeCell ref="K305:M305"/>
    <mergeCell ref="B296:D296"/>
    <mergeCell ref="B297:D297"/>
    <mergeCell ref="B298:D298"/>
    <mergeCell ref="B305:G306"/>
    <mergeCell ref="B307:G307"/>
    <mergeCell ref="B308:G308"/>
    <mergeCell ref="B309:G309"/>
    <mergeCell ref="B310:G310"/>
    <mergeCell ref="B311:G311"/>
    <mergeCell ref="B312:G312"/>
    <mergeCell ref="B313:G313"/>
    <mergeCell ref="B358:D359"/>
    <mergeCell ref="B360:D361"/>
    <mergeCell ref="B362:D362"/>
    <mergeCell ref="B380:D381"/>
    <mergeCell ref="B382:D382"/>
    <mergeCell ref="B383:D383"/>
    <mergeCell ref="B368:D369"/>
    <mergeCell ref="B370:D370"/>
    <mergeCell ref="B371:D372"/>
    <mergeCell ref="B373:D374"/>
    <mergeCell ref="B375:D375"/>
    <mergeCell ref="B376:D377"/>
    <mergeCell ref="B378:D379"/>
    <mergeCell ref="B363:D363"/>
    <mergeCell ref="B364:M366"/>
    <mergeCell ref="E368:G368"/>
    <mergeCell ref="H368:J368"/>
    <mergeCell ref="K368:M368"/>
    <mergeCell ref="B314:G314"/>
    <mergeCell ref="B315:G315"/>
    <mergeCell ref="B316:G316"/>
    <mergeCell ref="B317:G317"/>
    <mergeCell ref="B318:G318"/>
    <mergeCell ref="B319:J324"/>
    <mergeCell ref="B326:G327"/>
    <mergeCell ref="H326:J326"/>
    <mergeCell ref="K326:M326"/>
    <mergeCell ref="B328:G328"/>
    <mergeCell ref="H328:H329"/>
    <mergeCell ref="I328:I329"/>
    <mergeCell ref="J328:J329"/>
    <mergeCell ref="B329:G329"/>
    <mergeCell ref="B330:G330"/>
    <mergeCell ref="B331:G331"/>
    <mergeCell ref="B332:G332"/>
    <mergeCell ref="B333:G333"/>
    <mergeCell ref="B334:G334"/>
    <mergeCell ref="B336:M338"/>
    <mergeCell ref="B335:G335"/>
    <mergeCell ref="B343:F344"/>
    <mergeCell ref="B348:D349"/>
    <mergeCell ref="E348:G348"/>
    <mergeCell ref="H348:J348"/>
    <mergeCell ref="K348:M348"/>
    <mergeCell ref="B350:D350"/>
    <mergeCell ref="B384:M386"/>
    <mergeCell ref="B389:M390"/>
    <mergeCell ref="B464:J464"/>
    <mergeCell ref="O464:W464"/>
    <mergeCell ref="B465:M465"/>
    <mergeCell ref="O465:Z465"/>
    <mergeCell ref="B466:J466"/>
    <mergeCell ref="O466:W466"/>
    <mergeCell ref="B467:J467"/>
    <mergeCell ref="B392:G393"/>
    <mergeCell ref="H392:I392"/>
    <mergeCell ref="J392:K392"/>
    <mergeCell ref="L392:M392"/>
    <mergeCell ref="B394:G394"/>
    <mergeCell ref="B395:G395"/>
    <mergeCell ref="B397:M397"/>
    <mergeCell ref="B396:G396"/>
    <mergeCell ref="B400:G401"/>
    <mergeCell ref="H400:I400"/>
    <mergeCell ref="J400:K400"/>
    <mergeCell ref="L400:M400"/>
    <mergeCell ref="B402:G402"/>
    <mergeCell ref="B403:G403"/>
    <mergeCell ref="B404:G404"/>
    <mergeCell ref="B468:J468"/>
    <mergeCell ref="B469:J469"/>
    <mergeCell ref="O469:W469"/>
    <mergeCell ref="B470:J470"/>
    <mergeCell ref="O470:W470"/>
    <mergeCell ref="B471:J471"/>
    <mergeCell ref="O471:W471"/>
    <mergeCell ref="O481:W481"/>
    <mergeCell ref="O482:Z482"/>
    <mergeCell ref="B472:J472"/>
    <mergeCell ref="B473:J473"/>
    <mergeCell ref="B474:J474"/>
    <mergeCell ref="B475:J475"/>
    <mergeCell ref="B476:J476"/>
    <mergeCell ref="B477:J477"/>
    <mergeCell ref="B478:J478"/>
    <mergeCell ref="B479:J479"/>
    <mergeCell ref="B480:M480"/>
    <mergeCell ref="B481:J481"/>
    <mergeCell ref="B482:J482"/>
    <mergeCell ref="O483:W483"/>
    <mergeCell ref="O484:W484"/>
    <mergeCell ref="O485:W485"/>
    <mergeCell ref="O486:W486"/>
    <mergeCell ref="O487:W487"/>
    <mergeCell ref="O488:Z488"/>
    <mergeCell ref="O473:W473"/>
    <mergeCell ref="O475:W475"/>
    <mergeCell ref="O476:W476"/>
    <mergeCell ref="O477:W477"/>
    <mergeCell ref="O478:W478"/>
    <mergeCell ref="O479:W479"/>
    <mergeCell ref="O480:W480"/>
    <mergeCell ref="B405:M405"/>
    <mergeCell ref="B410:C411"/>
    <mergeCell ref="B415:D416"/>
    <mergeCell ref="E415:E416"/>
    <mergeCell ref="F415:F416"/>
    <mergeCell ref="G415:G416"/>
    <mergeCell ref="B417:D417"/>
    <mergeCell ref="B418:D418"/>
    <mergeCell ref="B419:G421"/>
    <mergeCell ref="B424:D425"/>
    <mergeCell ref="E424:E425"/>
    <mergeCell ref="F424:F425"/>
    <mergeCell ref="G424:G425"/>
    <mergeCell ref="B426:D426"/>
    <mergeCell ref="B427:D427"/>
    <mergeCell ref="B428:G428"/>
    <mergeCell ref="B432:D434"/>
    <mergeCell ref="E432:G433"/>
    <mergeCell ref="H432:J433"/>
    <mergeCell ref="K432:M433"/>
    <mergeCell ref="B435:D435"/>
    <mergeCell ref="B436:D436"/>
    <mergeCell ref="B437:D437"/>
    <mergeCell ref="B438:M439"/>
    <mergeCell ref="B441:M442"/>
    <mergeCell ref="B444:M453"/>
    <mergeCell ref="B458:D459"/>
    <mergeCell ref="B483:J483"/>
    <mergeCell ref="B484:J484"/>
    <mergeCell ref="B486:M486"/>
    <mergeCell ref="B485:J485"/>
    <mergeCell ref="B491:D493"/>
    <mergeCell ref="E491:E493"/>
    <mergeCell ref="F491:F493"/>
    <mergeCell ref="G491:G493"/>
    <mergeCell ref="B494:D494"/>
    <mergeCell ref="B495:D495"/>
    <mergeCell ref="B500:D501"/>
    <mergeCell ref="E500:E501"/>
    <mergeCell ref="F500:F501"/>
    <mergeCell ref="G500:G501"/>
    <mergeCell ref="E502:E503"/>
    <mergeCell ref="F502:F503"/>
    <mergeCell ref="G502:G503"/>
    <mergeCell ref="B502:D503"/>
    <mergeCell ref="B504:G505"/>
    <mergeCell ref="B512:G513"/>
    <mergeCell ref="H512:J512"/>
    <mergeCell ref="K512:M512"/>
    <mergeCell ref="B514:G514"/>
    <mergeCell ref="B515:G515"/>
    <mergeCell ref="B516:G516"/>
    <mergeCell ref="B518:D520"/>
    <mergeCell ref="E518:E520"/>
    <mergeCell ref="F518:F520"/>
    <mergeCell ref="G518:G520"/>
    <mergeCell ref="B535:I535"/>
    <mergeCell ref="B536:I536"/>
    <mergeCell ref="B537:I537"/>
    <mergeCell ref="B542:G543"/>
    <mergeCell ref="H542:J542"/>
    <mergeCell ref="K542:M542"/>
    <mergeCell ref="B544:G544"/>
    <mergeCell ref="B521:D521"/>
    <mergeCell ref="B522:D522"/>
    <mergeCell ref="B528:I528"/>
    <mergeCell ref="B529:I529"/>
    <mergeCell ref="B530:I530"/>
    <mergeCell ref="B531:I531"/>
    <mergeCell ref="B532:I532"/>
    <mergeCell ref="B533:I533"/>
    <mergeCell ref="B534:I534"/>
  </mergeCells>
  <pageMargins left="0.25" right="0.25" top="0.75" bottom="0.75" header="0" footer="0"/>
  <pageSetup paperSize="9"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8"/>
  <dimension ref="A1:Z1010"/>
  <sheetViews>
    <sheetView showGridLines="0" workbookViewId="0">
      <pane ySplit="2" topLeftCell="A4" activePane="bottomLeft" state="frozen"/>
      <selection pane="bottomLeft" activeCell="Q15" sqref="Q15"/>
    </sheetView>
  </sheetViews>
  <sheetFormatPr defaultColWidth="11.19921875" defaultRowHeight="15" customHeight="1" x14ac:dyDescent="0.2"/>
  <cols>
    <col min="1" max="2" width="7" customWidth="1"/>
    <col min="3" max="13" width="10.3984375" customWidth="1"/>
    <col min="14" max="14" width="11.3984375" customWidth="1"/>
    <col min="15" max="26" width="8.59765625" customWidth="1"/>
  </cols>
  <sheetData>
    <row r="1" spans="1:26" ht="12.75" customHeight="1" x14ac:dyDescent="0.2">
      <c r="A1" s="1619"/>
      <c r="B1" s="2288"/>
      <c r="C1" s="1800"/>
      <c r="D1" s="1858"/>
      <c r="E1" s="1859"/>
      <c r="F1" s="1860"/>
      <c r="G1" s="1861"/>
      <c r="H1" s="1801"/>
      <c r="I1" s="1800"/>
      <c r="J1" s="1800"/>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31.5" customHeight="1" x14ac:dyDescent="0.2">
      <c r="A5" s="9"/>
      <c r="B5" s="7" t="s">
        <v>1231</v>
      </c>
      <c r="C5" s="7"/>
      <c r="D5" s="6"/>
      <c r="E5" s="6"/>
      <c r="F5" s="6"/>
      <c r="G5" s="6"/>
      <c r="H5" s="6"/>
      <c r="I5" s="6"/>
      <c r="J5" s="6"/>
      <c r="K5" s="6"/>
      <c r="L5" s="6"/>
      <c r="M5" s="6"/>
      <c r="N5" s="6"/>
      <c r="O5" s="6"/>
      <c r="P5" s="6"/>
      <c r="Q5" s="6"/>
      <c r="R5" s="6"/>
      <c r="S5" s="6"/>
      <c r="T5" s="6"/>
      <c r="U5" s="6"/>
      <c r="V5" s="6"/>
      <c r="W5" s="6"/>
      <c r="X5" s="6"/>
      <c r="Y5" s="6"/>
      <c r="Z5" s="6"/>
    </row>
    <row r="6" spans="1:26" ht="12.75" customHeight="1" x14ac:dyDescent="0.2">
      <c r="A6" s="2"/>
      <c r="B6" s="2447" t="s">
        <v>1232</v>
      </c>
      <c r="C6" s="1610"/>
      <c r="D6" s="1610"/>
      <c r="E6" s="1610"/>
      <c r="F6" s="1610"/>
      <c r="G6" s="1610"/>
      <c r="H6" s="1610"/>
      <c r="I6" s="1610"/>
      <c r="J6" s="1610"/>
      <c r="K6" s="1610"/>
      <c r="L6" s="1610"/>
      <c r="M6" s="1610"/>
      <c r="N6" s="2"/>
      <c r="O6" s="2"/>
      <c r="P6" s="2"/>
      <c r="Q6" s="2"/>
      <c r="R6" s="2"/>
      <c r="S6" s="2"/>
      <c r="T6" s="2"/>
      <c r="U6" s="2"/>
      <c r="V6" s="2"/>
      <c r="W6" s="2"/>
      <c r="X6" s="2"/>
      <c r="Y6" s="2"/>
      <c r="Z6" s="2"/>
    </row>
    <row r="7" spans="1:26" ht="12.75" customHeight="1" x14ac:dyDescent="0.2">
      <c r="A7" s="2"/>
      <c r="B7" s="1610"/>
      <c r="C7" s="1610"/>
      <c r="D7" s="1610"/>
      <c r="E7" s="1610"/>
      <c r="F7" s="1610"/>
      <c r="G7" s="1610"/>
      <c r="H7" s="1610"/>
      <c r="I7" s="1610"/>
      <c r="J7" s="1610"/>
      <c r="K7" s="1610"/>
      <c r="L7" s="1610"/>
      <c r="M7" s="1610"/>
      <c r="N7" s="2"/>
      <c r="O7" s="2"/>
      <c r="P7" s="2"/>
      <c r="Q7" s="2"/>
      <c r="R7" s="2"/>
      <c r="S7" s="2"/>
      <c r="T7" s="2"/>
      <c r="U7" s="2"/>
      <c r="V7" s="2"/>
      <c r="W7" s="2"/>
      <c r="X7" s="2"/>
      <c r="Y7" s="2"/>
      <c r="Z7" s="2"/>
    </row>
    <row r="8" spans="1:26" ht="12.75" customHeight="1" x14ac:dyDescent="0.2">
      <c r="A8" s="2"/>
      <c r="B8" s="1610"/>
      <c r="C8" s="1610"/>
      <c r="D8" s="1610"/>
      <c r="E8" s="1610"/>
      <c r="F8" s="1610"/>
      <c r="G8" s="1610"/>
      <c r="H8" s="1610"/>
      <c r="I8" s="1610"/>
      <c r="J8" s="1610"/>
      <c r="K8" s="1610"/>
      <c r="L8" s="1610"/>
      <c r="M8" s="1610"/>
      <c r="N8" s="2"/>
      <c r="O8" s="2"/>
      <c r="P8" s="2"/>
      <c r="Q8" s="2"/>
      <c r="R8" s="2"/>
      <c r="S8" s="2"/>
      <c r="T8" s="2"/>
      <c r="U8" s="2"/>
      <c r="V8" s="2"/>
      <c r="W8" s="2"/>
      <c r="X8" s="2"/>
      <c r="Y8" s="2"/>
      <c r="Z8" s="2"/>
    </row>
    <row r="9" spans="1:26" ht="12.7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2.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x14ac:dyDescent="0.2">
      <c r="A11" s="2"/>
      <c r="B11" s="2449" t="s">
        <v>1233</v>
      </c>
      <c r="C11" s="1615"/>
      <c r="D11" s="1615"/>
      <c r="E11" s="2450" t="s">
        <v>1234</v>
      </c>
      <c r="F11" s="1638"/>
      <c r="G11" s="1638"/>
      <c r="H11" s="1638"/>
      <c r="I11" s="1638"/>
      <c r="J11" s="1638"/>
      <c r="K11" s="1638"/>
      <c r="L11" s="2451" t="s">
        <v>1235</v>
      </c>
      <c r="M11" s="1638"/>
      <c r="N11" s="2"/>
      <c r="O11" s="2"/>
      <c r="P11" s="2"/>
      <c r="Q11" s="2"/>
      <c r="R11" s="2"/>
      <c r="S11" s="2"/>
      <c r="T11" s="2"/>
      <c r="U11" s="2"/>
      <c r="V11" s="2"/>
      <c r="W11" s="2"/>
      <c r="X11" s="2"/>
      <c r="Y11" s="2"/>
      <c r="Z11" s="2"/>
    </row>
    <row r="12" spans="1:26" ht="15.75" customHeight="1" x14ac:dyDescent="0.2">
      <c r="A12" s="1004"/>
      <c r="B12" s="2466" t="s">
        <v>1236</v>
      </c>
      <c r="C12" s="2467"/>
      <c r="D12" s="2468"/>
      <c r="E12" s="2452" t="s">
        <v>1237</v>
      </c>
      <c r="F12" s="2453"/>
      <c r="G12" s="2453"/>
      <c r="H12" s="2453"/>
      <c r="I12" s="2453"/>
      <c r="J12" s="2453"/>
      <c r="K12" s="2454"/>
      <c r="L12" s="2368" t="s">
        <v>49</v>
      </c>
      <c r="M12" s="2369"/>
      <c r="N12" s="1004"/>
      <c r="O12" s="2"/>
      <c r="P12" s="2"/>
      <c r="Q12" s="2"/>
      <c r="R12" s="2"/>
      <c r="S12" s="2"/>
      <c r="T12" s="2"/>
      <c r="U12" s="2"/>
      <c r="V12" s="2"/>
      <c r="W12" s="2"/>
      <c r="X12" s="2"/>
      <c r="Y12" s="2"/>
      <c r="Z12" s="2"/>
    </row>
    <row r="13" spans="1:26" ht="12.75" customHeight="1" x14ac:dyDescent="0.2">
      <c r="A13" s="1004"/>
      <c r="B13" s="2469"/>
      <c r="C13" s="2370"/>
      <c r="D13" s="2470"/>
      <c r="E13" s="2455"/>
      <c r="F13" s="2456"/>
      <c r="G13" s="2456"/>
      <c r="H13" s="2456"/>
      <c r="I13" s="2456"/>
      <c r="J13" s="2456"/>
      <c r="K13" s="2457"/>
      <c r="L13" s="2368" t="s">
        <v>49</v>
      </c>
      <c r="M13" s="2369"/>
      <c r="N13" s="1004"/>
      <c r="O13" s="2"/>
      <c r="P13" s="2"/>
      <c r="Q13" s="2"/>
      <c r="R13" s="2"/>
      <c r="S13" s="2"/>
      <c r="T13" s="2"/>
      <c r="U13" s="2"/>
      <c r="V13" s="2"/>
      <c r="W13" s="2"/>
      <c r="X13" s="2"/>
      <c r="Y13" s="2"/>
      <c r="Z13" s="2"/>
    </row>
    <row r="14" spans="1:26" ht="12.75" customHeight="1" x14ac:dyDescent="0.2">
      <c r="A14" s="1004"/>
      <c r="B14" s="2469"/>
      <c r="C14" s="2370"/>
      <c r="D14" s="2470"/>
      <c r="E14" s="2455"/>
      <c r="F14" s="2456"/>
      <c r="G14" s="2456"/>
      <c r="H14" s="2456"/>
      <c r="I14" s="2456"/>
      <c r="J14" s="2456"/>
      <c r="K14" s="2457"/>
      <c r="L14" s="2368" t="s">
        <v>49</v>
      </c>
      <c r="M14" s="2369"/>
      <c r="N14" s="1004"/>
      <c r="O14" s="2"/>
      <c r="P14" s="2"/>
      <c r="Q14" s="2"/>
      <c r="R14" s="2"/>
      <c r="S14" s="2"/>
      <c r="T14" s="2"/>
      <c r="U14" s="2"/>
      <c r="V14" s="2"/>
      <c r="W14" s="2"/>
      <c r="X14" s="2"/>
      <c r="Y14" s="2"/>
      <c r="Z14" s="2"/>
    </row>
    <row r="15" spans="1:26" ht="12.75" customHeight="1" x14ac:dyDescent="0.2">
      <c r="A15" s="1004"/>
      <c r="B15" s="2469"/>
      <c r="C15" s="2370"/>
      <c r="D15" s="2470"/>
      <c r="E15" s="2455"/>
      <c r="F15" s="2456"/>
      <c r="G15" s="2456"/>
      <c r="H15" s="2456"/>
      <c r="I15" s="2456"/>
      <c r="J15" s="2456"/>
      <c r="K15" s="2457"/>
      <c r="L15" s="2368" t="s">
        <v>49</v>
      </c>
      <c r="M15" s="2369"/>
      <c r="N15" s="1004"/>
      <c r="O15" s="2"/>
      <c r="P15" s="2"/>
      <c r="Q15" s="2"/>
      <c r="R15" s="2"/>
      <c r="S15" s="2"/>
      <c r="T15" s="2"/>
      <c r="U15" s="2"/>
      <c r="V15" s="2"/>
      <c r="W15" s="2"/>
      <c r="X15" s="2"/>
      <c r="Y15" s="2"/>
      <c r="Z15" s="2"/>
    </row>
    <row r="16" spans="1:26" ht="12.75" customHeight="1" x14ac:dyDescent="0.2">
      <c r="A16" s="1004"/>
      <c r="B16" s="2469"/>
      <c r="C16" s="2370"/>
      <c r="D16" s="2470"/>
      <c r="E16" s="2455"/>
      <c r="F16" s="2456"/>
      <c r="G16" s="2456"/>
      <c r="H16" s="2456"/>
      <c r="I16" s="2456"/>
      <c r="J16" s="2456"/>
      <c r="K16" s="2457"/>
      <c r="L16" s="2368" t="s">
        <v>49</v>
      </c>
      <c r="M16" s="2369"/>
      <c r="N16" s="1004"/>
      <c r="O16" s="2"/>
      <c r="P16" s="2"/>
      <c r="Q16" s="2"/>
      <c r="R16" s="2"/>
      <c r="S16" s="2"/>
      <c r="T16" s="2"/>
      <c r="U16" s="2"/>
      <c r="V16" s="2"/>
      <c r="W16" s="2"/>
      <c r="X16" s="2"/>
      <c r="Y16" s="2"/>
      <c r="Z16" s="2"/>
    </row>
    <row r="17" spans="1:26" ht="12.75" customHeight="1" x14ac:dyDescent="0.2">
      <c r="A17" s="1004"/>
      <c r="B17" s="2469"/>
      <c r="C17" s="2370"/>
      <c r="D17" s="2470"/>
      <c r="E17" s="2455"/>
      <c r="F17" s="2456"/>
      <c r="G17" s="2456"/>
      <c r="H17" s="2456"/>
      <c r="I17" s="2456"/>
      <c r="J17" s="2456"/>
      <c r="K17" s="2457"/>
      <c r="L17" s="2368" t="s">
        <v>49</v>
      </c>
      <c r="M17" s="2369"/>
      <c r="N17" s="1004"/>
      <c r="O17" s="2"/>
      <c r="P17" s="2"/>
      <c r="Q17" s="2"/>
      <c r="R17" s="2"/>
      <c r="S17" s="2"/>
      <c r="T17" s="2"/>
      <c r="U17" s="2"/>
      <c r="V17" s="2"/>
      <c r="W17" s="2"/>
      <c r="X17" s="2"/>
      <c r="Y17" s="2"/>
      <c r="Z17" s="2"/>
    </row>
    <row r="18" spans="1:26" ht="12.75" customHeight="1" x14ac:dyDescent="0.2">
      <c r="A18" s="1004"/>
      <c r="B18" s="2469"/>
      <c r="C18" s="2370"/>
      <c r="D18" s="2470"/>
      <c r="E18" s="2455"/>
      <c r="F18" s="2456"/>
      <c r="G18" s="2456"/>
      <c r="H18" s="2456"/>
      <c r="I18" s="2456"/>
      <c r="J18" s="2456"/>
      <c r="K18" s="2457"/>
      <c r="L18" s="2368" t="s">
        <v>49</v>
      </c>
      <c r="M18" s="2369"/>
      <c r="N18" s="1004"/>
      <c r="O18" s="2"/>
      <c r="P18" s="2"/>
      <c r="Q18" s="2"/>
      <c r="R18" s="2"/>
      <c r="S18" s="2"/>
      <c r="T18" s="2"/>
      <c r="U18" s="2"/>
      <c r="V18" s="2"/>
      <c r="W18" s="2"/>
      <c r="X18" s="2"/>
      <c r="Y18" s="2"/>
      <c r="Z18" s="2"/>
    </row>
    <row r="19" spans="1:26" ht="12.75" customHeight="1" x14ac:dyDescent="0.2">
      <c r="A19" s="1004"/>
      <c r="B19" s="2469"/>
      <c r="C19" s="2370"/>
      <c r="D19" s="2470"/>
      <c r="E19" s="2455"/>
      <c r="F19" s="2456"/>
      <c r="G19" s="2456"/>
      <c r="H19" s="2456"/>
      <c r="I19" s="2456"/>
      <c r="J19" s="2456"/>
      <c r="K19" s="2457"/>
      <c r="L19" s="2368" t="s">
        <v>49</v>
      </c>
      <c r="M19" s="2369"/>
      <c r="N19" s="1004"/>
      <c r="O19" s="2"/>
      <c r="P19" s="2"/>
      <c r="Q19" s="2"/>
      <c r="R19" s="2"/>
      <c r="S19" s="2"/>
      <c r="T19" s="2"/>
      <c r="U19" s="2"/>
      <c r="V19" s="2"/>
      <c r="W19" s="2"/>
      <c r="X19" s="2"/>
      <c r="Y19" s="2"/>
      <c r="Z19" s="2"/>
    </row>
    <row r="20" spans="1:26" ht="12.75" customHeight="1" x14ac:dyDescent="0.2">
      <c r="A20" s="1004"/>
      <c r="B20" s="2469"/>
      <c r="C20" s="2370"/>
      <c r="D20" s="2470"/>
      <c r="E20" s="2455"/>
      <c r="F20" s="2456"/>
      <c r="G20" s="2456"/>
      <c r="H20" s="2456"/>
      <c r="I20" s="2456"/>
      <c r="J20" s="2456"/>
      <c r="K20" s="2457"/>
      <c r="L20" s="2364" t="s">
        <v>1238</v>
      </c>
      <c r="M20" s="2365"/>
      <c r="N20" s="1004"/>
      <c r="O20" s="2"/>
      <c r="P20" s="2"/>
      <c r="Q20" s="2"/>
      <c r="R20" s="2"/>
      <c r="S20" s="2"/>
      <c r="T20" s="2"/>
      <c r="U20" s="2"/>
      <c r="V20" s="2"/>
      <c r="W20" s="2"/>
      <c r="X20" s="2"/>
      <c r="Y20" s="2"/>
      <c r="Z20" s="2"/>
    </row>
    <row r="21" spans="1:26" ht="12.75" customHeight="1" x14ac:dyDescent="0.2">
      <c r="A21" s="1004"/>
      <c r="B21" s="2469"/>
      <c r="C21" s="2370"/>
      <c r="D21" s="2470"/>
      <c r="E21" s="2455"/>
      <c r="F21" s="2456"/>
      <c r="G21" s="2456"/>
      <c r="H21" s="2456"/>
      <c r="I21" s="2456"/>
      <c r="J21" s="2456"/>
      <c r="K21" s="2457"/>
      <c r="L21" s="2364" t="s">
        <v>1238</v>
      </c>
      <c r="M21" s="2365"/>
      <c r="N21" s="1004"/>
      <c r="O21" s="2"/>
      <c r="P21" s="2"/>
      <c r="Q21" s="2"/>
      <c r="R21" s="2"/>
      <c r="S21" s="2"/>
      <c r="T21" s="2"/>
      <c r="U21" s="2"/>
      <c r="V21" s="2"/>
      <c r="W21" s="2"/>
      <c r="X21" s="2"/>
      <c r="Y21" s="2"/>
      <c r="Z21" s="2"/>
    </row>
    <row r="22" spans="1:26" ht="12.75" customHeight="1" x14ac:dyDescent="0.2">
      <c r="A22" s="1004"/>
      <c r="B22" s="2469"/>
      <c r="C22" s="2370"/>
      <c r="D22" s="2470"/>
      <c r="E22" s="2455"/>
      <c r="F22" s="2456"/>
      <c r="G22" s="2456"/>
      <c r="H22" s="2456"/>
      <c r="I22" s="2456"/>
      <c r="J22" s="2456"/>
      <c r="K22" s="2457"/>
      <c r="L22" s="2364" t="s">
        <v>1238</v>
      </c>
      <c r="M22" s="2365"/>
      <c r="N22" s="1004"/>
      <c r="O22" s="2"/>
      <c r="P22" s="2"/>
      <c r="Q22" s="2"/>
      <c r="R22" s="2"/>
      <c r="S22" s="2"/>
      <c r="T22" s="2"/>
      <c r="U22" s="2"/>
      <c r="V22" s="2"/>
      <c r="W22" s="2"/>
      <c r="X22" s="2"/>
      <c r="Y22" s="2"/>
      <c r="Z22" s="2"/>
    </row>
    <row r="23" spans="1:26" ht="12.75" customHeight="1" x14ac:dyDescent="0.2">
      <c r="A23" s="1004"/>
      <c r="B23" s="2469"/>
      <c r="C23" s="2370"/>
      <c r="D23" s="2470"/>
      <c r="E23" s="2455"/>
      <c r="F23" s="2456"/>
      <c r="G23" s="2456"/>
      <c r="H23" s="2456"/>
      <c r="I23" s="2456"/>
      <c r="J23" s="2456"/>
      <c r="K23" s="2457"/>
      <c r="L23" s="2364" t="s">
        <v>1238</v>
      </c>
      <c r="M23" s="2365"/>
      <c r="N23" s="1004"/>
      <c r="O23" s="2"/>
      <c r="P23" s="2"/>
      <c r="Q23" s="2"/>
      <c r="R23" s="2"/>
      <c r="S23" s="2"/>
      <c r="T23" s="2"/>
      <c r="U23" s="2"/>
      <c r="V23" s="2"/>
      <c r="W23" s="2"/>
      <c r="X23" s="2"/>
      <c r="Y23" s="2"/>
      <c r="Z23" s="2"/>
    </row>
    <row r="24" spans="1:26" ht="12.75" customHeight="1" x14ac:dyDescent="0.2">
      <c r="A24" s="1004"/>
      <c r="B24" s="2469"/>
      <c r="C24" s="2370"/>
      <c r="D24" s="2470"/>
      <c r="E24" s="2455"/>
      <c r="F24" s="2456"/>
      <c r="G24" s="2456"/>
      <c r="H24" s="2456"/>
      <c r="I24" s="2456"/>
      <c r="J24" s="2456"/>
      <c r="K24" s="2457"/>
      <c r="L24" s="2364" t="s">
        <v>1239</v>
      </c>
      <c r="M24" s="2365"/>
      <c r="N24" s="1004"/>
      <c r="O24" s="2"/>
      <c r="P24" s="2"/>
      <c r="Q24" s="2"/>
      <c r="R24" s="2"/>
      <c r="S24" s="2"/>
      <c r="T24" s="2"/>
      <c r="U24" s="2"/>
      <c r="V24" s="2"/>
      <c r="W24" s="2"/>
      <c r="X24" s="2"/>
      <c r="Y24" s="2"/>
      <c r="Z24" s="2"/>
    </row>
    <row r="25" spans="1:26" ht="12.75" customHeight="1" x14ac:dyDescent="0.2">
      <c r="A25" s="1004"/>
      <c r="B25" s="2469"/>
      <c r="C25" s="2370"/>
      <c r="D25" s="2470"/>
      <c r="E25" s="2455"/>
      <c r="F25" s="2456"/>
      <c r="G25" s="2456"/>
      <c r="H25" s="2456"/>
      <c r="I25" s="2456"/>
      <c r="J25" s="2456"/>
      <c r="K25" s="2457"/>
      <c r="L25" s="2364" t="s">
        <v>1239</v>
      </c>
      <c r="M25" s="2365"/>
      <c r="N25" s="1004"/>
      <c r="O25" s="2"/>
      <c r="P25" s="2"/>
      <c r="Q25" s="2"/>
      <c r="R25" s="2"/>
      <c r="S25" s="2"/>
      <c r="T25" s="2"/>
      <c r="U25" s="2"/>
      <c r="V25" s="2"/>
      <c r="W25" s="2"/>
      <c r="X25" s="2"/>
      <c r="Y25" s="2"/>
      <c r="Z25" s="2"/>
    </row>
    <row r="26" spans="1:26" ht="12.75" customHeight="1" x14ac:dyDescent="0.2">
      <c r="A26" s="1004"/>
      <c r="B26" s="2469"/>
      <c r="C26" s="2370"/>
      <c r="D26" s="2470"/>
      <c r="E26" s="2455"/>
      <c r="F26" s="2456"/>
      <c r="G26" s="2456"/>
      <c r="H26" s="2456"/>
      <c r="I26" s="2456"/>
      <c r="J26" s="2456"/>
      <c r="K26" s="2457"/>
      <c r="L26" s="2364" t="s">
        <v>1239</v>
      </c>
      <c r="M26" s="2365"/>
      <c r="N26" s="1004"/>
      <c r="O26" s="2"/>
      <c r="P26" s="2"/>
      <c r="Q26" s="2"/>
      <c r="R26" s="2"/>
      <c r="S26" s="2"/>
      <c r="T26" s="2"/>
      <c r="U26" s="2"/>
      <c r="V26" s="2"/>
      <c r="W26" s="2"/>
      <c r="X26" s="2"/>
      <c r="Y26" s="2"/>
      <c r="Z26" s="2"/>
    </row>
    <row r="27" spans="1:26" ht="12.75" customHeight="1" x14ac:dyDescent="0.2">
      <c r="A27" s="1004"/>
      <c r="B27" s="2469"/>
      <c r="C27" s="2370"/>
      <c r="D27" s="2470"/>
      <c r="E27" s="2455"/>
      <c r="F27" s="2456"/>
      <c r="G27" s="2456"/>
      <c r="H27" s="2456"/>
      <c r="I27" s="2456"/>
      <c r="J27" s="2456"/>
      <c r="K27" s="2457"/>
      <c r="L27" s="2364" t="s">
        <v>1239</v>
      </c>
      <c r="M27" s="2365"/>
      <c r="N27" s="1004"/>
      <c r="O27" s="2"/>
      <c r="P27" s="2"/>
      <c r="Q27" s="2"/>
      <c r="R27" s="2"/>
      <c r="S27" s="2"/>
      <c r="T27" s="2"/>
      <c r="U27" s="2"/>
      <c r="V27" s="2"/>
      <c r="W27" s="2"/>
      <c r="X27" s="2"/>
      <c r="Y27" s="2"/>
      <c r="Z27" s="2"/>
    </row>
    <row r="28" spans="1:26" ht="12.75" customHeight="1" x14ac:dyDescent="0.2">
      <c r="A28" s="1004"/>
      <c r="B28" s="2469"/>
      <c r="C28" s="2370"/>
      <c r="D28" s="2470"/>
      <c r="E28" s="2455"/>
      <c r="F28" s="2456"/>
      <c r="G28" s="2456"/>
      <c r="H28" s="2456"/>
      <c r="I28" s="2456"/>
      <c r="J28" s="2456"/>
      <c r="K28" s="2457"/>
      <c r="L28" s="2364" t="s">
        <v>1240</v>
      </c>
      <c r="M28" s="2365"/>
      <c r="N28" s="1004"/>
      <c r="O28" s="2"/>
      <c r="P28" s="2"/>
      <c r="Q28" s="2"/>
      <c r="R28" s="2"/>
      <c r="S28" s="2"/>
      <c r="T28" s="2"/>
      <c r="U28" s="2"/>
      <c r="V28" s="2"/>
      <c r="W28" s="2"/>
      <c r="X28" s="2"/>
      <c r="Y28" s="2"/>
      <c r="Z28" s="2"/>
    </row>
    <row r="29" spans="1:26" ht="12.75" customHeight="1" x14ac:dyDescent="0.2">
      <c r="A29" s="1004"/>
      <c r="B29" s="2469"/>
      <c r="C29" s="2370"/>
      <c r="D29" s="2470"/>
      <c r="E29" s="2455"/>
      <c r="F29" s="2456"/>
      <c r="G29" s="2456"/>
      <c r="H29" s="2456"/>
      <c r="I29" s="2456"/>
      <c r="J29" s="2456"/>
      <c r="K29" s="2457"/>
      <c r="L29" s="2364" t="s">
        <v>1240</v>
      </c>
      <c r="M29" s="2365"/>
      <c r="N29" s="1004"/>
      <c r="O29" s="2"/>
      <c r="P29" s="2"/>
      <c r="Q29" s="2"/>
      <c r="R29" s="2"/>
      <c r="S29" s="2"/>
      <c r="T29" s="2"/>
      <c r="U29" s="2"/>
      <c r="V29" s="2"/>
      <c r="W29" s="2"/>
      <c r="X29" s="2"/>
      <c r="Y29" s="2"/>
      <c r="Z29" s="2"/>
    </row>
    <row r="30" spans="1:26" ht="12.75" customHeight="1" x14ac:dyDescent="0.2">
      <c r="A30" s="1004"/>
      <c r="B30" s="2469"/>
      <c r="C30" s="2370"/>
      <c r="D30" s="2470"/>
      <c r="E30" s="2455"/>
      <c r="F30" s="2456"/>
      <c r="G30" s="2456"/>
      <c r="H30" s="2456"/>
      <c r="I30" s="2456"/>
      <c r="J30" s="2456"/>
      <c r="K30" s="2457"/>
      <c r="L30" s="2364" t="s">
        <v>1240</v>
      </c>
      <c r="M30" s="2365"/>
      <c r="N30" s="1004"/>
      <c r="O30" s="2"/>
      <c r="P30" s="2"/>
      <c r="Q30" s="2"/>
      <c r="R30" s="2"/>
      <c r="S30" s="2"/>
      <c r="T30" s="2"/>
      <c r="U30" s="2"/>
      <c r="V30" s="2"/>
      <c r="W30" s="2"/>
      <c r="X30" s="2"/>
      <c r="Y30" s="2"/>
      <c r="Z30" s="2"/>
    </row>
    <row r="31" spans="1:26" ht="12.75" customHeight="1" x14ac:dyDescent="0.2">
      <c r="A31" s="1004"/>
      <c r="B31" s="2469"/>
      <c r="C31" s="2370"/>
      <c r="D31" s="2470"/>
      <c r="E31" s="2455"/>
      <c r="F31" s="2456"/>
      <c r="G31" s="2456"/>
      <c r="H31" s="2456"/>
      <c r="I31" s="2456"/>
      <c r="J31" s="2456"/>
      <c r="K31" s="2457"/>
      <c r="L31" s="2364" t="s">
        <v>1240</v>
      </c>
      <c r="M31" s="2365"/>
      <c r="N31" s="1004"/>
      <c r="O31" s="2"/>
      <c r="P31" s="2"/>
      <c r="Q31" s="2"/>
      <c r="R31" s="2"/>
      <c r="S31" s="2"/>
      <c r="T31" s="2"/>
      <c r="U31" s="2"/>
      <c r="V31" s="2"/>
      <c r="W31" s="2"/>
      <c r="X31" s="2"/>
      <c r="Y31" s="2"/>
      <c r="Z31" s="2"/>
    </row>
    <row r="32" spans="1:26" ht="12.75" customHeight="1" x14ac:dyDescent="0.2">
      <c r="A32" s="1004"/>
      <c r="B32" s="2469"/>
      <c r="C32" s="2370"/>
      <c r="D32" s="2470"/>
      <c r="E32" s="2455"/>
      <c r="F32" s="2456"/>
      <c r="G32" s="2456"/>
      <c r="H32" s="2456"/>
      <c r="I32" s="2456"/>
      <c r="J32" s="2456"/>
      <c r="K32" s="2457"/>
      <c r="L32" s="2364" t="s">
        <v>1240</v>
      </c>
      <c r="M32" s="2365"/>
      <c r="N32" s="1004"/>
      <c r="O32" s="2"/>
      <c r="P32" s="2"/>
      <c r="Q32" s="2"/>
      <c r="R32" s="2"/>
      <c r="S32" s="2"/>
      <c r="T32" s="2"/>
      <c r="U32" s="2"/>
      <c r="V32" s="2"/>
      <c r="W32" s="2"/>
      <c r="X32" s="2"/>
      <c r="Y32" s="2"/>
      <c r="Z32" s="2"/>
    </row>
    <row r="33" spans="1:26" ht="12.75" customHeight="1" x14ac:dyDescent="0.2">
      <c r="A33" s="1004"/>
      <c r="B33" s="2469"/>
      <c r="C33" s="2370"/>
      <c r="D33" s="2470"/>
      <c r="E33" s="2458"/>
      <c r="F33" s="2459"/>
      <c r="G33" s="2459"/>
      <c r="H33" s="2459"/>
      <c r="I33" s="2459"/>
      <c r="J33" s="2459"/>
      <c r="K33" s="2460"/>
      <c r="L33" s="2366" t="s">
        <v>1241</v>
      </c>
      <c r="M33" s="2367"/>
      <c r="N33" s="1004"/>
      <c r="O33" s="2"/>
      <c r="P33" s="2"/>
      <c r="Q33" s="2"/>
      <c r="R33" s="2"/>
      <c r="S33" s="2"/>
      <c r="T33" s="2"/>
      <c r="U33" s="2"/>
      <c r="V33" s="2"/>
      <c r="W33" s="2"/>
      <c r="X33" s="2"/>
      <c r="Y33" s="2"/>
      <c r="Z33" s="2"/>
    </row>
    <row r="34" spans="1:26" ht="15.75" customHeight="1" x14ac:dyDescent="0.2">
      <c r="A34" s="1004"/>
      <c r="B34" s="2469"/>
      <c r="C34" s="2370"/>
      <c r="D34" s="2470"/>
      <c r="E34" s="2472" t="s">
        <v>182</v>
      </c>
      <c r="F34" s="2377"/>
      <c r="G34" s="2377"/>
      <c r="H34" s="2377"/>
      <c r="I34" s="2377"/>
      <c r="J34" s="2377"/>
      <c r="K34" s="1976"/>
      <c r="L34" s="2464" t="s">
        <v>49</v>
      </c>
      <c r="M34" s="2465"/>
      <c r="N34" s="2"/>
      <c r="O34" s="2"/>
      <c r="P34" s="2"/>
      <c r="Q34" s="2"/>
      <c r="R34" s="2"/>
      <c r="S34" s="2"/>
      <c r="T34" s="2"/>
      <c r="U34" s="2"/>
      <c r="V34" s="2"/>
      <c r="W34" s="2"/>
      <c r="X34" s="2"/>
      <c r="Y34" s="2"/>
      <c r="Z34" s="2"/>
    </row>
    <row r="35" spans="1:26" ht="12.75" customHeight="1" x14ac:dyDescent="0.2">
      <c r="A35" s="1004"/>
      <c r="B35" s="2469"/>
      <c r="C35" s="2370"/>
      <c r="D35" s="2470"/>
      <c r="E35" s="1615"/>
      <c r="F35" s="1610"/>
      <c r="G35" s="1610"/>
      <c r="H35" s="1610"/>
      <c r="I35" s="1610"/>
      <c r="J35" s="1610"/>
      <c r="K35" s="1976"/>
      <c r="L35" s="2402" t="s">
        <v>1240</v>
      </c>
      <c r="M35" s="2403"/>
      <c r="N35" s="2"/>
      <c r="O35" s="2"/>
      <c r="P35" s="2"/>
      <c r="Q35" s="2"/>
      <c r="R35" s="2"/>
      <c r="S35" s="2"/>
      <c r="T35" s="2"/>
      <c r="U35" s="2"/>
      <c r="V35" s="2"/>
      <c r="W35" s="2"/>
      <c r="X35" s="2"/>
      <c r="Y35" s="2"/>
      <c r="Z35" s="2"/>
    </row>
    <row r="36" spans="1:26" ht="12.75" customHeight="1" x14ac:dyDescent="0.2">
      <c r="A36" s="1004"/>
      <c r="B36" s="2469"/>
      <c r="C36" s="2370"/>
      <c r="D36" s="2470"/>
      <c r="E36" s="1615"/>
      <c r="F36" s="1610"/>
      <c r="G36" s="1610"/>
      <c r="H36" s="1610"/>
      <c r="I36" s="1610"/>
      <c r="J36" s="1610"/>
      <c r="K36" s="1976"/>
      <c r="L36" s="2402" t="s">
        <v>1238</v>
      </c>
      <c r="M36" s="2403"/>
      <c r="N36" s="2"/>
      <c r="O36" s="2"/>
      <c r="P36" s="2"/>
      <c r="Q36" s="2"/>
      <c r="R36" s="2"/>
      <c r="S36" s="2"/>
      <c r="T36" s="2"/>
      <c r="U36" s="2"/>
      <c r="V36" s="2"/>
      <c r="W36" s="2"/>
      <c r="X36" s="2"/>
      <c r="Y36" s="2"/>
      <c r="Z36" s="2"/>
    </row>
    <row r="37" spans="1:26" ht="12.75" customHeight="1" x14ac:dyDescent="0.2">
      <c r="A37" s="1004"/>
      <c r="B37" s="2469"/>
      <c r="C37" s="2370"/>
      <c r="D37" s="2470"/>
      <c r="E37" s="1615"/>
      <c r="F37" s="1610"/>
      <c r="G37" s="1610"/>
      <c r="H37" s="1610"/>
      <c r="I37" s="1610"/>
      <c r="J37" s="1610"/>
      <c r="K37" s="1976"/>
      <c r="L37" s="2402" t="s">
        <v>1239</v>
      </c>
      <c r="M37" s="2403"/>
      <c r="N37" s="2"/>
      <c r="O37" s="2"/>
      <c r="P37" s="2"/>
      <c r="Q37" s="2"/>
      <c r="R37" s="2"/>
      <c r="S37" s="2"/>
      <c r="T37" s="2"/>
      <c r="U37" s="2"/>
      <c r="V37" s="2"/>
      <c r="W37" s="2"/>
      <c r="X37" s="2"/>
      <c r="Y37" s="2"/>
      <c r="Z37" s="2"/>
    </row>
    <row r="38" spans="1:26" ht="12.75" customHeight="1" x14ac:dyDescent="0.2">
      <c r="A38" s="1004"/>
      <c r="B38" s="2469"/>
      <c r="C38" s="2370"/>
      <c r="D38" s="2470"/>
      <c r="E38" s="1650"/>
      <c r="F38" s="1650"/>
      <c r="G38" s="1650"/>
      <c r="H38" s="1650"/>
      <c r="I38" s="1650"/>
      <c r="J38" s="1650"/>
      <c r="K38" s="1863"/>
      <c r="L38" s="2402" t="s">
        <v>1241</v>
      </c>
      <c r="M38" s="2403"/>
      <c r="N38" s="2"/>
      <c r="O38" s="2"/>
      <c r="P38" s="2"/>
      <c r="Q38" s="2"/>
      <c r="R38" s="2"/>
      <c r="S38" s="2"/>
      <c r="T38" s="2"/>
      <c r="U38" s="2"/>
      <c r="V38" s="2"/>
      <c r="W38" s="2"/>
      <c r="X38" s="2"/>
      <c r="Y38" s="2"/>
      <c r="Z38" s="2"/>
    </row>
    <row r="39" spans="1:26" ht="12.75" customHeight="1" x14ac:dyDescent="0.2">
      <c r="A39" s="1004"/>
      <c r="B39" s="2469"/>
      <c r="C39" s="2370"/>
      <c r="D39" s="2470"/>
      <c r="E39" s="2473" t="s">
        <v>84</v>
      </c>
      <c r="F39" s="1698"/>
      <c r="G39" s="1698"/>
      <c r="H39" s="1698"/>
      <c r="I39" s="1698"/>
      <c r="J39" s="1698"/>
      <c r="K39" s="1980"/>
      <c r="L39" s="2402" t="s">
        <v>49</v>
      </c>
      <c r="M39" s="2403"/>
      <c r="N39" s="2"/>
      <c r="O39" s="2"/>
      <c r="P39" s="2"/>
      <c r="Q39" s="2"/>
      <c r="R39" s="2"/>
      <c r="S39" s="2"/>
      <c r="T39" s="2"/>
      <c r="U39" s="2"/>
      <c r="V39" s="2"/>
      <c r="W39" s="2"/>
      <c r="X39" s="2"/>
      <c r="Y39" s="2"/>
      <c r="Z39" s="2"/>
    </row>
    <row r="40" spans="1:26" ht="12.75" customHeight="1" x14ac:dyDescent="0.2">
      <c r="A40" s="1004"/>
      <c r="B40" s="2469"/>
      <c r="C40" s="2370"/>
      <c r="D40" s="2470"/>
      <c r="E40" s="1615"/>
      <c r="F40" s="1610"/>
      <c r="G40" s="1610"/>
      <c r="H40" s="1610"/>
      <c r="I40" s="1610"/>
      <c r="J40" s="1610"/>
      <c r="K40" s="1976"/>
      <c r="L40" s="2402" t="s">
        <v>1240</v>
      </c>
      <c r="M40" s="2403"/>
      <c r="N40" s="2"/>
      <c r="O40" s="2"/>
      <c r="P40" s="2"/>
      <c r="Q40" s="2"/>
      <c r="R40" s="2"/>
      <c r="S40" s="2"/>
      <c r="T40" s="2"/>
      <c r="U40" s="2"/>
      <c r="V40" s="2"/>
      <c r="W40" s="2"/>
      <c r="X40" s="2"/>
      <c r="Y40" s="2"/>
      <c r="Z40" s="2"/>
    </row>
    <row r="41" spans="1:26" ht="12.75" customHeight="1" x14ac:dyDescent="0.2">
      <c r="A41" s="1004"/>
      <c r="B41" s="2469"/>
      <c r="C41" s="2370"/>
      <c r="D41" s="2470"/>
      <c r="E41" s="1615"/>
      <c r="F41" s="1610"/>
      <c r="G41" s="1610"/>
      <c r="H41" s="1610"/>
      <c r="I41" s="1610"/>
      <c r="J41" s="1610"/>
      <c r="K41" s="1976"/>
      <c r="L41" s="2402" t="s">
        <v>1238</v>
      </c>
      <c r="M41" s="2403"/>
      <c r="N41" s="2"/>
      <c r="O41" s="2"/>
      <c r="P41" s="2"/>
      <c r="Q41" s="2"/>
      <c r="R41" s="2"/>
      <c r="S41" s="2"/>
      <c r="T41" s="2"/>
      <c r="U41" s="2"/>
      <c r="V41" s="2"/>
      <c r="W41" s="2"/>
      <c r="X41" s="2"/>
      <c r="Y41" s="2"/>
      <c r="Z41" s="2"/>
    </row>
    <row r="42" spans="1:26" ht="12.75" customHeight="1" x14ac:dyDescent="0.2">
      <c r="A42" s="1004"/>
      <c r="B42" s="2469"/>
      <c r="C42" s="2370"/>
      <c r="D42" s="2470"/>
      <c r="E42" s="1615"/>
      <c r="F42" s="1610"/>
      <c r="G42" s="1610"/>
      <c r="H42" s="1610"/>
      <c r="I42" s="1610"/>
      <c r="J42" s="1610"/>
      <c r="K42" s="1976"/>
      <c r="L42" s="2402" t="s">
        <v>1239</v>
      </c>
      <c r="M42" s="2403"/>
      <c r="N42" s="2"/>
      <c r="O42" s="2"/>
      <c r="P42" s="2"/>
      <c r="Q42" s="2"/>
      <c r="R42" s="2"/>
      <c r="S42" s="2"/>
      <c r="T42" s="2"/>
      <c r="U42" s="2"/>
      <c r="V42" s="2"/>
      <c r="W42" s="2"/>
      <c r="X42" s="2"/>
      <c r="Y42" s="2"/>
      <c r="Z42" s="2"/>
    </row>
    <row r="43" spans="1:26" ht="12.75" customHeight="1" x14ac:dyDescent="0.2">
      <c r="A43" s="1004"/>
      <c r="B43" s="2469"/>
      <c r="C43" s="2370"/>
      <c r="D43" s="2470"/>
      <c r="E43" s="1615"/>
      <c r="F43" s="1610"/>
      <c r="G43" s="1610"/>
      <c r="H43" s="1610"/>
      <c r="I43" s="1610"/>
      <c r="J43" s="1610"/>
      <c r="K43" s="1976"/>
      <c r="L43" s="2402" t="s">
        <v>1241</v>
      </c>
      <c r="M43" s="2403"/>
      <c r="N43" s="2"/>
      <c r="O43" s="2"/>
      <c r="P43" s="2"/>
      <c r="Q43" s="2"/>
      <c r="R43" s="2"/>
      <c r="S43" s="2"/>
      <c r="T43" s="2"/>
      <c r="U43" s="2"/>
      <c r="V43" s="2"/>
      <c r="W43" s="2"/>
      <c r="X43" s="2"/>
      <c r="Y43" s="2"/>
      <c r="Z43" s="2"/>
    </row>
    <row r="44" spans="1:26" ht="12.75" customHeight="1" x14ac:dyDescent="0.2">
      <c r="A44" s="1004"/>
      <c r="B44" s="2469"/>
      <c r="C44" s="2370"/>
      <c r="D44" s="2470"/>
      <c r="E44" s="1650"/>
      <c r="F44" s="1650"/>
      <c r="G44" s="1650"/>
      <c r="H44" s="1650"/>
      <c r="I44" s="1650"/>
      <c r="J44" s="1650"/>
      <c r="K44" s="1863"/>
      <c r="L44" s="2402" t="s">
        <v>1242</v>
      </c>
      <c r="M44" s="2403"/>
      <c r="N44" s="2"/>
      <c r="O44" s="2"/>
      <c r="P44" s="2"/>
      <c r="Q44" s="2"/>
      <c r="R44" s="2"/>
      <c r="S44" s="2"/>
      <c r="T44" s="2"/>
      <c r="U44" s="2"/>
      <c r="V44" s="2"/>
      <c r="W44" s="2"/>
      <c r="X44" s="2"/>
      <c r="Y44" s="2"/>
      <c r="Z44" s="2"/>
    </row>
    <row r="45" spans="1:26" ht="15" customHeight="1" x14ac:dyDescent="0.2">
      <c r="A45" s="1004"/>
      <c r="B45" s="2469"/>
      <c r="C45" s="2370"/>
      <c r="D45" s="2470"/>
      <c r="E45" s="2444" t="s">
        <v>94</v>
      </c>
      <c r="F45" s="1698"/>
      <c r="G45" s="1698"/>
      <c r="H45" s="1698"/>
      <c r="I45" s="1698"/>
      <c r="J45" s="1698"/>
      <c r="K45" s="1980"/>
      <c r="L45" s="2402" t="s">
        <v>49</v>
      </c>
      <c r="M45" s="2403"/>
      <c r="N45" s="2"/>
      <c r="O45" s="2"/>
      <c r="P45" s="2"/>
      <c r="Q45" s="2"/>
      <c r="R45" s="2"/>
      <c r="S45" s="2"/>
      <c r="T45" s="2"/>
      <c r="U45" s="2"/>
      <c r="V45" s="2"/>
      <c r="W45" s="2"/>
      <c r="X45" s="2"/>
      <c r="Y45" s="2"/>
      <c r="Z45" s="2"/>
    </row>
    <row r="46" spans="1:26" ht="12.75" customHeight="1" x14ac:dyDescent="0.2">
      <c r="A46" s="1004"/>
      <c r="B46" s="2469"/>
      <c r="C46" s="2370"/>
      <c r="D46" s="2470"/>
      <c r="E46" s="1615"/>
      <c r="F46" s="1610"/>
      <c r="G46" s="1610"/>
      <c r="H46" s="1610"/>
      <c r="I46" s="1610"/>
      <c r="J46" s="1610"/>
      <c r="K46" s="1976"/>
      <c r="L46" s="2402" t="s">
        <v>1240</v>
      </c>
      <c r="M46" s="2403"/>
      <c r="N46" s="2"/>
      <c r="O46" s="2"/>
      <c r="P46" s="2"/>
      <c r="Q46" s="2"/>
      <c r="R46" s="2"/>
      <c r="S46" s="2"/>
      <c r="T46" s="2"/>
      <c r="U46" s="2"/>
      <c r="V46" s="2"/>
      <c r="W46" s="2"/>
      <c r="X46" s="2"/>
      <c r="Y46" s="2"/>
      <c r="Z46" s="2"/>
    </row>
    <row r="47" spans="1:26" ht="12.75" customHeight="1" x14ac:dyDescent="0.2">
      <c r="A47" s="1004"/>
      <c r="B47" s="1007"/>
      <c r="C47" s="1006"/>
      <c r="D47" s="1008"/>
      <c r="E47" s="1615"/>
      <c r="F47" s="1610"/>
      <c r="G47" s="1610"/>
      <c r="H47" s="1610"/>
      <c r="I47" s="1610"/>
      <c r="J47" s="1610"/>
      <c r="K47" s="1976"/>
      <c r="L47" s="2402" t="s">
        <v>1238</v>
      </c>
      <c r="M47" s="2403"/>
      <c r="N47" s="2"/>
      <c r="O47" s="2"/>
      <c r="P47" s="2"/>
      <c r="Q47" s="2"/>
      <c r="R47" s="2"/>
      <c r="S47" s="2"/>
      <c r="T47" s="2"/>
      <c r="U47" s="2"/>
      <c r="V47" s="2"/>
      <c r="W47" s="2"/>
      <c r="X47" s="2"/>
      <c r="Y47" s="2"/>
      <c r="Z47" s="2"/>
    </row>
    <row r="48" spans="1:26" ht="12.75" customHeight="1" x14ac:dyDescent="0.2">
      <c r="A48" s="1004"/>
      <c r="B48" s="1007"/>
      <c r="C48" s="1006"/>
      <c r="D48" s="1008"/>
      <c r="E48" s="1615"/>
      <c r="F48" s="1610"/>
      <c r="G48" s="1610"/>
      <c r="H48" s="1610"/>
      <c r="I48" s="1610"/>
      <c r="J48" s="1610"/>
      <c r="K48" s="1976"/>
      <c r="L48" s="2402" t="s">
        <v>1239</v>
      </c>
      <c r="M48" s="2403"/>
      <c r="N48" s="2"/>
      <c r="O48" s="2"/>
      <c r="P48" s="2"/>
      <c r="Q48" s="2"/>
      <c r="R48" s="2"/>
      <c r="S48" s="2"/>
      <c r="T48" s="2"/>
      <c r="U48" s="2"/>
      <c r="V48" s="2"/>
      <c r="W48" s="2"/>
      <c r="X48" s="2"/>
      <c r="Y48" s="2"/>
      <c r="Z48" s="2"/>
    </row>
    <row r="49" spans="1:26" ht="12.75" customHeight="1" x14ac:dyDescent="0.2">
      <c r="A49" s="1004"/>
      <c r="B49" s="1007"/>
      <c r="C49" s="1006"/>
      <c r="D49" s="1008"/>
      <c r="E49" s="1615"/>
      <c r="F49" s="1610"/>
      <c r="G49" s="1610"/>
      <c r="H49" s="1610"/>
      <c r="I49" s="1610"/>
      <c r="J49" s="1610"/>
      <c r="K49" s="1976"/>
      <c r="L49" s="2402" t="s">
        <v>1241</v>
      </c>
      <c r="M49" s="2403"/>
      <c r="N49" s="2"/>
      <c r="O49" s="2"/>
      <c r="P49" s="2"/>
      <c r="Q49" s="2"/>
      <c r="R49" s="2"/>
      <c r="S49" s="2"/>
      <c r="T49" s="2"/>
      <c r="U49" s="2"/>
      <c r="V49" s="2"/>
      <c r="W49" s="2"/>
      <c r="X49" s="2"/>
      <c r="Y49" s="2"/>
      <c r="Z49" s="2"/>
    </row>
    <row r="50" spans="1:26" ht="12.75" customHeight="1" x14ac:dyDescent="0.2">
      <c r="A50" s="1004"/>
      <c r="B50" s="1007"/>
      <c r="C50" s="1006"/>
      <c r="D50" s="1008"/>
      <c r="E50" s="1650"/>
      <c r="F50" s="1650"/>
      <c r="G50" s="1650"/>
      <c r="H50" s="1650"/>
      <c r="I50" s="1650"/>
      <c r="J50" s="1650"/>
      <c r="K50" s="1863"/>
      <c r="L50" s="2402" t="s">
        <v>1242</v>
      </c>
      <c r="M50" s="2403"/>
      <c r="N50" s="2"/>
      <c r="O50" s="2"/>
      <c r="P50" s="2"/>
      <c r="Q50" s="2"/>
      <c r="R50" s="2"/>
      <c r="S50" s="2"/>
      <c r="T50" s="2"/>
      <c r="U50" s="2"/>
      <c r="V50" s="2"/>
      <c r="W50" s="2"/>
      <c r="X50" s="2"/>
      <c r="Y50" s="2"/>
      <c r="Z50" s="2"/>
    </row>
    <row r="51" spans="1:26" ht="12.75" customHeight="1" x14ac:dyDescent="0.2">
      <c r="A51" s="1004"/>
      <c r="B51" s="1007"/>
      <c r="C51" s="1006"/>
      <c r="D51" s="1008"/>
      <c r="E51" s="2445" t="s">
        <v>98</v>
      </c>
      <c r="F51" s="1624"/>
      <c r="G51" s="1624"/>
      <c r="H51" s="1624"/>
      <c r="I51" s="1624"/>
      <c r="J51" s="1624"/>
      <c r="K51" s="2086"/>
      <c r="L51" s="2402" t="s">
        <v>49</v>
      </c>
      <c r="M51" s="2403"/>
      <c r="N51" s="2"/>
      <c r="O51" s="2"/>
      <c r="P51" s="2"/>
      <c r="Q51" s="2"/>
      <c r="R51" s="2"/>
      <c r="S51" s="2"/>
      <c r="T51" s="2"/>
      <c r="U51" s="2"/>
      <c r="V51" s="2"/>
      <c r="W51" s="2"/>
      <c r="X51" s="2"/>
      <c r="Y51" s="2"/>
      <c r="Z51" s="2"/>
    </row>
    <row r="52" spans="1:26" ht="12.75" customHeight="1" x14ac:dyDescent="0.2">
      <c r="A52" s="1004"/>
      <c r="B52" s="1007"/>
      <c r="C52" s="1006"/>
      <c r="D52" s="1008"/>
      <c r="E52" s="2461" t="s">
        <v>778</v>
      </c>
      <c r="F52" s="2462"/>
      <c r="G52" s="2462"/>
      <c r="H52" s="2462"/>
      <c r="I52" s="2462"/>
      <c r="J52" s="2462"/>
      <c r="K52" s="2463"/>
      <c r="L52" s="1601" t="s">
        <v>1238</v>
      </c>
      <c r="M52" s="1552"/>
      <c r="N52" s="2"/>
      <c r="O52" s="2"/>
      <c r="P52" s="2"/>
      <c r="Q52" s="2"/>
      <c r="R52" s="2"/>
      <c r="S52" s="2"/>
      <c r="T52" s="2"/>
      <c r="U52" s="2"/>
      <c r="V52" s="2"/>
      <c r="W52" s="2"/>
      <c r="X52" s="2"/>
      <c r="Y52" s="2"/>
      <c r="Z52" s="2"/>
    </row>
    <row r="53" spans="1:26" ht="15" customHeight="1" x14ac:dyDescent="0.2">
      <c r="A53" s="1004"/>
      <c r="B53" s="1007"/>
      <c r="C53" s="1006"/>
      <c r="D53" s="1008"/>
      <c r="E53" s="2444" t="s">
        <v>14</v>
      </c>
      <c r="F53" s="1698"/>
      <c r="G53" s="1698"/>
      <c r="H53" s="1698"/>
      <c r="I53" s="1698"/>
      <c r="J53" s="1698"/>
      <c r="K53" s="1980"/>
      <c r="L53" s="2402" t="s">
        <v>49</v>
      </c>
      <c r="M53" s="2403"/>
      <c r="N53" s="2"/>
      <c r="O53" s="2"/>
      <c r="P53" s="2"/>
      <c r="Q53" s="2"/>
      <c r="R53" s="2"/>
      <c r="S53" s="2"/>
      <c r="T53" s="2"/>
      <c r="U53" s="2"/>
      <c r="V53" s="2"/>
      <c r="W53" s="2"/>
      <c r="X53" s="2"/>
      <c r="Y53" s="2"/>
      <c r="Z53" s="2"/>
    </row>
    <row r="54" spans="1:26" ht="12.75" customHeight="1" x14ac:dyDescent="0.2">
      <c r="A54" s="1004"/>
      <c r="B54" s="1007"/>
      <c r="C54" s="1006"/>
      <c r="D54" s="1008"/>
      <c r="E54" s="1615"/>
      <c r="F54" s="1610"/>
      <c r="G54" s="1610"/>
      <c r="H54" s="1610"/>
      <c r="I54" s="1610"/>
      <c r="J54" s="1610"/>
      <c r="K54" s="1976"/>
      <c r="L54" s="2402" t="s">
        <v>1240</v>
      </c>
      <c r="M54" s="2403"/>
      <c r="N54" s="2"/>
      <c r="O54" s="2"/>
      <c r="P54" s="2"/>
      <c r="Q54" s="2"/>
      <c r="R54" s="2"/>
      <c r="S54" s="2"/>
      <c r="T54" s="2"/>
      <c r="U54" s="2"/>
      <c r="V54" s="2"/>
      <c r="W54" s="2"/>
      <c r="X54" s="2"/>
      <c r="Y54" s="2"/>
      <c r="Z54" s="2"/>
    </row>
    <row r="55" spans="1:26" ht="12.75" customHeight="1" x14ac:dyDescent="0.2">
      <c r="A55" s="1004"/>
      <c r="B55" s="1007"/>
      <c r="C55" s="1006"/>
      <c r="D55" s="1008"/>
      <c r="E55" s="1615"/>
      <c r="F55" s="1610"/>
      <c r="G55" s="1610"/>
      <c r="H55" s="1610"/>
      <c r="I55" s="1610"/>
      <c r="J55" s="1610"/>
      <c r="K55" s="1976"/>
      <c r="L55" s="2402" t="s">
        <v>1238</v>
      </c>
      <c r="M55" s="2403"/>
      <c r="N55" s="2"/>
      <c r="O55" s="2"/>
      <c r="P55" s="2"/>
      <c r="Q55" s="2"/>
      <c r="R55" s="2"/>
      <c r="S55" s="2"/>
      <c r="T55" s="2"/>
      <c r="U55" s="2"/>
      <c r="V55" s="2"/>
      <c r="W55" s="2"/>
      <c r="X55" s="2"/>
      <c r="Y55" s="2"/>
      <c r="Z55" s="2"/>
    </row>
    <row r="56" spans="1:26" ht="12.75" customHeight="1" x14ac:dyDescent="0.2">
      <c r="A56" s="1004"/>
      <c r="B56" s="1007"/>
      <c r="C56" s="1006"/>
      <c r="D56" s="1008"/>
      <c r="E56" s="1615"/>
      <c r="F56" s="1610"/>
      <c r="G56" s="1610"/>
      <c r="H56" s="1610"/>
      <c r="I56" s="1610"/>
      <c r="J56" s="1610"/>
      <c r="K56" s="1976"/>
      <c r="L56" s="2402" t="s">
        <v>1239</v>
      </c>
      <c r="M56" s="2403"/>
      <c r="N56" s="2"/>
      <c r="O56" s="2"/>
      <c r="P56" s="2"/>
      <c r="Q56" s="2"/>
      <c r="R56" s="2"/>
      <c r="S56" s="2"/>
      <c r="T56" s="2"/>
      <c r="U56" s="2"/>
      <c r="V56" s="2"/>
      <c r="W56" s="2"/>
      <c r="X56" s="2"/>
      <c r="Y56" s="2"/>
      <c r="Z56" s="2"/>
    </row>
    <row r="57" spans="1:26" ht="12.75" customHeight="1" x14ac:dyDescent="0.2">
      <c r="A57" s="1004"/>
      <c r="B57" s="1007"/>
      <c r="C57" s="1006"/>
      <c r="D57" s="1008"/>
      <c r="E57" s="1615"/>
      <c r="F57" s="1610"/>
      <c r="G57" s="1610"/>
      <c r="H57" s="1610"/>
      <c r="I57" s="1610"/>
      <c r="J57" s="1610"/>
      <c r="K57" s="1976"/>
      <c r="L57" s="2402" t="s">
        <v>1241</v>
      </c>
      <c r="M57" s="2403"/>
      <c r="N57" s="2"/>
      <c r="O57" s="2"/>
      <c r="P57" s="2"/>
      <c r="Q57" s="2"/>
      <c r="R57" s="2"/>
      <c r="S57" s="2"/>
      <c r="T57" s="2"/>
      <c r="U57" s="2"/>
      <c r="V57" s="2"/>
      <c r="W57" s="2"/>
      <c r="X57" s="2"/>
      <c r="Y57" s="2"/>
      <c r="Z57" s="2"/>
    </row>
    <row r="58" spans="1:26" ht="12.75" customHeight="1" x14ac:dyDescent="0.2">
      <c r="A58" s="1004"/>
      <c r="B58" s="1007"/>
      <c r="C58" s="1006"/>
      <c r="D58" s="1008"/>
      <c r="E58" s="1650"/>
      <c r="F58" s="1650"/>
      <c r="G58" s="1650"/>
      <c r="H58" s="1650"/>
      <c r="I58" s="1650"/>
      <c r="J58" s="1650"/>
      <c r="K58" s="1863"/>
      <c r="L58" s="2402" t="s">
        <v>1242</v>
      </c>
      <c r="M58" s="2403"/>
      <c r="N58" s="2"/>
      <c r="O58" s="2"/>
      <c r="P58" s="2"/>
      <c r="Q58" s="2"/>
      <c r="R58" s="2"/>
      <c r="S58" s="2"/>
      <c r="T58" s="2"/>
      <c r="U58" s="2"/>
      <c r="V58" s="2"/>
      <c r="W58" s="2"/>
      <c r="X58" s="2"/>
      <c r="Y58" s="2"/>
      <c r="Z58" s="2"/>
    </row>
    <row r="59" spans="1:26" ht="15" customHeight="1" x14ac:dyDescent="0.2">
      <c r="A59" s="1004"/>
      <c r="B59" s="1007"/>
      <c r="C59" s="1006"/>
      <c r="D59" s="1008"/>
      <c r="E59" s="2444" t="s">
        <v>81</v>
      </c>
      <c r="F59" s="1698"/>
      <c r="G59" s="1698"/>
      <c r="H59" s="1698"/>
      <c r="I59" s="1698"/>
      <c r="J59" s="1698"/>
      <c r="K59" s="1980"/>
      <c r="L59" s="2402" t="s">
        <v>49</v>
      </c>
      <c r="M59" s="2403"/>
      <c r="N59" s="2"/>
      <c r="O59" s="2"/>
      <c r="P59" s="2"/>
      <c r="Q59" s="2"/>
      <c r="R59" s="2"/>
      <c r="S59" s="2"/>
      <c r="T59" s="2"/>
      <c r="U59" s="2"/>
      <c r="V59" s="2"/>
      <c r="W59" s="2"/>
      <c r="X59" s="2"/>
      <c r="Y59" s="2"/>
      <c r="Z59" s="2"/>
    </row>
    <row r="60" spans="1:26" ht="12.75" customHeight="1" x14ac:dyDescent="0.2">
      <c r="A60" s="1004"/>
      <c r="B60" s="1007"/>
      <c r="C60" s="1006"/>
      <c r="D60" s="1008"/>
      <c r="E60" s="1615"/>
      <c r="F60" s="1610"/>
      <c r="G60" s="1610"/>
      <c r="H60" s="1610"/>
      <c r="I60" s="1610"/>
      <c r="J60" s="1610"/>
      <c r="K60" s="1976"/>
      <c r="L60" s="2402" t="s">
        <v>1240</v>
      </c>
      <c r="M60" s="2403"/>
      <c r="N60" s="2"/>
      <c r="O60" s="2"/>
      <c r="P60" s="2"/>
      <c r="Q60" s="2"/>
      <c r="R60" s="2"/>
      <c r="S60" s="2"/>
      <c r="T60" s="2"/>
      <c r="U60" s="2"/>
      <c r="V60" s="2"/>
      <c r="W60" s="2"/>
      <c r="X60" s="2"/>
      <c r="Y60" s="2"/>
      <c r="Z60" s="2"/>
    </row>
    <row r="61" spans="1:26" ht="12.75" customHeight="1" x14ac:dyDescent="0.2">
      <c r="A61" s="1004"/>
      <c r="B61" s="1007"/>
      <c r="C61" s="1006"/>
      <c r="D61" s="1008"/>
      <c r="E61" s="1615"/>
      <c r="F61" s="1610"/>
      <c r="G61" s="1610"/>
      <c r="H61" s="1610"/>
      <c r="I61" s="1610"/>
      <c r="J61" s="1610"/>
      <c r="K61" s="1976"/>
      <c r="L61" s="2402" t="s">
        <v>1238</v>
      </c>
      <c r="M61" s="2403"/>
      <c r="N61" s="2"/>
      <c r="O61" s="2"/>
      <c r="P61" s="2"/>
      <c r="Q61" s="2"/>
      <c r="R61" s="2"/>
      <c r="S61" s="2"/>
      <c r="T61" s="2"/>
      <c r="U61" s="2"/>
      <c r="V61" s="2"/>
      <c r="W61" s="2"/>
      <c r="X61" s="2"/>
      <c r="Y61" s="2"/>
      <c r="Z61" s="2"/>
    </row>
    <row r="62" spans="1:26" ht="12.75" customHeight="1" x14ac:dyDescent="0.2">
      <c r="A62" s="1004"/>
      <c r="B62" s="1007"/>
      <c r="C62" s="1006"/>
      <c r="D62" s="1008"/>
      <c r="E62" s="1615"/>
      <c r="F62" s="1610"/>
      <c r="G62" s="1610"/>
      <c r="H62" s="1610"/>
      <c r="I62" s="1610"/>
      <c r="J62" s="1610"/>
      <c r="K62" s="1976"/>
      <c r="L62" s="2402" t="s">
        <v>1239</v>
      </c>
      <c r="M62" s="2403"/>
      <c r="N62" s="2"/>
      <c r="O62" s="2"/>
      <c r="P62" s="2"/>
      <c r="Q62" s="2"/>
      <c r="R62" s="2"/>
      <c r="S62" s="2"/>
      <c r="T62" s="2"/>
      <c r="U62" s="2"/>
      <c r="V62" s="2"/>
      <c r="W62" s="2"/>
      <c r="X62" s="2"/>
      <c r="Y62" s="2"/>
      <c r="Z62" s="2"/>
    </row>
    <row r="63" spans="1:26" ht="12.75" customHeight="1" x14ac:dyDescent="0.2">
      <c r="A63" s="1004"/>
      <c r="B63" s="1007"/>
      <c r="C63" s="1006"/>
      <c r="D63" s="1008"/>
      <c r="E63" s="1615"/>
      <c r="F63" s="1610"/>
      <c r="G63" s="1610"/>
      <c r="H63" s="1610"/>
      <c r="I63" s="1610"/>
      <c r="J63" s="1610"/>
      <c r="K63" s="1976"/>
      <c r="L63" s="2402" t="s">
        <v>1241</v>
      </c>
      <c r="M63" s="2403"/>
      <c r="N63" s="2"/>
      <c r="O63" s="2"/>
      <c r="P63" s="2"/>
      <c r="Q63" s="2"/>
      <c r="R63" s="2"/>
      <c r="S63" s="2"/>
      <c r="T63" s="2"/>
      <c r="U63" s="2"/>
      <c r="V63" s="2"/>
      <c r="W63" s="2"/>
      <c r="X63" s="2"/>
      <c r="Y63" s="2"/>
      <c r="Z63" s="2"/>
    </row>
    <row r="64" spans="1:26" ht="12.75" customHeight="1" x14ac:dyDescent="0.2">
      <c r="A64" s="1004"/>
      <c r="B64" s="1009"/>
      <c r="C64" s="1010"/>
      <c r="D64" s="1011"/>
      <c r="E64" s="1635"/>
      <c r="F64" s="1635"/>
      <c r="G64" s="1635"/>
      <c r="H64" s="1635"/>
      <c r="I64" s="1635"/>
      <c r="J64" s="1635"/>
      <c r="K64" s="1982"/>
      <c r="L64" s="2421" t="s">
        <v>1242</v>
      </c>
      <c r="M64" s="2422"/>
      <c r="N64" s="2"/>
      <c r="O64" s="2"/>
      <c r="P64" s="2"/>
      <c r="Q64" s="2"/>
      <c r="R64" s="2"/>
      <c r="S64" s="2"/>
      <c r="T64" s="2"/>
      <c r="U64" s="2"/>
      <c r="V64" s="2"/>
      <c r="W64" s="2"/>
      <c r="X64" s="2"/>
      <c r="Y64" s="2"/>
      <c r="Z64" s="2"/>
    </row>
    <row r="65" spans="1:26" ht="12.75" customHeight="1" x14ac:dyDescent="0.2">
      <c r="A65" s="2"/>
      <c r="B65" s="2471" t="s">
        <v>1243</v>
      </c>
      <c r="C65" s="2377"/>
      <c r="D65" s="1976"/>
      <c r="E65" s="2446" t="s">
        <v>722</v>
      </c>
      <c r="F65" s="1645"/>
      <c r="G65" s="1645"/>
      <c r="H65" s="1645"/>
      <c r="I65" s="1645"/>
      <c r="J65" s="1645"/>
      <c r="K65" s="1645"/>
      <c r="L65" s="2443" t="s">
        <v>1238</v>
      </c>
      <c r="M65" s="2403"/>
      <c r="N65" s="949"/>
      <c r="O65" s="2"/>
      <c r="P65" s="2"/>
      <c r="Q65" s="2"/>
      <c r="R65" s="2"/>
      <c r="S65" s="2"/>
      <c r="T65" s="2"/>
      <c r="U65" s="2"/>
      <c r="V65" s="2"/>
      <c r="W65" s="2"/>
      <c r="X65" s="2"/>
      <c r="Y65" s="2"/>
      <c r="Z65" s="2"/>
    </row>
    <row r="66" spans="1:26" ht="12.75" customHeight="1" x14ac:dyDescent="0.2">
      <c r="A66" s="2"/>
      <c r="B66" s="1610"/>
      <c r="C66" s="1610"/>
      <c r="D66" s="1976"/>
      <c r="E66" s="1745"/>
      <c r="F66" s="1610"/>
      <c r="G66" s="1610"/>
      <c r="H66" s="1610"/>
      <c r="I66" s="1610"/>
      <c r="J66" s="1610"/>
      <c r="K66" s="1610"/>
      <c r="L66" s="2443" t="s">
        <v>1241</v>
      </c>
      <c r="M66" s="2403"/>
      <c r="N66" s="949"/>
      <c r="O66" s="2"/>
      <c r="P66" s="2"/>
      <c r="Q66" s="2"/>
      <c r="R66" s="2"/>
      <c r="S66" s="2"/>
      <c r="T66" s="2"/>
      <c r="U66" s="2"/>
      <c r="V66" s="2"/>
      <c r="W66" s="2"/>
      <c r="X66" s="2"/>
      <c r="Y66" s="2"/>
      <c r="Z66" s="2"/>
    </row>
    <row r="67" spans="1:26" ht="12.75" customHeight="1" x14ac:dyDescent="0.2">
      <c r="A67" s="2"/>
      <c r="B67" s="1610"/>
      <c r="C67" s="1610"/>
      <c r="D67" s="1976"/>
      <c r="E67" s="1745"/>
      <c r="F67" s="1610"/>
      <c r="G67" s="1610"/>
      <c r="H67" s="1610"/>
      <c r="I67" s="1610"/>
      <c r="J67" s="1610"/>
      <c r="K67" s="1610"/>
      <c r="L67" s="2443" t="s">
        <v>1239</v>
      </c>
      <c r="M67" s="2403"/>
      <c r="N67" s="949"/>
      <c r="O67" s="2"/>
      <c r="P67" s="2"/>
      <c r="Q67" s="2"/>
      <c r="R67" s="2"/>
      <c r="S67" s="2"/>
      <c r="T67" s="2"/>
      <c r="U67" s="2"/>
      <c r="V67" s="2"/>
      <c r="W67" s="2"/>
      <c r="X67" s="2"/>
      <c r="Y67" s="2"/>
      <c r="Z67" s="2"/>
    </row>
    <row r="68" spans="1:26" ht="12.75" customHeight="1" x14ac:dyDescent="0.2">
      <c r="A68" s="2"/>
      <c r="B68" s="1610"/>
      <c r="C68" s="1610"/>
      <c r="D68" s="1976"/>
      <c r="E68" s="2448" t="s">
        <v>742</v>
      </c>
      <c r="F68" s="1698"/>
      <c r="G68" s="1698"/>
      <c r="H68" s="1698"/>
      <c r="I68" s="1698"/>
      <c r="J68" s="1698"/>
      <c r="K68" s="1698"/>
      <c r="L68" s="2443" t="s">
        <v>1238</v>
      </c>
      <c r="M68" s="2403"/>
      <c r="N68" s="949"/>
      <c r="O68" s="2"/>
      <c r="P68" s="2"/>
      <c r="Q68" s="2"/>
      <c r="R68" s="2"/>
      <c r="S68" s="2"/>
      <c r="T68" s="2"/>
      <c r="U68" s="2"/>
      <c r="V68" s="2"/>
      <c r="W68" s="2"/>
      <c r="X68" s="2"/>
      <c r="Y68" s="2"/>
      <c r="Z68" s="2"/>
    </row>
    <row r="69" spans="1:26" ht="12.75" customHeight="1" x14ac:dyDescent="0.2">
      <c r="A69" s="2"/>
      <c r="B69" s="1610"/>
      <c r="C69" s="1610"/>
      <c r="D69" s="1976"/>
      <c r="E69" s="1745"/>
      <c r="F69" s="1610"/>
      <c r="G69" s="1610"/>
      <c r="H69" s="1610"/>
      <c r="I69" s="1610"/>
      <c r="J69" s="1610"/>
      <c r="K69" s="1610"/>
      <c r="L69" s="2443" t="s">
        <v>1241</v>
      </c>
      <c r="M69" s="2403"/>
      <c r="N69" s="949"/>
      <c r="O69" s="2"/>
      <c r="P69" s="2"/>
      <c r="Q69" s="2"/>
      <c r="R69" s="2"/>
      <c r="S69" s="2"/>
      <c r="T69" s="2"/>
      <c r="U69" s="2"/>
      <c r="V69" s="2"/>
      <c r="W69" s="2"/>
      <c r="X69" s="2"/>
      <c r="Y69" s="2"/>
      <c r="Z69" s="2"/>
    </row>
    <row r="70" spans="1:26" ht="12.75" customHeight="1" x14ac:dyDescent="0.2">
      <c r="A70" s="2"/>
      <c r="B70" s="1635"/>
      <c r="C70" s="1635"/>
      <c r="D70" s="1982"/>
      <c r="E70" s="1745"/>
      <c r="F70" s="1610"/>
      <c r="G70" s="1610"/>
      <c r="H70" s="1610"/>
      <c r="I70" s="1610"/>
      <c r="J70" s="1610"/>
      <c r="K70" s="1610"/>
      <c r="L70" s="2443" t="s">
        <v>1239</v>
      </c>
      <c r="M70" s="2403"/>
      <c r="N70" s="949"/>
      <c r="O70" s="2"/>
      <c r="P70" s="2"/>
      <c r="Q70" s="2"/>
      <c r="R70" s="2"/>
      <c r="S70" s="2"/>
      <c r="T70" s="2"/>
      <c r="U70" s="2"/>
      <c r="V70" s="2"/>
      <c r="W70" s="2"/>
      <c r="X70" s="2"/>
      <c r="Y70" s="2"/>
      <c r="Z70" s="2"/>
    </row>
    <row r="71" spans="1:26" ht="12.75" customHeight="1" x14ac:dyDescent="0.2">
      <c r="A71" s="2"/>
      <c r="B71" s="2371" t="s">
        <v>1244</v>
      </c>
      <c r="C71" s="1645"/>
      <c r="D71" s="2372"/>
      <c r="E71" s="2416" t="s">
        <v>359</v>
      </c>
      <c r="F71" s="1645"/>
      <c r="G71" s="1645"/>
      <c r="H71" s="1645"/>
      <c r="I71" s="1645"/>
      <c r="J71" s="1645"/>
      <c r="K71" s="2372"/>
      <c r="L71" s="2402" t="s">
        <v>49</v>
      </c>
      <c r="M71" s="2403"/>
      <c r="N71" s="2"/>
      <c r="O71" s="2"/>
      <c r="P71" s="2"/>
      <c r="Q71" s="2"/>
      <c r="R71" s="2"/>
      <c r="S71" s="2"/>
      <c r="T71" s="2"/>
      <c r="U71" s="2"/>
      <c r="V71" s="2"/>
      <c r="W71" s="2"/>
      <c r="X71" s="2"/>
      <c r="Y71" s="2"/>
      <c r="Z71" s="2"/>
    </row>
    <row r="72" spans="1:26" ht="12.75" customHeight="1" x14ac:dyDescent="0.2">
      <c r="A72" s="2"/>
      <c r="B72" s="2377"/>
      <c r="C72" s="2377"/>
      <c r="D72" s="1976"/>
      <c r="E72" s="1745"/>
      <c r="F72" s="2377"/>
      <c r="G72" s="2377"/>
      <c r="H72" s="2377"/>
      <c r="I72" s="2377"/>
      <c r="J72" s="2377"/>
      <c r="K72" s="1976"/>
      <c r="L72" s="2402" t="s">
        <v>1240</v>
      </c>
      <c r="M72" s="2403"/>
      <c r="N72" s="2"/>
      <c r="O72" s="2"/>
      <c r="P72" s="2"/>
      <c r="Q72" s="2"/>
      <c r="R72" s="2"/>
      <c r="S72" s="2"/>
      <c r="T72" s="2"/>
      <c r="U72" s="2"/>
      <c r="V72" s="2"/>
      <c r="W72" s="2"/>
      <c r="X72" s="2"/>
      <c r="Y72" s="2"/>
      <c r="Z72" s="2"/>
    </row>
    <row r="73" spans="1:26" ht="12.75" customHeight="1" x14ac:dyDescent="0.2">
      <c r="A73" s="2"/>
      <c r="B73" s="2377"/>
      <c r="C73" s="2377"/>
      <c r="D73" s="1976"/>
      <c r="E73" s="1745"/>
      <c r="F73" s="2377"/>
      <c r="G73" s="2377"/>
      <c r="H73" s="2377"/>
      <c r="I73" s="2377"/>
      <c r="J73" s="2377"/>
      <c r="K73" s="1976"/>
      <c r="L73" s="2402" t="s">
        <v>1238</v>
      </c>
      <c r="M73" s="2403"/>
      <c r="N73" s="2"/>
      <c r="O73" s="2"/>
      <c r="P73" s="2"/>
      <c r="Q73" s="2"/>
      <c r="R73" s="2"/>
      <c r="S73" s="2"/>
      <c r="T73" s="2"/>
      <c r="U73" s="2"/>
      <c r="V73" s="2"/>
      <c r="W73" s="2"/>
      <c r="X73" s="2"/>
      <c r="Y73" s="2"/>
      <c r="Z73" s="2"/>
    </row>
    <row r="74" spans="1:26" ht="12.75" customHeight="1" x14ac:dyDescent="0.2">
      <c r="A74" s="2"/>
      <c r="B74" s="2377"/>
      <c r="C74" s="2377"/>
      <c r="D74" s="1976"/>
      <c r="E74" s="1745"/>
      <c r="F74" s="2377"/>
      <c r="G74" s="2377"/>
      <c r="H74" s="2377"/>
      <c r="I74" s="2377"/>
      <c r="J74" s="2377"/>
      <c r="K74" s="1976"/>
      <c r="L74" s="2402" t="s">
        <v>1239</v>
      </c>
      <c r="M74" s="2403"/>
      <c r="N74" s="2"/>
      <c r="O74" s="2"/>
      <c r="P74" s="2"/>
      <c r="Q74" s="2"/>
      <c r="R74" s="2"/>
      <c r="S74" s="2"/>
      <c r="T74" s="2"/>
      <c r="U74" s="2"/>
      <c r="V74" s="2"/>
      <c r="W74" s="2"/>
      <c r="X74" s="2"/>
      <c r="Y74" s="2"/>
      <c r="Z74" s="2"/>
    </row>
    <row r="75" spans="1:26" ht="15" customHeight="1" x14ac:dyDescent="0.2">
      <c r="A75" s="2"/>
      <c r="B75" s="2429"/>
      <c r="C75" s="2429"/>
      <c r="D75" s="2379"/>
      <c r="E75" s="2415"/>
      <c r="F75" s="2429"/>
      <c r="G75" s="2429"/>
      <c r="H75" s="2429"/>
      <c r="I75" s="2429"/>
      <c r="J75" s="2429"/>
      <c r="K75" s="2379"/>
      <c r="L75" s="2402" t="s">
        <v>1241</v>
      </c>
      <c r="M75" s="2403"/>
      <c r="N75" s="2"/>
      <c r="O75" s="2"/>
      <c r="P75" s="2"/>
      <c r="Q75" s="2"/>
      <c r="R75" s="2"/>
      <c r="S75" s="2"/>
      <c r="T75" s="2"/>
      <c r="U75" s="2"/>
      <c r="V75" s="2"/>
      <c r="W75" s="2"/>
      <c r="X75" s="2"/>
      <c r="Y75" s="2"/>
      <c r="Z75" s="2"/>
    </row>
    <row r="76" spans="1:26" ht="12.75" customHeight="1" x14ac:dyDescent="0.2">
      <c r="A76" s="2"/>
      <c r="B76" s="2370" t="s">
        <v>1245</v>
      </c>
      <c r="C76" s="1615"/>
      <c r="D76" s="1976"/>
      <c r="E76" s="2389" t="s">
        <v>187</v>
      </c>
      <c r="F76" s="1615"/>
      <c r="G76" s="1615"/>
      <c r="H76" s="1615"/>
      <c r="I76" s="1615"/>
      <c r="J76" s="1615"/>
      <c r="K76" s="1976"/>
      <c r="L76" s="2412" t="s">
        <v>49</v>
      </c>
      <c r="M76" s="2413"/>
      <c r="N76" s="2"/>
      <c r="O76" s="2"/>
      <c r="P76" s="2"/>
      <c r="Q76" s="2"/>
      <c r="R76" s="2"/>
      <c r="S76" s="2"/>
      <c r="T76" s="2"/>
      <c r="U76" s="2"/>
      <c r="V76" s="2"/>
      <c r="W76" s="2"/>
      <c r="X76" s="2"/>
      <c r="Y76" s="2"/>
      <c r="Z76" s="2"/>
    </row>
    <row r="77" spans="1:26" ht="12.75" customHeight="1" x14ac:dyDescent="0.2">
      <c r="A77" s="2"/>
      <c r="B77" s="1610"/>
      <c r="C77" s="1610"/>
      <c r="D77" s="1976"/>
      <c r="E77" s="1745"/>
      <c r="F77" s="1610"/>
      <c r="G77" s="1610"/>
      <c r="H77" s="1610"/>
      <c r="I77" s="1610"/>
      <c r="J77" s="1610"/>
      <c r="K77" s="1976"/>
      <c r="L77" s="2402" t="s">
        <v>1240</v>
      </c>
      <c r="M77" s="2403"/>
      <c r="N77" s="2"/>
      <c r="O77" s="2"/>
      <c r="P77" s="2"/>
      <c r="Q77" s="2"/>
      <c r="R77" s="2"/>
      <c r="S77" s="2"/>
      <c r="T77" s="2"/>
      <c r="U77" s="2"/>
      <c r="V77" s="2"/>
      <c r="W77" s="2"/>
      <c r="X77" s="2"/>
      <c r="Y77" s="2"/>
      <c r="Z77" s="2"/>
    </row>
    <row r="78" spans="1:26" ht="12.75" customHeight="1" x14ac:dyDescent="0.2">
      <c r="A78" s="2"/>
      <c r="B78" s="1610"/>
      <c r="C78" s="1610"/>
      <c r="D78" s="1976"/>
      <c r="E78" s="1745"/>
      <c r="F78" s="1610"/>
      <c r="G78" s="1610"/>
      <c r="H78" s="1610"/>
      <c r="I78" s="1610"/>
      <c r="J78" s="1610"/>
      <c r="K78" s="1976"/>
      <c r="L78" s="2402" t="s">
        <v>1238</v>
      </c>
      <c r="M78" s="2403"/>
      <c r="N78" s="2"/>
      <c r="O78" s="2"/>
      <c r="P78" s="2"/>
      <c r="Q78" s="2"/>
      <c r="R78" s="2"/>
      <c r="S78" s="2"/>
      <c r="T78" s="2"/>
      <c r="U78" s="2"/>
      <c r="V78" s="2"/>
      <c r="W78" s="2"/>
      <c r="X78" s="2"/>
      <c r="Y78" s="2"/>
      <c r="Z78" s="2"/>
    </row>
    <row r="79" spans="1:26" ht="12.75" customHeight="1" x14ac:dyDescent="0.2">
      <c r="A79" s="2"/>
      <c r="B79" s="1610"/>
      <c r="C79" s="1610"/>
      <c r="D79" s="1976"/>
      <c r="E79" s="1745"/>
      <c r="F79" s="1610"/>
      <c r="G79" s="1610"/>
      <c r="H79" s="1610"/>
      <c r="I79" s="1610"/>
      <c r="J79" s="1610"/>
      <c r="K79" s="1976"/>
      <c r="L79" s="2402" t="s">
        <v>1239</v>
      </c>
      <c r="M79" s="2403"/>
      <c r="N79" s="2"/>
      <c r="O79" s="2"/>
      <c r="P79" s="2"/>
      <c r="Q79" s="2"/>
      <c r="R79" s="2"/>
      <c r="S79" s="2"/>
      <c r="T79" s="2"/>
      <c r="U79" s="2"/>
      <c r="V79" s="2"/>
      <c r="W79" s="2"/>
      <c r="X79" s="2"/>
      <c r="Y79" s="2"/>
      <c r="Z79" s="2"/>
    </row>
    <row r="80" spans="1:26" ht="12.75" customHeight="1" x14ac:dyDescent="0.2">
      <c r="A80" s="2"/>
      <c r="B80" s="1615"/>
      <c r="C80" s="1615"/>
      <c r="D80" s="1976"/>
      <c r="E80" s="1745"/>
      <c r="F80" s="1615"/>
      <c r="G80" s="1615"/>
      <c r="H80" s="1615"/>
      <c r="I80" s="1615"/>
      <c r="J80" s="1615"/>
      <c r="K80" s="1976"/>
      <c r="L80" s="2402" t="s">
        <v>1241</v>
      </c>
      <c r="M80" s="2403"/>
      <c r="N80" s="2"/>
      <c r="O80" s="2"/>
      <c r="P80" s="2"/>
      <c r="Q80" s="2"/>
      <c r="R80" s="2"/>
      <c r="S80" s="2"/>
      <c r="T80" s="2"/>
      <c r="U80" s="2"/>
      <c r="V80" s="2"/>
      <c r="W80" s="2"/>
      <c r="X80" s="2"/>
      <c r="Y80" s="2"/>
      <c r="Z80" s="2"/>
    </row>
    <row r="81" spans="1:26" ht="15" customHeight="1" x14ac:dyDescent="0.2">
      <c r="A81" s="2"/>
      <c r="B81" s="2430" t="s">
        <v>1246</v>
      </c>
      <c r="C81" s="2431"/>
      <c r="D81" s="2432"/>
      <c r="E81" s="2433" t="s">
        <v>17</v>
      </c>
      <c r="F81" s="2431"/>
      <c r="G81" s="2431"/>
      <c r="H81" s="2431"/>
      <c r="I81" s="2431"/>
      <c r="J81" s="2431"/>
      <c r="K81" s="2432"/>
      <c r="L81" s="2406" t="s">
        <v>49</v>
      </c>
      <c r="M81" s="2434"/>
      <c r="N81" s="2"/>
      <c r="O81" s="2"/>
      <c r="P81" s="2"/>
      <c r="Q81" s="2"/>
      <c r="R81" s="2"/>
      <c r="S81" s="2"/>
      <c r="T81" s="2"/>
      <c r="U81" s="2"/>
      <c r="V81" s="2"/>
      <c r="W81" s="2"/>
      <c r="X81" s="2"/>
      <c r="Y81" s="2"/>
      <c r="Z81" s="2"/>
    </row>
    <row r="82" spans="1:26" ht="12.75" customHeight="1" x14ac:dyDescent="0.2">
      <c r="A82" s="2"/>
      <c r="B82" s="2377"/>
      <c r="C82" s="2377"/>
      <c r="D82" s="1976"/>
      <c r="E82" s="1745"/>
      <c r="F82" s="2377"/>
      <c r="G82" s="2377"/>
      <c r="H82" s="2377"/>
      <c r="I82" s="2377"/>
      <c r="J82" s="2377"/>
      <c r="K82" s="1976"/>
      <c r="L82" s="2408"/>
      <c r="M82" s="2435"/>
      <c r="N82" s="2"/>
      <c r="O82" s="2"/>
      <c r="P82" s="2"/>
      <c r="Q82" s="2"/>
      <c r="R82" s="2"/>
      <c r="S82" s="2"/>
      <c r="T82" s="2"/>
      <c r="U82" s="2"/>
      <c r="V82" s="2"/>
      <c r="W82" s="2"/>
      <c r="X82" s="2"/>
      <c r="Y82" s="2"/>
      <c r="Z82" s="2"/>
    </row>
    <row r="83" spans="1:26" ht="12.75" customHeight="1" x14ac:dyDescent="0.2">
      <c r="A83" s="2"/>
      <c r="B83" s="1635"/>
      <c r="C83" s="1635"/>
      <c r="D83" s="1982"/>
      <c r="E83" s="1981"/>
      <c r="F83" s="1635"/>
      <c r="G83" s="1635"/>
      <c r="H83" s="1635"/>
      <c r="I83" s="1635"/>
      <c r="J83" s="1635"/>
      <c r="K83" s="1982"/>
      <c r="L83" s="2410"/>
      <c r="M83" s="2436"/>
      <c r="N83" s="2"/>
      <c r="O83" s="2"/>
      <c r="P83" s="2"/>
      <c r="Q83" s="2"/>
      <c r="R83" s="2"/>
      <c r="S83" s="2"/>
      <c r="T83" s="2"/>
      <c r="U83" s="2"/>
      <c r="V83" s="2"/>
      <c r="W83" s="2"/>
      <c r="X83" s="2"/>
      <c r="Y83" s="2"/>
      <c r="Z83" s="2"/>
    </row>
    <row r="84" spans="1:26" ht="12.75" customHeight="1" x14ac:dyDescent="0.2">
      <c r="A84" s="2"/>
      <c r="B84" s="2376" t="s">
        <v>1247</v>
      </c>
      <c r="C84" s="1610"/>
      <c r="D84" s="1976"/>
      <c r="E84" s="2390" t="s">
        <v>15</v>
      </c>
      <c r="F84" s="1645"/>
      <c r="G84" s="1645"/>
      <c r="H84" s="1645"/>
      <c r="I84" s="1645"/>
      <c r="J84" s="1645"/>
      <c r="K84" s="2372"/>
      <c r="L84" s="2406" t="s">
        <v>49</v>
      </c>
      <c r="M84" s="2434"/>
      <c r="N84" s="2"/>
      <c r="O84" s="2"/>
      <c r="P84" s="2"/>
      <c r="Q84" s="2"/>
      <c r="R84" s="2"/>
      <c r="S84" s="2"/>
      <c r="T84" s="2"/>
      <c r="U84" s="2"/>
      <c r="V84" s="2"/>
      <c r="W84" s="2"/>
      <c r="X84" s="2"/>
      <c r="Y84" s="2"/>
      <c r="Z84" s="2"/>
    </row>
    <row r="85" spans="1:26" ht="12.75" customHeight="1" x14ac:dyDescent="0.2">
      <c r="A85" s="2"/>
      <c r="B85" s="1610"/>
      <c r="C85" s="1610"/>
      <c r="D85" s="1976"/>
      <c r="E85" s="1745"/>
      <c r="F85" s="1610"/>
      <c r="G85" s="1610"/>
      <c r="H85" s="1610"/>
      <c r="I85" s="1610"/>
      <c r="J85" s="1610"/>
      <c r="K85" s="1976"/>
      <c r="L85" s="2437"/>
      <c r="M85" s="2438"/>
      <c r="N85" s="2"/>
      <c r="O85" s="2"/>
      <c r="P85" s="2"/>
      <c r="Q85" s="2"/>
      <c r="R85" s="2"/>
      <c r="S85" s="2"/>
      <c r="T85" s="2"/>
      <c r="U85" s="2"/>
      <c r="V85" s="2"/>
      <c r="W85" s="2"/>
      <c r="X85" s="2"/>
      <c r="Y85" s="2"/>
      <c r="Z85" s="2"/>
    </row>
    <row r="86" spans="1:26" ht="12.75" customHeight="1" x14ac:dyDescent="0.2">
      <c r="A86" s="2"/>
      <c r="B86" s="1610"/>
      <c r="C86" s="1610"/>
      <c r="D86" s="1976"/>
      <c r="E86" s="1745"/>
      <c r="F86" s="1610"/>
      <c r="G86" s="1610"/>
      <c r="H86" s="1610"/>
      <c r="I86" s="1610"/>
      <c r="J86" s="1610"/>
      <c r="K86" s="1976"/>
      <c r="L86" s="2439" t="s">
        <v>1238</v>
      </c>
      <c r="M86" s="2440"/>
      <c r="N86" s="2"/>
      <c r="O86" s="2"/>
      <c r="P86" s="2"/>
      <c r="Q86" s="2"/>
      <c r="R86" s="2"/>
      <c r="S86" s="2"/>
      <c r="T86" s="2"/>
      <c r="U86" s="2"/>
      <c r="V86" s="2"/>
      <c r="W86" s="2"/>
      <c r="X86" s="2"/>
      <c r="Y86" s="2"/>
      <c r="Z86" s="2"/>
    </row>
    <row r="87" spans="1:26" ht="12.75" customHeight="1" x14ac:dyDescent="0.2">
      <c r="A87" s="2"/>
      <c r="B87" s="1635"/>
      <c r="C87" s="1635"/>
      <c r="D87" s="1982"/>
      <c r="E87" s="1745"/>
      <c r="F87" s="1610"/>
      <c r="G87" s="1610"/>
      <c r="H87" s="1610"/>
      <c r="I87" s="1610"/>
      <c r="J87" s="1610"/>
      <c r="K87" s="1976"/>
      <c r="L87" s="2441"/>
      <c r="M87" s="2442"/>
      <c r="N87" s="2"/>
      <c r="O87" s="2"/>
      <c r="P87" s="2"/>
      <c r="Q87" s="2"/>
      <c r="R87" s="2"/>
      <c r="S87" s="2"/>
      <c r="T87" s="2"/>
      <c r="U87" s="2"/>
      <c r="V87" s="2"/>
      <c r="W87" s="2"/>
      <c r="X87" s="2"/>
      <c r="Y87" s="2"/>
      <c r="Z87" s="2"/>
    </row>
    <row r="88" spans="1:26" ht="12.75" customHeight="1" x14ac:dyDescent="0.2">
      <c r="A88" s="2"/>
      <c r="B88" s="2371" t="s">
        <v>1248</v>
      </c>
      <c r="C88" s="1645"/>
      <c r="D88" s="2372"/>
      <c r="E88" s="2390" t="s">
        <v>47</v>
      </c>
      <c r="F88" s="1645"/>
      <c r="G88" s="1645"/>
      <c r="H88" s="1645"/>
      <c r="I88" s="1645"/>
      <c r="J88" s="1645"/>
      <c r="K88" s="2372"/>
      <c r="L88" s="2406" t="s">
        <v>49</v>
      </c>
      <c r="M88" s="2434"/>
      <c r="N88" s="2"/>
      <c r="O88" s="2"/>
      <c r="P88" s="2"/>
      <c r="Q88" s="2"/>
      <c r="R88" s="2"/>
      <c r="S88" s="2"/>
      <c r="T88" s="2"/>
      <c r="U88" s="2"/>
      <c r="V88" s="2"/>
      <c r="W88" s="2"/>
      <c r="X88" s="2"/>
      <c r="Y88" s="2"/>
      <c r="Z88" s="2"/>
    </row>
    <row r="89" spans="1:26" ht="12.75" customHeight="1" x14ac:dyDescent="0.2">
      <c r="A89" s="2"/>
      <c r="B89" s="1635"/>
      <c r="C89" s="1635"/>
      <c r="D89" s="1982"/>
      <c r="E89" s="1981"/>
      <c r="F89" s="1635"/>
      <c r="G89" s="1635"/>
      <c r="H89" s="1635"/>
      <c r="I89" s="1635"/>
      <c r="J89" s="1635"/>
      <c r="K89" s="1982"/>
      <c r="L89" s="2410"/>
      <c r="M89" s="2436"/>
      <c r="N89" s="2"/>
      <c r="O89" s="2"/>
      <c r="P89" s="2"/>
      <c r="Q89" s="2"/>
      <c r="R89" s="2"/>
      <c r="S89" s="2"/>
      <c r="T89" s="2"/>
      <c r="U89" s="2"/>
      <c r="V89" s="2"/>
      <c r="W89" s="2"/>
      <c r="X89" s="2"/>
      <c r="Y89" s="2"/>
      <c r="Z89" s="2"/>
    </row>
    <row r="90" spans="1:26" ht="12.75" customHeight="1" x14ac:dyDescent="0.2">
      <c r="A90" s="2"/>
      <c r="B90" s="2371" t="s">
        <v>1249</v>
      </c>
      <c r="C90" s="1645"/>
      <c r="D90" s="2372"/>
      <c r="E90" s="2390" t="s">
        <v>362</v>
      </c>
      <c r="F90" s="1645"/>
      <c r="G90" s="1645"/>
      <c r="H90" s="1645"/>
      <c r="I90" s="1645"/>
      <c r="J90" s="1645"/>
      <c r="K90" s="2372"/>
      <c r="L90" s="2412" t="s">
        <v>49</v>
      </c>
      <c r="M90" s="2413"/>
      <c r="N90" s="2"/>
      <c r="O90" s="2"/>
      <c r="P90" s="2"/>
      <c r="Q90" s="2"/>
      <c r="R90" s="2"/>
      <c r="S90" s="2"/>
      <c r="T90" s="2"/>
      <c r="U90" s="2"/>
      <c r="V90" s="2"/>
      <c r="W90" s="2"/>
      <c r="X90" s="2"/>
      <c r="Y90" s="2"/>
      <c r="Z90" s="2"/>
    </row>
    <row r="91" spans="1:26" ht="12.75" customHeight="1" x14ac:dyDescent="0.2">
      <c r="A91" s="2"/>
      <c r="B91" s="2377"/>
      <c r="C91" s="2377"/>
      <c r="D91" s="1976"/>
      <c r="E91" s="1745"/>
      <c r="F91" s="1610"/>
      <c r="G91" s="1610"/>
      <c r="H91" s="1610"/>
      <c r="I91" s="1610"/>
      <c r="J91" s="1610"/>
      <c r="K91" s="1976"/>
      <c r="L91" s="2402" t="s">
        <v>1240</v>
      </c>
      <c r="M91" s="2403"/>
      <c r="N91" s="2"/>
      <c r="O91" s="2"/>
      <c r="P91" s="2"/>
      <c r="Q91" s="2"/>
      <c r="R91" s="2"/>
      <c r="S91" s="2"/>
      <c r="T91" s="2"/>
      <c r="U91" s="2"/>
      <c r="V91" s="2"/>
      <c r="W91" s="2"/>
      <c r="X91" s="2"/>
      <c r="Y91" s="2"/>
      <c r="Z91" s="2"/>
    </row>
    <row r="92" spans="1:26" ht="12.75" customHeight="1" x14ac:dyDescent="0.2">
      <c r="A92" s="2"/>
      <c r="B92" s="2377"/>
      <c r="C92" s="2377"/>
      <c r="D92" s="1976"/>
      <c r="E92" s="1745"/>
      <c r="F92" s="1610"/>
      <c r="G92" s="1610"/>
      <c r="H92" s="1610"/>
      <c r="I92" s="1610"/>
      <c r="J92" s="1610"/>
      <c r="K92" s="1976"/>
      <c r="L92" s="2402" t="s">
        <v>1238</v>
      </c>
      <c r="M92" s="2403"/>
      <c r="N92" s="2"/>
      <c r="O92" s="2"/>
      <c r="P92" s="2"/>
      <c r="Q92" s="2"/>
      <c r="R92" s="2"/>
      <c r="S92" s="2"/>
      <c r="T92" s="2"/>
      <c r="U92" s="2"/>
      <c r="V92" s="2"/>
      <c r="W92" s="2"/>
      <c r="X92" s="2"/>
      <c r="Y92" s="2"/>
      <c r="Z92" s="2"/>
    </row>
    <row r="93" spans="1:26" ht="12.75" customHeight="1" x14ac:dyDescent="0.2">
      <c r="A93" s="2"/>
      <c r="B93" s="2377"/>
      <c r="C93" s="2377"/>
      <c r="D93" s="1976"/>
      <c r="E93" s="1745"/>
      <c r="F93" s="1610"/>
      <c r="G93" s="1610"/>
      <c r="H93" s="1610"/>
      <c r="I93" s="1610"/>
      <c r="J93" s="1610"/>
      <c r="K93" s="1976"/>
      <c r="L93" s="2402" t="s">
        <v>1239</v>
      </c>
      <c r="M93" s="2403"/>
      <c r="N93" s="2"/>
      <c r="O93" s="2"/>
      <c r="P93" s="2"/>
      <c r="Q93" s="2"/>
      <c r="R93" s="2"/>
      <c r="S93" s="2"/>
      <c r="T93" s="2"/>
      <c r="U93" s="2"/>
      <c r="V93" s="2"/>
      <c r="W93" s="2"/>
      <c r="X93" s="2"/>
      <c r="Y93" s="2"/>
      <c r="Z93" s="2"/>
    </row>
    <row r="94" spans="1:26" ht="12.75" customHeight="1" x14ac:dyDescent="0.2">
      <c r="A94" s="2"/>
      <c r="B94" s="2377"/>
      <c r="C94" s="2377"/>
      <c r="D94" s="1976"/>
      <c r="E94" s="1867"/>
      <c r="F94" s="1650"/>
      <c r="G94" s="1650"/>
      <c r="H94" s="1650"/>
      <c r="I94" s="1650"/>
      <c r="J94" s="1650"/>
      <c r="K94" s="1863"/>
      <c r="L94" s="2402" t="s">
        <v>1241</v>
      </c>
      <c r="M94" s="2403"/>
      <c r="N94" s="2"/>
      <c r="O94" s="2"/>
      <c r="P94" s="2"/>
      <c r="Q94" s="2"/>
      <c r="R94" s="2"/>
      <c r="S94" s="2"/>
      <c r="T94" s="2"/>
      <c r="U94" s="2"/>
      <c r="V94" s="2"/>
      <c r="W94" s="2"/>
      <c r="X94" s="2"/>
      <c r="Y94" s="2"/>
      <c r="Z94" s="2"/>
    </row>
    <row r="95" spans="1:26" ht="12.75" customHeight="1" x14ac:dyDescent="0.2">
      <c r="A95" s="2"/>
      <c r="B95" s="2377"/>
      <c r="C95" s="2377"/>
      <c r="D95" s="1976"/>
      <c r="E95" s="2420" t="s">
        <v>363</v>
      </c>
      <c r="F95" s="1698"/>
      <c r="G95" s="1698"/>
      <c r="H95" s="1698"/>
      <c r="I95" s="1698"/>
      <c r="J95" s="1698"/>
      <c r="K95" s="1980"/>
      <c r="L95" s="2402" t="s">
        <v>49</v>
      </c>
      <c r="M95" s="2403"/>
      <c r="N95" s="2"/>
      <c r="O95" s="2"/>
      <c r="P95" s="2"/>
      <c r="Q95" s="2"/>
      <c r="R95" s="2"/>
      <c r="S95" s="2"/>
      <c r="T95" s="2"/>
      <c r="U95" s="2"/>
      <c r="V95" s="2"/>
      <c r="W95" s="2"/>
      <c r="X95" s="2"/>
      <c r="Y95" s="2"/>
      <c r="Z95" s="2"/>
    </row>
    <row r="96" spans="1:26" ht="12.75" customHeight="1" x14ac:dyDescent="0.2">
      <c r="A96" s="2"/>
      <c r="B96" s="2377"/>
      <c r="C96" s="2377"/>
      <c r="D96" s="1976"/>
      <c r="E96" s="1745"/>
      <c r="F96" s="2377"/>
      <c r="G96" s="2377"/>
      <c r="H96" s="2377"/>
      <c r="I96" s="2377"/>
      <c r="J96" s="2377"/>
      <c r="K96" s="1976"/>
      <c r="L96" s="2402" t="s">
        <v>1240</v>
      </c>
      <c r="M96" s="2403"/>
      <c r="N96" s="2"/>
      <c r="O96" s="2"/>
      <c r="P96" s="2"/>
      <c r="Q96" s="2"/>
      <c r="R96" s="2"/>
      <c r="S96" s="2"/>
      <c r="T96" s="2"/>
      <c r="U96" s="2"/>
      <c r="V96" s="2"/>
      <c r="W96" s="2"/>
      <c r="X96" s="2"/>
      <c r="Y96" s="2"/>
      <c r="Z96" s="2"/>
    </row>
    <row r="97" spans="1:26" ht="12.75" customHeight="1" x14ac:dyDescent="0.2">
      <c r="A97" s="2"/>
      <c r="B97" s="2377"/>
      <c r="C97" s="2377"/>
      <c r="D97" s="1976"/>
      <c r="E97" s="1745"/>
      <c r="F97" s="2377"/>
      <c r="G97" s="2377"/>
      <c r="H97" s="2377"/>
      <c r="I97" s="2377"/>
      <c r="J97" s="2377"/>
      <c r="K97" s="1976"/>
      <c r="L97" s="2402" t="s">
        <v>1238</v>
      </c>
      <c r="M97" s="2403"/>
      <c r="N97" s="2"/>
      <c r="O97" s="2"/>
      <c r="P97" s="2"/>
      <c r="Q97" s="2"/>
      <c r="R97" s="2"/>
      <c r="S97" s="2"/>
      <c r="T97" s="2"/>
      <c r="U97" s="2"/>
      <c r="V97" s="2"/>
      <c r="W97" s="2"/>
      <c r="X97" s="2"/>
      <c r="Y97" s="2"/>
      <c r="Z97" s="2"/>
    </row>
    <row r="98" spans="1:26" ht="12.75" customHeight="1" x14ac:dyDescent="0.2">
      <c r="A98" s="2"/>
      <c r="B98" s="2377"/>
      <c r="C98" s="2377"/>
      <c r="D98" s="1976"/>
      <c r="E98" s="1745"/>
      <c r="F98" s="2377"/>
      <c r="G98" s="2377"/>
      <c r="H98" s="2377"/>
      <c r="I98" s="2377"/>
      <c r="J98" s="2377"/>
      <c r="K98" s="1976"/>
      <c r="L98" s="2402" t="s">
        <v>1239</v>
      </c>
      <c r="M98" s="2403"/>
      <c r="N98" s="2"/>
      <c r="O98" s="2"/>
      <c r="P98" s="2"/>
      <c r="Q98" s="2"/>
      <c r="R98" s="2"/>
      <c r="S98" s="2"/>
      <c r="T98" s="2"/>
      <c r="U98" s="2"/>
      <c r="V98" s="2"/>
      <c r="W98" s="2"/>
      <c r="X98" s="2"/>
      <c r="Y98" s="2"/>
      <c r="Z98" s="2"/>
    </row>
    <row r="99" spans="1:26" ht="12.75" customHeight="1" x14ac:dyDescent="0.2">
      <c r="A99" s="2"/>
      <c r="B99" s="2378"/>
      <c r="C99" s="2378"/>
      <c r="D99" s="2379"/>
      <c r="E99" s="2415"/>
      <c r="F99" s="2378"/>
      <c r="G99" s="2378"/>
      <c r="H99" s="2378"/>
      <c r="I99" s="2378"/>
      <c r="J99" s="2378"/>
      <c r="K99" s="2379"/>
      <c r="L99" s="2402" t="s">
        <v>1241</v>
      </c>
      <c r="M99" s="2403"/>
      <c r="N99" s="2"/>
      <c r="O99" s="2"/>
      <c r="P99" s="2"/>
      <c r="Q99" s="2"/>
      <c r="R99" s="2"/>
      <c r="S99" s="2"/>
      <c r="T99" s="2"/>
      <c r="U99" s="2"/>
      <c r="V99" s="2"/>
      <c r="W99" s="2"/>
      <c r="X99" s="2"/>
      <c r="Y99" s="2"/>
      <c r="Z99" s="2"/>
    </row>
    <row r="100" spans="1:26" ht="12.75" customHeight="1" x14ac:dyDescent="0.2">
      <c r="A100" s="2"/>
      <c r="B100" s="2370" t="s">
        <v>1250</v>
      </c>
      <c r="C100" s="1615"/>
      <c r="D100" s="1976"/>
      <c r="E100" s="2389" t="s">
        <v>206</v>
      </c>
      <c r="F100" s="1615"/>
      <c r="G100" s="1615"/>
      <c r="H100" s="1615"/>
      <c r="I100" s="1615"/>
      <c r="J100" s="1615"/>
      <c r="K100" s="1976"/>
      <c r="L100" s="2412" t="s">
        <v>49</v>
      </c>
      <c r="M100" s="2413"/>
      <c r="N100" s="2"/>
      <c r="O100" s="2"/>
      <c r="P100" s="2"/>
      <c r="Q100" s="2"/>
      <c r="R100" s="2"/>
      <c r="S100" s="2"/>
      <c r="T100" s="2"/>
      <c r="U100" s="2"/>
      <c r="V100" s="2"/>
      <c r="W100" s="2"/>
      <c r="X100" s="2"/>
      <c r="Y100" s="2"/>
      <c r="Z100" s="2"/>
    </row>
    <row r="101" spans="1:26" ht="12.75" customHeight="1" x14ac:dyDescent="0.2">
      <c r="A101" s="2"/>
      <c r="B101" s="1610"/>
      <c r="C101" s="1610"/>
      <c r="D101" s="1976"/>
      <c r="E101" s="1745"/>
      <c r="F101" s="1610"/>
      <c r="G101" s="1610"/>
      <c r="H101" s="1610"/>
      <c r="I101" s="1610"/>
      <c r="J101" s="1610"/>
      <c r="K101" s="1976"/>
      <c r="L101" s="2402" t="s">
        <v>1240</v>
      </c>
      <c r="M101" s="2403"/>
      <c r="N101" s="2"/>
      <c r="O101" s="2"/>
      <c r="P101" s="2"/>
      <c r="Q101" s="2"/>
      <c r="R101" s="2"/>
      <c r="S101" s="2"/>
      <c r="T101" s="2"/>
      <c r="U101" s="2"/>
      <c r="V101" s="2"/>
      <c r="W101" s="2"/>
      <c r="X101" s="2"/>
      <c r="Y101" s="2"/>
      <c r="Z101" s="2"/>
    </row>
    <row r="102" spans="1:26" ht="12.75" customHeight="1" x14ac:dyDescent="0.2">
      <c r="A102" s="2"/>
      <c r="B102" s="1610"/>
      <c r="C102" s="1610"/>
      <c r="D102" s="1976"/>
      <c r="E102" s="1745"/>
      <c r="F102" s="1610"/>
      <c r="G102" s="1610"/>
      <c r="H102" s="1610"/>
      <c r="I102" s="1610"/>
      <c r="J102" s="1610"/>
      <c r="K102" s="1976"/>
      <c r="L102" s="2402" t="s">
        <v>1238</v>
      </c>
      <c r="M102" s="2403"/>
      <c r="N102" s="2"/>
      <c r="O102" s="2"/>
      <c r="P102" s="2"/>
      <c r="Q102" s="2"/>
      <c r="R102" s="2"/>
      <c r="S102" s="2"/>
      <c r="T102" s="2"/>
      <c r="U102" s="2"/>
      <c r="V102" s="2"/>
      <c r="W102" s="2"/>
      <c r="X102" s="2"/>
      <c r="Y102" s="2"/>
      <c r="Z102" s="2"/>
    </row>
    <row r="103" spans="1:26" ht="12.75" customHeight="1" x14ac:dyDescent="0.2">
      <c r="A103" s="2"/>
      <c r="B103" s="1610"/>
      <c r="C103" s="1610"/>
      <c r="D103" s="1976"/>
      <c r="E103" s="1745"/>
      <c r="F103" s="1610"/>
      <c r="G103" s="1610"/>
      <c r="H103" s="1610"/>
      <c r="I103" s="1610"/>
      <c r="J103" s="1610"/>
      <c r="K103" s="1976"/>
      <c r="L103" s="2402" t="s">
        <v>1239</v>
      </c>
      <c r="M103" s="2403"/>
      <c r="N103" s="2"/>
      <c r="O103" s="2"/>
      <c r="P103" s="2"/>
      <c r="Q103" s="2"/>
      <c r="R103" s="2"/>
      <c r="S103" s="2"/>
      <c r="T103" s="2"/>
      <c r="U103" s="2"/>
      <c r="V103" s="2"/>
      <c r="W103" s="2"/>
      <c r="X103" s="2"/>
      <c r="Y103" s="2"/>
      <c r="Z103" s="2"/>
    </row>
    <row r="104" spans="1:26" ht="12.75" customHeight="1" x14ac:dyDescent="0.2">
      <c r="A104" s="2"/>
      <c r="B104" s="1610"/>
      <c r="C104" s="1610"/>
      <c r="D104" s="1976"/>
      <c r="E104" s="1745"/>
      <c r="F104" s="1610"/>
      <c r="G104" s="1610"/>
      <c r="H104" s="1610"/>
      <c r="I104" s="1610"/>
      <c r="J104" s="1610"/>
      <c r="K104" s="1976"/>
      <c r="L104" s="2402" t="s">
        <v>1241</v>
      </c>
      <c r="M104" s="2403"/>
      <c r="N104" s="2"/>
      <c r="O104" s="2"/>
      <c r="P104" s="2"/>
      <c r="Q104" s="2"/>
      <c r="R104" s="2"/>
      <c r="S104" s="2"/>
      <c r="T104" s="2"/>
      <c r="U104" s="2"/>
      <c r="V104" s="2"/>
      <c r="W104" s="2"/>
      <c r="X104" s="2"/>
      <c r="Y104" s="2"/>
      <c r="Z104" s="2"/>
    </row>
    <row r="105" spans="1:26" ht="12.75" customHeight="1" x14ac:dyDescent="0.2">
      <c r="A105" s="2"/>
      <c r="B105" s="1610"/>
      <c r="C105" s="1610"/>
      <c r="D105" s="1976"/>
      <c r="E105" s="1867"/>
      <c r="F105" s="1650"/>
      <c r="G105" s="1650"/>
      <c r="H105" s="1650"/>
      <c r="I105" s="1650"/>
      <c r="J105" s="1650"/>
      <c r="K105" s="1863"/>
      <c r="L105" s="2402" t="s">
        <v>1242</v>
      </c>
      <c r="M105" s="2403"/>
      <c r="N105" s="2"/>
      <c r="O105" s="2"/>
      <c r="P105" s="2"/>
      <c r="Q105" s="2"/>
      <c r="R105" s="2"/>
      <c r="S105" s="2"/>
      <c r="T105" s="2"/>
      <c r="U105" s="2"/>
      <c r="V105" s="2"/>
      <c r="W105" s="2"/>
      <c r="X105" s="2"/>
      <c r="Y105" s="2"/>
      <c r="Z105" s="2"/>
    </row>
    <row r="106" spans="1:26" ht="12.75" customHeight="1" x14ac:dyDescent="0.2">
      <c r="A106" s="2"/>
      <c r="B106" s="1610"/>
      <c r="C106" s="1610"/>
      <c r="D106" s="1976"/>
      <c r="E106" s="2420" t="s">
        <v>417</v>
      </c>
      <c r="F106" s="1698"/>
      <c r="G106" s="1698"/>
      <c r="H106" s="1698"/>
      <c r="I106" s="1698"/>
      <c r="J106" s="1698"/>
      <c r="K106" s="1980"/>
      <c r="L106" s="2402" t="s">
        <v>49</v>
      </c>
      <c r="M106" s="2428"/>
      <c r="N106" s="2"/>
      <c r="O106" s="2"/>
      <c r="P106" s="2"/>
      <c r="Q106" s="2"/>
      <c r="R106" s="2"/>
      <c r="S106" s="2"/>
      <c r="T106" s="2"/>
      <c r="U106" s="2"/>
      <c r="V106" s="2"/>
      <c r="W106" s="2"/>
      <c r="X106" s="2"/>
      <c r="Y106" s="2"/>
      <c r="Z106" s="2"/>
    </row>
    <row r="107" spans="1:26" ht="12.75" customHeight="1" x14ac:dyDescent="0.2">
      <c r="A107" s="2"/>
      <c r="B107" s="1610"/>
      <c r="C107" s="1610"/>
      <c r="D107" s="1976"/>
      <c r="E107" s="1745"/>
      <c r="F107" s="1610"/>
      <c r="G107" s="1610"/>
      <c r="H107" s="1610"/>
      <c r="I107" s="1610"/>
      <c r="J107" s="1610"/>
      <c r="K107" s="1976"/>
      <c r="L107" s="2402" t="s">
        <v>1240</v>
      </c>
      <c r="M107" s="2428"/>
      <c r="N107" s="2"/>
      <c r="O107" s="2"/>
      <c r="P107" s="2"/>
      <c r="Q107" s="2"/>
      <c r="R107" s="2"/>
      <c r="S107" s="2"/>
      <c r="T107" s="2"/>
      <c r="U107" s="2"/>
      <c r="V107" s="2"/>
      <c r="W107" s="2"/>
      <c r="X107" s="2"/>
      <c r="Y107" s="2"/>
      <c r="Z107" s="2"/>
    </row>
    <row r="108" spans="1:26" ht="12.75" customHeight="1" x14ac:dyDescent="0.2">
      <c r="A108" s="2"/>
      <c r="B108" s="1610"/>
      <c r="C108" s="1610"/>
      <c r="D108" s="1976"/>
      <c r="E108" s="1745"/>
      <c r="F108" s="1610"/>
      <c r="G108" s="1610"/>
      <c r="H108" s="1610"/>
      <c r="I108" s="1610"/>
      <c r="J108" s="1610"/>
      <c r="K108" s="1976"/>
      <c r="L108" s="2402" t="s">
        <v>1238</v>
      </c>
      <c r="M108" s="2428"/>
      <c r="N108" s="2"/>
      <c r="O108" s="2"/>
      <c r="P108" s="2"/>
      <c r="Q108" s="2"/>
      <c r="R108" s="2"/>
      <c r="S108" s="2"/>
      <c r="T108" s="2"/>
      <c r="U108" s="2"/>
      <c r="V108" s="2"/>
      <c r="W108" s="2"/>
      <c r="X108" s="2"/>
      <c r="Y108" s="2"/>
      <c r="Z108" s="2"/>
    </row>
    <row r="109" spans="1:26" ht="12.75" customHeight="1" x14ac:dyDescent="0.2">
      <c r="A109" s="2"/>
      <c r="B109" s="1610"/>
      <c r="C109" s="1610"/>
      <c r="D109" s="1976"/>
      <c r="E109" s="1745"/>
      <c r="F109" s="1610"/>
      <c r="G109" s="1610"/>
      <c r="H109" s="1610"/>
      <c r="I109" s="1610"/>
      <c r="J109" s="1610"/>
      <c r="K109" s="1976"/>
      <c r="L109" s="2402" t="s">
        <v>1239</v>
      </c>
      <c r="M109" s="2428"/>
      <c r="N109" s="2"/>
      <c r="O109" s="2"/>
      <c r="P109" s="2"/>
      <c r="Q109" s="2"/>
      <c r="R109" s="2"/>
      <c r="S109" s="2"/>
      <c r="T109" s="2"/>
      <c r="U109" s="2"/>
      <c r="V109" s="2"/>
      <c r="W109" s="2"/>
      <c r="X109" s="2"/>
      <c r="Y109" s="2"/>
      <c r="Z109" s="2"/>
    </row>
    <row r="110" spans="1:26" ht="12.75" customHeight="1" x14ac:dyDescent="0.2">
      <c r="A110" s="2"/>
      <c r="B110" s="1610"/>
      <c r="C110" s="1610"/>
      <c r="D110" s="1976"/>
      <c r="E110" s="1745"/>
      <c r="F110" s="1610"/>
      <c r="G110" s="1610"/>
      <c r="H110" s="1610"/>
      <c r="I110" s="1610"/>
      <c r="J110" s="1610"/>
      <c r="K110" s="1976"/>
      <c r="L110" s="2402" t="s">
        <v>1241</v>
      </c>
      <c r="M110" s="2428"/>
      <c r="N110" s="2"/>
      <c r="O110" s="2"/>
      <c r="P110" s="2"/>
      <c r="Q110" s="2"/>
      <c r="R110" s="2"/>
      <c r="S110" s="2"/>
      <c r="T110" s="2"/>
      <c r="U110" s="2"/>
      <c r="V110" s="2"/>
      <c r="W110" s="2"/>
      <c r="X110" s="2"/>
      <c r="Y110" s="2"/>
      <c r="Z110" s="2"/>
    </row>
    <row r="111" spans="1:26" ht="12.75" customHeight="1" x14ac:dyDescent="0.2">
      <c r="A111" s="2"/>
      <c r="B111" s="1610"/>
      <c r="C111" s="1610"/>
      <c r="D111" s="1976"/>
      <c r="E111" s="1867"/>
      <c r="F111" s="1650"/>
      <c r="G111" s="1650"/>
      <c r="H111" s="1650"/>
      <c r="I111" s="1650"/>
      <c r="J111" s="1650"/>
      <c r="K111" s="1863"/>
      <c r="L111" s="2402" t="s">
        <v>1242</v>
      </c>
      <c r="M111" s="2428"/>
      <c r="N111" s="2"/>
      <c r="O111" s="2"/>
      <c r="P111" s="2"/>
      <c r="Q111" s="2"/>
      <c r="R111" s="2"/>
      <c r="S111" s="2"/>
      <c r="T111" s="2"/>
      <c r="U111" s="2"/>
      <c r="V111" s="2"/>
      <c r="W111" s="2"/>
      <c r="X111" s="2"/>
      <c r="Y111" s="2"/>
      <c r="Z111" s="2"/>
    </row>
    <row r="112" spans="1:26" ht="12.75" customHeight="1" x14ac:dyDescent="0.2">
      <c r="A112" s="2"/>
      <c r="B112" s="1610"/>
      <c r="C112" s="1610"/>
      <c r="D112" s="1976"/>
      <c r="E112" s="2420" t="s">
        <v>236</v>
      </c>
      <c r="F112" s="1698"/>
      <c r="G112" s="1698"/>
      <c r="H112" s="1698"/>
      <c r="I112" s="1698"/>
      <c r="J112" s="1698"/>
      <c r="K112" s="1980"/>
      <c r="L112" s="2402" t="s">
        <v>49</v>
      </c>
      <c r="M112" s="2403"/>
      <c r="N112" s="2"/>
      <c r="O112" s="2"/>
      <c r="P112" s="2"/>
      <c r="Q112" s="2"/>
      <c r="R112" s="2"/>
      <c r="S112" s="2"/>
      <c r="T112" s="2"/>
      <c r="U112" s="2"/>
      <c r="V112" s="2"/>
      <c r="W112" s="2"/>
      <c r="X112" s="2"/>
      <c r="Y112" s="2"/>
      <c r="Z112" s="2"/>
    </row>
    <row r="113" spans="1:26" ht="12.75" customHeight="1" x14ac:dyDescent="0.2">
      <c r="A113" s="2"/>
      <c r="B113" s="1610"/>
      <c r="C113" s="1610"/>
      <c r="D113" s="1976"/>
      <c r="E113" s="1745"/>
      <c r="F113" s="1610"/>
      <c r="G113" s="1610"/>
      <c r="H113" s="1610"/>
      <c r="I113" s="1610"/>
      <c r="J113" s="1610"/>
      <c r="K113" s="1976"/>
      <c r="L113" s="2402" t="s">
        <v>1240</v>
      </c>
      <c r="M113" s="2403"/>
      <c r="N113" s="2"/>
      <c r="O113" s="2"/>
      <c r="P113" s="2"/>
      <c r="Q113" s="2"/>
      <c r="R113" s="2"/>
      <c r="S113" s="2"/>
      <c r="T113" s="2"/>
      <c r="U113" s="2"/>
      <c r="V113" s="2"/>
      <c r="W113" s="2"/>
      <c r="X113" s="2"/>
      <c r="Y113" s="2"/>
      <c r="Z113" s="2"/>
    </row>
    <row r="114" spans="1:26" ht="12.75" customHeight="1" x14ac:dyDescent="0.2">
      <c r="A114" s="2"/>
      <c r="B114" s="1610"/>
      <c r="C114" s="1610"/>
      <c r="D114" s="1976"/>
      <c r="E114" s="1745"/>
      <c r="F114" s="1610"/>
      <c r="G114" s="1610"/>
      <c r="H114" s="1610"/>
      <c r="I114" s="1610"/>
      <c r="J114" s="1610"/>
      <c r="K114" s="1976"/>
      <c r="L114" s="2402" t="s">
        <v>1238</v>
      </c>
      <c r="M114" s="2403"/>
      <c r="N114" s="2"/>
      <c r="O114" s="2"/>
      <c r="P114" s="2"/>
      <c r="Q114" s="2"/>
      <c r="R114" s="2"/>
      <c r="S114" s="2"/>
      <c r="T114" s="2"/>
      <c r="U114" s="2"/>
      <c r="V114" s="2"/>
      <c r="W114" s="2"/>
      <c r="X114" s="2"/>
      <c r="Y114" s="2"/>
      <c r="Z114" s="2"/>
    </row>
    <row r="115" spans="1:26" ht="12.75" customHeight="1" x14ac:dyDescent="0.2">
      <c r="A115" s="2"/>
      <c r="B115" s="1635"/>
      <c r="C115" s="1635"/>
      <c r="D115" s="1982"/>
      <c r="E115" s="1981"/>
      <c r="F115" s="1635"/>
      <c r="G115" s="1635"/>
      <c r="H115" s="1635"/>
      <c r="I115" s="1635"/>
      <c r="J115" s="1635"/>
      <c r="K115" s="1982"/>
      <c r="L115" s="2421" t="s">
        <v>1239</v>
      </c>
      <c r="M115" s="2422"/>
      <c r="N115" s="2"/>
      <c r="O115" s="2"/>
      <c r="P115" s="2"/>
      <c r="Q115" s="2"/>
      <c r="R115" s="2"/>
      <c r="S115" s="2"/>
      <c r="T115" s="2"/>
      <c r="U115" s="2"/>
      <c r="V115" s="2"/>
      <c r="W115" s="2"/>
      <c r="X115" s="2"/>
      <c r="Y115" s="2"/>
      <c r="Z115" s="2"/>
    </row>
    <row r="116" spans="1:26" ht="12.75" customHeight="1" x14ac:dyDescent="0.2">
      <c r="A116" s="2"/>
      <c r="B116" s="2371" t="s">
        <v>1251</v>
      </c>
      <c r="C116" s="1645"/>
      <c r="D116" s="2372"/>
      <c r="E116" s="2390" t="s">
        <v>288</v>
      </c>
      <c r="F116" s="1645"/>
      <c r="G116" s="1645"/>
      <c r="H116" s="1645"/>
      <c r="I116" s="1645"/>
      <c r="J116" s="1645"/>
      <c r="K116" s="2372"/>
      <c r="L116" s="2412" t="s">
        <v>49</v>
      </c>
      <c r="M116" s="2413"/>
      <c r="N116" s="2"/>
      <c r="O116" s="2"/>
      <c r="P116" s="2"/>
      <c r="Q116" s="2"/>
      <c r="R116" s="2"/>
      <c r="S116" s="2"/>
      <c r="T116" s="2"/>
      <c r="U116" s="2"/>
      <c r="V116" s="2"/>
      <c r="W116" s="2"/>
      <c r="X116" s="2"/>
      <c r="Y116" s="2"/>
      <c r="Z116" s="2"/>
    </row>
    <row r="117" spans="1:26" ht="12.75" customHeight="1" x14ac:dyDescent="0.2">
      <c r="A117" s="2"/>
      <c r="B117" s="1610"/>
      <c r="C117" s="1610"/>
      <c r="D117" s="1976"/>
      <c r="E117" s="1745"/>
      <c r="F117" s="1610"/>
      <c r="G117" s="1610"/>
      <c r="H117" s="1610"/>
      <c r="I117" s="1610"/>
      <c r="J117" s="1610"/>
      <c r="K117" s="1976"/>
      <c r="L117" s="2402" t="s">
        <v>1240</v>
      </c>
      <c r="M117" s="2403"/>
      <c r="N117" s="2"/>
      <c r="O117" s="2"/>
      <c r="P117" s="2"/>
      <c r="Q117" s="2"/>
      <c r="R117" s="2"/>
      <c r="S117" s="2"/>
      <c r="T117" s="2"/>
      <c r="U117" s="2"/>
      <c r="V117" s="2"/>
      <c r="W117" s="2"/>
      <c r="X117" s="2"/>
      <c r="Y117" s="2"/>
      <c r="Z117" s="2"/>
    </row>
    <row r="118" spans="1:26" ht="12.75" customHeight="1" x14ac:dyDescent="0.2">
      <c r="A118" s="2"/>
      <c r="B118" s="1610"/>
      <c r="C118" s="1610"/>
      <c r="D118" s="1976"/>
      <c r="E118" s="1745"/>
      <c r="F118" s="1610"/>
      <c r="G118" s="1610"/>
      <c r="H118" s="1610"/>
      <c r="I118" s="1610"/>
      <c r="J118" s="1610"/>
      <c r="K118" s="1976"/>
      <c r="L118" s="2402" t="s">
        <v>1238</v>
      </c>
      <c r="M118" s="2403"/>
      <c r="N118" s="2"/>
      <c r="O118" s="2"/>
      <c r="P118" s="2"/>
      <c r="Q118" s="2"/>
      <c r="R118" s="2"/>
      <c r="S118" s="2"/>
      <c r="T118" s="2"/>
      <c r="U118" s="2"/>
      <c r="V118" s="2"/>
      <c r="W118" s="2"/>
      <c r="X118" s="2"/>
      <c r="Y118" s="2"/>
      <c r="Z118" s="2"/>
    </row>
    <row r="119" spans="1:26" ht="12.75" customHeight="1" x14ac:dyDescent="0.2">
      <c r="A119" s="2"/>
      <c r="B119" s="1610"/>
      <c r="C119" s="1610"/>
      <c r="D119" s="1976"/>
      <c r="E119" s="1745"/>
      <c r="F119" s="1610"/>
      <c r="G119" s="1610"/>
      <c r="H119" s="1610"/>
      <c r="I119" s="1610"/>
      <c r="J119" s="1610"/>
      <c r="K119" s="1976"/>
      <c r="L119" s="2402" t="s">
        <v>1239</v>
      </c>
      <c r="M119" s="2403"/>
      <c r="N119" s="2"/>
      <c r="O119" s="2"/>
      <c r="P119" s="2"/>
      <c r="Q119" s="2"/>
      <c r="R119" s="2"/>
      <c r="S119" s="2"/>
      <c r="T119" s="2"/>
      <c r="U119" s="2"/>
      <c r="V119" s="2"/>
      <c r="W119" s="2"/>
      <c r="X119" s="2"/>
      <c r="Y119" s="2"/>
      <c r="Z119" s="2"/>
    </row>
    <row r="120" spans="1:26" ht="12.75" customHeight="1" x14ac:dyDescent="0.2">
      <c r="A120" s="2"/>
      <c r="B120" s="1610"/>
      <c r="C120" s="1610"/>
      <c r="D120" s="1976"/>
      <c r="E120" s="1867"/>
      <c r="F120" s="1650"/>
      <c r="G120" s="1650"/>
      <c r="H120" s="1650"/>
      <c r="I120" s="1650"/>
      <c r="J120" s="1650"/>
      <c r="K120" s="1863"/>
      <c r="L120" s="2402" t="s">
        <v>1241</v>
      </c>
      <c r="M120" s="2403"/>
      <c r="N120" s="2"/>
      <c r="O120" s="2"/>
      <c r="P120" s="2"/>
      <c r="Q120" s="2"/>
      <c r="R120" s="2"/>
      <c r="S120" s="2"/>
      <c r="T120" s="2"/>
      <c r="U120" s="2"/>
      <c r="V120" s="2"/>
      <c r="W120" s="2"/>
      <c r="X120" s="2"/>
      <c r="Y120" s="2"/>
      <c r="Z120" s="2"/>
    </row>
    <row r="121" spans="1:26" ht="12.75" customHeight="1" x14ac:dyDescent="0.2">
      <c r="A121" s="2"/>
      <c r="B121" s="1610"/>
      <c r="C121" s="1610"/>
      <c r="D121" s="1976"/>
      <c r="E121" s="2420" t="s">
        <v>301</v>
      </c>
      <c r="F121" s="1698"/>
      <c r="G121" s="1698"/>
      <c r="H121" s="1698"/>
      <c r="I121" s="1698"/>
      <c r="J121" s="1698"/>
      <c r="K121" s="1980"/>
      <c r="L121" s="2402" t="s">
        <v>49</v>
      </c>
      <c r="M121" s="2403"/>
      <c r="N121" s="2"/>
      <c r="O121" s="2"/>
      <c r="P121" s="2"/>
      <c r="Q121" s="2"/>
      <c r="R121" s="2"/>
      <c r="S121" s="2"/>
      <c r="T121" s="2"/>
      <c r="U121" s="2"/>
      <c r="V121" s="2"/>
      <c r="W121" s="2"/>
      <c r="X121" s="2"/>
      <c r="Y121" s="2"/>
      <c r="Z121" s="2"/>
    </row>
    <row r="122" spans="1:26" ht="12.75" customHeight="1" x14ac:dyDescent="0.2">
      <c r="A122" s="2"/>
      <c r="B122" s="1610"/>
      <c r="C122" s="1610"/>
      <c r="D122" s="1976"/>
      <c r="E122" s="1745"/>
      <c r="F122" s="1610"/>
      <c r="G122" s="1610"/>
      <c r="H122" s="1610"/>
      <c r="I122" s="1610"/>
      <c r="J122" s="1610"/>
      <c r="K122" s="1976"/>
      <c r="L122" s="2402" t="s">
        <v>1240</v>
      </c>
      <c r="M122" s="2403"/>
      <c r="N122" s="2"/>
      <c r="O122" s="2"/>
      <c r="P122" s="2"/>
      <c r="Q122" s="2"/>
      <c r="R122" s="2"/>
      <c r="S122" s="2"/>
      <c r="T122" s="2"/>
      <c r="U122" s="2"/>
      <c r="V122" s="2"/>
      <c r="W122" s="2"/>
      <c r="X122" s="2"/>
      <c r="Y122" s="2"/>
      <c r="Z122" s="2"/>
    </row>
    <row r="123" spans="1:26" ht="12.75" customHeight="1" x14ac:dyDescent="0.2">
      <c r="A123" s="2"/>
      <c r="B123" s="1610"/>
      <c r="C123" s="1610"/>
      <c r="D123" s="1976"/>
      <c r="E123" s="1745"/>
      <c r="F123" s="1610"/>
      <c r="G123" s="1610"/>
      <c r="H123" s="1610"/>
      <c r="I123" s="1610"/>
      <c r="J123" s="1610"/>
      <c r="K123" s="1976"/>
      <c r="L123" s="2402" t="s">
        <v>1238</v>
      </c>
      <c r="M123" s="2403"/>
      <c r="N123" s="2"/>
      <c r="O123" s="2"/>
      <c r="P123" s="2"/>
      <c r="Q123" s="2"/>
      <c r="R123" s="2"/>
      <c r="S123" s="2"/>
      <c r="T123" s="2"/>
      <c r="U123" s="2"/>
      <c r="V123" s="2"/>
      <c r="W123" s="2"/>
      <c r="X123" s="2"/>
      <c r="Y123" s="2"/>
      <c r="Z123" s="2"/>
    </row>
    <row r="124" spans="1:26" ht="12.75" customHeight="1" x14ac:dyDescent="0.2">
      <c r="A124" s="2"/>
      <c r="B124" s="1610"/>
      <c r="C124" s="1610"/>
      <c r="D124" s="1976"/>
      <c r="E124" s="1745"/>
      <c r="F124" s="1610"/>
      <c r="G124" s="1610"/>
      <c r="H124" s="1610"/>
      <c r="I124" s="1610"/>
      <c r="J124" s="1610"/>
      <c r="K124" s="1976"/>
      <c r="L124" s="2402" t="s">
        <v>1239</v>
      </c>
      <c r="M124" s="2403"/>
      <c r="N124" s="2"/>
      <c r="O124" s="2"/>
      <c r="P124" s="2"/>
      <c r="Q124" s="2"/>
      <c r="R124" s="2"/>
      <c r="S124" s="2"/>
      <c r="T124" s="2"/>
      <c r="U124" s="2"/>
      <c r="V124" s="2"/>
      <c r="W124" s="2"/>
      <c r="X124" s="2"/>
      <c r="Y124" s="2"/>
      <c r="Z124" s="2"/>
    </row>
    <row r="125" spans="1:26" ht="12.75" customHeight="1" x14ac:dyDescent="0.2">
      <c r="A125" s="2"/>
      <c r="B125" s="1610"/>
      <c r="C125" s="1610"/>
      <c r="D125" s="1976"/>
      <c r="E125" s="1867"/>
      <c r="F125" s="1650"/>
      <c r="G125" s="1650"/>
      <c r="H125" s="1650"/>
      <c r="I125" s="1650"/>
      <c r="J125" s="1650"/>
      <c r="K125" s="1863"/>
      <c r="L125" s="2402" t="s">
        <v>1241</v>
      </c>
      <c r="M125" s="2403"/>
      <c r="N125" s="2"/>
      <c r="O125" s="2"/>
      <c r="P125" s="2"/>
      <c r="Q125" s="2"/>
      <c r="R125" s="2"/>
      <c r="S125" s="2"/>
      <c r="T125" s="2"/>
      <c r="U125" s="2"/>
      <c r="V125" s="2"/>
      <c r="W125" s="2"/>
      <c r="X125" s="2"/>
      <c r="Y125" s="2"/>
      <c r="Z125" s="2"/>
    </row>
    <row r="126" spans="1:26" ht="12.75" customHeight="1" x14ac:dyDescent="0.2">
      <c r="A126" s="2"/>
      <c r="B126" s="1610"/>
      <c r="C126" s="1610"/>
      <c r="D126" s="1976"/>
      <c r="E126" s="2420" t="s">
        <v>308</v>
      </c>
      <c r="F126" s="1698"/>
      <c r="G126" s="1698"/>
      <c r="H126" s="1698"/>
      <c r="I126" s="1698"/>
      <c r="J126" s="1698"/>
      <c r="K126" s="1980"/>
      <c r="L126" s="2402" t="s">
        <v>49</v>
      </c>
      <c r="M126" s="2403"/>
      <c r="N126" s="2"/>
      <c r="O126" s="2"/>
      <c r="P126" s="2"/>
      <c r="Q126" s="2"/>
      <c r="R126" s="2"/>
      <c r="S126" s="2"/>
      <c r="T126" s="2"/>
      <c r="U126" s="2"/>
      <c r="V126" s="2"/>
      <c r="W126" s="2"/>
      <c r="X126" s="2"/>
      <c r="Y126" s="2"/>
      <c r="Z126" s="2"/>
    </row>
    <row r="127" spans="1:26" ht="12.75" customHeight="1" x14ac:dyDescent="0.2">
      <c r="A127" s="2"/>
      <c r="B127" s="1610"/>
      <c r="C127" s="1610"/>
      <c r="D127" s="1976"/>
      <c r="E127" s="1745"/>
      <c r="F127" s="1610"/>
      <c r="G127" s="1610"/>
      <c r="H127" s="1610"/>
      <c r="I127" s="1610"/>
      <c r="J127" s="1610"/>
      <c r="K127" s="1976"/>
      <c r="L127" s="2402" t="s">
        <v>1240</v>
      </c>
      <c r="M127" s="2403"/>
      <c r="N127" s="2"/>
      <c r="O127" s="2"/>
      <c r="P127" s="2"/>
      <c r="Q127" s="2"/>
      <c r="R127" s="2"/>
      <c r="S127" s="2"/>
      <c r="T127" s="2"/>
      <c r="U127" s="2"/>
      <c r="V127" s="2"/>
      <c r="W127" s="2"/>
      <c r="X127" s="2"/>
      <c r="Y127" s="2"/>
      <c r="Z127" s="2"/>
    </row>
    <row r="128" spans="1:26" ht="12.75" customHeight="1" x14ac:dyDescent="0.2">
      <c r="A128" s="2"/>
      <c r="B128" s="1610"/>
      <c r="C128" s="1610"/>
      <c r="D128" s="1976"/>
      <c r="E128" s="1745"/>
      <c r="F128" s="1610"/>
      <c r="G128" s="1610"/>
      <c r="H128" s="1610"/>
      <c r="I128" s="1610"/>
      <c r="J128" s="1610"/>
      <c r="K128" s="1976"/>
      <c r="L128" s="2402" t="s">
        <v>1238</v>
      </c>
      <c r="M128" s="2403"/>
      <c r="N128" s="2"/>
      <c r="O128" s="2"/>
      <c r="P128" s="2"/>
      <c r="Q128" s="2"/>
      <c r="R128" s="2"/>
      <c r="S128" s="2"/>
      <c r="T128" s="2"/>
      <c r="U128" s="2"/>
      <c r="V128" s="2"/>
      <c r="W128" s="2"/>
      <c r="X128" s="2"/>
      <c r="Y128" s="2"/>
      <c r="Z128" s="2"/>
    </row>
    <row r="129" spans="1:26" ht="12.75" customHeight="1" x14ac:dyDescent="0.2">
      <c r="A129" s="2"/>
      <c r="B129" s="1610"/>
      <c r="C129" s="1610"/>
      <c r="D129" s="1976"/>
      <c r="E129" s="1745"/>
      <c r="F129" s="1610"/>
      <c r="G129" s="1610"/>
      <c r="H129" s="1610"/>
      <c r="I129" s="1610"/>
      <c r="J129" s="1610"/>
      <c r="K129" s="1976"/>
      <c r="L129" s="2402" t="s">
        <v>1239</v>
      </c>
      <c r="M129" s="2403"/>
      <c r="N129" s="2"/>
      <c r="O129" s="2"/>
      <c r="P129" s="2"/>
      <c r="Q129" s="2"/>
      <c r="R129" s="2"/>
      <c r="S129" s="2"/>
      <c r="T129" s="2"/>
      <c r="U129" s="2"/>
      <c r="V129" s="2"/>
      <c r="W129" s="2"/>
      <c r="X129" s="2"/>
      <c r="Y129" s="2"/>
      <c r="Z129" s="2"/>
    </row>
    <row r="130" spans="1:26" ht="12.75" customHeight="1" x14ac:dyDescent="0.2">
      <c r="A130" s="2"/>
      <c r="B130" s="1635"/>
      <c r="C130" s="1635"/>
      <c r="D130" s="1982"/>
      <c r="E130" s="1981"/>
      <c r="F130" s="1635"/>
      <c r="G130" s="1635"/>
      <c r="H130" s="1635"/>
      <c r="I130" s="1635"/>
      <c r="J130" s="1635"/>
      <c r="K130" s="1982"/>
      <c r="L130" s="2421" t="s">
        <v>1241</v>
      </c>
      <c r="M130" s="2422"/>
      <c r="N130" s="2"/>
      <c r="O130" s="2"/>
      <c r="P130" s="2"/>
      <c r="Q130" s="2"/>
      <c r="R130" s="2"/>
      <c r="S130" s="2"/>
      <c r="T130" s="2"/>
      <c r="U130" s="2"/>
      <c r="V130" s="2"/>
      <c r="W130" s="2"/>
      <c r="X130" s="2"/>
      <c r="Y130" s="2"/>
      <c r="Z130" s="2"/>
    </row>
    <row r="131" spans="1:26" ht="12.75" customHeight="1" x14ac:dyDescent="0.2">
      <c r="A131" s="2"/>
      <c r="B131" s="2376" t="s">
        <v>1252</v>
      </c>
      <c r="C131" s="1610"/>
      <c r="D131" s="1976"/>
      <c r="E131" s="2391" t="s">
        <v>347</v>
      </c>
      <c r="F131" s="1698"/>
      <c r="G131" s="1698"/>
      <c r="H131" s="1698"/>
      <c r="I131" s="1698"/>
      <c r="J131" s="1698"/>
      <c r="K131" s="1980"/>
      <c r="L131" s="2423" t="s">
        <v>49</v>
      </c>
      <c r="M131" s="2424"/>
      <c r="N131" s="2"/>
      <c r="O131" s="2"/>
      <c r="P131" s="2"/>
      <c r="Q131" s="2"/>
      <c r="R131" s="2"/>
      <c r="S131" s="2"/>
      <c r="T131" s="2"/>
      <c r="U131" s="2"/>
      <c r="V131" s="2"/>
      <c r="W131" s="2"/>
      <c r="X131" s="2"/>
      <c r="Y131" s="2"/>
      <c r="Z131" s="2"/>
    </row>
    <row r="132" spans="1:26" ht="12.75" customHeight="1" x14ac:dyDescent="0.2">
      <c r="A132" s="2"/>
      <c r="B132" s="1635"/>
      <c r="C132" s="1635"/>
      <c r="D132" s="1982"/>
      <c r="E132" s="1981"/>
      <c r="F132" s="1635"/>
      <c r="G132" s="1635"/>
      <c r="H132" s="1635"/>
      <c r="I132" s="1635"/>
      <c r="J132" s="1635"/>
      <c r="K132" s="1982"/>
      <c r="L132" s="2410"/>
      <c r="M132" s="2411"/>
      <c r="N132" s="2"/>
      <c r="O132" s="2"/>
      <c r="P132" s="2"/>
      <c r="Q132" s="2"/>
      <c r="R132" s="2"/>
      <c r="S132" s="2"/>
      <c r="T132" s="2"/>
      <c r="U132" s="2"/>
      <c r="V132" s="2"/>
      <c r="W132" s="2"/>
      <c r="X132" s="2"/>
      <c r="Y132" s="2"/>
      <c r="Z132" s="2"/>
    </row>
    <row r="133" spans="1:26" ht="12.75" customHeight="1" x14ac:dyDescent="0.2">
      <c r="A133" s="2"/>
      <c r="B133" s="2371" t="s">
        <v>1253</v>
      </c>
      <c r="C133" s="1645"/>
      <c r="D133" s="2372"/>
      <c r="E133" s="2390" t="s">
        <v>240</v>
      </c>
      <c r="F133" s="1645"/>
      <c r="G133" s="1645"/>
      <c r="H133" s="1645"/>
      <c r="I133" s="1645"/>
      <c r="J133" s="1645"/>
      <c r="K133" s="2372"/>
      <c r="L133" s="2412" t="s">
        <v>49</v>
      </c>
      <c r="M133" s="2413"/>
      <c r="N133" s="2"/>
      <c r="O133" s="2"/>
      <c r="P133" s="2"/>
      <c r="Q133" s="2"/>
      <c r="R133" s="2"/>
      <c r="S133" s="2"/>
      <c r="T133" s="2"/>
      <c r="U133" s="2"/>
      <c r="V133" s="2"/>
      <c r="W133" s="2"/>
      <c r="X133" s="2"/>
      <c r="Y133" s="2"/>
      <c r="Z133" s="2"/>
    </row>
    <row r="134" spans="1:26" ht="12.75" customHeight="1" x14ac:dyDescent="0.2">
      <c r="A134" s="2"/>
      <c r="B134" s="1610"/>
      <c r="C134" s="1610"/>
      <c r="D134" s="1976"/>
      <c r="E134" s="1745"/>
      <c r="F134" s="1610"/>
      <c r="G134" s="1610"/>
      <c r="H134" s="1610"/>
      <c r="I134" s="1610"/>
      <c r="J134" s="1610"/>
      <c r="K134" s="1976"/>
      <c r="L134" s="2402" t="s">
        <v>1240</v>
      </c>
      <c r="M134" s="2403"/>
      <c r="N134" s="2"/>
      <c r="O134" s="2"/>
      <c r="P134" s="2"/>
      <c r="Q134" s="2"/>
      <c r="R134" s="2"/>
      <c r="S134" s="2"/>
      <c r="T134" s="2"/>
      <c r="U134" s="2"/>
      <c r="V134" s="2"/>
      <c r="W134" s="2"/>
      <c r="X134" s="2"/>
      <c r="Y134" s="2"/>
      <c r="Z134" s="2"/>
    </row>
    <row r="135" spans="1:26" ht="12.75" customHeight="1" x14ac:dyDescent="0.2">
      <c r="A135" s="2"/>
      <c r="B135" s="1610"/>
      <c r="C135" s="1610"/>
      <c r="D135" s="1976"/>
      <c r="E135" s="1745"/>
      <c r="F135" s="1610"/>
      <c r="G135" s="1610"/>
      <c r="H135" s="1610"/>
      <c r="I135" s="1610"/>
      <c r="J135" s="1610"/>
      <c r="K135" s="1976"/>
      <c r="L135" s="2402" t="s">
        <v>1238</v>
      </c>
      <c r="M135" s="2403"/>
      <c r="N135" s="2"/>
      <c r="O135" s="2"/>
      <c r="P135" s="2"/>
      <c r="Q135" s="2"/>
      <c r="R135" s="2"/>
      <c r="S135" s="2"/>
      <c r="T135" s="2"/>
      <c r="U135" s="2"/>
      <c r="V135" s="2"/>
      <c r="W135" s="2"/>
      <c r="X135" s="2"/>
      <c r="Y135" s="2"/>
      <c r="Z135" s="2"/>
    </row>
    <row r="136" spans="1:26" ht="12.75" customHeight="1" x14ac:dyDescent="0.2">
      <c r="A136" s="2"/>
      <c r="B136" s="1610"/>
      <c r="C136" s="1610"/>
      <c r="D136" s="1976"/>
      <c r="E136" s="1745"/>
      <c r="F136" s="1610"/>
      <c r="G136" s="1610"/>
      <c r="H136" s="1610"/>
      <c r="I136" s="1610"/>
      <c r="J136" s="1610"/>
      <c r="K136" s="1976"/>
      <c r="L136" s="2402" t="s">
        <v>1239</v>
      </c>
      <c r="M136" s="2403"/>
      <c r="N136" s="2"/>
      <c r="O136" s="2"/>
      <c r="P136" s="2"/>
      <c r="Q136" s="2"/>
      <c r="R136" s="2"/>
      <c r="S136" s="2"/>
      <c r="T136" s="2"/>
      <c r="U136" s="2"/>
      <c r="V136" s="2"/>
      <c r="W136" s="2"/>
      <c r="X136" s="2"/>
      <c r="Y136" s="2"/>
      <c r="Z136" s="2"/>
    </row>
    <row r="137" spans="1:26" ht="12.75" customHeight="1" x14ac:dyDescent="0.2">
      <c r="A137" s="2"/>
      <c r="B137" s="1610"/>
      <c r="C137" s="1610"/>
      <c r="D137" s="1976"/>
      <c r="E137" s="1745"/>
      <c r="F137" s="1610"/>
      <c r="G137" s="1610"/>
      <c r="H137" s="1610"/>
      <c r="I137" s="1610"/>
      <c r="J137" s="1610"/>
      <c r="K137" s="1976"/>
      <c r="L137" s="2402" t="s">
        <v>1241</v>
      </c>
      <c r="M137" s="2403"/>
      <c r="N137" s="2"/>
      <c r="O137" s="2"/>
      <c r="P137" s="2"/>
      <c r="Q137" s="2"/>
      <c r="R137" s="2"/>
      <c r="S137" s="2"/>
      <c r="T137" s="2"/>
      <c r="U137" s="2"/>
      <c r="V137" s="2"/>
      <c r="W137" s="2"/>
      <c r="X137" s="2"/>
      <c r="Y137" s="2"/>
      <c r="Z137" s="2"/>
    </row>
    <row r="138" spans="1:26" ht="12.75" customHeight="1" x14ac:dyDescent="0.2">
      <c r="A138" s="2"/>
      <c r="B138" s="1610"/>
      <c r="C138" s="1610"/>
      <c r="D138" s="1976"/>
      <c r="E138" s="1867"/>
      <c r="F138" s="1650"/>
      <c r="G138" s="1650"/>
      <c r="H138" s="1650"/>
      <c r="I138" s="1650"/>
      <c r="J138" s="1650"/>
      <c r="K138" s="1863"/>
      <c r="L138" s="2402" t="s">
        <v>1242</v>
      </c>
      <c r="M138" s="2403"/>
      <c r="N138" s="2"/>
      <c r="O138" s="2"/>
      <c r="P138" s="2"/>
      <c r="Q138" s="2"/>
      <c r="R138" s="2"/>
      <c r="S138" s="2"/>
      <c r="T138" s="2"/>
      <c r="U138" s="2"/>
      <c r="V138" s="2"/>
      <c r="W138" s="2"/>
      <c r="X138" s="2"/>
      <c r="Y138" s="2"/>
      <c r="Z138" s="2"/>
    </row>
    <row r="139" spans="1:26" ht="15" customHeight="1" x14ac:dyDescent="0.2">
      <c r="A139" s="2"/>
      <c r="B139" s="1610"/>
      <c r="C139" s="1610"/>
      <c r="D139" s="1976"/>
      <c r="E139" s="2391" t="s">
        <v>241</v>
      </c>
      <c r="F139" s="1698"/>
      <c r="G139" s="1698"/>
      <c r="H139" s="1698"/>
      <c r="I139" s="1698"/>
      <c r="J139" s="1698"/>
      <c r="K139" s="1980"/>
      <c r="L139" s="2402" t="s">
        <v>49</v>
      </c>
      <c r="M139" s="2403"/>
      <c r="N139" s="2"/>
      <c r="O139" s="2"/>
      <c r="P139" s="2"/>
      <c r="Q139" s="2"/>
      <c r="R139" s="2"/>
      <c r="S139" s="2"/>
      <c r="T139" s="2"/>
      <c r="U139" s="2"/>
      <c r="V139" s="2"/>
      <c r="W139" s="2"/>
      <c r="X139" s="2"/>
      <c r="Y139" s="2"/>
      <c r="Z139" s="2"/>
    </row>
    <row r="140" spans="1:26" ht="12.75" customHeight="1" x14ac:dyDescent="0.2">
      <c r="A140" s="2"/>
      <c r="B140" s="1610"/>
      <c r="C140" s="1610"/>
      <c r="D140" s="1976"/>
      <c r="E140" s="1745"/>
      <c r="F140" s="1610"/>
      <c r="G140" s="1610"/>
      <c r="H140" s="1610"/>
      <c r="I140" s="1610"/>
      <c r="J140" s="1610"/>
      <c r="K140" s="1976"/>
      <c r="L140" s="2402" t="s">
        <v>1240</v>
      </c>
      <c r="M140" s="2403"/>
      <c r="N140" s="2"/>
      <c r="O140" s="2"/>
      <c r="P140" s="2"/>
      <c r="Q140" s="2"/>
      <c r="R140" s="2"/>
      <c r="S140" s="2"/>
      <c r="T140" s="2"/>
      <c r="U140" s="2"/>
      <c r="V140" s="2"/>
      <c r="W140" s="2"/>
      <c r="X140" s="2"/>
      <c r="Y140" s="2"/>
      <c r="Z140" s="2"/>
    </row>
    <row r="141" spans="1:26" ht="12.75" customHeight="1" x14ac:dyDescent="0.2">
      <c r="A141" s="2"/>
      <c r="B141" s="1610"/>
      <c r="C141" s="1610"/>
      <c r="D141" s="1976"/>
      <c r="E141" s="1745"/>
      <c r="F141" s="1610"/>
      <c r="G141" s="1610"/>
      <c r="H141" s="1610"/>
      <c r="I141" s="1610"/>
      <c r="J141" s="1610"/>
      <c r="K141" s="1976"/>
      <c r="L141" s="2402" t="s">
        <v>1238</v>
      </c>
      <c r="M141" s="2403"/>
      <c r="N141" s="2"/>
      <c r="O141" s="2"/>
      <c r="P141" s="2"/>
      <c r="Q141" s="2"/>
      <c r="R141" s="2"/>
      <c r="S141" s="2"/>
      <c r="T141" s="2"/>
      <c r="U141" s="2"/>
      <c r="V141" s="2"/>
      <c r="W141" s="2"/>
      <c r="X141" s="2"/>
      <c r="Y141" s="2"/>
      <c r="Z141" s="2"/>
    </row>
    <row r="142" spans="1:26" ht="12.75" customHeight="1" x14ac:dyDescent="0.2">
      <c r="A142" s="2"/>
      <c r="B142" s="1610"/>
      <c r="C142" s="1610"/>
      <c r="D142" s="1976"/>
      <c r="E142" s="1745"/>
      <c r="F142" s="1610"/>
      <c r="G142" s="1610"/>
      <c r="H142" s="1610"/>
      <c r="I142" s="1610"/>
      <c r="J142" s="1610"/>
      <c r="K142" s="1976"/>
      <c r="L142" s="2402" t="s">
        <v>1239</v>
      </c>
      <c r="M142" s="2403"/>
      <c r="N142" s="2"/>
      <c r="O142" s="2"/>
      <c r="P142" s="2"/>
      <c r="Q142" s="2"/>
      <c r="R142" s="2"/>
      <c r="S142" s="2"/>
      <c r="T142" s="2"/>
      <c r="U142" s="2"/>
      <c r="V142" s="2"/>
      <c r="W142" s="2"/>
      <c r="X142" s="2"/>
      <c r="Y142" s="2"/>
      <c r="Z142" s="2"/>
    </row>
    <row r="143" spans="1:26" ht="12.75" customHeight="1" x14ac:dyDescent="0.2">
      <c r="A143" s="2"/>
      <c r="B143" s="1610"/>
      <c r="C143" s="1610"/>
      <c r="D143" s="1976"/>
      <c r="E143" s="1745"/>
      <c r="F143" s="1610"/>
      <c r="G143" s="1610"/>
      <c r="H143" s="1610"/>
      <c r="I143" s="1610"/>
      <c r="J143" s="1610"/>
      <c r="K143" s="1976"/>
      <c r="L143" s="2402" t="s">
        <v>1241</v>
      </c>
      <c r="M143" s="2403"/>
      <c r="N143" s="2"/>
      <c r="O143" s="2"/>
      <c r="P143" s="2"/>
      <c r="Q143" s="2"/>
      <c r="R143" s="2"/>
      <c r="S143" s="2"/>
      <c r="T143" s="2"/>
      <c r="U143" s="2"/>
      <c r="V143" s="2"/>
      <c r="W143" s="2"/>
      <c r="X143" s="2"/>
      <c r="Y143" s="2"/>
      <c r="Z143" s="2"/>
    </row>
    <row r="144" spans="1:26" ht="12.75" customHeight="1" x14ac:dyDescent="0.2">
      <c r="A144" s="2"/>
      <c r="B144" s="1610"/>
      <c r="C144" s="1610"/>
      <c r="D144" s="1976"/>
      <c r="E144" s="1867"/>
      <c r="F144" s="1650"/>
      <c r="G144" s="1650"/>
      <c r="H144" s="1650"/>
      <c r="I144" s="1650"/>
      <c r="J144" s="1650"/>
      <c r="K144" s="1863"/>
      <c r="L144" s="2402" t="s">
        <v>1242</v>
      </c>
      <c r="M144" s="2403"/>
      <c r="N144" s="2"/>
      <c r="O144" s="2"/>
      <c r="P144" s="2"/>
      <c r="Q144" s="2"/>
      <c r="R144" s="2"/>
      <c r="S144" s="2"/>
      <c r="T144" s="2"/>
      <c r="U144" s="2"/>
      <c r="V144" s="2"/>
      <c r="W144" s="2"/>
      <c r="X144" s="2"/>
      <c r="Y144" s="2"/>
      <c r="Z144" s="2"/>
    </row>
    <row r="145" spans="1:26" ht="12.75" customHeight="1" x14ac:dyDescent="0.2">
      <c r="A145" s="2"/>
      <c r="B145" s="1610"/>
      <c r="C145" s="1610"/>
      <c r="D145" s="1976"/>
      <c r="E145" s="2420" t="s">
        <v>242</v>
      </c>
      <c r="F145" s="1698"/>
      <c r="G145" s="1698"/>
      <c r="H145" s="1698"/>
      <c r="I145" s="1698"/>
      <c r="J145" s="1698"/>
      <c r="K145" s="1980"/>
      <c r="L145" s="2402" t="s">
        <v>49</v>
      </c>
      <c r="M145" s="2403"/>
      <c r="N145" s="2"/>
      <c r="O145" s="2"/>
      <c r="P145" s="2"/>
      <c r="Q145" s="2"/>
      <c r="R145" s="2"/>
      <c r="S145" s="2"/>
      <c r="T145" s="2"/>
      <c r="U145" s="2"/>
      <c r="V145" s="2"/>
      <c r="W145" s="2"/>
      <c r="X145" s="2"/>
      <c r="Y145" s="2"/>
      <c r="Z145" s="2"/>
    </row>
    <row r="146" spans="1:26" ht="15" customHeight="1" x14ac:dyDescent="0.2">
      <c r="A146" s="2"/>
      <c r="B146" s="1610"/>
      <c r="C146" s="1610"/>
      <c r="D146" s="1976"/>
      <c r="E146" s="1745"/>
      <c r="F146" s="1610"/>
      <c r="G146" s="1610"/>
      <c r="H146" s="1610"/>
      <c r="I146" s="1610"/>
      <c r="J146" s="1610"/>
      <c r="K146" s="1976"/>
      <c r="L146" s="2402" t="s">
        <v>1240</v>
      </c>
      <c r="M146" s="2403"/>
      <c r="N146" s="2"/>
      <c r="O146" s="2"/>
      <c r="P146" s="2"/>
      <c r="Q146" s="2"/>
      <c r="R146" s="2"/>
      <c r="S146" s="2"/>
      <c r="T146" s="2"/>
      <c r="U146" s="2"/>
      <c r="V146" s="2"/>
      <c r="W146" s="2"/>
      <c r="X146" s="2"/>
      <c r="Y146" s="2"/>
      <c r="Z146" s="2"/>
    </row>
    <row r="147" spans="1:26" ht="15" customHeight="1" x14ac:dyDescent="0.2">
      <c r="A147" s="2"/>
      <c r="B147" s="1610"/>
      <c r="C147" s="1610"/>
      <c r="D147" s="1976"/>
      <c r="E147" s="1745"/>
      <c r="F147" s="1610"/>
      <c r="G147" s="1610"/>
      <c r="H147" s="1610"/>
      <c r="I147" s="1610"/>
      <c r="J147" s="1610"/>
      <c r="K147" s="1976"/>
      <c r="L147" s="2402" t="s">
        <v>1238</v>
      </c>
      <c r="M147" s="2403"/>
      <c r="N147" s="2"/>
      <c r="O147" s="2"/>
      <c r="P147" s="2"/>
      <c r="Q147" s="2"/>
      <c r="R147" s="2"/>
      <c r="S147" s="2"/>
      <c r="T147" s="2"/>
      <c r="U147" s="2"/>
      <c r="V147" s="2"/>
      <c r="W147" s="2"/>
      <c r="X147" s="2"/>
      <c r="Y147" s="2"/>
      <c r="Z147" s="2"/>
    </row>
    <row r="148" spans="1:26" ht="15" customHeight="1" x14ac:dyDescent="0.2">
      <c r="A148" s="2"/>
      <c r="B148" s="1610"/>
      <c r="C148" s="1610"/>
      <c r="D148" s="1976"/>
      <c r="E148" s="1745"/>
      <c r="F148" s="1610"/>
      <c r="G148" s="1610"/>
      <c r="H148" s="1610"/>
      <c r="I148" s="1610"/>
      <c r="J148" s="1610"/>
      <c r="K148" s="1976"/>
      <c r="L148" s="2402" t="s">
        <v>1239</v>
      </c>
      <c r="M148" s="2403"/>
      <c r="N148" s="2"/>
      <c r="O148" s="2"/>
      <c r="P148" s="2"/>
      <c r="Q148" s="2"/>
      <c r="R148" s="2"/>
      <c r="S148" s="2"/>
      <c r="T148" s="2"/>
      <c r="U148" s="2"/>
      <c r="V148" s="2"/>
      <c r="W148" s="2"/>
      <c r="X148" s="2"/>
      <c r="Y148" s="2"/>
      <c r="Z148" s="2"/>
    </row>
    <row r="149" spans="1:26" ht="15" customHeight="1" x14ac:dyDescent="0.2">
      <c r="A149" s="2"/>
      <c r="B149" s="1610"/>
      <c r="C149" s="1610"/>
      <c r="D149" s="1976"/>
      <c r="E149" s="1745"/>
      <c r="F149" s="1610"/>
      <c r="G149" s="1610"/>
      <c r="H149" s="1610"/>
      <c r="I149" s="1610"/>
      <c r="J149" s="1610"/>
      <c r="K149" s="1976"/>
      <c r="L149" s="2402" t="s">
        <v>1241</v>
      </c>
      <c r="M149" s="2403"/>
      <c r="N149" s="2"/>
      <c r="O149" s="2"/>
      <c r="P149" s="2"/>
      <c r="Q149" s="2"/>
      <c r="R149" s="2"/>
      <c r="S149" s="2"/>
      <c r="T149" s="2"/>
      <c r="U149" s="2"/>
      <c r="V149" s="2"/>
      <c r="W149" s="2"/>
      <c r="X149" s="2"/>
      <c r="Y149" s="2"/>
      <c r="Z149" s="2"/>
    </row>
    <row r="150" spans="1:26" ht="15" customHeight="1" x14ac:dyDescent="0.2">
      <c r="A150" s="2"/>
      <c r="B150" s="1610"/>
      <c r="C150" s="1610"/>
      <c r="D150" s="1976"/>
      <c r="E150" s="1867"/>
      <c r="F150" s="1650"/>
      <c r="G150" s="1650"/>
      <c r="H150" s="1650"/>
      <c r="I150" s="1650"/>
      <c r="J150" s="1650"/>
      <c r="K150" s="1863"/>
      <c r="L150" s="2402" t="s">
        <v>1242</v>
      </c>
      <c r="M150" s="2403"/>
      <c r="N150" s="2"/>
      <c r="O150" s="2"/>
      <c r="P150" s="2"/>
      <c r="Q150" s="2"/>
      <c r="R150" s="2"/>
      <c r="S150" s="2"/>
      <c r="T150" s="2"/>
      <c r="U150" s="2"/>
      <c r="V150" s="2"/>
      <c r="W150" s="2"/>
      <c r="X150" s="2"/>
      <c r="Y150" s="2"/>
      <c r="Z150" s="2"/>
    </row>
    <row r="151" spans="1:26" ht="15" customHeight="1" x14ac:dyDescent="0.2">
      <c r="A151" s="2"/>
      <c r="B151" s="1610"/>
      <c r="C151" s="1610"/>
      <c r="D151" s="1976"/>
      <c r="E151" s="2420" t="s">
        <v>250</v>
      </c>
      <c r="F151" s="1698"/>
      <c r="G151" s="1698"/>
      <c r="H151" s="1698"/>
      <c r="I151" s="1698"/>
      <c r="J151" s="1698"/>
      <c r="K151" s="1980"/>
      <c r="L151" s="2402" t="s">
        <v>49</v>
      </c>
      <c r="M151" s="2403"/>
      <c r="N151" s="2"/>
      <c r="O151" s="2"/>
      <c r="P151" s="2"/>
      <c r="Q151" s="2"/>
      <c r="R151" s="2"/>
      <c r="S151" s="2"/>
      <c r="T151" s="2"/>
      <c r="U151" s="2"/>
      <c r="V151" s="2"/>
      <c r="W151" s="2"/>
      <c r="X151" s="2"/>
      <c r="Y151" s="2"/>
      <c r="Z151" s="2"/>
    </row>
    <row r="152" spans="1:26" ht="12.75" customHeight="1" x14ac:dyDescent="0.2">
      <c r="A152" s="2"/>
      <c r="B152" s="1610"/>
      <c r="C152" s="1610"/>
      <c r="D152" s="1976"/>
      <c r="E152" s="1745"/>
      <c r="F152" s="1610"/>
      <c r="G152" s="1610"/>
      <c r="H152" s="1610"/>
      <c r="I152" s="1610"/>
      <c r="J152" s="1610"/>
      <c r="K152" s="1976"/>
      <c r="L152" s="2425" t="s">
        <v>1240</v>
      </c>
      <c r="M152" s="2426"/>
      <c r="N152" s="2"/>
      <c r="O152" s="2"/>
      <c r="P152" s="2"/>
      <c r="Q152" s="2"/>
      <c r="R152" s="2"/>
      <c r="S152" s="2"/>
      <c r="T152" s="2"/>
      <c r="U152" s="2"/>
      <c r="V152" s="2"/>
      <c r="W152" s="2"/>
      <c r="X152" s="2"/>
      <c r="Y152" s="2"/>
      <c r="Z152" s="2"/>
    </row>
    <row r="153" spans="1:26" ht="12.75" customHeight="1" x14ac:dyDescent="0.2">
      <c r="A153" s="2"/>
      <c r="B153" s="1610"/>
      <c r="C153" s="1610"/>
      <c r="D153" s="1976"/>
      <c r="E153" s="1745"/>
      <c r="F153" s="1610"/>
      <c r="G153" s="1610"/>
      <c r="H153" s="1610"/>
      <c r="I153" s="1610"/>
      <c r="J153" s="1610"/>
      <c r="K153" s="1976"/>
      <c r="L153" s="2402" t="s">
        <v>1238</v>
      </c>
      <c r="M153" s="2403"/>
      <c r="N153" s="2"/>
      <c r="O153" s="2"/>
      <c r="P153" s="2"/>
      <c r="Q153" s="2"/>
      <c r="R153" s="2"/>
      <c r="S153" s="2"/>
      <c r="T153" s="2"/>
      <c r="U153" s="2"/>
      <c r="V153" s="2"/>
      <c r="W153" s="2"/>
      <c r="X153" s="2"/>
      <c r="Y153" s="2"/>
      <c r="Z153" s="2"/>
    </row>
    <row r="154" spans="1:26" ht="12.75" customHeight="1" x14ac:dyDescent="0.2">
      <c r="A154" s="2"/>
      <c r="B154" s="1610"/>
      <c r="C154" s="1610"/>
      <c r="D154" s="1976"/>
      <c r="E154" s="1867"/>
      <c r="F154" s="1650"/>
      <c r="G154" s="1650"/>
      <c r="H154" s="1650"/>
      <c r="I154" s="1650"/>
      <c r="J154" s="1650"/>
      <c r="K154" s="1863"/>
      <c r="L154" s="2402" t="s">
        <v>1239</v>
      </c>
      <c r="M154" s="2403"/>
      <c r="N154" s="2"/>
      <c r="O154" s="2"/>
      <c r="P154" s="2"/>
      <c r="Q154" s="2"/>
      <c r="R154" s="2"/>
      <c r="S154" s="2"/>
      <c r="T154" s="2"/>
      <c r="U154" s="2"/>
      <c r="V154" s="2"/>
      <c r="W154" s="2"/>
      <c r="X154" s="2"/>
      <c r="Y154" s="2"/>
      <c r="Z154" s="2"/>
    </row>
    <row r="155" spans="1:26" ht="12.75" customHeight="1" x14ac:dyDescent="0.2">
      <c r="A155" s="2"/>
      <c r="B155" s="1610"/>
      <c r="C155" s="1610"/>
      <c r="D155" s="1976"/>
      <c r="E155" s="2427" t="s">
        <v>254</v>
      </c>
      <c r="F155" s="1624"/>
      <c r="G155" s="1624"/>
      <c r="H155" s="1624"/>
      <c r="I155" s="1624"/>
      <c r="J155" s="1624"/>
      <c r="K155" s="2086"/>
      <c r="L155" s="2402" t="s">
        <v>49</v>
      </c>
      <c r="M155" s="2403"/>
      <c r="N155" s="2"/>
      <c r="O155" s="2"/>
      <c r="P155" s="2"/>
      <c r="Q155" s="2"/>
      <c r="R155" s="2"/>
      <c r="S155" s="2"/>
      <c r="T155" s="2"/>
      <c r="U155" s="2"/>
      <c r="V155" s="2"/>
      <c r="W155" s="2"/>
      <c r="X155" s="2"/>
      <c r="Y155" s="2"/>
      <c r="Z155" s="2"/>
    </row>
    <row r="156" spans="1:26" ht="12.75" customHeight="1" x14ac:dyDescent="0.2">
      <c r="A156" s="2"/>
      <c r="B156" s="1610"/>
      <c r="C156" s="1610"/>
      <c r="D156" s="1976"/>
      <c r="E156" s="2420" t="s">
        <v>256</v>
      </c>
      <c r="F156" s="1698"/>
      <c r="G156" s="1698"/>
      <c r="H156" s="1698"/>
      <c r="I156" s="1698"/>
      <c r="J156" s="1698"/>
      <c r="K156" s="1980"/>
      <c r="L156" s="2402" t="s">
        <v>49</v>
      </c>
      <c r="M156" s="2403"/>
      <c r="N156" s="2"/>
      <c r="O156" s="2"/>
      <c r="P156" s="2"/>
      <c r="Q156" s="2"/>
      <c r="R156" s="2"/>
      <c r="S156" s="2"/>
      <c r="T156" s="2"/>
      <c r="U156" s="2"/>
      <c r="V156" s="2"/>
      <c r="W156" s="2"/>
      <c r="X156" s="2"/>
      <c r="Y156" s="2"/>
      <c r="Z156" s="2"/>
    </row>
    <row r="157" spans="1:26" ht="12.75" customHeight="1" x14ac:dyDescent="0.2">
      <c r="A157" s="2"/>
      <c r="B157" s="1610"/>
      <c r="C157" s="1610"/>
      <c r="D157" s="1976"/>
      <c r="E157" s="1745"/>
      <c r="F157" s="1610"/>
      <c r="G157" s="1610"/>
      <c r="H157" s="1610"/>
      <c r="I157" s="1610"/>
      <c r="J157" s="1610"/>
      <c r="K157" s="1976"/>
      <c r="L157" s="2402" t="s">
        <v>1240</v>
      </c>
      <c r="M157" s="2403"/>
      <c r="N157" s="2"/>
      <c r="O157" s="2"/>
      <c r="P157" s="2"/>
      <c r="Q157" s="2"/>
      <c r="R157" s="2"/>
      <c r="S157" s="2"/>
      <c r="T157" s="2"/>
      <c r="U157" s="2"/>
      <c r="V157" s="2"/>
      <c r="W157" s="2"/>
      <c r="X157" s="2"/>
      <c r="Y157" s="2"/>
      <c r="Z157" s="2"/>
    </row>
    <row r="158" spans="1:26" ht="12.75" customHeight="1" x14ac:dyDescent="0.2">
      <c r="A158" s="2"/>
      <c r="B158" s="1610"/>
      <c r="C158" s="1610"/>
      <c r="D158" s="1976"/>
      <c r="E158" s="1745"/>
      <c r="F158" s="1610"/>
      <c r="G158" s="1610"/>
      <c r="H158" s="1610"/>
      <c r="I158" s="1610"/>
      <c r="J158" s="1610"/>
      <c r="K158" s="1976"/>
      <c r="L158" s="2402" t="s">
        <v>1238</v>
      </c>
      <c r="M158" s="2403"/>
      <c r="N158" s="2"/>
      <c r="O158" s="2"/>
      <c r="P158" s="2"/>
      <c r="Q158" s="2"/>
      <c r="R158" s="2"/>
      <c r="S158" s="2"/>
      <c r="T158" s="2"/>
      <c r="U158" s="2"/>
      <c r="V158" s="2"/>
      <c r="W158" s="2"/>
      <c r="X158" s="2"/>
      <c r="Y158" s="2"/>
      <c r="Z158" s="2"/>
    </row>
    <row r="159" spans="1:26" ht="12.75" customHeight="1" x14ac:dyDescent="0.2">
      <c r="A159" s="2"/>
      <c r="B159" s="1635"/>
      <c r="C159" s="1635"/>
      <c r="D159" s="1982"/>
      <c r="E159" s="1981"/>
      <c r="F159" s="1635"/>
      <c r="G159" s="1635"/>
      <c r="H159" s="1635"/>
      <c r="I159" s="1635"/>
      <c r="J159" s="1635"/>
      <c r="K159" s="1982"/>
      <c r="L159" s="2421" t="s">
        <v>1239</v>
      </c>
      <c r="M159" s="2422"/>
      <c r="N159" s="2"/>
      <c r="O159" s="2"/>
      <c r="P159" s="2"/>
      <c r="Q159" s="2"/>
      <c r="R159" s="2"/>
      <c r="S159" s="2"/>
      <c r="T159" s="2"/>
      <c r="U159" s="2"/>
      <c r="V159" s="2"/>
      <c r="W159" s="2"/>
      <c r="X159" s="2"/>
      <c r="Y159" s="2"/>
      <c r="Z159" s="2"/>
    </row>
    <row r="160" spans="1:26" ht="12.75" customHeight="1" x14ac:dyDescent="0.2">
      <c r="A160" s="2"/>
      <c r="B160" s="2371" t="s">
        <v>1254</v>
      </c>
      <c r="C160" s="1645"/>
      <c r="D160" s="2372"/>
      <c r="E160" s="2390" t="s">
        <v>312</v>
      </c>
      <c r="F160" s="1645"/>
      <c r="G160" s="1645"/>
      <c r="H160" s="1645"/>
      <c r="I160" s="1645"/>
      <c r="J160" s="1645"/>
      <c r="K160" s="2372"/>
      <c r="L160" s="2412" t="s">
        <v>49</v>
      </c>
      <c r="M160" s="2413"/>
      <c r="N160" s="2"/>
      <c r="O160" s="2"/>
      <c r="P160" s="2"/>
      <c r="Q160" s="2"/>
      <c r="R160" s="2"/>
      <c r="S160" s="2"/>
      <c r="T160" s="2"/>
      <c r="U160" s="2"/>
      <c r="V160" s="2"/>
      <c r="W160" s="2"/>
      <c r="X160" s="2"/>
      <c r="Y160" s="2"/>
      <c r="Z160" s="2"/>
    </row>
    <row r="161" spans="1:26" ht="12.75" customHeight="1" x14ac:dyDescent="0.2">
      <c r="A161" s="2"/>
      <c r="B161" s="1610"/>
      <c r="C161" s="1610"/>
      <c r="D161" s="1976"/>
      <c r="E161" s="1745"/>
      <c r="F161" s="1610"/>
      <c r="G161" s="1610"/>
      <c r="H161" s="1610"/>
      <c r="I161" s="1610"/>
      <c r="J161" s="1610"/>
      <c r="K161" s="1976"/>
      <c r="L161" s="2402" t="s">
        <v>1240</v>
      </c>
      <c r="M161" s="2403"/>
      <c r="N161" s="2"/>
      <c r="O161" s="2"/>
      <c r="P161" s="2"/>
      <c r="Q161" s="2"/>
      <c r="R161" s="2"/>
      <c r="S161" s="2"/>
      <c r="T161" s="2"/>
      <c r="U161" s="2"/>
      <c r="V161" s="2"/>
      <c r="W161" s="2"/>
      <c r="X161" s="2"/>
      <c r="Y161" s="2"/>
      <c r="Z161" s="2"/>
    </row>
    <row r="162" spans="1:26" ht="12.75" customHeight="1" x14ac:dyDescent="0.2">
      <c r="A162" s="2"/>
      <c r="B162" s="1610"/>
      <c r="C162" s="1610"/>
      <c r="D162" s="1976"/>
      <c r="E162" s="1745"/>
      <c r="F162" s="1610"/>
      <c r="G162" s="1610"/>
      <c r="H162" s="1610"/>
      <c r="I162" s="1610"/>
      <c r="J162" s="1610"/>
      <c r="K162" s="1976"/>
      <c r="L162" s="2402" t="s">
        <v>1238</v>
      </c>
      <c r="M162" s="2403"/>
      <c r="N162" s="2"/>
      <c r="O162" s="2"/>
      <c r="P162" s="2"/>
      <c r="Q162" s="2"/>
      <c r="R162" s="2"/>
      <c r="S162" s="2"/>
      <c r="T162" s="2"/>
      <c r="U162" s="2"/>
      <c r="V162" s="2"/>
      <c r="W162" s="2"/>
      <c r="X162" s="2"/>
      <c r="Y162" s="2"/>
      <c r="Z162" s="2"/>
    </row>
    <row r="163" spans="1:26" ht="12.75" customHeight="1" x14ac:dyDescent="0.2">
      <c r="A163" s="2"/>
      <c r="B163" s="1610"/>
      <c r="C163" s="1610"/>
      <c r="D163" s="1976"/>
      <c r="E163" s="1745"/>
      <c r="F163" s="1610"/>
      <c r="G163" s="1610"/>
      <c r="H163" s="1610"/>
      <c r="I163" s="1610"/>
      <c r="J163" s="1610"/>
      <c r="K163" s="1976"/>
      <c r="L163" s="2402" t="s">
        <v>1239</v>
      </c>
      <c r="M163" s="2403"/>
      <c r="N163" s="2"/>
      <c r="O163" s="2"/>
      <c r="P163" s="2"/>
      <c r="Q163" s="2"/>
      <c r="R163" s="2"/>
      <c r="S163" s="2"/>
      <c r="T163" s="2"/>
      <c r="U163" s="2"/>
      <c r="V163" s="2"/>
      <c r="W163" s="2"/>
      <c r="X163" s="2"/>
      <c r="Y163" s="2"/>
      <c r="Z163" s="2"/>
    </row>
    <row r="164" spans="1:26" ht="12.75" customHeight="1" x14ac:dyDescent="0.2">
      <c r="A164" s="2"/>
      <c r="B164" s="1610"/>
      <c r="C164" s="1610"/>
      <c r="D164" s="1976"/>
      <c r="E164" s="1745"/>
      <c r="F164" s="1610"/>
      <c r="G164" s="1610"/>
      <c r="H164" s="1610"/>
      <c r="I164" s="1610"/>
      <c r="J164" s="1610"/>
      <c r="K164" s="1976"/>
      <c r="L164" s="2402" t="s">
        <v>1241</v>
      </c>
      <c r="M164" s="2403"/>
      <c r="N164" s="2"/>
      <c r="O164" s="2"/>
      <c r="P164" s="2"/>
      <c r="Q164" s="2"/>
      <c r="R164" s="2"/>
      <c r="S164" s="2"/>
      <c r="T164" s="2"/>
      <c r="U164" s="2"/>
      <c r="V164" s="2"/>
      <c r="W164" s="2"/>
      <c r="X164" s="2"/>
      <c r="Y164" s="2"/>
      <c r="Z164" s="2"/>
    </row>
    <row r="165" spans="1:26" ht="12.75" customHeight="1" x14ac:dyDescent="0.2">
      <c r="A165" s="2"/>
      <c r="B165" s="1610"/>
      <c r="C165" s="1610"/>
      <c r="D165" s="1976"/>
      <c r="E165" s="1867"/>
      <c r="F165" s="1650"/>
      <c r="G165" s="1650"/>
      <c r="H165" s="1650"/>
      <c r="I165" s="1650"/>
      <c r="J165" s="1650"/>
      <c r="K165" s="1863"/>
      <c r="L165" s="2402" t="s">
        <v>1242</v>
      </c>
      <c r="M165" s="2403"/>
      <c r="N165" s="2"/>
      <c r="O165" s="2"/>
      <c r="P165" s="2"/>
      <c r="Q165" s="2"/>
      <c r="R165" s="2"/>
      <c r="S165" s="2"/>
      <c r="T165" s="2"/>
      <c r="U165" s="2"/>
      <c r="V165" s="2"/>
      <c r="W165" s="2"/>
      <c r="X165" s="2"/>
      <c r="Y165" s="2"/>
      <c r="Z165" s="2"/>
    </row>
    <row r="166" spans="1:26" ht="12.75" customHeight="1" x14ac:dyDescent="0.2">
      <c r="A166" s="2"/>
      <c r="B166" s="1610"/>
      <c r="C166" s="1610"/>
      <c r="D166" s="1976"/>
      <c r="E166" s="2420" t="s">
        <v>331</v>
      </c>
      <c r="F166" s="1698"/>
      <c r="G166" s="1698"/>
      <c r="H166" s="1698"/>
      <c r="I166" s="1698"/>
      <c r="J166" s="1698"/>
      <c r="K166" s="1980"/>
      <c r="L166" s="2402" t="s">
        <v>49</v>
      </c>
      <c r="M166" s="2403"/>
      <c r="N166" s="2"/>
      <c r="O166" s="2"/>
      <c r="P166" s="2"/>
      <c r="Q166" s="2"/>
      <c r="R166" s="2"/>
      <c r="S166" s="2"/>
      <c r="T166" s="2"/>
      <c r="U166" s="2"/>
      <c r="V166" s="2"/>
      <c r="W166" s="2"/>
      <c r="X166" s="2"/>
      <c r="Y166" s="2"/>
      <c r="Z166" s="2"/>
    </row>
    <row r="167" spans="1:26" ht="12.75" customHeight="1" x14ac:dyDescent="0.2">
      <c r="A167" s="2"/>
      <c r="B167" s="1610"/>
      <c r="C167" s="1610"/>
      <c r="D167" s="1976"/>
      <c r="E167" s="1745"/>
      <c r="F167" s="1610"/>
      <c r="G167" s="1610"/>
      <c r="H167" s="1610"/>
      <c r="I167" s="1610"/>
      <c r="J167" s="1610"/>
      <c r="K167" s="1976"/>
      <c r="L167" s="2402" t="s">
        <v>1240</v>
      </c>
      <c r="M167" s="2403"/>
      <c r="N167" s="2"/>
      <c r="O167" s="2"/>
      <c r="P167" s="2"/>
      <c r="Q167" s="2"/>
      <c r="R167" s="2"/>
      <c r="S167" s="2"/>
      <c r="T167" s="2"/>
      <c r="U167" s="2"/>
      <c r="V167" s="2"/>
      <c r="W167" s="2"/>
      <c r="X167" s="2"/>
      <c r="Y167" s="2"/>
      <c r="Z167" s="2"/>
    </row>
    <row r="168" spans="1:26" ht="12.75" customHeight="1" x14ac:dyDescent="0.2">
      <c r="A168" s="2"/>
      <c r="B168" s="1610"/>
      <c r="C168" s="1610"/>
      <c r="D168" s="1976"/>
      <c r="E168" s="1745"/>
      <c r="F168" s="1610"/>
      <c r="G168" s="1610"/>
      <c r="H168" s="1610"/>
      <c r="I168" s="1610"/>
      <c r="J168" s="1610"/>
      <c r="K168" s="1976"/>
      <c r="L168" s="2402" t="s">
        <v>1238</v>
      </c>
      <c r="M168" s="2403"/>
      <c r="N168" s="2"/>
      <c r="O168" s="2"/>
      <c r="P168" s="2"/>
      <c r="Q168" s="2"/>
      <c r="R168" s="2"/>
      <c r="S168" s="2"/>
      <c r="T168" s="2"/>
      <c r="U168" s="2"/>
      <c r="V168" s="2"/>
      <c r="W168" s="2"/>
      <c r="X168" s="2"/>
      <c r="Y168" s="2"/>
      <c r="Z168" s="2"/>
    </row>
    <row r="169" spans="1:26" ht="12.75" customHeight="1" x14ac:dyDescent="0.2">
      <c r="A169" s="2"/>
      <c r="B169" s="1610"/>
      <c r="C169" s="1610"/>
      <c r="D169" s="1976"/>
      <c r="E169" s="1745"/>
      <c r="F169" s="1610"/>
      <c r="G169" s="1610"/>
      <c r="H169" s="1610"/>
      <c r="I169" s="1610"/>
      <c r="J169" s="1610"/>
      <c r="K169" s="1976"/>
      <c r="L169" s="2402" t="s">
        <v>1239</v>
      </c>
      <c r="M169" s="2403"/>
      <c r="N169" s="2"/>
      <c r="O169" s="2"/>
      <c r="P169" s="2"/>
      <c r="Q169" s="2"/>
      <c r="R169" s="2"/>
      <c r="S169" s="2"/>
      <c r="T169" s="2"/>
      <c r="U169" s="2"/>
      <c r="V169" s="2"/>
      <c r="W169" s="2"/>
      <c r="X169" s="2"/>
      <c r="Y169" s="2"/>
      <c r="Z169" s="2"/>
    </row>
    <row r="170" spans="1:26" ht="12.75" customHeight="1" x14ac:dyDescent="0.2">
      <c r="A170" s="2"/>
      <c r="B170" s="1610"/>
      <c r="C170" s="1610"/>
      <c r="D170" s="1976"/>
      <c r="E170" s="1745"/>
      <c r="F170" s="1610"/>
      <c r="G170" s="1610"/>
      <c r="H170" s="1610"/>
      <c r="I170" s="1610"/>
      <c r="J170" s="1610"/>
      <c r="K170" s="1976"/>
      <c r="L170" s="2402" t="s">
        <v>1241</v>
      </c>
      <c r="M170" s="2403"/>
      <c r="N170" s="2"/>
      <c r="O170" s="2"/>
      <c r="P170" s="2"/>
      <c r="Q170" s="2"/>
      <c r="R170" s="2"/>
      <c r="S170" s="2"/>
      <c r="T170" s="2"/>
      <c r="U170" s="2"/>
      <c r="V170" s="2"/>
      <c r="W170" s="2"/>
      <c r="X170" s="2"/>
      <c r="Y170" s="2"/>
      <c r="Z170" s="2"/>
    </row>
    <row r="171" spans="1:26" ht="12.75" customHeight="1" x14ac:dyDescent="0.2">
      <c r="A171" s="2"/>
      <c r="B171" s="1610"/>
      <c r="C171" s="1610"/>
      <c r="D171" s="1976"/>
      <c r="E171" s="1867"/>
      <c r="F171" s="1650"/>
      <c r="G171" s="1650"/>
      <c r="H171" s="1650"/>
      <c r="I171" s="1650"/>
      <c r="J171" s="1650"/>
      <c r="K171" s="1863"/>
      <c r="L171" s="2402" t="s">
        <v>1242</v>
      </c>
      <c r="M171" s="2403"/>
      <c r="N171" s="2"/>
      <c r="O171" s="2"/>
      <c r="P171" s="2"/>
      <c r="Q171" s="2"/>
      <c r="R171" s="2"/>
      <c r="S171" s="2"/>
      <c r="T171" s="2"/>
      <c r="U171" s="2"/>
      <c r="V171" s="2"/>
      <c r="W171" s="2"/>
      <c r="X171" s="2"/>
      <c r="Y171" s="2"/>
      <c r="Z171" s="2"/>
    </row>
    <row r="172" spans="1:26" ht="12.75" customHeight="1" x14ac:dyDescent="0.2">
      <c r="A172" s="2"/>
      <c r="B172" s="1610"/>
      <c r="C172" s="1610"/>
      <c r="D172" s="1976"/>
      <c r="E172" s="2420" t="s">
        <v>339</v>
      </c>
      <c r="F172" s="1698"/>
      <c r="G172" s="1698"/>
      <c r="H172" s="1698"/>
      <c r="I172" s="1698"/>
      <c r="J172" s="1698"/>
      <c r="K172" s="1980"/>
      <c r="L172" s="2402" t="s">
        <v>49</v>
      </c>
      <c r="M172" s="2403"/>
      <c r="N172" s="2"/>
      <c r="O172" s="2"/>
      <c r="P172" s="2"/>
      <c r="Q172" s="2"/>
      <c r="R172" s="2"/>
      <c r="S172" s="2"/>
      <c r="T172" s="2"/>
      <c r="U172" s="2"/>
      <c r="V172" s="2"/>
      <c r="W172" s="2"/>
      <c r="X172" s="2"/>
      <c r="Y172" s="2"/>
      <c r="Z172" s="2"/>
    </row>
    <row r="173" spans="1:26" ht="12.75" customHeight="1" x14ac:dyDescent="0.2">
      <c r="A173" s="2"/>
      <c r="B173" s="1610"/>
      <c r="C173" s="1610"/>
      <c r="D173" s="1976"/>
      <c r="E173" s="1745"/>
      <c r="F173" s="1610"/>
      <c r="G173" s="1610"/>
      <c r="H173" s="1610"/>
      <c r="I173" s="1610"/>
      <c r="J173" s="1610"/>
      <c r="K173" s="1976"/>
      <c r="L173" s="2402" t="s">
        <v>1240</v>
      </c>
      <c r="M173" s="2403"/>
      <c r="N173" s="2"/>
      <c r="O173" s="2"/>
      <c r="P173" s="2"/>
      <c r="Q173" s="2"/>
      <c r="R173" s="2"/>
      <c r="S173" s="2"/>
      <c r="T173" s="2"/>
      <c r="U173" s="2"/>
      <c r="V173" s="2"/>
      <c r="W173" s="2"/>
      <c r="X173" s="2"/>
      <c r="Y173" s="2"/>
      <c r="Z173" s="2"/>
    </row>
    <row r="174" spans="1:26" ht="12.75" customHeight="1" x14ac:dyDescent="0.2">
      <c r="A174" s="2"/>
      <c r="B174" s="1610"/>
      <c r="C174" s="1610"/>
      <c r="D174" s="1976"/>
      <c r="E174" s="1745"/>
      <c r="F174" s="1610"/>
      <c r="G174" s="1610"/>
      <c r="H174" s="1610"/>
      <c r="I174" s="1610"/>
      <c r="J174" s="1610"/>
      <c r="K174" s="1976"/>
      <c r="L174" s="2402" t="s">
        <v>1238</v>
      </c>
      <c r="M174" s="2403"/>
      <c r="N174" s="2"/>
      <c r="O174" s="2"/>
      <c r="P174" s="2"/>
      <c r="Q174" s="2"/>
      <c r="R174" s="2"/>
      <c r="S174" s="2"/>
      <c r="T174" s="2"/>
      <c r="U174" s="2"/>
      <c r="V174" s="2"/>
      <c r="W174" s="2"/>
      <c r="X174" s="2"/>
      <c r="Y174" s="2"/>
      <c r="Z174" s="2"/>
    </row>
    <row r="175" spans="1:26" ht="12.75" customHeight="1" x14ac:dyDescent="0.2">
      <c r="A175" s="2"/>
      <c r="B175" s="1610"/>
      <c r="C175" s="1610"/>
      <c r="D175" s="1976"/>
      <c r="E175" s="1745"/>
      <c r="F175" s="1610"/>
      <c r="G175" s="1610"/>
      <c r="H175" s="1610"/>
      <c r="I175" s="1610"/>
      <c r="J175" s="1610"/>
      <c r="K175" s="1976"/>
      <c r="L175" s="2402" t="s">
        <v>1239</v>
      </c>
      <c r="M175" s="2403"/>
      <c r="N175" s="2"/>
      <c r="O175" s="2"/>
      <c r="P175" s="2"/>
      <c r="Q175" s="2"/>
      <c r="R175" s="2"/>
      <c r="S175" s="2"/>
      <c r="T175" s="2"/>
      <c r="U175" s="2"/>
      <c r="V175" s="2"/>
      <c r="W175" s="2"/>
      <c r="X175" s="2"/>
      <c r="Y175" s="2"/>
      <c r="Z175" s="2"/>
    </row>
    <row r="176" spans="1:26" ht="12.75" customHeight="1" x14ac:dyDescent="0.2">
      <c r="A176" s="2"/>
      <c r="B176" s="1610"/>
      <c r="C176" s="1610"/>
      <c r="D176" s="1976"/>
      <c r="E176" s="1745"/>
      <c r="F176" s="1610"/>
      <c r="G176" s="1610"/>
      <c r="H176" s="1610"/>
      <c r="I176" s="1610"/>
      <c r="J176" s="1610"/>
      <c r="K176" s="1976"/>
      <c r="L176" s="2402" t="s">
        <v>1241</v>
      </c>
      <c r="M176" s="2403"/>
      <c r="N176" s="2"/>
      <c r="O176" s="2"/>
      <c r="P176" s="2"/>
      <c r="Q176" s="2"/>
      <c r="R176" s="2"/>
      <c r="S176" s="2"/>
      <c r="T176" s="2"/>
      <c r="U176" s="2"/>
      <c r="V176" s="2"/>
      <c r="W176" s="2"/>
      <c r="X176" s="2"/>
      <c r="Y176" s="2"/>
      <c r="Z176" s="2"/>
    </row>
    <row r="177" spans="1:26" ht="12.75" customHeight="1" x14ac:dyDescent="0.2">
      <c r="A177" s="2"/>
      <c r="B177" s="1635"/>
      <c r="C177" s="1635"/>
      <c r="D177" s="1982"/>
      <c r="E177" s="1981"/>
      <c r="F177" s="1635"/>
      <c r="G177" s="1635"/>
      <c r="H177" s="1635"/>
      <c r="I177" s="1635"/>
      <c r="J177" s="1635"/>
      <c r="K177" s="1982"/>
      <c r="L177" s="2421" t="s">
        <v>1242</v>
      </c>
      <c r="M177" s="2422"/>
      <c r="N177" s="2"/>
      <c r="O177" s="2"/>
      <c r="P177" s="2"/>
      <c r="Q177" s="2"/>
      <c r="R177" s="2"/>
      <c r="S177" s="2"/>
      <c r="T177" s="2"/>
      <c r="U177" s="2"/>
      <c r="V177" s="2"/>
      <c r="W177" s="2"/>
      <c r="X177" s="2"/>
      <c r="Y177" s="2"/>
      <c r="Z177" s="2"/>
    </row>
    <row r="178" spans="1:26" ht="17.25" customHeight="1" x14ac:dyDescent="0.2">
      <c r="A178" s="2"/>
      <c r="B178" s="2371" t="s">
        <v>1255</v>
      </c>
      <c r="C178" s="2371"/>
      <c r="D178" s="2380"/>
      <c r="E178" s="2390" t="s">
        <v>194</v>
      </c>
      <c r="F178" s="2395"/>
      <c r="G178" s="2395"/>
      <c r="H178" s="2395"/>
      <c r="I178" s="2395"/>
      <c r="J178" s="2395"/>
      <c r="K178" s="2396"/>
      <c r="L178" s="2412" t="s">
        <v>49</v>
      </c>
      <c r="M178" s="2413"/>
      <c r="N178" s="2"/>
      <c r="O178" s="2"/>
      <c r="P178" s="2"/>
      <c r="Q178" s="2"/>
      <c r="R178" s="2"/>
      <c r="S178" s="2"/>
      <c r="T178" s="2"/>
      <c r="U178" s="2"/>
      <c r="V178" s="2"/>
      <c r="W178" s="2"/>
      <c r="X178" s="2"/>
      <c r="Y178" s="2"/>
      <c r="Z178" s="2"/>
    </row>
    <row r="179" spans="1:26" ht="15.75" customHeight="1" x14ac:dyDescent="0.2">
      <c r="A179" s="2"/>
      <c r="B179" s="2381"/>
      <c r="C179" s="2381"/>
      <c r="D179" s="2382"/>
      <c r="E179" s="2417"/>
      <c r="F179" s="2418"/>
      <c r="G179" s="2418"/>
      <c r="H179" s="2418"/>
      <c r="I179" s="2418"/>
      <c r="J179" s="2418"/>
      <c r="K179" s="2419"/>
      <c r="L179" s="2402" t="s">
        <v>1238</v>
      </c>
      <c r="M179" s="2403"/>
      <c r="N179" s="2"/>
      <c r="O179" s="2"/>
      <c r="P179" s="2"/>
      <c r="Q179" s="2"/>
      <c r="R179" s="2"/>
      <c r="S179" s="2"/>
      <c r="T179" s="2"/>
      <c r="U179" s="2"/>
      <c r="V179" s="2"/>
      <c r="W179" s="2"/>
      <c r="X179" s="2"/>
      <c r="Y179" s="2"/>
      <c r="Z179" s="2"/>
    </row>
    <row r="180" spans="1:26" ht="15" customHeight="1" x14ac:dyDescent="0.2">
      <c r="A180" s="2"/>
      <c r="B180" s="2371" t="s">
        <v>1256</v>
      </c>
      <c r="C180" s="1645"/>
      <c r="D180" s="2372"/>
      <c r="E180" s="2416" t="s">
        <v>103</v>
      </c>
      <c r="F180" s="1645"/>
      <c r="G180" s="1645"/>
      <c r="H180" s="1645"/>
      <c r="I180" s="1645"/>
      <c r="J180" s="1645"/>
      <c r="K180" s="2372"/>
      <c r="L180" s="2412" t="s">
        <v>49</v>
      </c>
      <c r="M180" s="2413"/>
      <c r="N180" s="2"/>
      <c r="O180" s="2"/>
      <c r="P180" s="2"/>
      <c r="Q180" s="2"/>
      <c r="R180" s="2"/>
      <c r="S180" s="2"/>
      <c r="T180" s="2"/>
      <c r="U180" s="2"/>
      <c r="V180" s="2"/>
      <c r="W180" s="2"/>
      <c r="X180" s="2"/>
      <c r="Y180" s="2"/>
      <c r="Z180" s="2"/>
    </row>
    <row r="181" spans="1:26" ht="15" customHeight="1" x14ac:dyDescent="0.2">
      <c r="A181" s="2"/>
      <c r="B181" s="2377"/>
      <c r="C181" s="2377"/>
      <c r="D181" s="1976"/>
      <c r="E181" s="1745"/>
      <c r="F181" s="1610"/>
      <c r="G181" s="1610"/>
      <c r="H181" s="1610"/>
      <c r="I181" s="1610"/>
      <c r="J181" s="1610"/>
      <c r="K181" s="1976"/>
      <c r="L181" s="2402" t="s">
        <v>1240</v>
      </c>
      <c r="M181" s="2403"/>
      <c r="N181" s="2"/>
      <c r="O181" s="2"/>
      <c r="P181" s="2"/>
      <c r="Q181" s="2"/>
      <c r="R181" s="2"/>
      <c r="S181" s="2"/>
      <c r="T181" s="2"/>
      <c r="U181" s="2"/>
      <c r="V181" s="2"/>
      <c r="W181" s="2"/>
      <c r="X181" s="2"/>
      <c r="Y181" s="2"/>
      <c r="Z181" s="2"/>
    </row>
    <row r="182" spans="1:26" ht="15" customHeight="1" x14ac:dyDescent="0.2">
      <c r="A182" s="2"/>
      <c r="B182" s="2377"/>
      <c r="C182" s="2377"/>
      <c r="D182" s="1976"/>
      <c r="E182" s="1745"/>
      <c r="F182" s="1610"/>
      <c r="G182" s="1610"/>
      <c r="H182" s="1610"/>
      <c r="I182" s="1610"/>
      <c r="J182" s="1610"/>
      <c r="K182" s="1976"/>
      <c r="L182" s="2402" t="s">
        <v>1238</v>
      </c>
      <c r="M182" s="2403"/>
      <c r="N182" s="2"/>
      <c r="O182" s="2"/>
      <c r="P182" s="2"/>
      <c r="Q182" s="2"/>
      <c r="R182" s="2"/>
      <c r="S182" s="2"/>
      <c r="T182" s="2"/>
      <c r="U182" s="2"/>
      <c r="V182" s="2"/>
      <c r="W182" s="2"/>
      <c r="X182" s="2"/>
      <c r="Y182" s="2"/>
      <c r="Z182" s="2"/>
    </row>
    <row r="183" spans="1:26" ht="15" customHeight="1" x14ac:dyDescent="0.2">
      <c r="A183" s="2"/>
      <c r="B183" s="2377"/>
      <c r="C183" s="2377"/>
      <c r="D183" s="1976"/>
      <c r="E183" s="1745"/>
      <c r="F183" s="1610"/>
      <c r="G183" s="1610"/>
      <c r="H183" s="1610"/>
      <c r="I183" s="1610"/>
      <c r="J183" s="1610"/>
      <c r="K183" s="1976"/>
      <c r="L183" s="2402" t="s">
        <v>1239</v>
      </c>
      <c r="M183" s="2403"/>
      <c r="N183" s="2"/>
      <c r="O183" s="2"/>
      <c r="P183" s="2"/>
      <c r="Q183" s="2"/>
      <c r="R183" s="2"/>
      <c r="S183" s="2"/>
      <c r="T183" s="2"/>
      <c r="U183" s="2"/>
      <c r="V183" s="2"/>
      <c r="W183" s="2"/>
      <c r="X183" s="2"/>
      <c r="Y183" s="2"/>
      <c r="Z183" s="2"/>
    </row>
    <row r="184" spans="1:26" ht="15" customHeight="1" x14ac:dyDescent="0.2">
      <c r="A184" s="2"/>
      <c r="B184" s="2377"/>
      <c r="C184" s="2377"/>
      <c r="D184" s="1976"/>
      <c r="E184" s="1867"/>
      <c r="F184" s="1650"/>
      <c r="G184" s="1650"/>
      <c r="H184" s="1650"/>
      <c r="I184" s="1650"/>
      <c r="J184" s="1650"/>
      <c r="K184" s="1863"/>
      <c r="L184" s="2402" t="s">
        <v>1241</v>
      </c>
      <c r="M184" s="2403"/>
      <c r="N184" s="2"/>
      <c r="O184" s="2"/>
      <c r="P184" s="2"/>
      <c r="Q184" s="2"/>
      <c r="R184" s="2"/>
      <c r="S184" s="2"/>
      <c r="T184" s="2"/>
      <c r="U184" s="2"/>
      <c r="V184" s="2"/>
      <c r="W184" s="2"/>
      <c r="X184" s="2"/>
      <c r="Y184" s="2"/>
      <c r="Z184" s="2"/>
    </row>
    <row r="185" spans="1:26" ht="15" customHeight="1" x14ac:dyDescent="0.2">
      <c r="A185" s="2"/>
      <c r="B185" s="2377"/>
      <c r="C185" s="2377"/>
      <c r="D185" s="1976"/>
      <c r="E185" s="2414" t="s">
        <v>117</v>
      </c>
      <c r="F185" s="1645"/>
      <c r="G185" s="1645"/>
      <c r="H185" s="1645"/>
      <c r="I185" s="1645"/>
      <c r="J185" s="1645"/>
      <c r="K185" s="2372"/>
      <c r="L185" s="2412" t="s">
        <v>49</v>
      </c>
      <c r="M185" s="2413"/>
      <c r="N185" s="2"/>
      <c r="O185" s="2"/>
      <c r="P185" s="2"/>
      <c r="Q185" s="2"/>
      <c r="R185" s="2"/>
      <c r="S185" s="2"/>
      <c r="T185" s="2"/>
      <c r="U185" s="2"/>
      <c r="V185" s="2"/>
      <c r="W185" s="2"/>
      <c r="X185" s="2"/>
      <c r="Y185" s="2"/>
      <c r="Z185" s="2"/>
    </row>
    <row r="186" spans="1:26" ht="15" customHeight="1" x14ac:dyDescent="0.2">
      <c r="A186" s="2"/>
      <c r="B186" s="2378"/>
      <c r="C186" s="2378"/>
      <c r="D186" s="2379"/>
      <c r="E186" s="2415"/>
      <c r="F186" s="2378"/>
      <c r="G186" s="2378"/>
      <c r="H186" s="2378"/>
      <c r="I186" s="2378"/>
      <c r="J186" s="2378"/>
      <c r="K186" s="2379"/>
      <c r="L186" s="2402" t="s">
        <v>1238</v>
      </c>
      <c r="M186" s="2403"/>
      <c r="N186" s="2"/>
      <c r="O186" s="2"/>
      <c r="P186" s="2"/>
      <c r="Q186" s="2"/>
      <c r="R186" s="2"/>
      <c r="S186" s="2"/>
      <c r="T186" s="2"/>
      <c r="U186" s="2"/>
      <c r="V186" s="2"/>
      <c r="W186" s="2"/>
      <c r="X186" s="2"/>
      <c r="Y186" s="2"/>
      <c r="Z186" s="2"/>
    </row>
    <row r="187" spans="1:26" ht="15" customHeight="1" x14ac:dyDescent="0.2">
      <c r="A187" s="2"/>
      <c r="B187" s="2370" t="s">
        <v>1257</v>
      </c>
      <c r="C187" s="1615"/>
      <c r="D187" s="1976"/>
      <c r="E187" s="2389" t="s">
        <v>165</v>
      </c>
      <c r="F187" s="1615"/>
      <c r="G187" s="1615"/>
      <c r="H187" s="1615"/>
      <c r="I187" s="1615"/>
      <c r="J187" s="1615"/>
      <c r="K187" s="1976"/>
      <c r="L187" s="2412" t="s">
        <v>49</v>
      </c>
      <c r="M187" s="2413"/>
      <c r="N187" s="2"/>
      <c r="O187" s="2"/>
      <c r="P187" s="2"/>
      <c r="Q187" s="2"/>
      <c r="R187" s="2"/>
      <c r="S187" s="2"/>
      <c r="T187" s="2"/>
      <c r="U187" s="2"/>
      <c r="V187" s="2"/>
      <c r="W187" s="2"/>
      <c r="X187" s="2"/>
      <c r="Y187" s="2"/>
      <c r="Z187" s="2"/>
    </row>
    <row r="188" spans="1:26" ht="15" customHeight="1" x14ac:dyDescent="0.2">
      <c r="A188" s="2"/>
      <c r="B188" s="1610"/>
      <c r="C188" s="1610"/>
      <c r="D188" s="1976"/>
      <c r="E188" s="1745"/>
      <c r="F188" s="1610"/>
      <c r="G188" s="1610"/>
      <c r="H188" s="1610"/>
      <c r="I188" s="1610"/>
      <c r="J188" s="1610"/>
      <c r="K188" s="1976"/>
      <c r="L188" s="2402" t="s">
        <v>1240</v>
      </c>
      <c r="M188" s="2403"/>
      <c r="N188" s="2"/>
      <c r="O188" s="2"/>
      <c r="P188" s="2"/>
      <c r="Q188" s="2"/>
      <c r="R188" s="2"/>
      <c r="S188" s="2"/>
      <c r="T188" s="2"/>
      <c r="U188" s="2"/>
      <c r="V188" s="2"/>
      <c r="W188" s="2"/>
      <c r="X188" s="2"/>
      <c r="Y188" s="2"/>
      <c r="Z188" s="2"/>
    </row>
    <row r="189" spans="1:26" ht="15" customHeight="1" x14ac:dyDescent="0.2">
      <c r="A189" s="2"/>
      <c r="B189" s="1610"/>
      <c r="C189" s="1610"/>
      <c r="D189" s="1976"/>
      <c r="E189" s="1745"/>
      <c r="F189" s="1610"/>
      <c r="G189" s="1610"/>
      <c r="H189" s="1610"/>
      <c r="I189" s="1610"/>
      <c r="J189" s="1610"/>
      <c r="K189" s="1976"/>
      <c r="L189" s="2402" t="s">
        <v>1238</v>
      </c>
      <c r="M189" s="2403"/>
      <c r="N189" s="2"/>
      <c r="O189" s="2"/>
      <c r="P189" s="2"/>
      <c r="Q189" s="2"/>
      <c r="R189" s="2"/>
      <c r="S189" s="2"/>
      <c r="T189" s="2"/>
      <c r="U189" s="2"/>
      <c r="V189" s="2"/>
      <c r="W189" s="2"/>
      <c r="X189" s="2"/>
      <c r="Y189" s="2"/>
      <c r="Z189" s="2"/>
    </row>
    <row r="190" spans="1:26" ht="15" customHeight="1" x14ac:dyDescent="0.2">
      <c r="A190" s="2"/>
      <c r="B190" s="1610"/>
      <c r="C190" s="1610"/>
      <c r="D190" s="1976"/>
      <c r="E190" s="1745"/>
      <c r="F190" s="1610"/>
      <c r="G190" s="1610"/>
      <c r="H190" s="1610"/>
      <c r="I190" s="1610"/>
      <c r="J190" s="1610"/>
      <c r="K190" s="1976"/>
      <c r="L190" s="2402" t="s">
        <v>1239</v>
      </c>
      <c r="M190" s="2403"/>
      <c r="N190" s="2"/>
      <c r="O190" s="2"/>
      <c r="P190" s="2"/>
      <c r="Q190" s="2"/>
      <c r="R190" s="2"/>
      <c r="S190" s="2"/>
      <c r="T190" s="2"/>
      <c r="U190" s="2"/>
      <c r="V190" s="2"/>
      <c r="W190" s="2"/>
      <c r="X190" s="2"/>
      <c r="Y190" s="2"/>
      <c r="Z190" s="2"/>
    </row>
    <row r="191" spans="1:26" ht="15" customHeight="1" x14ac:dyDescent="0.2">
      <c r="A191" s="2"/>
      <c r="B191" s="1610"/>
      <c r="C191" s="1610"/>
      <c r="D191" s="1976"/>
      <c r="E191" s="1745"/>
      <c r="F191" s="1610"/>
      <c r="G191" s="1610"/>
      <c r="H191" s="1610"/>
      <c r="I191" s="1610"/>
      <c r="J191" s="1610"/>
      <c r="K191" s="1976"/>
      <c r="L191" s="2402" t="s">
        <v>1241</v>
      </c>
      <c r="M191" s="2403"/>
      <c r="N191" s="2"/>
      <c r="O191" s="2"/>
      <c r="P191" s="2"/>
      <c r="Q191" s="2"/>
      <c r="R191" s="2"/>
      <c r="S191" s="2"/>
      <c r="T191" s="2"/>
      <c r="U191" s="2"/>
      <c r="V191" s="2"/>
      <c r="W191" s="2"/>
      <c r="X191" s="2"/>
      <c r="Y191" s="2"/>
      <c r="Z191" s="2"/>
    </row>
    <row r="192" spans="1:26" ht="15" customHeight="1" x14ac:dyDescent="0.2">
      <c r="A192" s="2"/>
      <c r="B192" s="1610"/>
      <c r="C192" s="1610"/>
      <c r="D192" s="1976"/>
      <c r="E192" s="1867"/>
      <c r="F192" s="1650"/>
      <c r="G192" s="1650"/>
      <c r="H192" s="1650"/>
      <c r="I192" s="1650"/>
      <c r="J192" s="1650"/>
      <c r="K192" s="1863"/>
      <c r="L192" s="2402" t="s">
        <v>1242</v>
      </c>
      <c r="M192" s="2403"/>
      <c r="N192" s="2"/>
      <c r="O192" s="2"/>
      <c r="P192" s="2"/>
      <c r="Q192" s="2"/>
      <c r="R192" s="2"/>
      <c r="S192" s="2"/>
      <c r="T192" s="2"/>
      <c r="U192" s="2"/>
      <c r="V192" s="2"/>
      <c r="W192" s="2"/>
      <c r="X192" s="2"/>
      <c r="Y192" s="2"/>
      <c r="Z192" s="2"/>
    </row>
    <row r="193" spans="1:26" ht="12.75" customHeight="1" x14ac:dyDescent="0.2">
      <c r="A193" s="2"/>
      <c r="B193" s="1635"/>
      <c r="C193" s="1635"/>
      <c r="D193" s="1982"/>
      <c r="E193" s="2393" t="s">
        <v>179</v>
      </c>
      <c r="F193" s="1632"/>
      <c r="G193" s="1632"/>
      <c r="H193" s="1632"/>
      <c r="I193" s="1632"/>
      <c r="J193" s="1632"/>
      <c r="K193" s="2394"/>
      <c r="L193" s="2421" t="s">
        <v>49</v>
      </c>
      <c r="M193" s="2422"/>
      <c r="N193" s="2"/>
      <c r="O193" s="2"/>
      <c r="P193" s="2"/>
      <c r="Q193" s="2"/>
      <c r="R193" s="2"/>
      <c r="S193" s="2"/>
      <c r="T193" s="2"/>
      <c r="U193" s="2"/>
      <c r="V193" s="2"/>
      <c r="W193" s="2"/>
      <c r="X193" s="2"/>
      <c r="Y193" s="2"/>
      <c r="Z193" s="2"/>
    </row>
    <row r="194" spans="1:26" ht="15" customHeight="1" x14ac:dyDescent="0.2">
      <c r="A194" s="2"/>
      <c r="B194" s="2371" t="s">
        <v>1258</v>
      </c>
      <c r="C194" s="1645"/>
      <c r="D194" s="2372"/>
      <c r="E194" s="2390" t="s">
        <v>126</v>
      </c>
      <c r="F194" s="1645"/>
      <c r="G194" s="1645"/>
      <c r="H194" s="1645"/>
      <c r="I194" s="1645"/>
      <c r="J194" s="1645"/>
      <c r="K194" s="2372"/>
      <c r="L194" s="2412" t="s">
        <v>49</v>
      </c>
      <c r="M194" s="2413"/>
      <c r="N194" s="2"/>
      <c r="O194" s="2"/>
      <c r="P194" s="2"/>
      <c r="Q194" s="2"/>
      <c r="R194" s="2"/>
      <c r="S194" s="2"/>
      <c r="T194" s="2"/>
      <c r="U194" s="2"/>
      <c r="V194" s="2"/>
      <c r="W194" s="2"/>
      <c r="X194" s="2"/>
      <c r="Y194" s="2"/>
      <c r="Z194" s="2"/>
    </row>
    <row r="195" spans="1:26" ht="15" customHeight="1" x14ac:dyDescent="0.2">
      <c r="A195" s="2"/>
      <c r="B195" s="1610"/>
      <c r="C195" s="1610"/>
      <c r="D195" s="1976"/>
      <c r="E195" s="1745"/>
      <c r="F195" s="1610"/>
      <c r="G195" s="1610"/>
      <c r="H195" s="1610"/>
      <c r="I195" s="1610"/>
      <c r="J195" s="1610"/>
      <c r="K195" s="1976"/>
      <c r="L195" s="2402" t="s">
        <v>1240</v>
      </c>
      <c r="M195" s="2403"/>
      <c r="N195" s="2"/>
      <c r="O195" s="2"/>
      <c r="P195" s="2"/>
      <c r="Q195" s="2"/>
      <c r="R195" s="2"/>
      <c r="S195" s="2"/>
      <c r="T195" s="2"/>
      <c r="U195" s="2"/>
      <c r="V195" s="2"/>
      <c r="W195" s="2"/>
      <c r="X195" s="2"/>
      <c r="Y195" s="2"/>
      <c r="Z195" s="2"/>
    </row>
    <row r="196" spans="1:26" ht="15" customHeight="1" x14ac:dyDescent="0.2">
      <c r="A196" s="2"/>
      <c r="B196" s="1610"/>
      <c r="C196" s="1610"/>
      <c r="D196" s="1976"/>
      <c r="E196" s="1745"/>
      <c r="F196" s="1610"/>
      <c r="G196" s="1610"/>
      <c r="H196" s="1610"/>
      <c r="I196" s="1610"/>
      <c r="J196" s="1610"/>
      <c r="K196" s="1976"/>
      <c r="L196" s="2402" t="s">
        <v>1238</v>
      </c>
      <c r="M196" s="2403"/>
      <c r="N196" s="2"/>
      <c r="O196" s="2"/>
      <c r="P196" s="2"/>
      <c r="Q196" s="2"/>
      <c r="R196" s="2"/>
      <c r="S196" s="2"/>
      <c r="T196" s="2"/>
      <c r="U196" s="2"/>
      <c r="V196" s="2"/>
      <c r="W196" s="2"/>
      <c r="X196" s="2"/>
      <c r="Y196" s="2"/>
      <c r="Z196" s="2"/>
    </row>
    <row r="197" spans="1:26" ht="15" customHeight="1" x14ac:dyDescent="0.2">
      <c r="A197" s="2"/>
      <c r="B197" s="1610"/>
      <c r="C197" s="1610"/>
      <c r="D197" s="1976"/>
      <c r="E197" s="1745"/>
      <c r="F197" s="1610"/>
      <c r="G197" s="1610"/>
      <c r="H197" s="1610"/>
      <c r="I197" s="1610"/>
      <c r="J197" s="1610"/>
      <c r="K197" s="1976"/>
      <c r="L197" s="2402" t="s">
        <v>1239</v>
      </c>
      <c r="M197" s="2403"/>
      <c r="N197" s="2"/>
      <c r="O197" s="2"/>
      <c r="P197" s="2"/>
      <c r="Q197" s="2"/>
      <c r="R197" s="2"/>
      <c r="S197" s="2"/>
      <c r="T197" s="2"/>
      <c r="U197" s="2"/>
      <c r="V197" s="2"/>
      <c r="W197" s="2"/>
      <c r="X197" s="2"/>
      <c r="Y197" s="2"/>
      <c r="Z197" s="2"/>
    </row>
    <row r="198" spans="1:26" ht="15" customHeight="1" x14ac:dyDescent="0.2">
      <c r="A198" s="2"/>
      <c r="B198" s="1610"/>
      <c r="C198" s="1610"/>
      <c r="D198" s="1976"/>
      <c r="E198" s="1745"/>
      <c r="F198" s="1610"/>
      <c r="G198" s="1610"/>
      <c r="H198" s="1610"/>
      <c r="I198" s="1610"/>
      <c r="J198" s="1610"/>
      <c r="K198" s="1976"/>
      <c r="L198" s="2402" t="s">
        <v>1241</v>
      </c>
      <c r="M198" s="2403"/>
      <c r="N198" s="2"/>
      <c r="O198" s="2"/>
      <c r="P198" s="2"/>
      <c r="Q198" s="2"/>
      <c r="R198" s="2"/>
      <c r="S198" s="2"/>
      <c r="T198" s="2"/>
      <c r="U198" s="2"/>
      <c r="V198" s="2"/>
      <c r="W198" s="2"/>
      <c r="X198" s="2"/>
      <c r="Y198" s="2"/>
      <c r="Z198" s="2"/>
    </row>
    <row r="199" spans="1:26" ht="15" customHeight="1" x14ac:dyDescent="0.2">
      <c r="A199" s="2"/>
      <c r="B199" s="1610"/>
      <c r="C199" s="1610"/>
      <c r="D199" s="1976"/>
      <c r="E199" s="1867"/>
      <c r="F199" s="1650"/>
      <c r="G199" s="1650"/>
      <c r="H199" s="1650"/>
      <c r="I199" s="1650"/>
      <c r="J199" s="1650"/>
      <c r="K199" s="1863"/>
      <c r="L199" s="2402" t="s">
        <v>1242</v>
      </c>
      <c r="M199" s="2403"/>
      <c r="N199" s="2"/>
      <c r="O199" s="2"/>
      <c r="P199" s="2"/>
      <c r="Q199" s="2"/>
      <c r="R199" s="2"/>
      <c r="S199" s="2"/>
      <c r="T199" s="2"/>
      <c r="U199" s="2"/>
      <c r="V199" s="2"/>
      <c r="W199" s="2"/>
      <c r="X199" s="2"/>
      <c r="Y199" s="2"/>
      <c r="Z199" s="2"/>
    </row>
    <row r="200" spans="1:26" ht="15" customHeight="1" x14ac:dyDescent="0.2">
      <c r="A200" s="2"/>
      <c r="B200" s="1610"/>
      <c r="C200" s="1610"/>
      <c r="D200" s="1976"/>
      <c r="E200" s="2391" t="s">
        <v>133</v>
      </c>
      <c r="F200" s="1698"/>
      <c r="G200" s="1698"/>
      <c r="H200" s="1698"/>
      <c r="I200" s="1698"/>
      <c r="J200" s="1698"/>
      <c r="K200" s="1980"/>
      <c r="L200" s="2402" t="s">
        <v>49</v>
      </c>
      <c r="M200" s="2403"/>
      <c r="N200" s="2"/>
      <c r="O200" s="2"/>
      <c r="P200" s="2"/>
      <c r="Q200" s="2"/>
      <c r="R200" s="2"/>
      <c r="S200" s="2"/>
      <c r="T200" s="2"/>
      <c r="U200" s="2"/>
      <c r="V200" s="2"/>
      <c r="W200" s="2"/>
      <c r="X200" s="2"/>
      <c r="Y200" s="2"/>
      <c r="Z200" s="2"/>
    </row>
    <row r="201" spans="1:26" ht="15" customHeight="1" x14ac:dyDescent="0.2">
      <c r="A201" s="2"/>
      <c r="B201" s="1610"/>
      <c r="C201" s="1610"/>
      <c r="D201" s="1976"/>
      <c r="E201" s="1745"/>
      <c r="F201" s="1610"/>
      <c r="G201" s="1610"/>
      <c r="H201" s="1610"/>
      <c r="I201" s="1610"/>
      <c r="J201" s="1610"/>
      <c r="K201" s="1976"/>
      <c r="L201" s="2402" t="s">
        <v>1240</v>
      </c>
      <c r="M201" s="2403"/>
      <c r="N201" s="2"/>
      <c r="O201" s="2"/>
      <c r="P201" s="2"/>
      <c r="Q201" s="2"/>
      <c r="R201" s="2"/>
      <c r="S201" s="2"/>
      <c r="T201" s="2"/>
      <c r="U201" s="2"/>
      <c r="V201" s="2"/>
      <c r="W201" s="2"/>
      <c r="X201" s="2"/>
      <c r="Y201" s="2"/>
      <c r="Z201" s="2"/>
    </row>
    <row r="202" spans="1:26" ht="15" customHeight="1" x14ac:dyDescent="0.2">
      <c r="A202" s="2"/>
      <c r="B202" s="1610"/>
      <c r="C202" s="1610"/>
      <c r="D202" s="1976"/>
      <c r="E202" s="1745"/>
      <c r="F202" s="1610"/>
      <c r="G202" s="1610"/>
      <c r="H202" s="1610"/>
      <c r="I202" s="1610"/>
      <c r="J202" s="1610"/>
      <c r="K202" s="1976"/>
      <c r="L202" s="2402" t="s">
        <v>1238</v>
      </c>
      <c r="M202" s="2403"/>
      <c r="N202" s="2"/>
      <c r="O202" s="2"/>
      <c r="P202" s="2"/>
      <c r="Q202" s="2"/>
      <c r="R202" s="2"/>
      <c r="S202" s="2"/>
      <c r="T202" s="2"/>
      <c r="U202" s="2"/>
      <c r="V202" s="2"/>
      <c r="W202" s="2"/>
      <c r="X202" s="2"/>
      <c r="Y202" s="2"/>
      <c r="Z202" s="2"/>
    </row>
    <row r="203" spans="1:26" ht="15" customHeight="1" x14ac:dyDescent="0.2">
      <c r="A203" s="2"/>
      <c r="B203" s="1610"/>
      <c r="C203" s="1610"/>
      <c r="D203" s="1976"/>
      <c r="E203" s="1745"/>
      <c r="F203" s="1610"/>
      <c r="G203" s="1610"/>
      <c r="H203" s="1610"/>
      <c r="I203" s="1610"/>
      <c r="J203" s="1610"/>
      <c r="K203" s="1976"/>
      <c r="L203" s="2402" t="s">
        <v>1239</v>
      </c>
      <c r="M203" s="2403"/>
      <c r="N203" s="2"/>
      <c r="O203" s="2"/>
      <c r="P203" s="2"/>
      <c r="Q203" s="2"/>
      <c r="R203" s="2"/>
      <c r="S203" s="2"/>
      <c r="T203" s="2"/>
      <c r="U203" s="2"/>
      <c r="V203" s="2"/>
      <c r="W203" s="2"/>
      <c r="X203" s="2"/>
      <c r="Y203" s="2"/>
      <c r="Z203" s="2"/>
    </row>
    <row r="204" spans="1:26" ht="15" customHeight="1" x14ac:dyDescent="0.2">
      <c r="A204" s="2"/>
      <c r="B204" s="1650"/>
      <c r="C204" s="1650"/>
      <c r="D204" s="1863"/>
      <c r="E204" s="1867"/>
      <c r="F204" s="1650"/>
      <c r="G204" s="1650"/>
      <c r="H204" s="1650"/>
      <c r="I204" s="1650"/>
      <c r="J204" s="1650"/>
      <c r="K204" s="1863"/>
      <c r="L204" s="2402" t="s">
        <v>1241</v>
      </c>
      <c r="M204" s="2403"/>
      <c r="N204" s="2"/>
      <c r="O204" s="2"/>
      <c r="P204" s="2"/>
      <c r="Q204" s="2"/>
      <c r="R204" s="2"/>
      <c r="S204" s="2"/>
      <c r="T204" s="2"/>
      <c r="U204" s="2"/>
      <c r="V204" s="2"/>
      <c r="W204" s="2"/>
      <c r="X204" s="2"/>
      <c r="Y204" s="2"/>
      <c r="Z204" s="2"/>
    </row>
    <row r="205" spans="1:26" ht="12.75" customHeight="1" x14ac:dyDescent="0.2">
      <c r="A205" s="2"/>
      <c r="B205" s="2371" t="s">
        <v>1259</v>
      </c>
      <c r="C205" s="1645"/>
      <c r="D205" s="2372"/>
      <c r="E205" s="2390" t="s">
        <v>139</v>
      </c>
      <c r="F205" s="1645"/>
      <c r="G205" s="1645"/>
      <c r="H205" s="1645"/>
      <c r="I205" s="1645"/>
      <c r="J205" s="1645"/>
      <c r="K205" s="2372"/>
      <c r="L205" s="2412" t="s">
        <v>49</v>
      </c>
      <c r="M205" s="2413"/>
      <c r="N205" s="2"/>
      <c r="O205" s="2"/>
      <c r="P205" s="2"/>
      <c r="Q205" s="2"/>
      <c r="R205" s="2"/>
      <c r="S205" s="2"/>
      <c r="T205" s="2"/>
      <c r="U205" s="2"/>
      <c r="V205" s="2"/>
      <c r="W205" s="2"/>
      <c r="X205" s="2"/>
      <c r="Y205" s="2"/>
      <c r="Z205" s="2"/>
    </row>
    <row r="206" spans="1:26" ht="12.75" customHeight="1" x14ac:dyDescent="0.2">
      <c r="A206" s="2"/>
      <c r="B206" s="1610"/>
      <c r="C206" s="1610"/>
      <c r="D206" s="1976"/>
      <c r="E206" s="1745"/>
      <c r="F206" s="1610"/>
      <c r="G206" s="1610"/>
      <c r="H206" s="1610"/>
      <c r="I206" s="1610"/>
      <c r="J206" s="1610"/>
      <c r="K206" s="1976"/>
      <c r="L206" s="2402" t="s">
        <v>1240</v>
      </c>
      <c r="M206" s="2403"/>
      <c r="N206" s="2"/>
      <c r="O206" s="2"/>
      <c r="P206" s="2"/>
      <c r="Q206" s="2"/>
      <c r="R206" s="2"/>
      <c r="S206" s="2"/>
      <c r="T206" s="2"/>
      <c r="U206" s="2"/>
      <c r="V206" s="2"/>
      <c r="W206" s="2"/>
      <c r="X206" s="2"/>
      <c r="Y206" s="2"/>
      <c r="Z206" s="2"/>
    </row>
    <row r="207" spans="1:26" ht="12.75" customHeight="1" x14ac:dyDescent="0.2">
      <c r="A207" s="2"/>
      <c r="B207" s="1610"/>
      <c r="C207" s="1610"/>
      <c r="D207" s="1976"/>
      <c r="E207" s="1745"/>
      <c r="F207" s="1610"/>
      <c r="G207" s="1610"/>
      <c r="H207" s="1610"/>
      <c r="I207" s="1610"/>
      <c r="J207" s="1610"/>
      <c r="K207" s="1976"/>
      <c r="L207" s="2402" t="s">
        <v>1238</v>
      </c>
      <c r="M207" s="2403"/>
      <c r="N207" s="2"/>
      <c r="O207" s="2"/>
      <c r="P207" s="2"/>
      <c r="Q207" s="2"/>
      <c r="R207" s="2"/>
      <c r="S207" s="2"/>
      <c r="T207" s="2"/>
      <c r="U207" s="2"/>
      <c r="V207" s="2"/>
      <c r="W207" s="2"/>
      <c r="X207" s="2"/>
      <c r="Y207" s="2"/>
      <c r="Z207" s="2"/>
    </row>
    <row r="208" spans="1:26" ht="12.75" customHeight="1" x14ac:dyDescent="0.2">
      <c r="A208" s="2"/>
      <c r="B208" s="1610"/>
      <c r="C208" s="1610"/>
      <c r="D208" s="1976"/>
      <c r="E208" s="1745"/>
      <c r="F208" s="1610"/>
      <c r="G208" s="1610"/>
      <c r="H208" s="1610"/>
      <c r="I208" s="1610"/>
      <c r="J208" s="1610"/>
      <c r="K208" s="1976"/>
      <c r="L208" s="2402" t="s">
        <v>1239</v>
      </c>
      <c r="M208" s="2403"/>
      <c r="N208" s="2"/>
      <c r="O208" s="2"/>
      <c r="P208" s="2"/>
      <c r="Q208" s="2"/>
      <c r="R208" s="2"/>
      <c r="S208" s="2"/>
      <c r="T208" s="2"/>
      <c r="U208" s="2"/>
      <c r="V208" s="2"/>
      <c r="W208" s="2"/>
      <c r="X208" s="2"/>
      <c r="Y208" s="2"/>
      <c r="Z208" s="2"/>
    </row>
    <row r="209" spans="1:26" ht="12.75" customHeight="1" x14ac:dyDescent="0.2">
      <c r="A209" s="2"/>
      <c r="B209" s="1610"/>
      <c r="C209" s="1610"/>
      <c r="D209" s="1976"/>
      <c r="E209" s="1745"/>
      <c r="F209" s="1610"/>
      <c r="G209" s="1610"/>
      <c r="H209" s="1610"/>
      <c r="I209" s="1610"/>
      <c r="J209" s="1610"/>
      <c r="K209" s="1976"/>
      <c r="L209" s="2402" t="s">
        <v>1241</v>
      </c>
      <c r="M209" s="2403"/>
      <c r="N209" s="2"/>
      <c r="O209" s="2"/>
      <c r="P209" s="2"/>
      <c r="Q209" s="2"/>
      <c r="R209" s="2"/>
      <c r="S209" s="2"/>
      <c r="T209" s="2"/>
      <c r="U209" s="2"/>
      <c r="V209" s="2"/>
      <c r="W209" s="2"/>
      <c r="X209" s="2"/>
      <c r="Y209" s="2"/>
      <c r="Z209" s="2"/>
    </row>
    <row r="210" spans="1:26" ht="12.75" customHeight="1" x14ac:dyDescent="0.2">
      <c r="A210" s="2"/>
      <c r="B210" s="1610"/>
      <c r="C210" s="1610"/>
      <c r="D210" s="1976"/>
      <c r="E210" s="1867"/>
      <c r="F210" s="1650"/>
      <c r="G210" s="1650"/>
      <c r="H210" s="1650"/>
      <c r="I210" s="1650"/>
      <c r="J210" s="1650"/>
      <c r="K210" s="1863"/>
      <c r="L210" s="2402" t="s">
        <v>1242</v>
      </c>
      <c r="M210" s="2403"/>
      <c r="N210" s="2"/>
      <c r="O210" s="2"/>
      <c r="P210" s="2"/>
      <c r="Q210" s="2"/>
      <c r="R210" s="2"/>
      <c r="S210" s="2"/>
      <c r="T210" s="2"/>
      <c r="U210" s="2"/>
      <c r="V210" s="2"/>
      <c r="W210" s="2"/>
      <c r="X210" s="2"/>
      <c r="Y210" s="2"/>
      <c r="Z210" s="2"/>
    </row>
    <row r="211" spans="1:26" ht="12.75" customHeight="1" x14ac:dyDescent="0.2">
      <c r="A211" s="2"/>
      <c r="B211" s="1610"/>
      <c r="C211" s="1610"/>
      <c r="D211" s="1976"/>
      <c r="E211" s="2391" t="s">
        <v>157</v>
      </c>
      <c r="F211" s="1698"/>
      <c r="G211" s="1698"/>
      <c r="H211" s="1698"/>
      <c r="I211" s="1698"/>
      <c r="J211" s="1698"/>
      <c r="K211" s="1980"/>
      <c r="L211" s="2402" t="s">
        <v>49</v>
      </c>
      <c r="M211" s="2403"/>
      <c r="N211" s="2"/>
      <c r="O211" s="2"/>
      <c r="P211" s="2"/>
      <c r="Q211" s="2"/>
      <c r="R211" s="2"/>
      <c r="S211" s="2"/>
      <c r="T211" s="2"/>
      <c r="U211" s="2"/>
      <c r="V211" s="2"/>
      <c r="W211" s="2"/>
      <c r="X211" s="2"/>
      <c r="Y211" s="2"/>
      <c r="Z211" s="2"/>
    </row>
    <row r="212" spans="1:26" ht="12.75" customHeight="1" x14ac:dyDescent="0.2">
      <c r="A212" s="2"/>
      <c r="B212" s="1610"/>
      <c r="C212" s="1610"/>
      <c r="D212" s="1976"/>
      <c r="E212" s="1745"/>
      <c r="F212" s="1610"/>
      <c r="G212" s="1610"/>
      <c r="H212" s="1610"/>
      <c r="I212" s="1610"/>
      <c r="J212" s="1610"/>
      <c r="K212" s="1976"/>
      <c r="L212" s="2400" t="s">
        <v>1240</v>
      </c>
      <c r="M212" s="2401"/>
      <c r="N212" s="2"/>
      <c r="O212" s="2"/>
      <c r="P212" s="2"/>
      <c r="Q212" s="2"/>
      <c r="R212" s="2"/>
      <c r="S212" s="2"/>
      <c r="T212" s="2"/>
      <c r="U212" s="2"/>
      <c r="V212" s="2"/>
      <c r="W212" s="2"/>
      <c r="X212" s="2"/>
      <c r="Y212" s="2"/>
      <c r="Z212" s="2"/>
    </row>
    <row r="213" spans="1:26" ht="12.75" customHeight="1" x14ac:dyDescent="0.2">
      <c r="A213" s="2"/>
      <c r="B213" s="1610"/>
      <c r="C213" s="1610"/>
      <c r="D213" s="1976"/>
      <c r="E213" s="1745"/>
      <c r="F213" s="1610"/>
      <c r="G213" s="1610"/>
      <c r="H213" s="1610"/>
      <c r="I213" s="1610"/>
      <c r="J213" s="1610"/>
      <c r="K213" s="1976"/>
      <c r="L213" s="2402" t="s">
        <v>1238</v>
      </c>
      <c r="M213" s="2403"/>
      <c r="N213" s="2"/>
      <c r="O213" s="2"/>
      <c r="P213" s="2"/>
      <c r="Q213" s="2"/>
      <c r="R213" s="2"/>
      <c r="S213" s="2"/>
      <c r="T213" s="2"/>
      <c r="U213" s="2"/>
      <c r="V213" s="2"/>
      <c r="W213" s="2"/>
      <c r="X213" s="2"/>
      <c r="Y213" s="2"/>
      <c r="Z213" s="2"/>
    </row>
    <row r="214" spans="1:26" ht="12.75" customHeight="1" x14ac:dyDescent="0.2">
      <c r="A214" s="2"/>
      <c r="B214" s="1610"/>
      <c r="C214" s="1610"/>
      <c r="D214" s="1976"/>
      <c r="E214" s="1745"/>
      <c r="F214" s="1610"/>
      <c r="G214" s="1610"/>
      <c r="H214" s="1610"/>
      <c r="I214" s="1610"/>
      <c r="J214" s="1610"/>
      <c r="K214" s="1976"/>
      <c r="L214" s="2402" t="s">
        <v>1239</v>
      </c>
      <c r="M214" s="2403"/>
      <c r="N214" s="2"/>
      <c r="O214" s="2"/>
      <c r="P214" s="2"/>
      <c r="Q214" s="2"/>
      <c r="R214" s="2"/>
      <c r="S214" s="2"/>
      <c r="T214" s="2"/>
      <c r="U214" s="2"/>
      <c r="V214" s="2"/>
      <c r="W214" s="2"/>
      <c r="X214" s="2"/>
      <c r="Y214" s="2"/>
      <c r="Z214" s="2"/>
    </row>
    <row r="215" spans="1:26" ht="15" customHeight="1" x14ac:dyDescent="0.2">
      <c r="A215" s="2"/>
      <c r="B215" s="1650"/>
      <c r="C215" s="1650"/>
      <c r="D215" s="1863"/>
      <c r="E215" s="1867"/>
      <c r="F215" s="1650"/>
      <c r="G215" s="1650"/>
      <c r="H215" s="1650"/>
      <c r="I215" s="1650"/>
      <c r="J215" s="1650"/>
      <c r="K215" s="1863"/>
      <c r="L215" s="2402" t="s">
        <v>1241</v>
      </c>
      <c r="M215" s="2403"/>
      <c r="N215" s="2"/>
      <c r="O215" s="2"/>
      <c r="P215" s="2"/>
      <c r="Q215" s="2"/>
      <c r="R215" s="2"/>
      <c r="S215" s="2"/>
      <c r="T215" s="2"/>
      <c r="U215" s="2"/>
      <c r="V215" s="2"/>
      <c r="W215" s="2"/>
      <c r="X215" s="2"/>
      <c r="Y215" s="2"/>
      <c r="Z215" s="2"/>
    </row>
    <row r="216" spans="1:26" ht="12.75" customHeight="1" x14ac:dyDescent="0.2">
      <c r="A216" s="2"/>
      <c r="B216" s="1553" t="s">
        <v>1260</v>
      </c>
      <c r="C216" s="1554"/>
      <c r="D216" s="1554"/>
      <c r="E216" s="2392" t="s">
        <v>1261</v>
      </c>
      <c r="F216" s="1635"/>
      <c r="G216" s="1635"/>
      <c r="H216" s="1635"/>
      <c r="I216" s="1635"/>
      <c r="J216" s="1635"/>
      <c r="K216" s="1982"/>
      <c r="L216" s="2404" t="s">
        <v>1238</v>
      </c>
      <c r="M216" s="2405"/>
      <c r="N216" s="2"/>
      <c r="O216" s="2"/>
      <c r="P216" s="2"/>
      <c r="Q216" s="2"/>
      <c r="R216" s="2"/>
      <c r="S216" s="2"/>
      <c r="T216" s="2"/>
      <c r="U216" s="2"/>
      <c r="V216" s="2"/>
      <c r="W216" s="2"/>
      <c r="X216" s="2"/>
      <c r="Y216" s="2"/>
      <c r="Z216" s="2"/>
    </row>
    <row r="217" spans="1:26" ht="12.75" customHeight="1" x14ac:dyDescent="0.2">
      <c r="A217" s="2"/>
      <c r="B217" s="2371" t="s">
        <v>1262</v>
      </c>
      <c r="C217" s="1645"/>
      <c r="D217" s="2372"/>
      <c r="E217" s="2390" t="s">
        <v>162</v>
      </c>
      <c r="F217" s="1645"/>
      <c r="G217" s="1645"/>
      <c r="H217" s="1645"/>
      <c r="I217" s="1645"/>
      <c r="J217" s="1645"/>
      <c r="K217" s="2372"/>
      <c r="L217" s="2406" t="s">
        <v>49</v>
      </c>
      <c r="M217" s="2407"/>
      <c r="N217" s="2"/>
      <c r="O217" s="2"/>
      <c r="P217" s="2"/>
      <c r="Q217" s="2"/>
      <c r="R217" s="2"/>
      <c r="S217" s="2"/>
      <c r="T217" s="2"/>
      <c r="U217" s="2"/>
      <c r="V217" s="2"/>
      <c r="W217" s="2"/>
      <c r="X217" s="2"/>
      <c r="Y217" s="2"/>
      <c r="Z217" s="2"/>
    </row>
    <row r="218" spans="1:26" ht="12.75" customHeight="1" x14ac:dyDescent="0.2">
      <c r="A218" s="2"/>
      <c r="B218" s="1610"/>
      <c r="C218" s="1610"/>
      <c r="D218" s="1976"/>
      <c r="E218" s="1745"/>
      <c r="F218" s="1610"/>
      <c r="G218" s="1610"/>
      <c r="H218" s="1610"/>
      <c r="I218" s="1610"/>
      <c r="J218" s="1610"/>
      <c r="K218" s="1976"/>
      <c r="L218" s="2408"/>
      <c r="M218" s="2409"/>
      <c r="N218" s="2"/>
      <c r="O218" s="2"/>
      <c r="P218" s="2"/>
      <c r="Q218" s="2"/>
      <c r="R218" s="2"/>
      <c r="S218" s="2"/>
      <c r="T218" s="2"/>
      <c r="U218" s="2"/>
      <c r="V218" s="2"/>
      <c r="W218" s="2"/>
      <c r="X218" s="2"/>
      <c r="Y218" s="2"/>
      <c r="Z218" s="2"/>
    </row>
    <row r="219" spans="1:26" ht="12.75" customHeight="1" x14ac:dyDescent="0.2">
      <c r="A219" s="2"/>
      <c r="B219" s="1635"/>
      <c r="C219" s="1635"/>
      <c r="D219" s="1982"/>
      <c r="E219" s="1981"/>
      <c r="F219" s="1635"/>
      <c r="G219" s="1635"/>
      <c r="H219" s="1635"/>
      <c r="I219" s="1635"/>
      <c r="J219" s="1635"/>
      <c r="K219" s="1982"/>
      <c r="L219" s="2410"/>
      <c r="M219" s="2411"/>
      <c r="N219" s="2"/>
      <c r="O219" s="2"/>
      <c r="P219" s="2"/>
      <c r="Q219" s="2"/>
      <c r="R219" s="2"/>
      <c r="S219" s="2"/>
      <c r="T219" s="2"/>
      <c r="U219" s="2"/>
      <c r="V219" s="2"/>
      <c r="W219" s="2"/>
      <c r="X219" s="2"/>
      <c r="Y219" s="2"/>
      <c r="Z219" s="2"/>
    </row>
    <row r="220" spans="1:26" ht="12.75" customHeight="1" x14ac:dyDescent="0.2">
      <c r="A220" s="2"/>
      <c r="B220" s="2371" t="s">
        <v>1263</v>
      </c>
      <c r="C220" s="2371"/>
      <c r="D220" s="2380"/>
      <c r="E220" s="2390" t="s">
        <v>200</v>
      </c>
      <c r="F220" s="2395"/>
      <c r="G220" s="2395"/>
      <c r="H220" s="2395"/>
      <c r="I220" s="2395"/>
      <c r="J220" s="2395"/>
      <c r="K220" s="2396"/>
      <c r="L220" s="2412" t="s">
        <v>49</v>
      </c>
      <c r="M220" s="2413"/>
      <c r="N220" s="2"/>
      <c r="O220" s="2"/>
      <c r="P220" s="2"/>
      <c r="Q220" s="2"/>
      <c r="R220" s="2"/>
      <c r="S220" s="2"/>
      <c r="T220" s="2"/>
      <c r="U220" s="2"/>
      <c r="V220" s="2"/>
      <c r="W220" s="2"/>
      <c r="X220" s="2"/>
      <c r="Y220" s="2"/>
      <c r="Z220" s="2"/>
    </row>
    <row r="221" spans="1:26" ht="12.75" customHeight="1" x14ac:dyDescent="0.2">
      <c r="A221" s="2"/>
      <c r="B221" s="2383"/>
      <c r="C221" s="2383"/>
      <c r="D221" s="2384"/>
      <c r="E221" s="2397"/>
      <c r="F221" s="2398"/>
      <c r="G221" s="2398"/>
      <c r="H221" s="2398"/>
      <c r="I221" s="2398"/>
      <c r="J221" s="2398"/>
      <c r="K221" s="2399"/>
      <c r="L221" s="2402" t="s">
        <v>1238</v>
      </c>
      <c r="M221" s="2403"/>
      <c r="N221" s="2"/>
      <c r="O221" s="2"/>
      <c r="P221" s="2"/>
      <c r="Q221" s="2"/>
      <c r="R221" s="2"/>
      <c r="S221" s="2"/>
      <c r="T221" s="2"/>
      <c r="U221" s="2"/>
      <c r="V221" s="2"/>
      <c r="W221" s="2"/>
      <c r="X221" s="2"/>
      <c r="Y221" s="2"/>
      <c r="Z221" s="2"/>
    </row>
    <row r="222" spans="1:26" ht="12.75" customHeight="1" x14ac:dyDescent="0.2">
      <c r="A222" s="2"/>
      <c r="B222" s="2373" t="s">
        <v>1264</v>
      </c>
      <c r="C222" s="1615"/>
      <c r="D222" s="1998"/>
      <c r="E222" s="2385" t="s">
        <v>525</v>
      </c>
      <c r="F222" s="1668"/>
      <c r="G222" s="1668"/>
      <c r="H222" s="1668"/>
      <c r="I222" s="1668"/>
      <c r="J222" s="1668"/>
      <c r="K222" s="2017"/>
      <c r="L222" s="1602" t="s">
        <v>1238</v>
      </c>
      <c r="M222" s="1005"/>
      <c r="N222" s="2"/>
      <c r="O222" s="2"/>
      <c r="P222" s="2"/>
      <c r="Q222" s="2"/>
      <c r="R222" s="2"/>
      <c r="S222" s="2"/>
      <c r="T222" s="2"/>
      <c r="U222" s="2"/>
      <c r="V222" s="2"/>
      <c r="W222" s="2"/>
      <c r="X222" s="2"/>
      <c r="Y222" s="2"/>
      <c r="Z222" s="2"/>
    </row>
    <row r="223" spans="1:26" ht="12.75" customHeight="1" x14ac:dyDescent="0.2">
      <c r="A223" s="2"/>
      <c r="B223" s="2374"/>
      <c r="C223" s="1853"/>
      <c r="D223" s="2375"/>
      <c r="E223" s="2386" t="s">
        <v>534</v>
      </c>
      <c r="F223" s="2387"/>
      <c r="G223" s="2387"/>
      <c r="H223" s="2387"/>
      <c r="I223" s="2387"/>
      <c r="J223" s="2387"/>
      <c r="K223" s="2388"/>
      <c r="L223" s="1603" t="s">
        <v>1238</v>
      </c>
      <c r="M223" s="1604"/>
      <c r="N223" s="2"/>
      <c r="O223" s="2"/>
      <c r="P223" s="2"/>
      <c r="Q223" s="2"/>
      <c r="R223" s="2"/>
      <c r="S223" s="2"/>
      <c r="T223" s="2"/>
      <c r="U223" s="2"/>
      <c r="V223" s="2"/>
      <c r="W223" s="2"/>
      <c r="X223" s="2"/>
      <c r="Y223" s="2"/>
      <c r="Z223" s="2"/>
    </row>
    <row r="224" spans="1:26" ht="12.75" customHeight="1" x14ac:dyDescent="0.2">
      <c r="A224" s="2"/>
      <c r="B224" s="1004"/>
      <c r="C224" s="1004"/>
      <c r="D224" s="1004"/>
      <c r="E224" s="1004"/>
      <c r="F224" s="1004"/>
      <c r="G224" s="1004"/>
      <c r="H224" s="1004"/>
      <c r="I224" s="1004"/>
      <c r="J224" s="1004"/>
      <c r="K224" s="1004"/>
      <c r="L224" s="1004"/>
      <c r="M224" s="1004"/>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customHeight="1"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2.75" customHeight="1" x14ac:dyDescent="0.2">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2.75" customHeight="1" x14ac:dyDescent="0.2">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2.75" customHeight="1" x14ac:dyDescent="0.2">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2.75" customHeight="1" x14ac:dyDescent="0.2">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2.75" customHeight="1" x14ac:dyDescent="0.2">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2.75" customHeight="1" x14ac:dyDescent="0.2">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sheetData>
  <sheetProtection algorithmName="SHA-512" hashValue="YUmbmUiVjDXgX7Cai7xl2ePBOK4Fkz0I5LCqQNthEr1RdL444TxZ0FiRE7LSK3F5eUufdzW24je/2LokyjrVXQ==" saltValue="e6Jc0aiylNpNrnK9+G0WlA==" spinCount="100000" sheet="1" objects="1" scenarios="1"/>
  <mergeCells count="287">
    <mergeCell ref="N1:N2"/>
    <mergeCell ref="A1:A2"/>
    <mergeCell ref="B1:B2"/>
    <mergeCell ref="C1:C2"/>
    <mergeCell ref="D1:D2"/>
    <mergeCell ref="E1:E2"/>
    <mergeCell ref="F1:F2"/>
    <mergeCell ref="G1:G2"/>
    <mergeCell ref="L61:M61"/>
    <mergeCell ref="L54:M54"/>
    <mergeCell ref="L55:M55"/>
    <mergeCell ref="L56:M56"/>
    <mergeCell ref="L57:M57"/>
    <mergeCell ref="L58:M58"/>
    <mergeCell ref="L59:M59"/>
    <mergeCell ref="L60:M60"/>
    <mergeCell ref="L12:M12"/>
    <mergeCell ref="L13:M13"/>
    <mergeCell ref="L14:M14"/>
    <mergeCell ref="L15:M15"/>
    <mergeCell ref="L53:M53"/>
    <mergeCell ref="E34:K38"/>
    <mergeCell ref="E39:K44"/>
    <mergeCell ref="H1:H2"/>
    <mergeCell ref="I1:I2"/>
    <mergeCell ref="J1:J2"/>
    <mergeCell ref="K1:K2"/>
    <mergeCell ref="L1:L2"/>
    <mergeCell ref="M1:M2"/>
    <mergeCell ref="B6:M8"/>
    <mergeCell ref="L62:M62"/>
    <mergeCell ref="E68:K70"/>
    <mergeCell ref="L39:M39"/>
    <mergeCell ref="L40:M40"/>
    <mergeCell ref="L41:M41"/>
    <mergeCell ref="L42:M42"/>
    <mergeCell ref="B11:D11"/>
    <mergeCell ref="E11:K11"/>
    <mergeCell ref="L11:M11"/>
    <mergeCell ref="E12:K33"/>
    <mergeCell ref="E52:K52"/>
    <mergeCell ref="L34:M34"/>
    <mergeCell ref="L35:M35"/>
    <mergeCell ref="L36:M36"/>
    <mergeCell ref="L37:M37"/>
    <mergeCell ref="L38:M38"/>
    <mergeCell ref="B12:D46"/>
    <mergeCell ref="B65:D70"/>
    <mergeCell ref="L94:M94"/>
    <mergeCell ref="L78:M78"/>
    <mergeCell ref="L79:M79"/>
    <mergeCell ref="E71:K75"/>
    <mergeCell ref="L72:M72"/>
    <mergeCell ref="L73:M73"/>
    <mergeCell ref="L74:M74"/>
    <mergeCell ref="L75:M75"/>
    <mergeCell ref="E76:K80"/>
    <mergeCell ref="L80:M80"/>
    <mergeCell ref="L71:M71"/>
    <mergeCell ref="E88:K89"/>
    <mergeCell ref="L88:M89"/>
    <mergeCell ref="L90:M90"/>
    <mergeCell ref="L43:M43"/>
    <mergeCell ref="L44:M44"/>
    <mergeCell ref="L45:M45"/>
    <mergeCell ref="L46:M46"/>
    <mergeCell ref="L47:M47"/>
    <mergeCell ref="L48:M48"/>
    <mergeCell ref="L49:M49"/>
    <mergeCell ref="L50:M50"/>
    <mergeCell ref="L51:M51"/>
    <mergeCell ref="L70:M70"/>
    <mergeCell ref="L63:M63"/>
    <mergeCell ref="L64:M64"/>
    <mergeCell ref="L65:M65"/>
    <mergeCell ref="L66:M66"/>
    <mergeCell ref="L67:M67"/>
    <mergeCell ref="L68:M68"/>
    <mergeCell ref="L69:M69"/>
    <mergeCell ref="E45:K50"/>
    <mergeCell ref="E51:K51"/>
    <mergeCell ref="E53:K58"/>
    <mergeCell ref="E59:K64"/>
    <mergeCell ref="E65:K67"/>
    <mergeCell ref="B71:D75"/>
    <mergeCell ref="B76:D80"/>
    <mergeCell ref="B81:D83"/>
    <mergeCell ref="B84:D87"/>
    <mergeCell ref="B88:D89"/>
    <mergeCell ref="L110:M110"/>
    <mergeCell ref="L111:M111"/>
    <mergeCell ref="L109:M109"/>
    <mergeCell ref="L112:M112"/>
    <mergeCell ref="E100:K105"/>
    <mergeCell ref="L100:M100"/>
    <mergeCell ref="L101:M101"/>
    <mergeCell ref="L102:M102"/>
    <mergeCell ref="L103:M103"/>
    <mergeCell ref="L104:M104"/>
    <mergeCell ref="L105:M105"/>
    <mergeCell ref="L76:M76"/>
    <mergeCell ref="L77:M77"/>
    <mergeCell ref="E81:K83"/>
    <mergeCell ref="L81:M83"/>
    <mergeCell ref="E84:K87"/>
    <mergeCell ref="L84:M85"/>
    <mergeCell ref="L86:M87"/>
    <mergeCell ref="E90:K94"/>
    <mergeCell ref="L113:M113"/>
    <mergeCell ref="L114:M114"/>
    <mergeCell ref="L115:M115"/>
    <mergeCell ref="L116:M116"/>
    <mergeCell ref="L117:M117"/>
    <mergeCell ref="L118:M118"/>
    <mergeCell ref="B90:D99"/>
    <mergeCell ref="E106:K111"/>
    <mergeCell ref="L106:M106"/>
    <mergeCell ref="L107:M107"/>
    <mergeCell ref="L108:M108"/>
    <mergeCell ref="E112:K115"/>
    <mergeCell ref="E116:K120"/>
    <mergeCell ref="L119:M119"/>
    <mergeCell ref="L120:M120"/>
    <mergeCell ref="E95:K99"/>
    <mergeCell ref="L95:M95"/>
    <mergeCell ref="L96:M96"/>
    <mergeCell ref="L97:M97"/>
    <mergeCell ref="L98:M98"/>
    <mergeCell ref="L99:M99"/>
    <mergeCell ref="L91:M91"/>
    <mergeCell ref="L92:M92"/>
    <mergeCell ref="L93:M93"/>
    <mergeCell ref="L193:M193"/>
    <mergeCell ref="L143:M143"/>
    <mergeCell ref="L144:M144"/>
    <mergeCell ref="E151:K154"/>
    <mergeCell ref="L151:M151"/>
    <mergeCell ref="L152:M152"/>
    <mergeCell ref="L153:M153"/>
    <mergeCell ref="L154:M154"/>
    <mergeCell ref="L159:M159"/>
    <mergeCell ref="L160:M160"/>
    <mergeCell ref="L161:M161"/>
    <mergeCell ref="L162:M162"/>
    <mergeCell ref="L163:M163"/>
    <mergeCell ref="L164:M164"/>
    <mergeCell ref="E155:K155"/>
    <mergeCell ref="L155:M155"/>
    <mergeCell ref="E156:K159"/>
    <mergeCell ref="L156:M156"/>
    <mergeCell ref="L157:M157"/>
    <mergeCell ref="L158:M158"/>
    <mergeCell ref="E160:K165"/>
    <mergeCell ref="L165:M165"/>
    <mergeCell ref="L171:M171"/>
    <mergeCell ref="L172:M172"/>
    <mergeCell ref="L131:M132"/>
    <mergeCell ref="L133:M133"/>
    <mergeCell ref="L136:M136"/>
    <mergeCell ref="L137:M137"/>
    <mergeCell ref="E121:K125"/>
    <mergeCell ref="E126:K130"/>
    <mergeCell ref="L128:M128"/>
    <mergeCell ref="L129:M129"/>
    <mergeCell ref="L130:M130"/>
    <mergeCell ref="E131:K132"/>
    <mergeCell ref="E133:K138"/>
    <mergeCell ref="L138:M138"/>
    <mergeCell ref="L126:M126"/>
    <mergeCell ref="L127:M127"/>
    <mergeCell ref="L121:M121"/>
    <mergeCell ref="L122:M122"/>
    <mergeCell ref="L123:M123"/>
    <mergeCell ref="L124:M124"/>
    <mergeCell ref="L125:M125"/>
    <mergeCell ref="L142:M142"/>
    <mergeCell ref="L145:M145"/>
    <mergeCell ref="L146:M146"/>
    <mergeCell ref="L147:M147"/>
    <mergeCell ref="L148:M148"/>
    <mergeCell ref="L149:M149"/>
    <mergeCell ref="L134:M134"/>
    <mergeCell ref="L135:M135"/>
    <mergeCell ref="E139:K144"/>
    <mergeCell ref="L139:M139"/>
    <mergeCell ref="L140:M140"/>
    <mergeCell ref="L141:M141"/>
    <mergeCell ref="E145:K150"/>
    <mergeCell ref="L150:M150"/>
    <mergeCell ref="L173:M173"/>
    <mergeCell ref="L174:M174"/>
    <mergeCell ref="L175:M175"/>
    <mergeCell ref="L176:M176"/>
    <mergeCell ref="E166:K171"/>
    <mergeCell ref="L166:M166"/>
    <mergeCell ref="L167:M167"/>
    <mergeCell ref="L168:M168"/>
    <mergeCell ref="L169:M169"/>
    <mergeCell ref="L170:M170"/>
    <mergeCell ref="E172:K177"/>
    <mergeCell ref="L177:M177"/>
    <mergeCell ref="L180:M180"/>
    <mergeCell ref="L181:M181"/>
    <mergeCell ref="L182:M182"/>
    <mergeCell ref="L183:M183"/>
    <mergeCell ref="L178:M178"/>
    <mergeCell ref="L179:M179"/>
    <mergeCell ref="E180:K184"/>
    <mergeCell ref="L184:M184"/>
    <mergeCell ref="E178:K179"/>
    <mergeCell ref="E185:K186"/>
    <mergeCell ref="L185:M185"/>
    <mergeCell ref="L186:M186"/>
    <mergeCell ref="L187:M187"/>
    <mergeCell ref="L188:M188"/>
    <mergeCell ref="L189:M189"/>
    <mergeCell ref="L192:M192"/>
    <mergeCell ref="L190:M190"/>
    <mergeCell ref="L191:M191"/>
    <mergeCell ref="L194:M194"/>
    <mergeCell ref="L195:M195"/>
    <mergeCell ref="L196:M196"/>
    <mergeCell ref="L197:M197"/>
    <mergeCell ref="L198:M198"/>
    <mergeCell ref="L199:M199"/>
    <mergeCell ref="L200:M200"/>
    <mergeCell ref="L201:M201"/>
    <mergeCell ref="L202:M202"/>
    <mergeCell ref="L212:M212"/>
    <mergeCell ref="L221:M221"/>
    <mergeCell ref="L213:M213"/>
    <mergeCell ref="L214:M214"/>
    <mergeCell ref="L215:M215"/>
    <mergeCell ref="L216:M216"/>
    <mergeCell ref="L217:M219"/>
    <mergeCell ref="L220:M220"/>
    <mergeCell ref="L203:M203"/>
    <mergeCell ref="L204:M204"/>
    <mergeCell ref="L205:M205"/>
    <mergeCell ref="L206:M206"/>
    <mergeCell ref="L207:M207"/>
    <mergeCell ref="L208:M208"/>
    <mergeCell ref="L209:M209"/>
    <mergeCell ref="L210:M210"/>
    <mergeCell ref="L211:M211"/>
    <mergeCell ref="E222:K222"/>
    <mergeCell ref="E223:K223"/>
    <mergeCell ref="E187:K192"/>
    <mergeCell ref="E194:K199"/>
    <mergeCell ref="E200:K204"/>
    <mergeCell ref="E205:K210"/>
    <mergeCell ref="E211:K215"/>
    <mergeCell ref="E216:K216"/>
    <mergeCell ref="E217:K219"/>
    <mergeCell ref="E193:K193"/>
    <mergeCell ref="E220:K221"/>
    <mergeCell ref="B187:D193"/>
    <mergeCell ref="B194:D204"/>
    <mergeCell ref="B205:D215"/>
    <mergeCell ref="B217:D219"/>
    <mergeCell ref="B222:D223"/>
    <mergeCell ref="B100:D115"/>
    <mergeCell ref="B116:D130"/>
    <mergeCell ref="B131:D132"/>
    <mergeCell ref="B133:D159"/>
    <mergeCell ref="B160:D177"/>
    <mergeCell ref="B180:D186"/>
    <mergeCell ref="B178:D179"/>
    <mergeCell ref="B220:D221"/>
    <mergeCell ref="L16:M16"/>
    <mergeCell ref="L17:M17"/>
    <mergeCell ref="L18:M18"/>
    <mergeCell ref="L19:M19"/>
    <mergeCell ref="L20:M20"/>
    <mergeCell ref="L21:M21"/>
    <mergeCell ref="L22:M22"/>
    <mergeCell ref="L23:M23"/>
    <mergeCell ref="L24:M24"/>
    <mergeCell ref="L25:M25"/>
    <mergeCell ref="L26:M26"/>
    <mergeCell ref="L27:M27"/>
    <mergeCell ref="L28:M28"/>
    <mergeCell ref="L29:M29"/>
    <mergeCell ref="L30:M30"/>
    <mergeCell ref="L31:M31"/>
    <mergeCell ref="L32:M32"/>
    <mergeCell ref="L33:M33"/>
  </mergeCells>
  <hyperlinks>
    <hyperlink ref="L34" location="'CSN Group'!$B$509" display="CSN Group" xr:uid="{1FAB02DC-F207-4B33-B955-AE705EA0FB76}"/>
    <hyperlink ref="L35" location="'Steel Industry'!$B$413" display="Steel Industry" xr:uid="{3399AC9D-5756-4CD2-8E5A-4B8BC8698AD7}"/>
    <hyperlink ref="L36" location="'Mining'!$B$592" display="Mining" xr:uid="{6ADD17C9-334B-4FA9-B9C1-A00C5080D015}"/>
    <hyperlink ref="L37" location="'Cement'!$B$289" display="Cement" xr:uid="{5821ED76-BFE7-4DF8-8863-6151EB60B4DB}"/>
    <hyperlink ref="L38" location="'Logistics'!$B$255" display="Logistics" xr:uid="{67CAF05C-5DAF-46E5-92B2-299E3882611C}"/>
    <hyperlink ref="L39" location="'CSN Group'!$B$129" display="CSN Group" xr:uid="{280DA1E9-F5C4-41E2-ACAF-E26BE6560628}"/>
    <hyperlink ref="L40" location="'Steel Industry'!$B$34" display="Steel Industry" xr:uid="{015F4853-2EC9-425D-AF27-D50DED4FAA9E}"/>
    <hyperlink ref="L41" location="'Mining'!$B$141" display="Mining" xr:uid="{3BA332F9-6074-45D4-B03F-1685CAA0F8ED}"/>
    <hyperlink ref="L42" location="'Cement'!$B$38" display="Cement" xr:uid="{696DB464-43A1-4535-AD1F-6FFF1149FE8C}"/>
    <hyperlink ref="L43" location="'Logistics'!$B$25" display="Logistics" xr:uid="{752A73EC-051B-4522-AA0F-5E09D1FF2C73}"/>
    <hyperlink ref="L44" location="'Energy'!$B$26" display="Energy" xr:uid="{BA658DE1-6ACB-4217-9C27-A9FAB32E979D}"/>
    <hyperlink ref="L45" location="'CSN Group'!$B$166" display="CSN Group" xr:uid="{FC4F98F8-A04A-4270-A71D-89330B126BE7}"/>
    <hyperlink ref="L46" location="'Steel Industry'!$B$72" display="Steel Industry" xr:uid="{0F1E1BCC-0932-4995-B2D6-83A372A1FB88}"/>
    <hyperlink ref="L47" location="'Mining'!$B$174" display="Mining" xr:uid="{D1AC567D-33F7-4F74-9719-567E60876463}"/>
    <hyperlink ref="L48" location="'Cement'!$B$65" display="Cement" xr:uid="{2FB4A2AE-EBE4-473F-82EC-6E8CEB9A7C7C}"/>
    <hyperlink ref="L49" location="'Logistics'!$B$49" display="Logistics" xr:uid="{EE313157-7ECD-4B87-914F-748BC873643F}"/>
    <hyperlink ref="L50" location="'Energy'!$B$51" display="Energy" xr:uid="{A04BE305-8C05-40C0-94CA-601A47596E59}"/>
    <hyperlink ref="L51" location="'CSN Group'!$B$179" display="CSN Group" xr:uid="{2CF941DE-97B4-4112-A895-F46E62A38B4F}"/>
    <hyperlink ref="L53" location="'CSN Group'!$B$8" display="CSN Group" xr:uid="{8059B041-8A3E-413C-9431-58D2C17B1233}"/>
    <hyperlink ref="L54" location="'Steel Industry'!$B$8" display="Steel Industry" xr:uid="{E86D4B13-38B0-41EB-9EDA-9700F5D7216A}"/>
    <hyperlink ref="L55" location="'Mining'!$B$8" display="Mining" xr:uid="{FA1E40C3-5303-4DC1-8957-864CA8E98727}"/>
    <hyperlink ref="L56" location="'Cement'!$B$8" display="Cement" xr:uid="{A763EE85-6637-4049-82F9-E907E67ACE58}"/>
    <hyperlink ref="L57" location="'Logistics'!$B$8" display="Logistics" xr:uid="{31459648-3F23-4B5D-AEB5-18AA380F4B2D}"/>
    <hyperlink ref="L58" location="'Energy'!$B$8" display="Energy" xr:uid="{EF0354A3-CCD1-48F6-B12A-242D700D957B}"/>
    <hyperlink ref="L59" location="'CSN Group'!$B$114" display="CSN Group" xr:uid="{FACDC09D-1194-416D-9BD5-A3A326CD506F}"/>
    <hyperlink ref="L60" location="'Steel Industry'!$B$22" display="Steel Industry" xr:uid="{D89ADC26-BB52-45E6-ACD6-6CA57838DD70}"/>
    <hyperlink ref="L61" location="'Mining'!$B$115" display="Mining" xr:uid="{07096899-9445-470E-A824-4C2E802C4BE6}"/>
    <hyperlink ref="L62" location="'Cement'!$B$28" display="Cement" xr:uid="{8823F92E-7E3E-474B-B7E1-CBF9FF2381FE}"/>
    <hyperlink ref="L63" location="'Logistics'!$B$14" display="Logistics" xr:uid="{5087F082-63E0-43DC-8948-69E26BF220DC}"/>
    <hyperlink ref="L64" location="'Energy'!$B$14" display="Energy" xr:uid="{8D574FCA-0A93-4CA1-B3AC-6220C25EE6B0}"/>
    <hyperlink ref="L65" location="'Mining'!$B$975" display="Mining" xr:uid="{716EF13B-2E01-4E65-9EAA-EED643610DA6}"/>
    <hyperlink ref="L66" location="'Logistics'!$B$422" display="Logistics" xr:uid="{7F34FB84-BF7E-48CB-8E31-FB34C59F3B07}"/>
    <hyperlink ref="L67" location="'Cement'!$B$579" display="Cement" xr:uid="{164CD331-3E2F-42B8-A4C2-AC5C36D80F70}"/>
    <hyperlink ref="L68" location="'Mining'!$B$994" display="Mining" xr:uid="{C6785D4B-BC50-4ABC-B5D4-43C5E70CCC09}"/>
    <hyperlink ref="L69" location="'Logistics'!$B$432" display="Logistics" xr:uid="{086BC673-C39B-471C-8239-315851E4E275}"/>
    <hyperlink ref="L70" location="'Cement'!$B$620" display="Cement" xr:uid="{2AC6F14C-8E44-4E0B-914D-E15F10B00A63}"/>
    <hyperlink ref="L71" location="'CSN Group'!$B$836" display="CSN Group" xr:uid="{F066FD74-CC79-4992-9A41-EB5BF6627075}"/>
    <hyperlink ref="L72" location="'Steel Industry'!$B$743" display="Steel Industry" xr:uid="{2F35671B-97BD-49E6-9626-ED38FA49902E}"/>
    <hyperlink ref="L73" location="'Mining'!$B$1042" display="Mining" xr:uid="{CE35ECD7-0E7A-478C-9A4B-95EEE00D68B6}"/>
    <hyperlink ref="L74" location="'Cement'!$B$650" display="Cement" xr:uid="{7EDEAB6A-A240-45FB-92DD-477267AA5306}"/>
    <hyperlink ref="L75" location="'Logistics'!$B$450" display="Logistics" xr:uid="{14DDE09F-4490-4D8B-A0E6-47BE0B1DDD9D}"/>
    <hyperlink ref="L76" location="'CSN Group'!$B$517" display="CSN Group" xr:uid="{98E0443C-74D0-4583-8CED-95BDFADE0D16}"/>
    <hyperlink ref="L77" location="'Steel Industry'!$B$430" display="Steel Industry" xr:uid="{2B30EBC2-71B9-429A-9E2E-AA6C0A8E0A88}"/>
    <hyperlink ref="L78" location="'Mining'!$B$603" display="Mining" xr:uid="{C0D6543B-9B74-42D3-A262-1C25CAFC05EB}"/>
    <hyperlink ref="L79" location="'Cement'!$B$299" display="Cement" xr:uid="{5A18439F-A4B6-462A-9A03-57257DD75176}"/>
    <hyperlink ref="L80" location="'Logistics'!$B$263" display="Logistics" xr:uid="{16585FCC-1C1D-4998-A2F0-FE62BF5DEC79}"/>
    <hyperlink ref="L81" location="'CSN Group'!$B$15" display="CSN Group" xr:uid="{915A1883-1D71-487B-B153-211B5D2B0315}"/>
    <hyperlink ref="L84" location="'CSN Group'!$B$9" display="CSN Group" xr:uid="{DAE785EA-63ED-4608-80C6-B337486E4325}"/>
    <hyperlink ref="L88" location="'CSN Group'!$B$55" display="CSN Group" xr:uid="{8184288B-0033-4E50-9486-E3BCCA357FDC}"/>
    <hyperlink ref="L90" location="'CSN Group'!$B$845" display="CSN Group" xr:uid="{3AE95F0E-3E0B-4AC8-8159-300572D4F38A}"/>
    <hyperlink ref="L91" location="'Steel Industry'!$B$756" display="Steel Industry" xr:uid="{70A3155F-364B-40D1-B5A0-4FFE7B3088FD}"/>
    <hyperlink ref="L92" location="'Mining'!$B$1056" display="Mining" xr:uid="{8C3AA0E8-A366-4F1C-9A97-596369671490}"/>
    <hyperlink ref="L93" location="'Cement'!$B$660" display="Cement" xr:uid="{59BF81F8-6CD5-4AA5-BC8E-86C8A94E9BA4}"/>
    <hyperlink ref="L94" location="'Logistics'!$B$460" display="Logistics" xr:uid="{F1FD5BAA-A92B-47D9-87F7-53B2C045DCCC}"/>
    <hyperlink ref="L95" location="'CSN Group'!$B$846" display="CSN Group" xr:uid="{522E5583-F46F-448D-A4D4-83BC3500DB53}"/>
    <hyperlink ref="L96" location="'Steel Industry'!$B$757" display="Steel Industry" xr:uid="{F8F0EC1C-8E27-4147-AD7D-39E81CB5B644}"/>
    <hyperlink ref="L97" location="'Mining'!$B$1057" display="Mining" xr:uid="{A11CD18D-C24B-4CAA-8504-301B407E9F83}"/>
    <hyperlink ref="L98" location="'Cement'!$B$661" display="Cement" xr:uid="{9CE0B957-2444-438A-A551-77C66164E9CA}"/>
    <hyperlink ref="L99" location="'Logistics'!$B$461" display="Logistics" xr:uid="{2C352E74-9190-4F29-A011-0573472AB64D}"/>
    <hyperlink ref="L100" location="'CSN Group'!$B$553" display="CSN Group" xr:uid="{5B8794AC-5124-49A9-ADD4-D3F082A097D2}"/>
    <hyperlink ref="L101" location="'Steel Industry'!$B$462" display="Steel Industry" xr:uid="{085288FF-0D22-45BD-BAF1-6FB87D1CB063}"/>
    <hyperlink ref="L102" location="'Mining'!$B$647" display="Mining" xr:uid="{E7EB2F5C-CF42-4A25-988D-EACDCB2AE8C5}"/>
    <hyperlink ref="L103" location="'Cement'!$B$316" display="Cement" xr:uid="{EF5143E4-C9AC-404A-A5DC-FD6F836D47BC}"/>
    <hyperlink ref="L104" location="'Logistics'!$B$278" display="Logistics" xr:uid="{02962C03-D963-469F-A840-0F84D403A9A6}"/>
    <hyperlink ref="L105" location="'Energy'!$B$229" display="Energy" xr:uid="{E6CCF306-7EF9-4714-8C68-1B6A2F0A13A2}"/>
    <hyperlink ref="L110" location="'Logistics'!$B$296" display="Logistics" xr:uid="{5C6AF4F1-2483-4125-A413-4325FD4136BE}"/>
    <hyperlink ref="L111" location="'Energy'!$B$248" display="Energy" xr:uid="{235A4DB7-5638-41C0-B9D6-C1CB118846C0}"/>
    <hyperlink ref="L112" location="'CSN Group'!$B$591" display="CSN Group" xr:uid="{F857ECBB-62EC-46C8-A030-83824F1273FE}"/>
    <hyperlink ref="L113" location="'Steel Industry'!$B$498" display="Steel Industry" xr:uid="{97A6DFDC-995A-4D1B-8C5B-5CCE00D817C8}"/>
    <hyperlink ref="L114" location="'Mining'!$B$678" display="Mining" xr:uid="{E5ADC16C-7C59-457B-B27C-C0D7DE7B13B8}"/>
    <hyperlink ref="L115" location="'Cement'!$B$348" display="Cement" xr:uid="{F9F21C04-0D2D-47A2-9F77-D4725664FA54}"/>
    <hyperlink ref="L116" location="'CSN Group'!$B$683" display="CSN Group" xr:uid="{31184680-2670-4672-A9F6-63FCC864560F}"/>
    <hyperlink ref="L117" location="'Steel Industry'!$B$584" display="Steel Industry" xr:uid="{2E5C6A0D-6B4A-4C3B-86A6-4B044A680E25}"/>
    <hyperlink ref="L118" location="'Mining'!$B$789" display="Mining" xr:uid="{B26E59FB-22BF-4F66-A262-2DBDA01B51C8}"/>
    <hyperlink ref="L119" location="'Cement'!$B$423" display="Cement" xr:uid="{CA3FF8C0-B15A-4411-B87E-EC41DAB69588}"/>
    <hyperlink ref="L120" location="'Logistics'!$B$325" display="Logistics" xr:uid="{6553BB79-F0D3-47DD-BE6A-CBB43D944F0B}"/>
    <hyperlink ref="L121" location="'CSN Group'!$B$706" display="CSN Group" xr:uid="{1D461086-4EF1-4CA0-A2D6-EEA4825014F5}"/>
    <hyperlink ref="L122" location="'Steel Industry'!$B$602" display="Steel Industry" xr:uid="{8813D817-DFE0-4B60-B265-3AB6EF782AB3}"/>
    <hyperlink ref="L123" location="'Mining'!$B$807" display="Mining" xr:uid="{4D3743CB-17CF-4446-8A80-47719A4E6903}"/>
    <hyperlink ref="L124" location="'Cement'!$B$439" display="Cement" xr:uid="{0E31C8C4-4C87-4FEC-BBEE-14AE85377008}"/>
    <hyperlink ref="L125" location="'Logistics'!$B$337" display="Logistics" xr:uid="{9B6E7A9E-F8A1-4AC8-A09F-F315C8867AA7}"/>
    <hyperlink ref="L126" location="'CSN Group'!$B$728" display="CSN Group" xr:uid="{1CF53612-FD27-44F2-B6A2-2FB48ACE534F}"/>
    <hyperlink ref="L127" location="'Steel Industry'!$B$620" display="Steel Industry" xr:uid="{6BBEC2C1-44F9-4F62-A3C1-39E0711F7C4B}"/>
    <hyperlink ref="L128" location="'Mining'!$B$825" display="Mining" xr:uid="{38F77745-368B-4869-AB15-F1040DEE52FB}"/>
    <hyperlink ref="L129" location="'Cement'!$B$456" display="Cement" xr:uid="{253FFC09-F8DA-43E6-A84E-EFB7BA54A94B}"/>
    <hyperlink ref="L130" location="'Logistics'!$B$349" display="Logistics" xr:uid="{3A24869C-4149-4598-9625-1841BD27C001}"/>
    <hyperlink ref="L131" location="'CSN Group'!$B$819" display="CSN Group" xr:uid="{C3F8D345-1619-46E9-8D3F-2236926509FE}"/>
    <hyperlink ref="L133" location="'CSN Group'!$B$601" display="CSN Group" xr:uid="{5694E44B-7AE4-4695-B2E9-8ACF95A3F4FB}"/>
    <hyperlink ref="L134" location="'Steel Industry'!$B$508" display="Steel Industry" xr:uid="{F0E8D006-C0AE-4D5D-A233-0C69A5FF9222}"/>
    <hyperlink ref="L135" location="'Mining'!$B$688" display="Mining" xr:uid="{5C0E28D3-B406-4004-9CE5-E429E5149A3D}"/>
    <hyperlink ref="L136" location="'Cement'!$B$357" display="Cement" xr:uid="{4BADD383-EAF1-4287-8104-66540BB7F072}"/>
    <hyperlink ref="L137" location="'Logistics'!$B$304" display="Logistics" xr:uid="{171EC316-B38B-4B55-93C0-FB60C4AC80A0}"/>
    <hyperlink ref="L138" location="'Energy'!$B$256" display="Energy" xr:uid="{F6F35FF6-22F6-4A8A-8664-002DD5615BA7}"/>
    <hyperlink ref="L139" location="'CSN Group'!$B$602" display="CSN Group" xr:uid="{8C3B869B-BC53-4B73-A5BF-E3B9C666EFAC}"/>
    <hyperlink ref="L140" location="'Steel Industry'!$B$509" display="Steel Industry" xr:uid="{B6076E38-9BB4-45E7-815C-38978F665878}"/>
    <hyperlink ref="L141" location="'Mining'!$B$689" display="Mining" xr:uid="{0F4D0A54-22E9-41F4-A578-279919542BDD}"/>
    <hyperlink ref="L142" location="'Cement'!$B$358" display="Cement" xr:uid="{F27B9219-4358-4EE0-9D7F-D310C0EAA877}"/>
    <hyperlink ref="L143" location="'Logistics'!$B$305" display="Logistics" xr:uid="{06EE08D1-16F4-46BC-94E1-EA4B709410D0}"/>
    <hyperlink ref="L144" location="'Energy'!$B$257" display="Energy" xr:uid="{FC8D1287-3C98-4381-9616-BECFA8ABBFD5}"/>
    <hyperlink ref="L145" location="'CSN Group'!$B$603" display="CSN Group" xr:uid="{5D44731F-A773-4F97-A5FF-B88045C0BEEE}"/>
    <hyperlink ref="L146" location="'Steel Industry'!$B$510" display="Steel Industry" xr:uid="{D86FD5D4-7439-4E71-95ED-96B9568A364A}"/>
    <hyperlink ref="L147" location="'Mining'!$B$690" display="Mining" xr:uid="{FB1B12C1-9EE4-46CB-A5C9-211D657599EE}"/>
    <hyperlink ref="L148" location="'Cement'!$B$359" display="Cement" xr:uid="{D540C36B-E184-4400-9C1B-6599C1D3BEFA}"/>
    <hyperlink ref="L149" location="'Logistics'!$B$306" display="Logistics" xr:uid="{15EE6AA5-45BD-4008-AEB2-6D87BCA66E9A}"/>
    <hyperlink ref="L150" location="'Energy'!$B$258" display="Energy" xr:uid="{F44E0145-3495-4148-9A2B-DD7EB5D60725}"/>
    <hyperlink ref="L151" location="'CSN Group'!$B$618" display="CSN Group" xr:uid="{3CA9E3D9-E4DD-4405-A82A-A87744A2AEDF}"/>
    <hyperlink ref="L153" location="'Mining'!$B$719" display="Mining" xr:uid="{1650A759-84E6-44ED-8AA6-4EA74D054BB1}"/>
    <hyperlink ref="L154" location="'Cement'!$B$373" display="Cement" xr:uid="{ABF53F95-0285-4E41-9EE5-E51502C71E43}"/>
    <hyperlink ref="L155" location="'CSN Group'!$B$627" display="CSN Group" xr:uid="{E9FEBAE0-88E5-4929-97F7-6E5B76BE9F61}"/>
    <hyperlink ref="L156" location="'CSN Group'!$B$634" display="CSN Group" xr:uid="{268E95FD-7A6C-4C08-8463-7D761992A112}"/>
    <hyperlink ref="L157" location="'Steel Industry'!$B$643" display="Steel Industry" xr:uid="{9B5FCD6C-3D30-4ED0-913B-722D05F04993}"/>
    <hyperlink ref="L158" location="'Mining'!$B$736" display="Mining" xr:uid="{AEE3D5D5-43CD-4094-BC2B-5A243919CD92}"/>
    <hyperlink ref="L159" location="'Cement'!$B$480" display="Cement" xr:uid="{C0D5DF1E-CA00-48FB-A630-7D7DFA72A215}"/>
    <hyperlink ref="L160" location="'CSN Group'!$B$740" display="CSN Group" xr:uid="{0E5C000B-C53A-472F-8BA3-937B71C2A35A}"/>
    <hyperlink ref="L161" location="'Steel Industry'!$B$657" display="Steel Industry" xr:uid="{83149D96-916E-484D-B024-09F222BC5FA1}"/>
    <hyperlink ref="L162" location="'Mining'!$B$852" display="Mining" xr:uid="{5EC60059-65E3-49C7-A587-297AB99B64C1}"/>
    <hyperlink ref="L163" location="'Cement'!$B$495" display="Cement" xr:uid="{61714ABD-4823-4D95-9D8A-0EBF8919C4B4}"/>
    <hyperlink ref="L164" location="'Logistics'!$B$359" display="Logistics" xr:uid="{2454E670-1CA1-4C0B-A628-92E95BEA56C8}"/>
    <hyperlink ref="L165" location="'Energy'!$B$276" display="Energy" xr:uid="{50E08961-0B64-4ED9-89E1-6492FFEB1ADC}"/>
    <hyperlink ref="L166" location="'CSN Group'!$B$771" display="CSN Group" xr:uid="{695571AA-F45F-4E92-87D1-EA4239F203F1}"/>
    <hyperlink ref="L167" location="'Steel Industry'!$B$685" display="Steel Industry" xr:uid="{F85E3DBB-55A2-42D0-B569-120A8EF89021}"/>
    <hyperlink ref="L168" location="'Mining'!$B$873" display="Mining" xr:uid="{FC660037-49D6-42E1-B30A-DD51D74C81AF}"/>
    <hyperlink ref="L169" location="'Cement'!$B$520" display="Cement" xr:uid="{E2824D7D-0BC5-4F85-A657-C1607148D835}"/>
    <hyperlink ref="L170" location="'Logistics'!$B$380" display="Logistics" xr:uid="{0E88D83C-434D-42E6-9259-8D32C60D2904}"/>
    <hyperlink ref="L171" location="'Energy'!$B$295" display="Energy" xr:uid="{EFBC55BD-4BAC-4F3B-B23C-C938C1244124}"/>
    <hyperlink ref="L172" location="'CSN Group'!$B$794" display="CSN Group" xr:uid="{6D05B0D1-3D64-43FD-94DC-E96EFCB43381}"/>
    <hyperlink ref="L173" location="'Steel Industry'!$B$707" display="Steel Industry" xr:uid="{B5BC24D9-07A7-440A-B4B7-9966201ADDE5}"/>
    <hyperlink ref="L174" location="'Mining'!$B$892" display="Mining" xr:uid="{30F421B7-E524-401D-BF93-E4DB1AF4F58D}"/>
    <hyperlink ref="L175" location="'Cement'!$B$541" display="Cement" xr:uid="{9905BC11-9074-467B-83FF-F7F8596C917D}"/>
    <hyperlink ref="L176" location="'Logistics'!$B$397" display="Logistics" xr:uid="{DF318539-1F9B-4EAC-9EA2-62E6050D2A26}"/>
    <hyperlink ref="L177" location="'Energy'!$B$311" display="Energy" xr:uid="{4BCBF768-8A1C-431C-9FF8-FB82EB451311}"/>
    <hyperlink ref="L178" location="'CSN Group'!$B$528" display="CSN Group" xr:uid="{1E6DBD92-ABF5-4006-9DBA-AC9ABCE4E244}"/>
    <hyperlink ref="L179" location="'Mining'!$B$614" display="Mining" xr:uid="{D9471FA2-2F05-43E2-94C8-A91A1F846135}"/>
    <hyperlink ref="L180" location="'CSN Group'!$B$191" display="CSN Group" xr:uid="{BA34BB3F-8FE3-49F5-B757-DF8AEE1EC186}"/>
    <hyperlink ref="L181" location="'Steel Industry'!$B$81" display="Steel Industry" xr:uid="{5F233697-D417-4F4B-B07D-1BE37D22E8D4}"/>
    <hyperlink ref="L182" location="'Mining'!$B$195" display="Mining" xr:uid="{C59EC5AA-E4C8-42F3-89D3-8CCF3DC19951}"/>
    <hyperlink ref="L183" location="'Cement'!$B$74" display="Cement" xr:uid="{9E994842-D84B-4AD8-88BE-DC99A20B5CA5}"/>
    <hyperlink ref="L184" location="'Logistics'!$B$58" display="Logistics" xr:uid="{BE2B20A7-3102-4D61-B355-BB3A6023586B}"/>
    <hyperlink ref="L185" location="'CSN Group'!$B$235" display="CSN Group" xr:uid="{448EFAB2-C1B3-40EF-97C6-13C91AB44154}"/>
    <hyperlink ref="L186" location="'Mining'!$B$259" display="Mining" xr:uid="{7AD01B1E-9681-401F-96FD-F4B1773335AB}"/>
    <hyperlink ref="L187" location="'CSN Group'!$B$469" display="CSN Group" xr:uid="{FF6DA993-CB47-42CF-B129-D665AF061E0A}"/>
    <hyperlink ref="L188" location="'Steel Industry'!$B$346" display="Steel Industry" xr:uid="{B29698F6-ECA7-402C-8716-EB9E40FB9932}"/>
    <hyperlink ref="L189" location="'Mining'!$B$511" display="Mining" xr:uid="{D254C4A6-E3B3-4028-A5D6-9DEDF84115EA}"/>
    <hyperlink ref="L190" location="'Cement'!$B$244" display="Cement" xr:uid="{61B5AB38-DACD-4175-9425-BFC5669BA4F0}"/>
    <hyperlink ref="L191" location="'Logistics'!$B$228" display="Logistics" xr:uid="{07ECDD9A-B4E0-401E-AD66-222E74085C6F}"/>
    <hyperlink ref="L192" location="'Energy'!$B$183" display="Energy" xr:uid="{1A6A475E-6A6C-42D1-AE80-B4D212D3741A}"/>
    <hyperlink ref="L193" location="'CSN Group'!$B$496" display="CSN Group" xr:uid="{751F61E9-B583-42DB-B0DC-F5E525003EBE}"/>
    <hyperlink ref="L194" location="'CSN Group'!$B$255" display="CSN Group" xr:uid="{0F0FA293-2DB5-430C-8658-6A6BE531E029}"/>
    <hyperlink ref="L195" location="'Steel Industry'!$B$147" display="Steel Industry" xr:uid="{1FEF28A8-3C9A-43F0-A8A6-C85FE383618F}"/>
    <hyperlink ref="L196" location="'Mining'!$B$276" display="Mining" xr:uid="{9538DA19-E952-4836-9B1F-0B0F9D1F08BF}"/>
    <hyperlink ref="L197" location="'Cement'!$B$113" display="Cement" xr:uid="{8506842C-CF82-4F3B-AEEE-4F87948DB61C}"/>
    <hyperlink ref="L198" location="'Logistics'!$B$95" display="Logistics" xr:uid="{18034541-A230-4F71-8825-6B14EF00B256}"/>
    <hyperlink ref="L199" location="'Energy'!$B$95" display="Energy" xr:uid="{548DC1BC-4A98-4ADA-88B8-DD7DE55336FE}"/>
    <hyperlink ref="L200" location="'CSN Group'!$B$310" display="CSN Group" xr:uid="{B11B3C8C-A2E8-453C-895A-8833A4880DC0}"/>
    <hyperlink ref="L201" location="'Steel Industry'!$B$192" display="Steel Industry" xr:uid="{3E92C1BD-81B5-4E01-BB21-8FD05407F035}"/>
    <hyperlink ref="L202" location="'Mining'!$B$303" display="Mining" xr:uid="{0CFCBDB7-6BE3-41CC-8EA0-2534AAA7717D}"/>
    <hyperlink ref="L203" location="'Cement'!$B$139" display="Cement" xr:uid="{98391189-9715-4E61-907C-423E7C44F5A6}"/>
    <hyperlink ref="L204" location="'Logistics'!$B$122" display="Logistics" xr:uid="{9CDA3930-2975-4B63-84A0-3693414DFB11}"/>
    <hyperlink ref="L205" location="'CSN Group'!$B$336" display="CSN Group" xr:uid="{8B6723F9-B46A-4F6D-95F1-F7243167AC50}"/>
    <hyperlink ref="L206" location="'Steel Industry'!$B$219" display="Steel Industry" xr:uid="{B0511832-D9DB-47E9-9CD3-FB8307160A5D}"/>
    <hyperlink ref="L207" location="'Mining'!$B$326" display="Mining" xr:uid="{D6103B3D-58EE-4395-B190-68CF9F01D85F}"/>
    <hyperlink ref="L208" location="'Cement'!$B$163" display="Cement" xr:uid="{15E5E531-3BF3-4D96-97DA-ADB3CEC1C909}"/>
    <hyperlink ref="L209" location="'Logistics'!$B$147" display="Logistics" xr:uid="{A6B787A5-03CF-4DB7-BF7A-436D55BCFD69}"/>
    <hyperlink ref="L210" location="'Energy'!$B$119" display="Energy" xr:uid="{64092587-AA90-4396-9A6B-9DD7ED4BBB61}"/>
    <hyperlink ref="L211" location="'CSN Group'!$B$428" display="CSN Group" xr:uid="{3875E249-4BCE-406D-A26B-DF366900D946}"/>
    <hyperlink ref="L212" location="'Steel Industry'!$B$303" display="Steel Industry" xr:uid="{63940072-4E36-4807-B3F6-50E345E65597}"/>
    <hyperlink ref="L213" location="'Mining'!$B$436" display="Mining" xr:uid="{66C1F42A-C792-41E0-AF23-5D93968C8B72}"/>
    <hyperlink ref="L214" location="'Cement'!$B$216" display="Cement" xr:uid="{174CEE99-0BD7-4DC4-A46C-A9076E368283}"/>
    <hyperlink ref="L215" location="'Logistics'!$B$200" display="Logistics" xr:uid="{B9ED5A95-5D4F-4531-BCFE-A06C49DAD194}"/>
    <hyperlink ref="L217" location="'CSN Group'!$B$459" display="CSN Group" xr:uid="{BDB9EC09-56D0-46D1-9A73-8DF9A5B3774F}"/>
    <hyperlink ref="L220" location="'CSN Group'!$B$539" display="CSN Group" xr:uid="{16DAF6FB-E1B7-4F72-9067-08B6315EB7FC}"/>
    <hyperlink ref="L221" location="'Mining'!$B$626" display="Mining" xr:uid="{9CDF3ADC-61EA-4CB1-8B0B-BBE661842168}"/>
    <hyperlink ref="L107:M107" location="'Steel Industry'!B489" display="Steel Industry" xr:uid="{482FD07C-4EC8-4509-913A-7007DB8AEBB6}"/>
    <hyperlink ref="L106:M106" location="'CSN Group'!B584" display="CSN Group" xr:uid="{F592E082-0065-4507-A331-51F86ECEE728}"/>
    <hyperlink ref="L108:M108" location="'Mining'!B668" display="Mining" xr:uid="{91F952BB-C478-45DF-9CA4-03A83CB6D4A6}"/>
    <hyperlink ref="L109:M109" location="'Cement'!B340" display="Cement" xr:uid="{3D6489A2-2605-43B5-9CF7-E29A15A7AF11}"/>
    <hyperlink ref="L152:M152" location="'Steel Industry'!B525" display="Steel Industry" xr:uid="{822E6D02-BE46-4156-A5AD-70E05E5E33CA}"/>
    <hyperlink ref="L216:M216" location="'Mining'!B505" display="Mining" xr:uid="{A0382E68-0565-4B9A-A90F-154F96C9663B}"/>
    <hyperlink ref="L223" location="'Mining'!B500" display="Mining" xr:uid="{EF62E390-F537-48A8-9DE9-8EE28213B92B}"/>
    <hyperlink ref="L222" location="'Mining'!B471" display="Mining" xr:uid="{1EA1E5DA-6215-490E-88AE-BE723AEB7737}"/>
    <hyperlink ref="L86:M87" location="'Mining'!B1052" display="Mining" xr:uid="{98CF52CF-D938-4356-9AD1-41D61B1A25EE}"/>
    <hyperlink ref="L52" location="'Mining'!A1077" display="Mining" xr:uid="{CC3A053C-223C-4381-A31E-E1CF647977B1}"/>
    <hyperlink ref="L110:M110" location="'Logistics'!B296" display="Logistics" xr:uid="{C1F13DEA-08C4-4621-A60B-53FF8E92D8BA}"/>
    <hyperlink ref="L111:M111" location="'Energy'!B248" display="Energy" xr:uid="{1DCE1821-9E07-462E-BCC0-ECA2E49E4E11}"/>
    <hyperlink ref="L12:M12" location="'CSN Group'!B277" display="CSN Group" xr:uid="{B16EDC84-0D89-4370-ABB6-05949EEE7171}"/>
    <hyperlink ref="L13:M13" location="'CSN Group'!A646" display="CSN Group" xr:uid="{697C4FAD-FED3-4FF3-A2F1-04ED43AB13D4}"/>
    <hyperlink ref="L14:M14" location="'CSN Group'!B581" display="CSN Group" xr:uid="{23E9BBB4-2C5E-465F-96D2-DA8DF1B4D5B2}"/>
    <hyperlink ref="L15:M15" location="'CSN Group'!A765" display="CSN Group" xr:uid="{5ED9AB31-E131-4D81-B881-FC8058BFA7E2}"/>
    <hyperlink ref="L16:M16" location="'CSN Group'!B277" display="CSN Group" xr:uid="{7F6DBB50-ECB1-47E0-9084-48886C05A0C9}"/>
    <hyperlink ref="L17:M17" location="'CSN Group'!A581" display="CSN Group" xr:uid="{0EA38C4A-AEC1-4F33-9CB5-2FDB9AECD5A7}"/>
    <hyperlink ref="L18:M18" location="'CSN Group'!A646" display="CSN Group" xr:uid="{4AD5FA36-2F0F-49A5-B0DE-5C9DA76055F4}"/>
    <hyperlink ref="L19:M19" location="'CSN Group'!A765" display="CSN Group" xr:uid="{2FAF05B9-655E-4B38-89ED-E5A597349F33}"/>
    <hyperlink ref="L20:M20" location="'Mining'!A298" display="Mining" xr:uid="{1AF22E0C-C414-4E14-B9BC-20AB185226BD}"/>
    <hyperlink ref="L21:M21" location="'Mining'!A664" display="Mining" xr:uid="{B005B2D0-D81E-48C8-BB92-E3AC7833FBF9}"/>
    <hyperlink ref="L22:M22" location="'Mining'!A869" display="Mining" xr:uid="{3731EE3B-6F59-4CD0-A350-3B409757224D}"/>
    <hyperlink ref="L23:M23" location="'Mining'!A922" display="Mining" xr:uid="{F202FEA9-9E6B-4242-A235-21B78FAC6091}"/>
    <hyperlink ref="L24:M24" location="'Cement'!A337" display="Cement" xr:uid="{207CD3B1-9967-4A92-8E88-53FF10D58E97}"/>
    <hyperlink ref="L25:M25" location="'Cement'!A385" display="Cement" xr:uid="{AB87CC53-84D4-4139-A26C-EB169266419C}"/>
    <hyperlink ref="L26:M26" location="'Cement'!A491" display="Cement" xr:uid="{E0D0A52B-3E12-4EFF-B19F-2EA29F04DDF9}"/>
    <hyperlink ref="L27:M27" location="'Cement'!A643" display="Cement" xr:uid="{6408F645-F03D-42AA-89AF-91A74DE1A838}"/>
    <hyperlink ref="L33:M33" location="'Logistics'!A293" display="Logistics" xr:uid="{D10077FD-1E29-4DB3-AC94-132E809E7F4E}"/>
    <hyperlink ref="L28:M28" location="'Steel Industry'!B142" display="Steel Industry" xr:uid="{E6097BFD-41A5-4AB7-BF83-7A3438DBA398}"/>
    <hyperlink ref="L29:M29" location="'Steel Industry'!A419" display="Steel Industry" xr:uid="{2ED564FE-804D-488D-9169-F8D2AFB89EB4}"/>
    <hyperlink ref="L30:M30" location="'Steel Industry'!A486" display="Steel Industry" xr:uid="{CF8F75E2-210F-4AA1-AC83-1BCE80D63774}"/>
    <hyperlink ref="L31:M31" location="'Steel Industry'!A680" display="Steel Industry" xr:uid="{4C11F6D7-AFDC-41A0-BB7B-E63646F1F55D}"/>
    <hyperlink ref="L32:M32" location="'Steel Industry'!A736" display="Steel Industry" xr:uid="{14C1E34A-A0F6-4657-A78E-3697A4937144}"/>
  </hyperlinks>
  <pageMargins left="0.25" right="0.25" top="0.75" bottom="0.75" header="0" footer="0"/>
  <pageSetup paperSize="9"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9"/>
  <dimension ref="A1:Z1000"/>
  <sheetViews>
    <sheetView showGridLines="0" workbookViewId="0">
      <pane ySplit="2" topLeftCell="A3" activePane="bottomLeft" state="frozen"/>
      <selection pane="bottomLeft" activeCell="O79" sqref="O79"/>
    </sheetView>
  </sheetViews>
  <sheetFormatPr defaultColWidth="11.19921875" defaultRowHeight="15" customHeight="1" x14ac:dyDescent="0.2"/>
  <cols>
    <col min="1" max="2" width="7" customWidth="1"/>
    <col min="3" max="13" width="10.3984375" customWidth="1"/>
    <col min="14" max="14" width="12" customWidth="1"/>
    <col min="15" max="26" width="8.59765625" customWidth="1"/>
  </cols>
  <sheetData>
    <row r="1" spans="1:26" ht="12.75" customHeight="1" x14ac:dyDescent="0.2">
      <c r="A1" s="1619"/>
      <c r="B1" s="2288"/>
      <c r="C1" s="1800"/>
      <c r="D1" s="1858"/>
      <c r="E1" s="1859"/>
      <c r="F1" s="1860"/>
      <c r="G1" s="1861"/>
      <c r="H1" s="1801"/>
      <c r="I1" s="1800"/>
      <c r="J1" s="1800"/>
      <c r="K1" s="1800"/>
      <c r="L1" s="1800"/>
      <c r="M1" s="1800"/>
      <c r="N1" s="1617"/>
      <c r="O1" s="1"/>
      <c r="P1" s="1"/>
      <c r="Q1" s="1"/>
      <c r="R1" s="1"/>
      <c r="S1" s="1"/>
      <c r="T1" s="1"/>
      <c r="U1" s="1"/>
      <c r="V1" s="1"/>
      <c r="W1" s="1"/>
      <c r="X1" s="1"/>
      <c r="Y1" s="1"/>
      <c r="Z1" s="1"/>
    </row>
    <row r="2" spans="1:26" ht="12.75" customHeight="1" x14ac:dyDescent="0.2">
      <c r="A2" s="1615"/>
      <c r="B2" s="1615"/>
      <c r="C2" s="1615"/>
      <c r="D2" s="1615"/>
      <c r="E2" s="1615"/>
      <c r="F2" s="1615"/>
      <c r="G2" s="1615"/>
      <c r="H2" s="1615"/>
      <c r="I2" s="1615"/>
      <c r="J2" s="1615"/>
      <c r="K2" s="1615"/>
      <c r="L2" s="1615"/>
      <c r="M2" s="1615"/>
      <c r="N2" s="1615"/>
      <c r="O2" s="1"/>
      <c r="P2" s="1"/>
      <c r="Q2" s="1"/>
      <c r="R2" s="1"/>
      <c r="S2" s="1"/>
      <c r="T2" s="1"/>
      <c r="U2" s="1"/>
      <c r="V2" s="1"/>
      <c r="W2" s="1"/>
      <c r="X2" s="1"/>
      <c r="Y2" s="1"/>
      <c r="Z2" s="1"/>
    </row>
    <row r="3" spans="1:26" ht="12.75" customHeight="1" x14ac:dyDescent="0.2">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27.75" customHeight="1" x14ac:dyDescent="0.2">
      <c r="A5" s="9"/>
      <c r="B5" s="7" t="s">
        <v>1265</v>
      </c>
      <c r="C5" s="6"/>
      <c r="D5" s="6"/>
      <c r="E5" s="6"/>
      <c r="F5" s="6"/>
      <c r="G5" s="6"/>
      <c r="H5" s="6"/>
      <c r="I5" s="6"/>
      <c r="J5" s="6"/>
      <c r="K5" s="6"/>
      <c r="L5" s="6"/>
      <c r="M5" s="6"/>
      <c r="N5" s="6"/>
      <c r="O5" s="6"/>
      <c r="P5" s="6"/>
      <c r="Q5" s="6"/>
      <c r="R5" s="6"/>
      <c r="S5" s="6"/>
      <c r="T5" s="6"/>
      <c r="U5" s="6"/>
      <c r="V5" s="6"/>
      <c r="W5" s="6"/>
      <c r="X5" s="6"/>
      <c r="Y5" s="6"/>
      <c r="Z5" s="6"/>
    </row>
    <row r="6" spans="1:26" ht="15" customHeight="1" x14ac:dyDescent="0.2">
      <c r="A6" s="2"/>
      <c r="B6" s="2447" t="s">
        <v>1266</v>
      </c>
      <c r="C6" s="2447"/>
      <c r="D6" s="2447"/>
      <c r="E6" s="2447"/>
      <c r="F6" s="2447"/>
      <c r="G6" s="2447"/>
      <c r="H6" s="2447"/>
      <c r="I6" s="2447"/>
      <c r="J6" s="2447"/>
      <c r="K6" s="2447"/>
      <c r="L6" s="2447"/>
      <c r="M6" s="2447"/>
      <c r="N6" s="2"/>
      <c r="O6" s="2"/>
      <c r="P6" s="2"/>
      <c r="Q6" s="2"/>
      <c r="R6" s="2"/>
      <c r="S6" s="2"/>
      <c r="T6" s="2"/>
      <c r="U6" s="2"/>
      <c r="V6" s="2"/>
      <c r="W6" s="2"/>
      <c r="X6" s="2"/>
      <c r="Y6" s="2"/>
      <c r="Z6" s="2"/>
    </row>
    <row r="7" spans="1:26" ht="12.75" customHeight="1" x14ac:dyDescent="0.2">
      <c r="A7" s="2"/>
      <c r="B7" s="2447"/>
      <c r="C7" s="2447"/>
      <c r="D7" s="2447"/>
      <c r="E7" s="2447"/>
      <c r="F7" s="2447"/>
      <c r="G7" s="2447"/>
      <c r="H7" s="2447"/>
      <c r="I7" s="2447"/>
      <c r="J7" s="2447"/>
      <c r="K7" s="2447"/>
      <c r="L7" s="2447"/>
      <c r="M7" s="2447"/>
      <c r="N7" s="2"/>
      <c r="O7" s="2"/>
      <c r="P7" s="2"/>
      <c r="Q7" s="2"/>
      <c r="R7" s="2"/>
      <c r="S7" s="2"/>
      <c r="T7" s="2"/>
      <c r="U7" s="2"/>
      <c r="V7" s="2"/>
      <c r="W7" s="2"/>
      <c r="X7" s="2"/>
      <c r="Y7" s="2"/>
      <c r="Z7" s="2"/>
    </row>
    <row r="8" spans="1:26" ht="12.75" customHeight="1" x14ac:dyDescent="0.2">
      <c r="A8" s="2"/>
      <c r="B8" s="2447"/>
      <c r="C8" s="2447"/>
      <c r="D8" s="2447"/>
      <c r="E8" s="2447"/>
      <c r="F8" s="2447"/>
      <c r="G8" s="2447"/>
      <c r="H8" s="2447"/>
      <c r="I8" s="2447"/>
      <c r="J8" s="2447"/>
      <c r="K8" s="2447"/>
      <c r="L8" s="2447"/>
      <c r="M8" s="2447"/>
      <c r="N8" s="2"/>
      <c r="O8" s="2"/>
      <c r="P8" s="2"/>
      <c r="Q8" s="2"/>
      <c r="R8" s="2"/>
      <c r="S8" s="2"/>
      <c r="T8" s="2"/>
      <c r="U8" s="2"/>
      <c r="V8" s="2"/>
      <c r="W8" s="2"/>
      <c r="X8" s="2"/>
      <c r="Y8" s="2"/>
      <c r="Z8" s="2"/>
    </row>
    <row r="9" spans="1:26" ht="12.75" customHeight="1" x14ac:dyDescent="0.2">
      <c r="A9" s="2"/>
      <c r="B9" s="2"/>
      <c r="C9" s="2"/>
      <c r="D9" s="2"/>
      <c r="E9" s="2"/>
      <c r="F9" s="2"/>
      <c r="G9" s="2"/>
      <c r="H9" s="2"/>
      <c r="I9" s="2"/>
      <c r="J9" s="2"/>
      <c r="K9" s="2"/>
      <c r="L9" s="2"/>
      <c r="M9" s="2"/>
      <c r="N9" s="2"/>
      <c r="O9" s="2"/>
      <c r="P9" s="2"/>
      <c r="Q9" s="2"/>
      <c r="R9" s="2"/>
      <c r="S9" s="2"/>
      <c r="T9" s="2"/>
      <c r="U9" s="2"/>
      <c r="V9" s="2"/>
      <c r="W9" s="2"/>
      <c r="X9" s="2"/>
      <c r="Y9" s="2"/>
      <c r="Z9" s="2"/>
    </row>
    <row r="10" spans="1:26" ht="12.7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x14ac:dyDescent="0.2">
      <c r="A11" s="2"/>
      <c r="B11" s="2450" t="s">
        <v>1267</v>
      </c>
      <c r="C11" s="1638"/>
      <c r="D11" s="2450" t="s">
        <v>1268</v>
      </c>
      <c r="E11" s="1638"/>
      <c r="F11" s="1555" t="s">
        <v>1269</v>
      </c>
      <c r="G11" s="1555"/>
      <c r="H11" s="1555"/>
      <c r="I11" s="1555"/>
      <c r="J11" s="1555"/>
      <c r="K11" s="1555"/>
      <c r="L11" s="2451" t="s">
        <v>1235</v>
      </c>
      <c r="M11" s="1638"/>
      <c r="N11" s="2"/>
      <c r="O11" s="2"/>
      <c r="P11" s="2"/>
      <c r="Q11" s="2"/>
      <c r="R11" s="2"/>
      <c r="S11" s="2"/>
      <c r="T11" s="2"/>
      <c r="U11" s="2"/>
      <c r="V11" s="2"/>
      <c r="W11" s="2"/>
      <c r="X11" s="2"/>
      <c r="Y11" s="2"/>
      <c r="Z11" s="2"/>
    </row>
    <row r="12" spans="1:26" ht="15.75" customHeight="1" x14ac:dyDescent="0.2">
      <c r="A12" s="2"/>
      <c r="B12" s="2484" t="s">
        <v>1270</v>
      </c>
      <c r="C12" s="2482"/>
      <c r="D12" s="2481" t="s">
        <v>1271</v>
      </c>
      <c r="E12" s="2482"/>
      <c r="F12" s="2481" t="s">
        <v>278</v>
      </c>
      <c r="G12" s="1679"/>
      <c r="H12" s="1679"/>
      <c r="I12" s="1679"/>
      <c r="J12" s="1679"/>
      <c r="K12" s="2482"/>
      <c r="L12" s="2489" t="s">
        <v>1240</v>
      </c>
      <c r="M12" s="2490"/>
      <c r="N12" s="2"/>
      <c r="O12" s="2"/>
      <c r="P12" s="2"/>
      <c r="Q12" s="2"/>
      <c r="R12" s="2"/>
      <c r="S12" s="2"/>
      <c r="T12" s="2"/>
      <c r="U12" s="2"/>
      <c r="V12" s="2"/>
      <c r="W12" s="2"/>
      <c r="X12" s="2"/>
      <c r="Y12" s="2"/>
      <c r="Z12" s="2"/>
    </row>
    <row r="13" spans="1:26" ht="15.75" customHeight="1" x14ac:dyDescent="0.2">
      <c r="A13" s="2"/>
      <c r="B13" s="1610"/>
      <c r="C13" s="1976"/>
      <c r="D13" s="1745"/>
      <c r="E13" s="1976"/>
      <c r="F13" s="1867"/>
      <c r="G13" s="1650"/>
      <c r="H13" s="1650"/>
      <c r="I13" s="1650"/>
      <c r="J13" s="1650"/>
      <c r="K13" s="1863"/>
      <c r="L13" s="2477"/>
      <c r="M13" s="2478"/>
      <c r="N13" s="2"/>
      <c r="O13" s="2"/>
      <c r="P13" s="2"/>
      <c r="Q13" s="2"/>
      <c r="R13" s="2"/>
      <c r="S13" s="2"/>
      <c r="T13" s="2"/>
      <c r="U13" s="2"/>
      <c r="V13" s="2"/>
      <c r="W13" s="2"/>
      <c r="X13" s="2"/>
      <c r="Y13" s="2"/>
      <c r="Z13" s="2"/>
    </row>
    <row r="14" spans="1:26" ht="15.75" customHeight="1" x14ac:dyDescent="0.2">
      <c r="A14" s="2"/>
      <c r="B14" s="1610"/>
      <c r="C14" s="1976"/>
      <c r="D14" s="2391" t="s">
        <v>1272</v>
      </c>
      <c r="E14" s="1980"/>
      <c r="F14" s="2391" t="s">
        <v>1198</v>
      </c>
      <c r="G14" s="1698"/>
      <c r="H14" s="1698"/>
      <c r="I14" s="1698"/>
      <c r="J14" s="1698"/>
      <c r="K14" s="1980"/>
      <c r="L14" s="2475" t="s">
        <v>1240</v>
      </c>
      <c r="M14" s="2476"/>
      <c r="N14" s="2"/>
      <c r="O14" s="2"/>
      <c r="P14" s="2"/>
      <c r="Q14" s="2"/>
      <c r="R14" s="2"/>
      <c r="S14" s="2"/>
      <c r="T14" s="2"/>
      <c r="U14" s="2"/>
      <c r="V14" s="2"/>
      <c r="W14" s="2"/>
      <c r="X14" s="2"/>
      <c r="Y14" s="2"/>
      <c r="Z14" s="2"/>
    </row>
    <row r="15" spans="1:26" ht="15.75" customHeight="1" x14ac:dyDescent="0.2">
      <c r="A15" s="2"/>
      <c r="B15" s="1610"/>
      <c r="C15" s="1976"/>
      <c r="D15" s="1745"/>
      <c r="E15" s="1976"/>
      <c r="F15" s="1745"/>
      <c r="G15" s="1610"/>
      <c r="H15" s="1610"/>
      <c r="I15" s="1610"/>
      <c r="J15" s="1610"/>
      <c r="K15" s="1976"/>
      <c r="L15" s="2485"/>
      <c r="M15" s="2486"/>
      <c r="N15" s="2"/>
      <c r="O15" s="2"/>
      <c r="P15" s="2"/>
      <c r="Q15" s="2"/>
      <c r="R15" s="2"/>
      <c r="S15" s="2"/>
      <c r="T15" s="2"/>
      <c r="U15" s="2"/>
      <c r="V15" s="2"/>
      <c r="W15" s="2"/>
      <c r="X15" s="2"/>
      <c r="Y15" s="2"/>
      <c r="Z15" s="2"/>
    </row>
    <row r="16" spans="1:26" ht="15.75" customHeight="1" x14ac:dyDescent="0.2">
      <c r="A16" s="2"/>
      <c r="B16" s="1610"/>
      <c r="C16" s="1976"/>
      <c r="D16" s="1867"/>
      <c r="E16" s="1863"/>
      <c r="F16" s="1867"/>
      <c r="G16" s="1650"/>
      <c r="H16" s="1650"/>
      <c r="I16" s="1650"/>
      <c r="J16" s="1650"/>
      <c r="K16" s="1863"/>
      <c r="L16" s="2477"/>
      <c r="M16" s="2478"/>
      <c r="N16" s="2"/>
      <c r="O16" s="2"/>
      <c r="P16" s="2"/>
      <c r="Q16" s="2"/>
      <c r="R16" s="2"/>
      <c r="S16" s="2"/>
      <c r="T16" s="2"/>
      <c r="U16" s="2"/>
      <c r="V16" s="2"/>
      <c r="W16" s="2"/>
      <c r="X16" s="2"/>
      <c r="Y16" s="2"/>
      <c r="Z16" s="2"/>
    </row>
    <row r="17" spans="1:26" ht="15.75" customHeight="1" x14ac:dyDescent="0.2">
      <c r="A17" s="2"/>
      <c r="B17" s="1610"/>
      <c r="C17" s="1976"/>
      <c r="D17" s="2391" t="s">
        <v>1273</v>
      </c>
      <c r="E17" s="1980"/>
      <c r="F17" s="2391" t="s">
        <v>1175</v>
      </c>
      <c r="G17" s="1698"/>
      <c r="H17" s="1698"/>
      <c r="I17" s="1698"/>
      <c r="J17" s="1698"/>
      <c r="K17" s="1980"/>
      <c r="L17" s="2423" t="s">
        <v>1240</v>
      </c>
      <c r="M17" s="2424"/>
      <c r="N17" s="2"/>
      <c r="O17" s="2"/>
      <c r="P17" s="2"/>
      <c r="Q17" s="2"/>
      <c r="R17" s="2"/>
      <c r="S17" s="2"/>
      <c r="T17" s="2"/>
      <c r="U17" s="2"/>
      <c r="V17" s="2"/>
      <c r="W17" s="2"/>
      <c r="X17" s="2"/>
      <c r="Y17" s="2"/>
      <c r="Z17" s="2"/>
    </row>
    <row r="18" spans="1:26" ht="12.75" customHeight="1" x14ac:dyDescent="0.2">
      <c r="A18" s="2"/>
      <c r="B18" s="1610"/>
      <c r="C18" s="1976"/>
      <c r="D18" s="1745"/>
      <c r="E18" s="1976"/>
      <c r="F18" s="1867"/>
      <c r="G18" s="1650"/>
      <c r="H18" s="1650"/>
      <c r="I18" s="1650"/>
      <c r="J18" s="1650"/>
      <c r="K18" s="1863"/>
      <c r="L18" s="2437"/>
      <c r="M18" s="2465"/>
      <c r="N18" s="2"/>
      <c r="O18" s="2"/>
      <c r="P18" s="2"/>
      <c r="Q18" s="2"/>
      <c r="R18" s="2"/>
      <c r="S18" s="2"/>
      <c r="T18" s="2"/>
      <c r="U18" s="2"/>
      <c r="V18" s="2"/>
      <c r="W18" s="2"/>
      <c r="X18" s="2"/>
      <c r="Y18" s="2"/>
      <c r="Z18" s="2"/>
    </row>
    <row r="19" spans="1:26" ht="15.75" customHeight="1" x14ac:dyDescent="0.2">
      <c r="A19" s="2"/>
      <c r="B19" s="1610"/>
      <c r="C19" s="1976"/>
      <c r="D19" s="1745"/>
      <c r="E19" s="1976"/>
      <c r="F19" s="2391" t="s">
        <v>1177</v>
      </c>
      <c r="G19" s="1698"/>
      <c r="H19" s="1698"/>
      <c r="I19" s="1698"/>
      <c r="J19" s="1698"/>
      <c r="K19" s="1980"/>
      <c r="L19" s="2423" t="s">
        <v>1240</v>
      </c>
      <c r="M19" s="2424"/>
      <c r="N19" s="2"/>
      <c r="O19" s="2"/>
      <c r="P19" s="2"/>
      <c r="Q19" s="2"/>
      <c r="R19" s="2"/>
      <c r="S19" s="2"/>
      <c r="T19" s="2"/>
      <c r="U19" s="2"/>
      <c r="V19" s="2"/>
      <c r="W19" s="2"/>
      <c r="X19" s="2"/>
      <c r="Y19" s="2"/>
      <c r="Z19" s="2"/>
    </row>
    <row r="20" spans="1:26" ht="12.75" customHeight="1" x14ac:dyDescent="0.2">
      <c r="A20" s="2"/>
      <c r="B20" s="1610"/>
      <c r="C20" s="1976"/>
      <c r="D20" s="1867"/>
      <c r="E20" s="1863"/>
      <c r="F20" s="1867"/>
      <c r="G20" s="1650"/>
      <c r="H20" s="1650"/>
      <c r="I20" s="1650"/>
      <c r="J20" s="1650"/>
      <c r="K20" s="1863"/>
      <c r="L20" s="2437"/>
      <c r="M20" s="2465"/>
      <c r="N20" s="2"/>
      <c r="O20" s="2"/>
      <c r="P20" s="2"/>
      <c r="Q20" s="2"/>
      <c r="R20" s="2"/>
      <c r="S20" s="2"/>
      <c r="T20" s="2"/>
      <c r="U20" s="2"/>
      <c r="V20" s="2"/>
      <c r="W20" s="2"/>
      <c r="X20" s="2"/>
      <c r="Y20" s="2"/>
      <c r="Z20" s="2"/>
    </row>
    <row r="21" spans="1:26" ht="15" customHeight="1" x14ac:dyDescent="0.2">
      <c r="A21" s="2"/>
      <c r="B21" s="1610"/>
      <c r="C21" s="1976"/>
      <c r="D21" s="2420" t="s">
        <v>1274</v>
      </c>
      <c r="E21" s="1980"/>
      <c r="F21" s="2391" t="s">
        <v>1194</v>
      </c>
      <c r="G21" s="1698"/>
      <c r="H21" s="1698"/>
      <c r="I21" s="1698"/>
      <c r="J21" s="1698"/>
      <c r="K21" s="1980"/>
      <c r="L21" s="2423" t="s">
        <v>1240</v>
      </c>
      <c r="M21" s="2424"/>
      <c r="N21" s="2"/>
      <c r="O21" s="2"/>
      <c r="P21" s="2"/>
      <c r="Q21" s="2"/>
      <c r="R21" s="2"/>
      <c r="S21" s="2"/>
      <c r="T21" s="2"/>
      <c r="U21" s="2"/>
      <c r="V21" s="2"/>
      <c r="W21" s="2"/>
      <c r="X21" s="2"/>
      <c r="Y21" s="2"/>
      <c r="Z21" s="2"/>
    </row>
    <row r="22" spans="1:26" ht="12.75" customHeight="1" x14ac:dyDescent="0.2">
      <c r="A22" s="2"/>
      <c r="B22" s="1610"/>
      <c r="C22" s="1976"/>
      <c r="D22" s="1867"/>
      <c r="E22" s="1863"/>
      <c r="F22" s="1867"/>
      <c r="G22" s="1650"/>
      <c r="H22" s="1650"/>
      <c r="I22" s="1650"/>
      <c r="J22" s="1650"/>
      <c r="K22" s="1863"/>
      <c r="L22" s="2437"/>
      <c r="M22" s="2465"/>
      <c r="N22" s="2"/>
      <c r="O22" s="2"/>
      <c r="P22" s="2"/>
      <c r="Q22" s="2"/>
      <c r="R22" s="2"/>
      <c r="S22" s="2"/>
      <c r="T22" s="2"/>
      <c r="U22" s="2"/>
      <c r="V22" s="2"/>
      <c r="W22" s="2"/>
      <c r="X22" s="2"/>
      <c r="Y22" s="2"/>
      <c r="Z22" s="2"/>
    </row>
    <row r="23" spans="1:26" ht="15" customHeight="1" x14ac:dyDescent="0.2">
      <c r="A23" s="2"/>
      <c r="B23" s="1610"/>
      <c r="C23" s="1976"/>
      <c r="D23" s="2391" t="s">
        <v>1275</v>
      </c>
      <c r="E23" s="1980"/>
      <c r="F23" s="2391" t="s">
        <v>1209</v>
      </c>
      <c r="G23" s="1698"/>
      <c r="H23" s="1698"/>
      <c r="I23" s="1698"/>
      <c r="J23" s="1698"/>
      <c r="K23" s="1980"/>
      <c r="L23" s="2423" t="s">
        <v>1240</v>
      </c>
      <c r="M23" s="2424"/>
      <c r="N23" s="2"/>
      <c r="O23" s="2"/>
      <c r="P23" s="2"/>
      <c r="Q23" s="2"/>
      <c r="R23" s="2"/>
      <c r="S23" s="2"/>
      <c r="T23" s="2"/>
      <c r="U23" s="2"/>
      <c r="V23" s="2"/>
      <c r="W23" s="2"/>
      <c r="X23" s="2"/>
      <c r="Y23" s="2"/>
      <c r="Z23" s="2"/>
    </row>
    <row r="24" spans="1:26" ht="15" customHeight="1" x14ac:dyDescent="0.2">
      <c r="A24" s="2"/>
      <c r="B24" s="1610"/>
      <c r="C24" s="1976"/>
      <c r="D24" s="1867"/>
      <c r="E24" s="1863"/>
      <c r="F24" s="1867"/>
      <c r="G24" s="1650"/>
      <c r="H24" s="1650"/>
      <c r="I24" s="1650"/>
      <c r="J24" s="1650"/>
      <c r="K24" s="1863"/>
      <c r="L24" s="2437"/>
      <c r="M24" s="2465"/>
      <c r="N24" s="2"/>
      <c r="O24" s="2"/>
      <c r="P24" s="2"/>
      <c r="Q24" s="2"/>
      <c r="R24" s="2"/>
      <c r="S24" s="2"/>
      <c r="T24" s="2"/>
      <c r="U24" s="2"/>
      <c r="V24" s="2"/>
      <c r="W24" s="2"/>
      <c r="X24" s="2"/>
      <c r="Y24" s="2"/>
      <c r="Z24" s="2"/>
    </row>
    <row r="25" spans="1:26" ht="15" customHeight="1" x14ac:dyDescent="0.2">
      <c r="A25" s="2"/>
      <c r="B25" s="1610"/>
      <c r="C25" s="1976"/>
      <c r="D25" s="2391" t="s">
        <v>1276</v>
      </c>
      <c r="E25" s="1980"/>
      <c r="F25" s="2391" t="s">
        <v>1128</v>
      </c>
      <c r="G25" s="1698"/>
      <c r="H25" s="1698"/>
      <c r="I25" s="1698"/>
      <c r="J25" s="1698"/>
      <c r="K25" s="1980"/>
      <c r="L25" s="2423" t="s">
        <v>1240</v>
      </c>
      <c r="M25" s="2491"/>
      <c r="N25" s="2"/>
      <c r="O25" s="2"/>
      <c r="P25" s="2"/>
      <c r="Q25" s="2"/>
      <c r="R25" s="2"/>
      <c r="S25" s="2"/>
      <c r="T25" s="2"/>
      <c r="U25" s="2"/>
      <c r="V25" s="2"/>
      <c r="W25" s="2"/>
      <c r="X25" s="2"/>
      <c r="Y25" s="2"/>
      <c r="Z25" s="2"/>
    </row>
    <row r="26" spans="1:26" ht="15" customHeight="1" x14ac:dyDescent="0.2">
      <c r="A26" s="2"/>
      <c r="B26" s="1610"/>
      <c r="C26" s="1976"/>
      <c r="D26" s="1745"/>
      <c r="E26" s="1976"/>
      <c r="F26" s="1745"/>
      <c r="G26" s="1610"/>
      <c r="H26" s="1610"/>
      <c r="I26" s="1610"/>
      <c r="J26" s="1610"/>
      <c r="K26" s="1976"/>
      <c r="L26" s="2408"/>
      <c r="M26" s="2492"/>
      <c r="N26" s="2"/>
      <c r="O26" s="2"/>
      <c r="P26" s="2"/>
      <c r="Q26" s="2"/>
      <c r="R26" s="2"/>
      <c r="S26" s="2"/>
      <c r="T26" s="2"/>
      <c r="U26" s="2"/>
      <c r="V26" s="2"/>
      <c r="W26" s="2"/>
      <c r="X26" s="2"/>
      <c r="Y26" s="2"/>
      <c r="Z26" s="2"/>
    </row>
    <row r="27" spans="1:26" ht="15" customHeight="1" x14ac:dyDescent="0.2">
      <c r="A27" s="2"/>
      <c r="B27" s="1610"/>
      <c r="C27" s="1976"/>
      <c r="D27" s="1867"/>
      <c r="E27" s="1863"/>
      <c r="F27" s="1867"/>
      <c r="G27" s="1650"/>
      <c r="H27" s="1650"/>
      <c r="I27" s="1650"/>
      <c r="J27" s="1650"/>
      <c r="K27" s="1863"/>
      <c r="L27" s="2437"/>
      <c r="M27" s="2493"/>
      <c r="N27" s="2"/>
      <c r="O27" s="2"/>
      <c r="P27" s="2"/>
      <c r="Q27" s="2"/>
      <c r="R27" s="2"/>
      <c r="S27" s="2"/>
      <c r="T27" s="2"/>
      <c r="U27" s="2"/>
      <c r="V27" s="2"/>
      <c r="W27" s="2"/>
      <c r="X27" s="2"/>
      <c r="Y27" s="2"/>
      <c r="Z27" s="2"/>
    </row>
    <row r="28" spans="1:26" ht="15" customHeight="1" x14ac:dyDescent="0.2">
      <c r="A28" s="2"/>
      <c r="B28" s="1610"/>
      <c r="C28" s="1976"/>
      <c r="D28" s="2391" t="s">
        <v>1277</v>
      </c>
      <c r="E28" s="1980"/>
      <c r="F28" s="2391" t="s">
        <v>1278</v>
      </c>
      <c r="G28" s="1698"/>
      <c r="H28" s="1698"/>
      <c r="I28" s="1698"/>
      <c r="J28" s="1698"/>
      <c r="K28" s="1980"/>
      <c r="L28" s="2487" t="s">
        <v>1240</v>
      </c>
      <c r="M28" s="2476"/>
      <c r="N28" s="2"/>
      <c r="O28" s="2"/>
      <c r="P28" s="2"/>
      <c r="Q28" s="2"/>
      <c r="R28" s="2"/>
      <c r="S28" s="2"/>
      <c r="T28" s="2"/>
      <c r="U28" s="2"/>
      <c r="V28" s="2"/>
      <c r="W28" s="2"/>
      <c r="X28" s="2"/>
      <c r="Y28" s="2"/>
      <c r="Z28" s="2"/>
    </row>
    <row r="29" spans="1:26" ht="15" customHeight="1" x14ac:dyDescent="0.2">
      <c r="A29" s="2"/>
      <c r="B29" s="1610"/>
      <c r="C29" s="1976"/>
      <c r="D29" s="1867"/>
      <c r="E29" s="1863"/>
      <c r="F29" s="1867"/>
      <c r="G29" s="1650"/>
      <c r="H29" s="1650"/>
      <c r="I29" s="1650"/>
      <c r="J29" s="1650"/>
      <c r="K29" s="1863"/>
      <c r="L29" s="2477"/>
      <c r="M29" s="2478"/>
      <c r="N29" s="2"/>
      <c r="O29" s="2"/>
      <c r="P29" s="2"/>
      <c r="Q29" s="2"/>
      <c r="R29" s="2"/>
      <c r="S29" s="2"/>
      <c r="T29" s="2"/>
      <c r="U29" s="2"/>
      <c r="V29" s="2"/>
      <c r="W29" s="2"/>
      <c r="X29" s="2"/>
      <c r="Y29" s="2"/>
      <c r="Z29" s="2"/>
    </row>
    <row r="30" spans="1:26" ht="15" customHeight="1" x14ac:dyDescent="0.2">
      <c r="A30" s="2"/>
      <c r="B30" s="1610"/>
      <c r="C30" s="1976"/>
      <c r="D30" s="2391" t="s">
        <v>1279</v>
      </c>
      <c r="E30" s="1980"/>
      <c r="F30" s="2391" t="s">
        <v>1220</v>
      </c>
      <c r="G30" s="1698"/>
      <c r="H30" s="1698"/>
      <c r="I30" s="1698"/>
      <c r="J30" s="1698"/>
      <c r="K30" s="1980"/>
      <c r="L30" s="2488" t="s">
        <v>1240</v>
      </c>
      <c r="M30" s="2424"/>
      <c r="N30" s="2"/>
      <c r="O30" s="2"/>
      <c r="P30" s="2"/>
      <c r="Q30" s="2"/>
      <c r="R30" s="2"/>
      <c r="S30" s="2"/>
      <c r="T30" s="2"/>
      <c r="U30" s="2"/>
      <c r="V30" s="2"/>
      <c r="W30" s="2"/>
      <c r="X30" s="2"/>
      <c r="Y30" s="2"/>
      <c r="Z30" s="2"/>
    </row>
    <row r="31" spans="1:26" ht="15" customHeight="1" x14ac:dyDescent="0.2">
      <c r="A31" s="2"/>
      <c r="B31" s="1610"/>
      <c r="C31" s="1976"/>
      <c r="D31" s="1745"/>
      <c r="E31" s="1976"/>
      <c r="F31" s="1867"/>
      <c r="G31" s="1650"/>
      <c r="H31" s="1650"/>
      <c r="I31" s="1650"/>
      <c r="J31" s="1650"/>
      <c r="K31" s="1863"/>
      <c r="L31" s="2437"/>
      <c r="M31" s="2465"/>
      <c r="N31" s="2"/>
      <c r="O31" s="2"/>
      <c r="P31" s="2"/>
      <c r="Q31" s="2"/>
      <c r="R31" s="2"/>
      <c r="S31" s="2"/>
      <c r="T31" s="2"/>
      <c r="U31" s="2"/>
      <c r="V31" s="2"/>
      <c r="W31" s="2"/>
      <c r="X31" s="2"/>
      <c r="Y31" s="2"/>
      <c r="Z31" s="2"/>
    </row>
    <row r="32" spans="1:26" ht="15" customHeight="1" x14ac:dyDescent="0.2">
      <c r="A32" s="2"/>
      <c r="B32" s="1610"/>
      <c r="C32" s="1976"/>
      <c r="D32" s="1745"/>
      <c r="E32" s="1976"/>
      <c r="F32" s="2427" t="s">
        <v>1221</v>
      </c>
      <c r="G32" s="1624"/>
      <c r="H32" s="1624"/>
      <c r="I32" s="1624"/>
      <c r="J32" s="1624"/>
      <c r="K32" s="2086"/>
      <c r="L32" s="2479" t="s">
        <v>1240</v>
      </c>
      <c r="M32" s="2403"/>
      <c r="N32" s="2"/>
      <c r="O32" s="2"/>
      <c r="P32" s="2"/>
      <c r="Q32" s="2"/>
      <c r="R32" s="2"/>
      <c r="S32" s="2"/>
      <c r="T32" s="2"/>
      <c r="U32" s="2"/>
      <c r="V32" s="2"/>
      <c r="W32" s="2"/>
      <c r="X32" s="2"/>
      <c r="Y32" s="2"/>
      <c r="Z32" s="2"/>
    </row>
    <row r="33" spans="1:26" ht="15" customHeight="1" x14ac:dyDescent="0.2">
      <c r="A33" s="2"/>
      <c r="B33" s="1635"/>
      <c r="C33" s="1982"/>
      <c r="D33" s="1981"/>
      <c r="E33" s="1982"/>
      <c r="F33" s="2393" t="s">
        <v>1222</v>
      </c>
      <c r="G33" s="1632"/>
      <c r="H33" s="1632"/>
      <c r="I33" s="1632"/>
      <c r="J33" s="1632"/>
      <c r="K33" s="2394"/>
      <c r="L33" s="2480" t="s">
        <v>1240</v>
      </c>
      <c r="M33" s="2422"/>
      <c r="N33" s="2"/>
      <c r="O33" s="2"/>
      <c r="P33" s="2"/>
      <c r="Q33" s="2"/>
      <c r="R33" s="2"/>
      <c r="S33" s="2"/>
      <c r="T33" s="2"/>
      <c r="U33" s="2"/>
      <c r="V33" s="2"/>
      <c r="W33" s="2"/>
      <c r="X33" s="2"/>
      <c r="Y33" s="2"/>
      <c r="Z33" s="2"/>
    </row>
    <row r="34" spans="1:26" ht="15" customHeight="1" x14ac:dyDescent="0.2">
      <c r="A34" s="2"/>
      <c r="B34" s="2371" t="s">
        <v>1280</v>
      </c>
      <c r="C34" s="2372"/>
      <c r="D34" s="2416" t="s">
        <v>1271</v>
      </c>
      <c r="E34" s="2372"/>
      <c r="F34" s="2416" t="s">
        <v>611</v>
      </c>
      <c r="G34" s="1645"/>
      <c r="H34" s="1645"/>
      <c r="I34" s="1645"/>
      <c r="J34" s="1645"/>
      <c r="K34" s="2372"/>
      <c r="L34" s="2406" t="s">
        <v>1238</v>
      </c>
      <c r="M34" s="2407"/>
      <c r="N34" s="2"/>
      <c r="O34" s="2"/>
      <c r="P34" s="2"/>
      <c r="Q34" s="2"/>
      <c r="R34" s="2"/>
      <c r="S34" s="2"/>
      <c r="T34" s="2"/>
      <c r="U34" s="2"/>
      <c r="V34" s="2"/>
      <c r="W34" s="2"/>
      <c r="X34" s="2"/>
      <c r="Y34" s="2"/>
      <c r="Z34" s="2"/>
    </row>
    <row r="35" spans="1:26" ht="12.75" customHeight="1" x14ac:dyDescent="0.2">
      <c r="A35" s="2"/>
      <c r="B35" s="1610"/>
      <c r="C35" s="1976"/>
      <c r="D35" s="1867"/>
      <c r="E35" s="1863"/>
      <c r="F35" s="1867"/>
      <c r="G35" s="1650"/>
      <c r="H35" s="1650"/>
      <c r="I35" s="1650"/>
      <c r="J35" s="1650"/>
      <c r="K35" s="1863"/>
      <c r="L35" s="2437"/>
      <c r="M35" s="2465"/>
      <c r="N35" s="2"/>
      <c r="O35" s="2"/>
      <c r="P35" s="2"/>
      <c r="Q35" s="2"/>
      <c r="R35" s="2"/>
      <c r="S35" s="2"/>
      <c r="T35" s="2"/>
      <c r="U35" s="2"/>
      <c r="V35" s="2"/>
      <c r="W35" s="2"/>
      <c r="X35" s="2"/>
      <c r="Y35" s="2"/>
      <c r="Z35" s="2"/>
    </row>
    <row r="36" spans="1:26" ht="15" customHeight="1" x14ac:dyDescent="0.2">
      <c r="A36" s="2"/>
      <c r="B36" s="1610"/>
      <c r="C36" s="1976"/>
      <c r="D36" s="2391" t="s">
        <v>1272</v>
      </c>
      <c r="E36" s="1980"/>
      <c r="F36" s="2391" t="s">
        <v>594</v>
      </c>
      <c r="G36" s="1698"/>
      <c r="H36" s="1698"/>
      <c r="I36" s="1698"/>
      <c r="J36" s="1698"/>
      <c r="K36" s="1980"/>
      <c r="L36" s="2423" t="s">
        <v>1238</v>
      </c>
      <c r="M36" s="2424"/>
      <c r="N36" s="2"/>
      <c r="O36" s="2"/>
      <c r="P36" s="2"/>
      <c r="Q36" s="2"/>
      <c r="R36" s="2"/>
      <c r="S36" s="2"/>
      <c r="T36" s="2"/>
      <c r="U36" s="2"/>
      <c r="V36" s="2"/>
      <c r="W36" s="2"/>
      <c r="X36" s="2"/>
      <c r="Y36" s="2"/>
      <c r="Z36" s="2"/>
    </row>
    <row r="37" spans="1:26" ht="12.75" customHeight="1" x14ac:dyDescent="0.2">
      <c r="A37" s="2"/>
      <c r="B37" s="1610"/>
      <c r="C37" s="1976"/>
      <c r="D37" s="1745"/>
      <c r="E37" s="1976"/>
      <c r="F37" s="1745"/>
      <c r="G37" s="1610"/>
      <c r="H37" s="1610"/>
      <c r="I37" s="1610"/>
      <c r="J37" s="1610"/>
      <c r="K37" s="1976"/>
      <c r="L37" s="2408"/>
      <c r="M37" s="2409"/>
      <c r="N37" s="2"/>
      <c r="O37" s="2"/>
      <c r="P37" s="2"/>
      <c r="Q37" s="2"/>
      <c r="R37" s="2"/>
      <c r="S37" s="2"/>
      <c r="T37" s="2"/>
      <c r="U37" s="2"/>
      <c r="V37" s="2"/>
      <c r="W37" s="2"/>
      <c r="X37" s="2"/>
      <c r="Y37" s="2"/>
      <c r="Z37" s="2"/>
    </row>
    <row r="38" spans="1:26" ht="12.75" customHeight="1" x14ac:dyDescent="0.2">
      <c r="A38" s="2"/>
      <c r="B38" s="1610"/>
      <c r="C38" s="1976"/>
      <c r="D38" s="1867"/>
      <c r="E38" s="1863"/>
      <c r="F38" s="1867"/>
      <c r="G38" s="1650"/>
      <c r="H38" s="1650"/>
      <c r="I38" s="1650"/>
      <c r="J38" s="1650"/>
      <c r="K38" s="1863"/>
      <c r="L38" s="2437"/>
      <c r="M38" s="2465"/>
      <c r="N38" s="2"/>
      <c r="O38" s="2"/>
      <c r="P38" s="2"/>
      <c r="Q38" s="2"/>
      <c r="R38" s="2"/>
      <c r="S38" s="2"/>
      <c r="T38" s="2"/>
      <c r="U38" s="2"/>
      <c r="V38" s="2"/>
      <c r="W38" s="2"/>
      <c r="X38" s="2"/>
      <c r="Y38" s="2"/>
      <c r="Z38" s="2"/>
    </row>
    <row r="39" spans="1:26" ht="15" customHeight="1" x14ac:dyDescent="0.2">
      <c r="A39" s="2"/>
      <c r="B39" s="1610"/>
      <c r="C39" s="1976"/>
      <c r="D39" s="2391" t="s">
        <v>1273</v>
      </c>
      <c r="E39" s="1980"/>
      <c r="F39" s="2391" t="s">
        <v>615</v>
      </c>
      <c r="G39" s="1698"/>
      <c r="H39" s="1698"/>
      <c r="I39" s="1698"/>
      <c r="J39" s="1698"/>
      <c r="K39" s="1980"/>
      <c r="L39" s="2423" t="s">
        <v>1238</v>
      </c>
      <c r="M39" s="2424"/>
      <c r="N39" s="2"/>
      <c r="O39" s="2"/>
      <c r="P39" s="2"/>
      <c r="Q39" s="2"/>
      <c r="R39" s="2"/>
      <c r="S39" s="2"/>
      <c r="T39" s="2"/>
      <c r="U39" s="2"/>
      <c r="V39" s="2"/>
      <c r="W39" s="2"/>
      <c r="X39" s="2"/>
      <c r="Y39" s="2"/>
      <c r="Z39" s="2"/>
    </row>
    <row r="40" spans="1:26" ht="12.75" customHeight="1" x14ac:dyDescent="0.2">
      <c r="A40" s="2"/>
      <c r="B40" s="1610"/>
      <c r="C40" s="1976"/>
      <c r="D40" s="1867"/>
      <c r="E40" s="1863"/>
      <c r="F40" s="1867"/>
      <c r="G40" s="1650"/>
      <c r="H40" s="1650"/>
      <c r="I40" s="1650"/>
      <c r="J40" s="1650"/>
      <c r="K40" s="1863"/>
      <c r="L40" s="2437"/>
      <c r="M40" s="2465"/>
      <c r="N40" s="2"/>
      <c r="O40" s="2"/>
      <c r="P40" s="2"/>
      <c r="Q40" s="2"/>
      <c r="R40" s="2"/>
      <c r="S40" s="2"/>
      <c r="T40" s="2"/>
      <c r="U40" s="2"/>
      <c r="V40" s="2"/>
      <c r="W40" s="2"/>
      <c r="X40" s="2"/>
      <c r="Y40" s="2"/>
      <c r="Z40" s="2"/>
    </row>
    <row r="41" spans="1:26" ht="12.75" customHeight="1" x14ac:dyDescent="0.2">
      <c r="A41" s="2"/>
      <c r="B41" s="1610"/>
      <c r="C41" s="1976"/>
      <c r="D41" s="2420" t="s">
        <v>1274</v>
      </c>
      <c r="E41" s="1980"/>
      <c r="F41" s="2391" t="s">
        <v>632</v>
      </c>
      <c r="G41" s="1698"/>
      <c r="H41" s="1698"/>
      <c r="I41" s="1698"/>
      <c r="J41" s="1698"/>
      <c r="K41" s="1980"/>
      <c r="L41" s="2423" t="s">
        <v>1238</v>
      </c>
      <c r="M41" s="2424"/>
      <c r="N41" s="2"/>
      <c r="O41" s="2"/>
      <c r="P41" s="2"/>
      <c r="Q41" s="2"/>
      <c r="R41" s="2"/>
      <c r="S41" s="2"/>
      <c r="T41" s="2"/>
      <c r="U41" s="2"/>
      <c r="V41" s="2"/>
      <c r="W41" s="2"/>
      <c r="X41" s="2"/>
      <c r="Y41" s="2"/>
      <c r="Z41" s="2"/>
    </row>
    <row r="42" spans="1:26" ht="12.75" customHeight="1" x14ac:dyDescent="0.2">
      <c r="A42" s="2"/>
      <c r="B42" s="1610"/>
      <c r="C42" s="1976"/>
      <c r="D42" s="1745"/>
      <c r="E42" s="1976"/>
      <c r="F42" s="1745"/>
      <c r="G42" s="1610"/>
      <c r="H42" s="1610"/>
      <c r="I42" s="1610"/>
      <c r="J42" s="1610"/>
      <c r="K42" s="1976"/>
      <c r="L42" s="2408"/>
      <c r="M42" s="2409"/>
      <c r="N42" s="2"/>
      <c r="O42" s="2"/>
      <c r="P42" s="2"/>
      <c r="Q42" s="2"/>
      <c r="R42" s="2"/>
      <c r="S42" s="2"/>
      <c r="T42" s="2"/>
      <c r="U42" s="2"/>
      <c r="V42" s="2"/>
      <c r="W42" s="2"/>
      <c r="X42" s="2"/>
      <c r="Y42" s="2"/>
      <c r="Z42" s="2"/>
    </row>
    <row r="43" spans="1:26" ht="12.75" customHeight="1" x14ac:dyDescent="0.2">
      <c r="A43" s="2"/>
      <c r="B43" s="1610"/>
      <c r="C43" s="1976"/>
      <c r="D43" s="1745"/>
      <c r="E43" s="1976"/>
      <c r="F43" s="1867"/>
      <c r="G43" s="1650"/>
      <c r="H43" s="1650"/>
      <c r="I43" s="1650"/>
      <c r="J43" s="1650"/>
      <c r="K43" s="1863"/>
      <c r="L43" s="2437"/>
      <c r="M43" s="2465"/>
      <c r="N43" s="2"/>
      <c r="O43" s="2"/>
      <c r="P43" s="2"/>
      <c r="Q43" s="2"/>
      <c r="R43" s="2"/>
      <c r="S43" s="2"/>
      <c r="T43" s="2"/>
      <c r="U43" s="2"/>
      <c r="V43" s="2"/>
      <c r="W43" s="2"/>
      <c r="X43" s="2"/>
      <c r="Y43" s="2"/>
      <c r="Z43" s="2"/>
    </row>
    <row r="44" spans="1:26" ht="12.75" customHeight="1" x14ac:dyDescent="0.2">
      <c r="A44" s="2"/>
      <c r="B44" s="1610"/>
      <c r="C44" s="1976"/>
      <c r="D44" s="1745"/>
      <c r="E44" s="1976"/>
      <c r="F44" s="2391" t="s">
        <v>435</v>
      </c>
      <c r="G44" s="1698"/>
      <c r="H44" s="1698"/>
      <c r="I44" s="1698"/>
      <c r="J44" s="1698"/>
      <c r="K44" s="1980"/>
      <c r="L44" s="2423" t="s">
        <v>1238</v>
      </c>
      <c r="M44" s="2424"/>
      <c r="N44" s="2"/>
      <c r="O44" s="2"/>
      <c r="P44" s="2"/>
      <c r="Q44" s="2"/>
      <c r="R44" s="2"/>
      <c r="S44" s="2"/>
      <c r="T44" s="2"/>
      <c r="U44" s="2"/>
      <c r="V44" s="2"/>
      <c r="W44" s="2"/>
      <c r="X44" s="2"/>
      <c r="Y44" s="2"/>
      <c r="Z44" s="2"/>
    </row>
    <row r="45" spans="1:26" ht="12.75" customHeight="1" x14ac:dyDescent="0.2">
      <c r="A45" s="2"/>
      <c r="B45" s="1610"/>
      <c r="C45" s="1976"/>
      <c r="D45" s="1867"/>
      <c r="E45" s="1863"/>
      <c r="F45" s="1867"/>
      <c r="G45" s="1650"/>
      <c r="H45" s="1650"/>
      <c r="I45" s="1650"/>
      <c r="J45" s="1650"/>
      <c r="K45" s="1863"/>
      <c r="L45" s="2437"/>
      <c r="M45" s="2465"/>
      <c r="N45" s="2"/>
      <c r="O45" s="2"/>
      <c r="P45" s="2"/>
      <c r="Q45" s="2"/>
      <c r="R45" s="2"/>
      <c r="S45" s="2"/>
      <c r="T45" s="2"/>
      <c r="U45" s="2"/>
      <c r="V45" s="2"/>
      <c r="W45" s="2"/>
      <c r="X45" s="2"/>
      <c r="Y45" s="2"/>
      <c r="Z45" s="2"/>
    </row>
    <row r="46" spans="1:26" ht="15" customHeight="1" x14ac:dyDescent="0.2">
      <c r="A46" s="2"/>
      <c r="B46" s="1610"/>
      <c r="C46" s="1976"/>
      <c r="D46" s="2391" t="s">
        <v>1281</v>
      </c>
      <c r="E46" s="1980"/>
      <c r="F46" s="2427" t="s">
        <v>658</v>
      </c>
      <c r="G46" s="1624"/>
      <c r="H46" s="1624"/>
      <c r="I46" s="1624"/>
      <c r="J46" s="1624"/>
      <c r="K46" s="2086"/>
      <c r="L46" s="2402" t="s">
        <v>1238</v>
      </c>
      <c r="M46" s="2403"/>
      <c r="N46" s="2"/>
      <c r="O46" s="2"/>
      <c r="P46" s="2"/>
      <c r="Q46" s="2"/>
      <c r="R46" s="2"/>
      <c r="S46" s="2"/>
      <c r="T46" s="2"/>
      <c r="U46" s="2"/>
      <c r="V46" s="2"/>
      <c r="W46" s="2"/>
      <c r="X46" s="2"/>
      <c r="Y46" s="2"/>
      <c r="Z46" s="2"/>
    </row>
    <row r="47" spans="1:26" ht="12.75" customHeight="1" x14ac:dyDescent="0.2">
      <c r="A47" s="2"/>
      <c r="B47" s="1610"/>
      <c r="C47" s="1976"/>
      <c r="D47" s="1745"/>
      <c r="E47" s="1976"/>
      <c r="F47" s="2427" t="s">
        <v>669</v>
      </c>
      <c r="G47" s="1624"/>
      <c r="H47" s="1624"/>
      <c r="I47" s="1624"/>
      <c r="J47" s="1624"/>
      <c r="K47" s="2086"/>
      <c r="L47" s="2402" t="s">
        <v>1238</v>
      </c>
      <c r="M47" s="2403"/>
      <c r="N47" s="2"/>
      <c r="O47" s="2"/>
      <c r="P47" s="2"/>
      <c r="Q47" s="2"/>
      <c r="R47" s="2"/>
      <c r="S47" s="2"/>
      <c r="T47" s="2"/>
      <c r="U47" s="2"/>
      <c r="V47" s="2"/>
      <c r="W47" s="2"/>
      <c r="X47" s="2"/>
      <c r="Y47" s="2"/>
      <c r="Z47" s="2"/>
    </row>
    <row r="48" spans="1:26" ht="12.75" customHeight="1" x14ac:dyDescent="0.2">
      <c r="A48" s="2"/>
      <c r="B48" s="1610"/>
      <c r="C48" s="1976"/>
      <c r="D48" s="1745"/>
      <c r="E48" s="1976"/>
      <c r="F48" s="2427" t="s">
        <v>670</v>
      </c>
      <c r="G48" s="1624"/>
      <c r="H48" s="1624"/>
      <c r="I48" s="1624"/>
      <c r="J48" s="1624"/>
      <c r="K48" s="2086"/>
      <c r="L48" s="2402" t="s">
        <v>1238</v>
      </c>
      <c r="M48" s="2403"/>
      <c r="N48" s="2"/>
      <c r="O48" s="2"/>
      <c r="P48" s="2"/>
      <c r="Q48" s="2"/>
      <c r="R48" s="2"/>
      <c r="S48" s="2"/>
      <c r="T48" s="2"/>
      <c r="U48" s="2"/>
      <c r="V48" s="2"/>
      <c r="W48" s="2"/>
      <c r="X48" s="2"/>
      <c r="Y48" s="2"/>
      <c r="Z48" s="2"/>
    </row>
    <row r="49" spans="1:26" ht="12.75" customHeight="1" x14ac:dyDescent="0.2">
      <c r="A49" s="2"/>
      <c r="B49" s="1610"/>
      <c r="C49" s="1976"/>
      <c r="D49" s="1745"/>
      <c r="E49" s="1976"/>
      <c r="F49" s="2427" t="s">
        <v>659</v>
      </c>
      <c r="G49" s="1624"/>
      <c r="H49" s="1624"/>
      <c r="I49" s="1624"/>
      <c r="J49" s="1624"/>
      <c r="K49" s="2086"/>
      <c r="L49" s="2402" t="s">
        <v>1238</v>
      </c>
      <c r="M49" s="2403"/>
      <c r="N49" s="2"/>
      <c r="O49" s="2"/>
      <c r="P49" s="2"/>
      <c r="Q49" s="2"/>
      <c r="R49" s="2"/>
      <c r="S49" s="2"/>
      <c r="T49" s="2"/>
      <c r="U49" s="2"/>
      <c r="V49" s="2"/>
      <c r="W49" s="2"/>
      <c r="X49" s="2"/>
      <c r="Y49" s="2"/>
      <c r="Z49" s="2"/>
    </row>
    <row r="50" spans="1:26" ht="12.75" customHeight="1" x14ac:dyDescent="0.2">
      <c r="A50" s="2"/>
      <c r="B50" s="1610"/>
      <c r="C50" s="1976"/>
      <c r="D50" s="1745"/>
      <c r="E50" s="1976"/>
      <c r="F50" s="2427" t="s">
        <v>660</v>
      </c>
      <c r="G50" s="1624"/>
      <c r="H50" s="1624"/>
      <c r="I50" s="1624"/>
      <c r="J50" s="1624"/>
      <c r="K50" s="2086"/>
      <c r="L50" s="2402" t="s">
        <v>1238</v>
      </c>
      <c r="M50" s="2403"/>
      <c r="N50" s="2"/>
      <c r="O50" s="2"/>
      <c r="P50" s="2"/>
      <c r="Q50" s="2"/>
      <c r="R50" s="2"/>
      <c r="S50" s="2"/>
      <c r="T50" s="2"/>
      <c r="U50" s="2"/>
      <c r="V50" s="2"/>
      <c r="W50" s="2"/>
      <c r="X50" s="2"/>
      <c r="Y50" s="2"/>
      <c r="Z50" s="2"/>
    </row>
    <row r="51" spans="1:26" ht="12.75" customHeight="1" x14ac:dyDescent="0.2">
      <c r="A51" s="2"/>
      <c r="B51" s="1610"/>
      <c r="C51" s="1976"/>
      <c r="D51" s="1745"/>
      <c r="E51" s="1976"/>
      <c r="F51" s="2391" t="s">
        <v>666</v>
      </c>
      <c r="G51" s="1698"/>
      <c r="H51" s="1698"/>
      <c r="I51" s="1698"/>
      <c r="J51" s="1698"/>
      <c r="K51" s="1980"/>
      <c r="L51" s="2423" t="s">
        <v>1238</v>
      </c>
      <c r="M51" s="2424"/>
      <c r="N51" s="2"/>
      <c r="O51" s="2"/>
      <c r="P51" s="2"/>
      <c r="Q51" s="2"/>
      <c r="R51" s="2"/>
      <c r="S51" s="2"/>
      <c r="T51" s="2"/>
      <c r="U51" s="2"/>
      <c r="V51" s="2"/>
      <c r="W51" s="2"/>
      <c r="X51" s="2"/>
      <c r="Y51" s="2"/>
      <c r="Z51" s="2"/>
    </row>
    <row r="52" spans="1:26" ht="12.75" customHeight="1" x14ac:dyDescent="0.2">
      <c r="A52" s="2"/>
      <c r="B52" s="1610"/>
      <c r="C52" s="1976"/>
      <c r="D52" s="1867"/>
      <c r="E52" s="1863"/>
      <c r="F52" s="1867"/>
      <c r="G52" s="1650"/>
      <c r="H52" s="1650"/>
      <c r="I52" s="1650"/>
      <c r="J52" s="1650"/>
      <c r="K52" s="1863"/>
      <c r="L52" s="2437"/>
      <c r="M52" s="2465"/>
      <c r="N52" s="2"/>
      <c r="O52" s="2"/>
      <c r="P52" s="2"/>
      <c r="Q52" s="2"/>
      <c r="R52" s="2"/>
      <c r="S52" s="2"/>
      <c r="T52" s="2"/>
      <c r="U52" s="2"/>
      <c r="V52" s="2"/>
      <c r="W52" s="2"/>
      <c r="X52" s="2"/>
      <c r="Y52" s="2"/>
      <c r="Z52" s="2"/>
    </row>
    <row r="53" spans="1:26" ht="15" customHeight="1" x14ac:dyDescent="0.2">
      <c r="A53" s="2"/>
      <c r="B53" s="1610"/>
      <c r="C53" s="1976"/>
      <c r="D53" s="2391" t="s">
        <v>1282</v>
      </c>
      <c r="E53" s="1980"/>
      <c r="F53" s="2391" t="s">
        <v>752</v>
      </c>
      <c r="G53" s="1698"/>
      <c r="H53" s="1698"/>
      <c r="I53" s="1698"/>
      <c r="J53" s="1698"/>
      <c r="K53" s="1980"/>
      <c r="L53" s="2423" t="s">
        <v>1238</v>
      </c>
      <c r="M53" s="2424"/>
      <c r="N53" s="2"/>
      <c r="O53" s="2"/>
      <c r="P53" s="2"/>
      <c r="Q53" s="2"/>
      <c r="R53" s="2"/>
      <c r="S53" s="2"/>
      <c r="T53" s="2"/>
      <c r="U53" s="2"/>
      <c r="V53" s="2"/>
      <c r="W53" s="2"/>
      <c r="X53" s="2"/>
      <c r="Y53" s="2"/>
      <c r="Z53" s="2"/>
    </row>
    <row r="54" spans="1:26" ht="12.75" customHeight="1" x14ac:dyDescent="0.2">
      <c r="A54" s="2"/>
      <c r="B54" s="1610"/>
      <c r="C54" s="1976"/>
      <c r="D54" s="1745"/>
      <c r="E54" s="1976"/>
      <c r="F54" s="1867"/>
      <c r="G54" s="1650"/>
      <c r="H54" s="1650"/>
      <c r="I54" s="1650"/>
      <c r="J54" s="1650"/>
      <c r="K54" s="1863"/>
      <c r="L54" s="2437"/>
      <c r="M54" s="2465"/>
      <c r="N54" s="2"/>
      <c r="O54" s="2"/>
      <c r="P54" s="2"/>
      <c r="Q54" s="2"/>
      <c r="R54" s="2"/>
      <c r="S54" s="2"/>
      <c r="T54" s="2"/>
      <c r="U54" s="2"/>
      <c r="V54" s="2"/>
      <c r="W54" s="2"/>
      <c r="X54" s="2"/>
      <c r="Y54" s="2"/>
      <c r="Z54" s="2"/>
    </row>
    <row r="55" spans="1:26" ht="12.75" customHeight="1" x14ac:dyDescent="0.2">
      <c r="A55" s="2"/>
      <c r="B55" s="1610"/>
      <c r="C55" s="1976"/>
      <c r="D55" s="1745"/>
      <c r="E55" s="1976"/>
      <c r="F55" s="2391" t="s">
        <v>754</v>
      </c>
      <c r="G55" s="1698"/>
      <c r="H55" s="1698"/>
      <c r="I55" s="1698"/>
      <c r="J55" s="1698"/>
      <c r="K55" s="1980"/>
      <c r="L55" s="2423" t="s">
        <v>1238</v>
      </c>
      <c r="M55" s="2424"/>
      <c r="N55" s="2"/>
      <c r="O55" s="2"/>
      <c r="P55" s="2"/>
      <c r="Q55" s="2"/>
      <c r="R55" s="2"/>
      <c r="S55" s="2"/>
      <c r="T55" s="2"/>
      <c r="U55" s="2"/>
      <c r="V55" s="2"/>
      <c r="W55" s="2"/>
      <c r="X55" s="2"/>
      <c r="Y55" s="2"/>
      <c r="Z55" s="2"/>
    </row>
    <row r="56" spans="1:26" ht="12.75" customHeight="1" x14ac:dyDescent="0.2">
      <c r="A56" s="2"/>
      <c r="B56" s="1610"/>
      <c r="C56" s="1976"/>
      <c r="D56" s="1867"/>
      <c r="E56" s="1863"/>
      <c r="F56" s="1867"/>
      <c r="G56" s="1650"/>
      <c r="H56" s="1650"/>
      <c r="I56" s="1650"/>
      <c r="J56" s="1650"/>
      <c r="K56" s="1863"/>
      <c r="L56" s="2437"/>
      <c r="M56" s="2465"/>
      <c r="N56" s="2"/>
      <c r="O56" s="2"/>
      <c r="P56" s="2"/>
      <c r="Q56" s="2"/>
      <c r="R56" s="2"/>
      <c r="S56" s="2"/>
      <c r="T56" s="2"/>
      <c r="U56" s="2"/>
      <c r="V56" s="2"/>
      <c r="W56" s="2"/>
      <c r="X56" s="2"/>
      <c r="Y56" s="2"/>
      <c r="Z56" s="2"/>
    </row>
    <row r="57" spans="1:26" ht="15" customHeight="1" x14ac:dyDescent="0.2">
      <c r="A57" s="2"/>
      <c r="B57" s="1610"/>
      <c r="C57" s="1976"/>
      <c r="D57" s="2391" t="s">
        <v>1283</v>
      </c>
      <c r="E57" s="1980"/>
      <c r="F57" s="2391" t="s">
        <v>527</v>
      </c>
      <c r="G57" s="1698"/>
      <c r="H57" s="1698"/>
      <c r="I57" s="1698"/>
      <c r="J57" s="1698"/>
      <c r="K57" s="1980"/>
      <c r="L57" s="2423" t="s">
        <v>1238</v>
      </c>
      <c r="M57" s="2424"/>
      <c r="N57" s="2"/>
      <c r="O57" s="2"/>
      <c r="P57" s="2"/>
      <c r="Q57" s="2"/>
      <c r="R57" s="2"/>
      <c r="S57" s="2"/>
      <c r="T57" s="2"/>
      <c r="U57" s="2"/>
      <c r="V57" s="2"/>
      <c r="W57" s="2"/>
      <c r="X57" s="2"/>
      <c r="Y57" s="2"/>
      <c r="Z57" s="2"/>
    </row>
    <row r="58" spans="1:26" ht="12.75" customHeight="1" x14ac:dyDescent="0.2">
      <c r="A58" s="2"/>
      <c r="B58" s="1610"/>
      <c r="C58" s="1976"/>
      <c r="D58" s="1745"/>
      <c r="E58" s="1976"/>
      <c r="F58" s="1867"/>
      <c r="G58" s="1650"/>
      <c r="H58" s="1650"/>
      <c r="I58" s="1650"/>
      <c r="J58" s="1650"/>
      <c r="K58" s="1863"/>
      <c r="L58" s="2437"/>
      <c r="M58" s="2465"/>
      <c r="N58" s="2"/>
      <c r="O58" s="2"/>
      <c r="P58" s="2"/>
      <c r="Q58" s="2"/>
      <c r="R58" s="2"/>
      <c r="S58" s="2"/>
      <c r="T58" s="2"/>
      <c r="U58" s="2"/>
      <c r="V58" s="2"/>
      <c r="W58" s="2"/>
      <c r="X58" s="2"/>
      <c r="Y58" s="2"/>
      <c r="Z58" s="2"/>
    </row>
    <row r="59" spans="1:26" ht="12.75" customHeight="1" x14ac:dyDescent="0.2">
      <c r="A59" s="2"/>
      <c r="B59" s="1610"/>
      <c r="C59" s="1976"/>
      <c r="D59" s="1745"/>
      <c r="E59" s="1976"/>
      <c r="F59" s="2391" t="s">
        <v>529</v>
      </c>
      <c r="G59" s="1698"/>
      <c r="H59" s="1698"/>
      <c r="I59" s="1698"/>
      <c r="J59" s="1698"/>
      <c r="K59" s="1980"/>
      <c r="L59" s="2423" t="s">
        <v>1238</v>
      </c>
      <c r="M59" s="2424"/>
      <c r="N59" s="2"/>
      <c r="O59" s="2"/>
      <c r="P59" s="2"/>
      <c r="Q59" s="2"/>
      <c r="R59" s="2"/>
      <c r="S59" s="2"/>
      <c r="T59" s="2"/>
      <c r="U59" s="2"/>
      <c r="V59" s="2"/>
      <c r="W59" s="2"/>
      <c r="X59" s="2"/>
      <c r="Y59" s="2"/>
      <c r="Z59" s="2"/>
    </row>
    <row r="60" spans="1:26" ht="12.75" customHeight="1" x14ac:dyDescent="0.2">
      <c r="A60" s="2"/>
      <c r="B60" s="1610"/>
      <c r="C60" s="1976"/>
      <c r="D60" s="1745"/>
      <c r="E60" s="1976"/>
      <c r="F60" s="1867"/>
      <c r="G60" s="1650"/>
      <c r="H60" s="1650"/>
      <c r="I60" s="1650"/>
      <c r="J60" s="1650"/>
      <c r="K60" s="1863"/>
      <c r="L60" s="2437"/>
      <c r="M60" s="2465"/>
      <c r="N60" s="2"/>
      <c r="O60" s="2"/>
      <c r="P60" s="2"/>
      <c r="Q60" s="2"/>
      <c r="R60" s="2"/>
      <c r="S60" s="2"/>
      <c r="T60" s="2"/>
      <c r="U60" s="2"/>
      <c r="V60" s="2"/>
      <c r="W60" s="2"/>
      <c r="X60" s="2"/>
      <c r="Y60" s="2"/>
      <c r="Z60" s="2"/>
    </row>
    <row r="61" spans="1:26" ht="12.75" customHeight="1" x14ac:dyDescent="0.2">
      <c r="A61" s="2"/>
      <c r="B61" s="1610"/>
      <c r="C61" s="1976"/>
      <c r="D61" s="1745"/>
      <c r="E61" s="1976"/>
      <c r="F61" s="2391" t="s">
        <v>531</v>
      </c>
      <c r="G61" s="1698"/>
      <c r="H61" s="1698"/>
      <c r="I61" s="1698"/>
      <c r="J61" s="1698"/>
      <c r="K61" s="1980"/>
      <c r="L61" s="2423" t="s">
        <v>1238</v>
      </c>
      <c r="M61" s="2424"/>
      <c r="N61" s="2"/>
      <c r="O61" s="2"/>
      <c r="P61" s="2"/>
      <c r="Q61" s="2"/>
      <c r="R61" s="2"/>
      <c r="S61" s="2"/>
      <c r="T61" s="2"/>
      <c r="U61" s="2"/>
      <c r="V61" s="2"/>
      <c r="W61" s="2"/>
      <c r="X61" s="2"/>
      <c r="Y61" s="2"/>
      <c r="Z61" s="2"/>
    </row>
    <row r="62" spans="1:26" ht="12.75" customHeight="1" x14ac:dyDescent="0.2">
      <c r="A62" s="2"/>
      <c r="B62" s="1610"/>
      <c r="C62" s="1976"/>
      <c r="D62" s="1867"/>
      <c r="E62" s="1863"/>
      <c r="F62" s="1867"/>
      <c r="G62" s="1650"/>
      <c r="H62" s="1650"/>
      <c r="I62" s="1650"/>
      <c r="J62" s="1650"/>
      <c r="K62" s="1863"/>
      <c r="L62" s="2437"/>
      <c r="M62" s="2465"/>
      <c r="N62" s="2"/>
      <c r="O62" s="2"/>
      <c r="P62" s="2"/>
      <c r="Q62" s="2"/>
      <c r="R62" s="2"/>
      <c r="S62" s="2"/>
      <c r="T62" s="2"/>
      <c r="U62" s="2"/>
      <c r="V62" s="2"/>
      <c r="W62" s="2"/>
      <c r="X62" s="2"/>
      <c r="Y62" s="2"/>
      <c r="Z62" s="2"/>
    </row>
    <row r="63" spans="1:26" ht="15" customHeight="1" x14ac:dyDescent="0.2">
      <c r="A63" s="2"/>
      <c r="B63" s="1610"/>
      <c r="C63" s="1976"/>
      <c r="D63" s="2391" t="s">
        <v>1284</v>
      </c>
      <c r="E63" s="1980"/>
      <c r="F63" s="2474" t="s">
        <v>574</v>
      </c>
      <c r="G63" s="1624"/>
      <c r="H63" s="1624"/>
      <c r="I63" s="1624"/>
      <c r="J63" s="1624"/>
      <c r="K63" s="2086"/>
      <c r="L63" s="2402" t="s">
        <v>1238</v>
      </c>
      <c r="M63" s="2403"/>
      <c r="N63" s="2"/>
      <c r="O63" s="2"/>
      <c r="P63" s="2"/>
      <c r="Q63" s="2"/>
      <c r="R63" s="2"/>
      <c r="S63" s="2"/>
      <c r="T63" s="2"/>
      <c r="U63" s="2"/>
      <c r="V63" s="2"/>
      <c r="W63" s="2"/>
      <c r="X63" s="2"/>
      <c r="Y63" s="2"/>
      <c r="Z63" s="2"/>
    </row>
    <row r="64" spans="1:26" ht="12.75" customHeight="1" x14ac:dyDescent="0.2">
      <c r="A64" s="2"/>
      <c r="B64" s="1610"/>
      <c r="C64" s="1976"/>
      <c r="D64" s="2474" t="s">
        <v>1285</v>
      </c>
      <c r="E64" s="2086"/>
      <c r="F64" s="2427" t="s">
        <v>524</v>
      </c>
      <c r="G64" s="1624"/>
      <c r="H64" s="1624"/>
      <c r="I64" s="1624"/>
      <c r="J64" s="1624"/>
      <c r="K64" s="2086"/>
      <c r="L64" s="2402" t="s">
        <v>1238</v>
      </c>
      <c r="M64" s="2403"/>
      <c r="N64" s="2"/>
      <c r="O64" s="2"/>
      <c r="P64" s="2"/>
      <c r="Q64" s="2"/>
      <c r="R64" s="2"/>
      <c r="S64" s="2"/>
      <c r="T64" s="2"/>
      <c r="U64" s="2"/>
      <c r="V64" s="2"/>
      <c r="W64" s="2"/>
      <c r="X64" s="2"/>
      <c r="Y64" s="2"/>
      <c r="Z64" s="2"/>
    </row>
    <row r="65" spans="1:26" ht="15" customHeight="1" x14ac:dyDescent="0.2">
      <c r="A65" s="2"/>
      <c r="B65" s="1610"/>
      <c r="C65" s="1976"/>
      <c r="D65" s="2391" t="s">
        <v>1276</v>
      </c>
      <c r="E65" s="1980"/>
      <c r="F65" s="2391" t="s">
        <v>553</v>
      </c>
      <c r="G65" s="1698"/>
      <c r="H65" s="1698"/>
      <c r="I65" s="1698"/>
      <c r="J65" s="1698"/>
      <c r="K65" s="1980"/>
      <c r="L65" s="2423" t="s">
        <v>1238</v>
      </c>
      <c r="M65" s="2424"/>
      <c r="N65" s="2"/>
      <c r="O65" s="2"/>
      <c r="P65" s="2"/>
      <c r="Q65" s="2"/>
      <c r="R65" s="2"/>
      <c r="S65" s="2"/>
      <c r="T65" s="2"/>
      <c r="U65" s="2"/>
      <c r="V65" s="2"/>
      <c r="W65" s="2"/>
      <c r="X65" s="2"/>
      <c r="Y65" s="2"/>
      <c r="Z65" s="2"/>
    </row>
    <row r="66" spans="1:26" ht="12.75" customHeight="1" x14ac:dyDescent="0.2">
      <c r="A66" s="2"/>
      <c r="B66" s="1610"/>
      <c r="C66" s="1976"/>
      <c r="D66" s="1745"/>
      <c r="E66" s="1976"/>
      <c r="F66" s="1745"/>
      <c r="G66" s="1610"/>
      <c r="H66" s="1610"/>
      <c r="I66" s="1610"/>
      <c r="J66" s="1610"/>
      <c r="K66" s="1976"/>
      <c r="L66" s="2408"/>
      <c r="M66" s="2409"/>
      <c r="N66" s="2"/>
      <c r="O66" s="2"/>
      <c r="P66" s="2"/>
      <c r="Q66" s="2"/>
      <c r="R66" s="2"/>
      <c r="S66" s="2"/>
      <c r="T66" s="2"/>
      <c r="U66" s="2"/>
      <c r="V66" s="2"/>
      <c r="W66" s="2"/>
      <c r="X66" s="2"/>
      <c r="Y66" s="2"/>
      <c r="Z66" s="2"/>
    </row>
    <row r="67" spans="1:26" ht="12.75" customHeight="1" x14ac:dyDescent="0.2">
      <c r="A67" s="2"/>
      <c r="B67" s="1610"/>
      <c r="C67" s="1976"/>
      <c r="D67" s="1867"/>
      <c r="E67" s="1863"/>
      <c r="F67" s="1867"/>
      <c r="G67" s="1650"/>
      <c r="H67" s="1650"/>
      <c r="I67" s="1650"/>
      <c r="J67" s="1650"/>
      <c r="K67" s="1863"/>
      <c r="L67" s="2437"/>
      <c r="M67" s="2465"/>
      <c r="N67" s="2"/>
      <c r="O67" s="2"/>
      <c r="P67" s="2"/>
      <c r="Q67" s="2"/>
      <c r="R67" s="2"/>
      <c r="S67" s="2"/>
      <c r="T67" s="2"/>
      <c r="U67" s="2"/>
      <c r="V67" s="2"/>
      <c r="W67" s="2"/>
      <c r="X67" s="2"/>
      <c r="Y67" s="2"/>
      <c r="Z67" s="2"/>
    </row>
    <row r="68" spans="1:26" ht="15" customHeight="1" x14ac:dyDescent="0.2">
      <c r="A68" s="2"/>
      <c r="B68" s="1610"/>
      <c r="C68" s="1976"/>
      <c r="D68" s="2391" t="s">
        <v>1286</v>
      </c>
      <c r="E68" s="1980"/>
      <c r="F68" s="2391" t="s">
        <v>461</v>
      </c>
      <c r="G68" s="1698"/>
      <c r="H68" s="1698"/>
      <c r="I68" s="1698"/>
      <c r="J68" s="1698"/>
      <c r="K68" s="1980"/>
      <c r="L68" s="2423" t="s">
        <v>1238</v>
      </c>
      <c r="M68" s="2424"/>
      <c r="N68" s="2"/>
      <c r="O68" s="2"/>
      <c r="P68" s="2"/>
      <c r="Q68" s="2"/>
      <c r="R68" s="2"/>
      <c r="S68" s="2"/>
      <c r="T68" s="2"/>
      <c r="U68" s="2"/>
      <c r="V68" s="2"/>
      <c r="W68" s="2"/>
      <c r="X68" s="2"/>
      <c r="Y68" s="2"/>
      <c r="Z68" s="2"/>
    </row>
    <row r="69" spans="1:26" ht="12.75" customHeight="1" x14ac:dyDescent="0.2">
      <c r="A69" s="2"/>
      <c r="B69" s="1610"/>
      <c r="C69" s="1976"/>
      <c r="D69" s="1745"/>
      <c r="E69" s="1976"/>
      <c r="F69" s="1867"/>
      <c r="G69" s="1650"/>
      <c r="H69" s="1650"/>
      <c r="I69" s="1650"/>
      <c r="J69" s="1650"/>
      <c r="K69" s="1863"/>
      <c r="L69" s="2437"/>
      <c r="M69" s="2465"/>
      <c r="N69" s="2"/>
      <c r="O69" s="2"/>
      <c r="P69" s="2"/>
      <c r="Q69" s="2"/>
      <c r="R69" s="2"/>
      <c r="S69" s="2"/>
      <c r="T69" s="2"/>
      <c r="U69" s="2"/>
      <c r="V69" s="2"/>
      <c r="W69" s="2"/>
      <c r="X69" s="2"/>
      <c r="Y69" s="2"/>
      <c r="Z69" s="2"/>
    </row>
    <row r="70" spans="1:26" ht="12.75" customHeight="1" x14ac:dyDescent="0.2">
      <c r="A70" s="2"/>
      <c r="B70" s="1610"/>
      <c r="C70" s="1976"/>
      <c r="D70" s="1745"/>
      <c r="E70" s="1976"/>
      <c r="F70" s="2391" t="s">
        <v>463</v>
      </c>
      <c r="G70" s="1698"/>
      <c r="H70" s="1698"/>
      <c r="I70" s="1698"/>
      <c r="J70" s="1698"/>
      <c r="K70" s="1980"/>
      <c r="L70" s="2423" t="s">
        <v>1238</v>
      </c>
      <c r="M70" s="2424"/>
      <c r="N70" s="2"/>
      <c r="O70" s="2"/>
      <c r="P70" s="2"/>
      <c r="Q70" s="2"/>
      <c r="R70" s="2"/>
      <c r="S70" s="2"/>
      <c r="T70" s="2"/>
      <c r="U70" s="2"/>
      <c r="V70" s="2"/>
      <c r="W70" s="2"/>
      <c r="X70" s="2"/>
      <c r="Y70" s="2"/>
      <c r="Z70" s="2"/>
    </row>
    <row r="71" spans="1:26" ht="12.75" customHeight="1" x14ac:dyDescent="0.2">
      <c r="A71" s="2"/>
      <c r="B71" s="1610"/>
      <c r="C71" s="1976"/>
      <c r="D71" s="1867"/>
      <c r="E71" s="1863"/>
      <c r="F71" s="1867"/>
      <c r="G71" s="1650"/>
      <c r="H71" s="1650"/>
      <c r="I71" s="1650"/>
      <c r="J71" s="1650"/>
      <c r="K71" s="1863"/>
      <c r="L71" s="2437"/>
      <c r="M71" s="2465"/>
      <c r="N71" s="2"/>
      <c r="O71" s="2"/>
      <c r="P71" s="2"/>
      <c r="Q71" s="2"/>
      <c r="R71" s="2"/>
      <c r="S71" s="2"/>
      <c r="T71" s="2"/>
      <c r="U71" s="2"/>
      <c r="V71" s="2"/>
      <c r="W71" s="2"/>
      <c r="X71" s="2"/>
      <c r="Y71" s="2"/>
      <c r="Z71" s="2"/>
    </row>
    <row r="72" spans="1:26" ht="15" customHeight="1" x14ac:dyDescent="0.2">
      <c r="A72" s="2"/>
      <c r="B72" s="1610"/>
      <c r="C72" s="1976"/>
      <c r="D72" s="2391" t="s">
        <v>1287</v>
      </c>
      <c r="E72" s="1980"/>
      <c r="F72" s="2391" t="s">
        <v>676</v>
      </c>
      <c r="G72" s="1698"/>
      <c r="H72" s="1698"/>
      <c r="I72" s="1698"/>
      <c r="J72" s="1698"/>
      <c r="K72" s="1980"/>
      <c r="L72" s="2475" t="s">
        <v>1238</v>
      </c>
      <c r="M72" s="2476"/>
      <c r="N72" s="2"/>
      <c r="O72" s="2"/>
      <c r="P72" s="2"/>
      <c r="Q72" s="2"/>
      <c r="R72" s="2"/>
      <c r="S72" s="2"/>
      <c r="T72" s="2"/>
      <c r="U72" s="2"/>
      <c r="V72" s="2"/>
      <c r="W72" s="2"/>
      <c r="X72" s="2"/>
      <c r="Y72" s="2"/>
      <c r="Z72" s="2"/>
    </row>
    <row r="73" spans="1:26" ht="12.75" customHeight="1" x14ac:dyDescent="0.2">
      <c r="A73" s="2"/>
      <c r="B73" s="1610"/>
      <c r="C73" s="1976"/>
      <c r="D73" s="1745"/>
      <c r="E73" s="1976"/>
      <c r="F73" s="1745"/>
      <c r="G73" s="1610"/>
      <c r="H73" s="1610"/>
      <c r="I73" s="1610"/>
      <c r="J73" s="1610"/>
      <c r="K73" s="1976"/>
      <c r="L73" s="2485"/>
      <c r="M73" s="2486"/>
      <c r="N73" s="2"/>
      <c r="O73" s="2"/>
      <c r="P73" s="2"/>
      <c r="Q73" s="2"/>
      <c r="R73" s="2"/>
      <c r="S73" s="2"/>
      <c r="T73" s="2"/>
      <c r="U73" s="2"/>
      <c r="V73" s="2"/>
      <c r="W73" s="2"/>
      <c r="X73" s="2"/>
      <c r="Y73" s="2"/>
      <c r="Z73" s="2"/>
    </row>
    <row r="74" spans="1:26" ht="12.75" customHeight="1" x14ac:dyDescent="0.2">
      <c r="A74" s="2"/>
      <c r="B74" s="1610"/>
      <c r="C74" s="1976"/>
      <c r="D74" s="1745"/>
      <c r="E74" s="1976"/>
      <c r="F74" s="1745"/>
      <c r="G74" s="1610"/>
      <c r="H74" s="1610"/>
      <c r="I74" s="1610"/>
      <c r="J74" s="1610"/>
      <c r="K74" s="1976"/>
      <c r="L74" s="2485"/>
      <c r="M74" s="2486"/>
      <c r="N74" s="2"/>
      <c r="O74" s="2"/>
      <c r="P74" s="2"/>
      <c r="Q74" s="2"/>
      <c r="R74" s="2"/>
      <c r="S74" s="2"/>
      <c r="T74" s="2"/>
      <c r="U74" s="2"/>
      <c r="V74" s="2"/>
      <c r="W74" s="2"/>
      <c r="X74" s="2"/>
      <c r="Y74" s="2"/>
      <c r="Z74" s="2"/>
    </row>
    <row r="75" spans="1:26" ht="21.75" customHeight="1" x14ac:dyDescent="0.2">
      <c r="A75" s="2"/>
      <c r="B75" s="1610"/>
      <c r="C75" s="1976"/>
      <c r="D75" s="1745"/>
      <c r="E75" s="1976"/>
      <c r="F75" s="1867"/>
      <c r="G75" s="1650"/>
      <c r="H75" s="1650"/>
      <c r="I75" s="1650"/>
      <c r="J75" s="1650"/>
      <c r="K75" s="1863"/>
      <c r="L75" s="2477"/>
      <c r="M75" s="2478"/>
      <c r="N75" s="2"/>
      <c r="O75" s="2"/>
      <c r="P75" s="2"/>
      <c r="Q75" s="2"/>
      <c r="R75" s="2"/>
      <c r="S75" s="2"/>
      <c r="T75" s="2"/>
      <c r="U75" s="2"/>
      <c r="V75" s="2"/>
      <c r="W75" s="2"/>
      <c r="X75" s="2"/>
      <c r="Y75" s="2"/>
      <c r="Z75" s="2"/>
    </row>
    <row r="76" spans="1:26" ht="15" customHeight="1" x14ac:dyDescent="0.2">
      <c r="A76" s="2"/>
      <c r="B76" s="1610"/>
      <c r="C76" s="1976"/>
      <c r="D76" s="2391" t="s">
        <v>1279</v>
      </c>
      <c r="E76" s="1980"/>
      <c r="F76" s="2474" t="s">
        <v>774</v>
      </c>
      <c r="G76" s="1624"/>
      <c r="H76" s="1624"/>
      <c r="I76" s="1624"/>
      <c r="J76" s="1624"/>
      <c r="K76" s="2086"/>
      <c r="L76" s="2402" t="s">
        <v>1238</v>
      </c>
      <c r="M76" s="2403"/>
      <c r="N76" s="2"/>
      <c r="O76" s="2"/>
      <c r="P76" s="2"/>
      <c r="Q76" s="2"/>
      <c r="R76" s="2"/>
      <c r="S76" s="2"/>
      <c r="T76" s="2"/>
      <c r="U76" s="2"/>
      <c r="V76" s="2"/>
      <c r="W76" s="2"/>
      <c r="X76" s="2"/>
      <c r="Y76" s="2"/>
      <c r="Z76" s="2"/>
    </row>
    <row r="77" spans="1:26" ht="12.75" customHeight="1" x14ac:dyDescent="0.2">
      <c r="A77" s="2"/>
      <c r="B77" s="1635"/>
      <c r="C77" s="1982"/>
      <c r="D77" s="1981"/>
      <c r="E77" s="1982"/>
      <c r="F77" s="2393" t="s">
        <v>518</v>
      </c>
      <c r="G77" s="1632"/>
      <c r="H77" s="1632"/>
      <c r="I77" s="1632"/>
      <c r="J77" s="1632"/>
      <c r="K77" s="2394"/>
      <c r="L77" s="2421" t="s">
        <v>1238</v>
      </c>
      <c r="M77" s="2422"/>
      <c r="N77" s="2"/>
      <c r="O77" s="2"/>
      <c r="P77" s="2"/>
      <c r="Q77" s="2"/>
      <c r="R77" s="2"/>
      <c r="S77" s="2"/>
      <c r="T77" s="2"/>
      <c r="U77" s="2"/>
      <c r="V77" s="2"/>
      <c r="W77" s="2"/>
      <c r="X77" s="2"/>
      <c r="Y77" s="2"/>
      <c r="Z77" s="2"/>
    </row>
    <row r="78" spans="1:26" ht="15" customHeight="1" x14ac:dyDescent="0.2">
      <c r="A78" s="2"/>
      <c r="B78" s="2371" t="s">
        <v>1288</v>
      </c>
      <c r="C78" s="2372"/>
      <c r="D78" s="2416" t="s">
        <v>1271</v>
      </c>
      <c r="E78" s="2372"/>
      <c r="F78" s="2416" t="s">
        <v>904</v>
      </c>
      <c r="G78" s="1645"/>
      <c r="H78" s="1645"/>
      <c r="I78" s="1645"/>
      <c r="J78" s="1645"/>
      <c r="K78" s="2372"/>
      <c r="L78" s="2406" t="s">
        <v>1239</v>
      </c>
      <c r="M78" s="2407"/>
      <c r="N78" s="2"/>
      <c r="O78" s="2"/>
      <c r="P78" s="2"/>
      <c r="Q78" s="2"/>
      <c r="R78" s="2"/>
      <c r="S78" s="2"/>
      <c r="T78" s="2"/>
      <c r="U78" s="2"/>
      <c r="V78" s="2"/>
      <c r="W78" s="2"/>
      <c r="X78" s="2"/>
      <c r="Y78" s="2"/>
      <c r="Z78" s="2"/>
    </row>
    <row r="79" spans="1:26" ht="15" customHeight="1" x14ac:dyDescent="0.2">
      <c r="A79" s="2"/>
      <c r="B79" s="1610"/>
      <c r="C79" s="1976"/>
      <c r="D79" s="1867"/>
      <c r="E79" s="1863"/>
      <c r="F79" s="1867"/>
      <c r="G79" s="1650"/>
      <c r="H79" s="1650"/>
      <c r="I79" s="1650"/>
      <c r="J79" s="1650"/>
      <c r="K79" s="1863"/>
      <c r="L79" s="2437"/>
      <c r="M79" s="2465"/>
      <c r="N79" s="2"/>
      <c r="O79" s="2"/>
      <c r="P79" s="2"/>
      <c r="Q79" s="2"/>
      <c r="R79" s="2"/>
      <c r="S79" s="2"/>
      <c r="T79" s="2"/>
      <c r="U79" s="2"/>
      <c r="V79" s="2"/>
      <c r="W79" s="2"/>
      <c r="X79" s="2"/>
      <c r="Y79" s="2"/>
      <c r="Z79" s="2"/>
    </row>
    <row r="80" spans="1:26" ht="15" customHeight="1" x14ac:dyDescent="0.2">
      <c r="A80" s="2"/>
      <c r="B80" s="1610"/>
      <c r="C80" s="1976"/>
      <c r="D80" s="2391" t="s">
        <v>1272</v>
      </c>
      <c r="E80" s="1980"/>
      <c r="F80" s="2391" t="s">
        <v>924</v>
      </c>
      <c r="G80" s="1698"/>
      <c r="H80" s="1698"/>
      <c r="I80" s="1698"/>
      <c r="J80" s="1698"/>
      <c r="K80" s="1980"/>
      <c r="L80" s="2423" t="s">
        <v>1239</v>
      </c>
      <c r="M80" s="2424"/>
      <c r="N80" s="2"/>
      <c r="O80" s="2"/>
      <c r="P80" s="2"/>
      <c r="Q80" s="2"/>
      <c r="R80" s="2"/>
      <c r="S80" s="2"/>
      <c r="T80" s="2"/>
      <c r="U80" s="2"/>
      <c r="V80" s="2"/>
      <c r="W80" s="2"/>
      <c r="X80" s="2"/>
      <c r="Y80" s="2"/>
      <c r="Z80" s="2"/>
    </row>
    <row r="81" spans="1:26" ht="15" customHeight="1" x14ac:dyDescent="0.2">
      <c r="A81" s="2"/>
      <c r="B81" s="1610"/>
      <c r="C81" s="1976"/>
      <c r="D81" s="1745"/>
      <c r="E81" s="1976"/>
      <c r="F81" s="1745"/>
      <c r="G81" s="1610"/>
      <c r="H81" s="1610"/>
      <c r="I81" s="1610"/>
      <c r="J81" s="1610"/>
      <c r="K81" s="1976"/>
      <c r="L81" s="2408"/>
      <c r="M81" s="2409"/>
      <c r="N81" s="2"/>
      <c r="O81" s="2"/>
      <c r="P81" s="2"/>
      <c r="Q81" s="2"/>
      <c r="R81" s="2"/>
      <c r="S81" s="2"/>
      <c r="T81" s="2"/>
      <c r="U81" s="2"/>
      <c r="V81" s="2"/>
      <c r="W81" s="2"/>
      <c r="X81" s="2"/>
      <c r="Y81" s="2"/>
      <c r="Z81" s="2"/>
    </row>
    <row r="82" spans="1:26" ht="12.75" customHeight="1" x14ac:dyDescent="0.2">
      <c r="A82" s="2"/>
      <c r="B82" s="1610"/>
      <c r="C82" s="1976"/>
      <c r="D82" s="1867"/>
      <c r="E82" s="1863"/>
      <c r="F82" s="1867"/>
      <c r="G82" s="1650"/>
      <c r="H82" s="1650"/>
      <c r="I82" s="1650"/>
      <c r="J82" s="1650"/>
      <c r="K82" s="1863"/>
      <c r="L82" s="2437"/>
      <c r="M82" s="2465"/>
      <c r="N82" s="2"/>
      <c r="O82" s="2"/>
      <c r="P82" s="2"/>
      <c r="Q82" s="2"/>
      <c r="R82" s="2"/>
      <c r="S82" s="2"/>
      <c r="T82" s="2"/>
      <c r="U82" s="2"/>
      <c r="V82" s="2"/>
      <c r="W82" s="2"/>
      <c r="X82" s="2"/>
      <c r="Y82" s="2"/>
      <c r="Z82" s="2"/>
    </row>
    <row r="83" spans="1:26" ht="15" customHeight="1" x14ac:dyDescent="0.2">
      <c r="A83" s="2"/>
      <c r="B83" s="1610"/>
      <c r="C83" s="1976"/>
      <c r="D83" s="2391" t="s">
        <v>1273</v>
      </c>
      <c r="E83" s="1980"/>
      <c r="F83" s="2391" t="s">
        <v>906</v>
      </c>
      <c r="G83" s="1698"/>
      <c r="H83" s="1698"/>
      <c r="I83" s="1698"/>
      <c r="J83" s="1698"/>
      <c r="K83" s="1980"/>
      <c r="L83" s="2423" t="s">
        <v>1239</v>
      </c>
      <c r="M83" s="2424"/>
      <c r="N83" s="2"/>
      <c r="O83" s="2"/>
      <c r="P83" s="2"/>
      <c r="Q83" s="2"/>
      <c r="R83" s="2"/>
      <c r="S83" s="2"/>
      <c r="T83" s="2"/>
      <c r="U83" s="2"/>
      <c r="V83" s="2"/>
      <c r="W83" s="2"/>
      <c r="X83" s="2"/>
      <c r="Y83" s="2"/>
      <c r="Z83" s="2"/>
    </row>
    <row r="84" spans="1:26" ht="12.75" customHeight="1" x14ac:dyDescent="0.2">
      <c r="A84" s="2"/>
      <c r="B84" s="1610"/>
      <c r="C84" s="1976"/>
      <c r="D84" s="1867"/>
      <c r="E84" s="1863"/>
      <c r="F84" s="1867"/>
      <c r="G84" s="1650"/>
      <c r="H84" s="1650"/>
      <c r="I84" s="1650"/>
      <c r="J84" s="1650"/>
      <c r="K84" s="1863"/>
      <c r="L84" s="2437"/>
      <c r="M84" s="2465"/>
      <c r="N84" s="2"/>
      <c r="O84" s="2"/>
      <c r="P84" s="2"/>
      <c r="Q84" s="2"/>
      <c r="R84" s="2"/>
      <c r="S84" s="2"/>
      <c r="T84" s="2"/>
      <c r="U84" s="2"/>
      <c r="V84" s="2"/>
      <c r="W84" s="2"/>
      <c r="X84" s="2"/>
      <c r="Y84" s="2"/>
      <c r="Z84" s="2"/>
    </row>
    <row r="85" spans="1:26" ht="15" customHeight="1" x14ac:dyDescent="0.2">
      <c r="A85" s="2"/>
      <c r="B85" s="1610"/>
      <c r="C85" s="1976"/>
      <c r="D85" s="2391" t="s">
        <v>1274</v>
      </c>
      <c r="E85" s="1980"/>
      <c r="F85" s="2391" t="s">
        <v>918</v>
      </c>
      <c r="G85" s="1698"/>
      <c r="H85" s="1698"/>
      <c r="I85" s="1698"/>
      <c r="J85" s="1698"/>
      <c r="K85" s="1980"/>
      <c r="L85" s="2423" t="s">
        <v>1239</v>
      </c>
      <c r="M85" s="2424"/>
      <c r="N85" s="2"/>
      <c r="O85" s="2"/>
      <c r="P85" s="2"/>
      <c r="Q85" s="2"/>
      <c r="R85" s="2"/>
      <c r="S85" s="2"/>
      <c r="T85" s="2"/>
      <c r="U85" s="2"/>
      <c r="V85" s="2"/>
      <c r="W85" s="2"/>
      <c r="X85" s="2"/>
      <c r="Y85" s="2"/>
      <c r="Z85" s="2"/>
    </row>
    <row r="86" spans="1:26" ht="12.75" customHeight="1" x14ac:dyDescent="0.2">
      <c r="A86" s="2"/>
      <c r="B86" s="1610"/>
      <c r="C86" s="1976"/>
      <c r="D86" s="1867"/>
      <c r="E86" s="1863"/>
      <c r="F86" s="1867"/>
      <c r="G86" s="1650"/>
      <c r="H86" s="1650"/>
      <c r="I86" s="1650"/>
      <c r="J86" s="1650"/>
      <c r="K86" s="1863"/>
      <c r="L86" s="2437"/>
      <c r="M86" s="2465"/>
      <c r="N86" s="2"/>
      <c r="O86" s="2"/>
      <c r="P86" s="2"/>
      <c r="Q86" s="2"/>
      <c r="R86" s="2"/>
      <c r="S86" s="2"/>
      <c r="T86" s="2"/>
      <c r="U86" s="2"/>
      <c r="V86" s="2"/>
      <c r="W86" s="2"/>
      <c r="X86" s="2"/>
      <c r="Y86" s="2"/>
      <c r="Z86" s="2"/>
    </row>
    <row r="87" spans="1:26" ht="15" customHeight="1" x14ac:dyDescent="0.2">
      <c r="A87" s="2"/>
      <c r="B87" s="1610"/>
      <c r="C87" s="1976"/>
      <c r="D87" s="2391" t="s">
        <v>1275</v>
      </c>
      <c r="E87" s="1980"/>
      <c r="F87" s="2391" t="s">
        <v>1289</v>
      </c>
      <c r="G87" s="1698"/>
      <c r="H87" s="1698"/>
      <c r="I87" s="1698"/>
      <c r="J87" s="1698"/>
      <c r="K87" s="1980"/>
      <c r="L87" s="2475" t="s">
        <v>1239</v>
      </c>
      <c r="M87" s="2476"/>
      <c r="N87" s="2"/>
      <c r="O87" s="2"/>
      <c r="P87" s="2"/>
      <c r="Q87" s="2"/>
      <c r="R87" s="2"/>
      <c r="S87" s="2"/>
      <c r="T87" s="2"/>
      <c r="U87" s="2"/>
      <c r="V87" s="2"/>
      <c r="W87" s="2"/>
      <c r="X87" s="2"/>
      <c r="Y87" s="2"/>
      <c r="Z87" s="2"/>
    </row>
    <row r="88" spans="1:26" ht="15" customHeight="1" x14ac:dyDescent="0.2">
      <c r="A88" s="2"/>
      <c r="B88" s="1610"/>
      <c r="C88" s="1976"/>
      <c r="D88" s="1867"/>
      <c r="E88" s="1863"/>
      <c r="F88" s="1867"/>
      <c r="G88" s="1650"/>
      <c r="H88" s="1650"/>
      <c r="I88" s="1650"/>
      <c r="J88" s="1650"/>
      <c r="K88" s="1863"/>
      <c r="L88" s="2477"/>
      <c r="M88" s="2478"/>
      <c r="N88" s="2"/>
      <c r="O88" s="2"/>
      <c r="P88" s="2"/>
      <c r="Q88" s="2"/>
      <c r="R88" s="2"/>
      <c r="S88" s="2"/>
      <c r="T88" s="2"/>
      <c r="U88" s="2"/>
      <c r="V88" s="2"/>
      <c r="W88" s="2"/>
      <c r="X88" s="2"/>
      <c r="Y88" s="2"/>
      <c r="Z88" s="2"/>
    </row>
    <row r="89" spans="1:26" ht="15" customHeight="1" x14ac:dyDescent="0.2">
      <c r="A89" s="2"/>
      <c r="B89" s="1610"/>
      <c r="C89" s="1976"/>
      <c r="D89" s="2391" t="s">
        <v>1282</v>
      </c>
      <c r="E89" s="1980"/>
      <c r="F89" s="2474" t="s">
        <v>986</v>
      </c>
      <c r="G89" s="1624"/>
      <c r="H89" s="1624"/>
      <c r="I89" s="1624"/>
      <c r="J89" s="1624"/>
      <c r="K89" s="2086"/>
      <c r="L89" s="2402" t="s">
        <v>1239</v>
      </c>
      <c r="M89" s="2403"/>
      <c r="N89" s="2"/>
      <c r="O89" s="2"/>
      <c r="P89" s="2"/>
      <c r="Q89" s="2"/>
      <c r="R89" s="2"/>
      <c r="S89" s="2"/>
      <c r="T89" s="2"/>
      <c r="U89" s="2"/>
      <c r="V89" s="2"/>
      <c r="W89" s="2"/>
      <c r="X89" s="2"/>
      <c r="Y89" s="2"/>
      <c r="Z89" s="2"/>
    </row>
    <row r="90" spans="1:26" ht="15" customHeight="1" x14ac:dyDescent="0.2">
      <c r="A90" s="2"/>
      <c r="B90" s="1610"/>
      <c r="C90" s="1976"/>
      <c r="D90" s="2391" t="s">
        <v>1276</v>
      </c>
      <c r="E90" s="1980"/>
      <c r="F90" s="2391" t="s">
        <v>870</v>
      </c>
      <c r="G90" s="1698"/>
      <c r="H90" s="1698"/>
      <c r="I90" s="1698"/>
      <c r="J90" s="1698"/>
      <c r="K90" s="1980"/>
      <c r="L90" s="2423" t="s">
        <v>1239</v>
      </c>
      <c r="M90" s="2424"/>
      <c r="N90" s="2"/>
      <c r="O90" s="2"/>
      <c r="P90" s="2"/>
      <c r="Q90" s="2"/>
      <c r="R90" s="2"/>
      <c r="S90" s="2"/>
      <c r="T90" s="2"/>
      <c r="U90" s="2"/>
      <c r="V90" s="2"/>
      <c r="W90" s="2"/>
      <c r="X90" s="2"/>
      <c r="Y90" s="2"/>
      <c r="Z90" s="2"/>
    </row>
    <row r="91" spans="1:26" ht="12.75" customHeight="1" x14ac:dyDescent="0.2">
      <c r="A91" s="2"/>
      <c r="B91" s="1610"/>
      <c r="C91" s="1976"/>
      <c r="D91" s="1745"/>
      <c r="E91" s="1976"/>
      <c r="F91" s="1867"/>
      <c r="G91" s="1650"/>
      <c r="H91" s="1650"/>
      <c r="I91" s="1650"/>
      <c r="J91" s="1650"/>
      <c r="K91" s="1863"/>
      <c r="L91" s="2437"/>
      <c r="M91" s="2465"/>
      <c r="N91" s="2"/>
      <c r="O91" s="2"/>
      <c r="P91" s="2"/>
      <c r="Q91" s="2"/>
      <c r="R91" s="2"/>
      <c r="S91" s="2"/>
      <c r="T91" s="2"/>
      <c r="U91" s="2"/>
      <c r="V91" s="2"/>
      <c r="W91" s="2"/>
      <c r="X91" s="2"/>
      <c r="Y91" s="2"/>
      <c r="Z91" s="2"/>
    </row>
    <row r="92" spans="1:26" ht="12.75" customHeight="1" x14ac:dyDescent="0.2">
      <c r="A92" s="2"/>
      <c r="B92" s="1610"/>
      <c r="C92" s="1976"/>
      <c r="D92" s="1867"/>
      <c r="E92" s="1863"/>
      <c r="F92" s="2474" t="s">
        <v>876</v>
      </c>
      <c r="G92" s="1624"/>
      <c r="H92" s="1624"/>
      <c r="I92" s="1624"/>
      <c r="J92" s="1624"/>
      <c r="K92" s="2086"/>
      <c r="L92" s="2402" t="s">
        <v>1239</v>
      </c>
      <c r="M92" s="2403"/>
      <c r="N92" s="2"/>
      <c r="O92" s="2"/>
      <c r="P92" s="2"/>
      <c r="Q92" s="2"/>
      <c r="R92" s="2"/>
      <c r="S92" s="2"/>
      <c r="T92" s="2"/>
      <c r="U92" s="2"/>
      <c r="V92" s="2"/>
      <c r="W92" s="2"/>
      <c r="X92" s="2"/>
      <c r="Y92" s="2"/>
      <c r="Z92" s="2"/>
    </row>
    <row r="93" spans="1:26" ht="15" customHeight="1" x14ac:dyDescent="0.2">
      <c r="A93" s="2"/>
      <c r="B93" s="1610"/>
      <c r="C93" s="1976"/>
      <c r="D93" s="2391" t="s">
        <v>1290</v>
      </c>
      <c r="E93" s="1980"/>
      <c r="F93" s="2391" t="s">
        <v>823</v>
      </c>
      <c r="G93" s="1698"/>
      <c r="H93" s="1698"/>
      <c r="I93" s="1698"/>
      <c r="J93" s="1698"/>
      <c r="K93" s="1980"/>
      <c r="L93" s="2423" t="s">
        <v>1239</v>
      </c>
      <c r="M93" s="2424"/>
      <c r="N93" s="2"/>
      <c r="O93" s="2"/>
      <c r="P93" s="2"/>
      <c r="Q93" s="2"/>
      <c r="R93" s="2"/>
      <c r="S93" s="2"/>
      <c r="T93" s="2"/>
      <c r="U93" s="2"/>
      <c r="V93" s="2"/>
      <c r="W93" s="2"/>
      <c r="X93" s="2"/>
      <c r="Y93" s="2"/>
      <c r="Z93" s="2"/>
    </row>
    <row r="94" spans="1:26" ht="12.75" customHeight="1" x14ac:dyDescent="0.2">
      <c r="A94" s="2"/>
      <c r="B94" s="1610"/>
      <c r="C94" s="1976"/>
      <c r="D94" s="1867"/>
      <c r="E94" s="1863"/>
      <c r="F94" s="1867"/>
      <c r="G94" s="1650"/>
      <c r="H94" s="1650"/>
      <c r="I94" s="1650"/>
      <c r="J94" s="1650"/>
      <c r="K94" s="1863"/>
      <c r="L94" s="2437"/>
      <c r="M94" s="2465"/>
      <c r="N94" s="2"/>
      <c r="O94" s="2"/>
      <c r="P94" s="2"/>
      <c r="Q94" s="2"/>
      <c r="R94" s="2"/>
      <c r="S94" s="2"/>
      <c r="T94" s="2"/>
      <c r="U94" s="2"/>
      <c r="V94" s="2"/>
      <c r="W94" s="2"/>
      <c r="X94" s="2"/>
      <c r="Y94" s="2"/>
      <c r="Z94" s="2"/>
    </row>
    <row r="95" spans="1:26" ht="12.75" customHeight="1" x14ac:dyDescent="0.2">
      <c r="A95" s="2"/>
      <c r="B95" s="1635"/>
      <c r="C95" s="1982"/>
      <c r="D95" s="2483" t="s">
        <v>1279</v>
      </c>
      <c r="E95" s="2394"/>
      <c r="F95" s="2393" t="s">
        <v>999</v>
      </c>
      <c r="G95" s="1632"/>
      <c r="H95" s="1632"/>
      <c r="I95" s="1632"/>
      <c r="J95" s="1632"/>
      <c r="K95" s="2394"/>
      <c r="L95" s="2421" t="s">
        <v>1239</v>
      </c>
      <c r="M95" s="242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oqs8cPIMqZyJRGWfFmjj9AEM23IT3DZ2aS9LEGoC0+2Cw8oKUZqAPEak5bgmbQcQvoWlIHiO1jeDYkXxQXPnSQ==" saltValue="V5Lx3bl1gaPS3sY0/xaLBQ==" spinCount="100000" sheet="1" objects="1" scenarios="1"/>
  <mergeCells count="141">
    <mergeCell ref="L1:L2"/>
    <mergeCell ref="M1:M2"/>
    <mergeCell ref="B6:M8"/>
    <mergeCell ref="N1:N2"/>
    <mergeCell ref="D14:E16"/>
    <mergeCell ref="L17:M18"/>
    <mergeCell ref="F19:K20"/>
    <mergeCell ref="L19:M20"/>
    <mergeCell ref="F21:K22"/>
    <mergeCell ref="L21:M22"/>
    <mergeCell ref="L23:M24"/>
    <mergeCell ref="D25:E27"/>
    <mergeCell ref="D17:E20"/>
    <mergeCell ref="B11:C11"/>
    <mergeCell ref="D11:E11"/>
    <mergeCell ref="L11:M11"/>
    <mergeCell ref="F12:K13"/>
    <mergeCell ref="L12:M13"/>
    <mergeCell ref="F14:K16"/>
    <mergeCell ref="L14:M16"/>
    <mergeCell ref="D21:E22"/>
    <mergeCell ref="L25:M27"/>
    <mergeCell ref="F28:K29"/>
    <mergeCell ref="L28:M29"/>
    <mergeCell ref="F30:K31"/>
    <mergeCell ref="L30:M31"/>
    <mergeCell ref="F68:K69"/>
    <mergeCell ref="L68:M69"/>
    <mergeCell ref="D53:E56"/>
    <mergeCell ref="D57:E62"/>
    <mergeCell ref="D63:E63"/>
    <mergeCell ref="D64:E64"/>
    <mergeCell ref="D65:E67"/>
    <mergeCell ref="D68:E71"/>
    <mergeCell ref="L50:M50"/>
    <mergeCell ref="L51:M52"/>
    <mergeCell ref="F53:K54"/>
    <mergeCell ref="L53:M54"/>
    <mergeCell ref="F55:K56"/>
    <mergeCell ref="L55:M56"/>
    <mergeCell ref="F57:K58"/>
    <mergeCell ref="L57:M58"/>
    <mergeCell ref="L49:M49"/>
    <mergeCell ref="L41:M43"/>
    <mergeCell ref="L44:M45"/>
    <mergeCell ref="L46:M46"/>
    <mergeCell ref="L92:M92"/>
    <mergeCell ref="F93:K94"/>
    <mergeCell ref="F70:K71"/>
    <mergeCell ref="L70:M71"/>
    <mergeCell ref="F72:K75"/>
    <mergeCell ref="L72:M75"/>
    <mergeCell ref="L76:M76"/>
    <mergeCell ref="F76:K76"/>
    <mergeCell ref="F77:K77"/>
    <mergeCell ref="L77:M77"/>
    <mergeCell ref="F78:K79"/>
    <mergeCell ref="L78:M79"/>
    <mergeCell ref="F80:K82"/>
    <mergeCell ref="L80:M82"/>
    <mergeCell ref="A1:A2"/>
    <mergeCell ref="B1:B2"/>
    <mergeCell ref="C1:C2"/>
    <mergeCell ref="D1:D2"/>
    <mergeCell ref="F1:F2"/>
    <mergeCell ref="G1:G2"/>
    <mergeCell ref="B12:C33"/>
    <mergeCell ref="D30:E33"/>
    <mergeCell ref="D46:E52"/>
    <mergeCell ref="F51:K52"/>
    <mergeCell ref="D28:E29"/>
    <mergeCell ref="F23:K24"/>
    <mergeCell ref="F25:K27"/>
    <mergeCell ref="D23:E24"/>
    <mergeCell ref="F17:K18"/>
    <mergeCell ref="H1:H2"/>
    <mergeCell ref="I1:I2"/>
    <mergeCell ref="J1:J2"/>
    <mergeCell ref="K1:K2"/>
    <mergeCell ref="F49:K49"/>
    <mergeCell ref="F50:K50"/>
    <mergeCell ref="F41:K43"/>
    <mergeCell ref="F44:K45"/>
    <mergeCell ref="F46:K46"/>
    <mergeCell ref="D72:E75"/>
    <mergeCell ref="B34:C77"/>
    <mergeCell ref="B78:C95"/>
    <mergeCell ref="E1:E2"/>
    <mergeCell ref="D12:E13"/>
    <mergeCell ref="D34:E35"/>
    <mergeCell ref="D36:E38"/>
    <mergeCell ref="D39:E40"/>
    <mergeCell ref="D41:E45"/>
    <mergeCell ref="D76:E77"/>
    <mergeCell ref="D93:E94"/>
    <mergeCell ref="D95:E95"/>
    <mergeCell ref="D78:E79"/>
    <mergeCell ref="D80:E82"/>
    <mergeCell ref="D83:E84"/>
    <mergeCell ref="D85:E86"/>
    <mergeCell ref="D87:E88"/>
    <mergeCell ref="D89:E89"/>
    <mergeCell ref="D90:E92"/>
    <mergeCell ref="F47:K47"/>
    <mergeCell ref="L47:M47"/>
    <mergeCell ref="F48:K48"/>
    <mergeCell ref="L48:M48"/>
    <mergeCell ref="F32:K32"/>
    <mergeCell ref="L32:M32"/>
    <mergeCell ref="F33:K33"/>
    <mergeCell ref="L33:M33"/>
    <mergeCell ref="F34:K35"/>
    <mergeCell ref="L34:M35"/>
    <mergeCell ref="L36:M38"/>
    <mergeCell ref="F36:K38"/>
    <mergeCell ref="F39:K40"/>
    <mergeCell ref="L39:M40"/>
    <mergeCell ref="F95:K95"/>
    <mergeCell ref="L95:M95"/>
    <mergeCell ref="F59:K60"/>
    <mergeCell ref="L59:M60"/>
    <mergeCell ref="L61:M62"/>
    <mergeCell ref="F61:K62"/>
    <mergeCell ref="F63:K63"/>
    <mergeCell ref="L63:M63"/>
    <mergeCell ref="F64:K64"/>
    <mergeCell ref="L64:M64"/>
    <mergeCell ref="F65:K67"/>
    <mergeCell ref="L65:M67"/>
    <mergeCell ref="L93:M94"/>
    <mergeCell ref="F83:K84"/>
    <mergeCell ref="L83:M84"/>
    <mergeCell ref="F85:K86"/>
    <mergeCell ref="L85:M86"/>
    <mergeCell ref="F87:K88"/>
    <mergeCell ref="L87:M88"/>
    <mergeCell ref="L89:M89"/>
    <mergeCell ref="F89:K89"/>
    <mergeCell ref="F90:K91"/>
    <mergeCell ref="L90:M91"/>
    <mergeCell ref="F92:K92"/>
  </mergeCells>
  <hyperlinks>
    <hyperlink ref="L17" location="'Steel Industry'!$B$555" display="Steel Industry" xr:uid="{37B431BC-EF55-4505-8B0E-FF9E32D9A63A}"/>
    <hyperlink ref="L19" location="'Steel Industry'!$B$567" display="Steel Industry" xr:uid="{C66B04BB-228E-4356-AFE6-ACFF5BFC39DB}"/>
    <hyperlink ref="L21" location="'Steel Industry'!$B$629" display="Steel Industry" xr:uid="{CF5A5845-B3DD-4014-B466-3756A799C8FE}"/>
    <hyperlink ref="L23" location="'Steel Industry'!$B$727" display="Steel Industry" xr:uid="{7AC35BE4-612E-46C0-858E-74A999C53F09}"/>
    <hyperlink ref="L25" location="'Steel Industry'!$B$389" display="Steel Industry" xr:uid="{BF4D7DCF-3623-4073-ACFF-0E7E0C7D976C}"/>
    <hyperlink ref="L30" location="'Steel Industry'!$B$768" display="Steel Industry" xr:uid="{2FDA557B-2BC5-4190-A96D-7E52872A4F26}"/>
    <hyperlink ref="L32" location="'Steel Industry'!$B$769" display="Steel Industry" xr:uid="{FB06946E-97B4-4277-BB2A-5342A703769D}"/>
    <hyperlink ref="L33" location="'Steel Industry'!$B$770" display="Steel Industry" xr:uid="{80D8A373-5DCA-4FC5-9DB5-849F0027E664}"/>
    <hyperlink ref="L34" location="'Mining'!$B$757" display="Mining" xr:uid="{8CB9FD93-9153-41E0-BA17-06B06A06F472}"/>
    <hyperlink ref="L36" location="'Mining'!$B$737" display="Mining" xr:uid="{FDDB8C40-CF4A-48C0-9E75-1B8883D486F4}"/>
    <hyperlink ref="L39" location="'Mining'!$B$773" display="Mining" xr:uid="{CEC6DFA5-20BB-4CED-A7BC-9488075523B6}"/>
    <hyperlink ref="L41" location="'Mining'!$B$835" display="Mining" xr:uid="{E888D4A5-06B7-49CF-829C-B7090D36799E}"/>
    <hyperlink ref="L44" location="'Mining'!$B$9" display="Mining" xr:uid="{BE0CE831-3E86-42C1-9327-E963B87FB92F}"/>
    <hyperlink ref="L46" location="'Mining'!$B$912" display="Mining" xr:uid="{24206081-228C-4B2E-AF3B-F4C6084EE447}"/>
    <hyperlink ref="L47" location="'Mining'!$B$934" display="Mining" xr:uid="{807ACBEC-7C25-4335-9022-C8F04174B1AE}"/>
    <hyperlink ref="L48" location="'Mining'!$B$935" display="Mining" xr:uid="{9169D5F1-78F5-4CFB-9D37-CDAA3DD663CA}"/>
    <hyperlink ref="L49" location="'Mining'!$B$913" display="Mining" xr:uid="{8D061D73-FFA3-47CA-AFB5-72FD8AB7ACE7}"/>
    <hyperlink ref="L50" location="'Mining'!$B$914" display="Mining" xr:uid="{7CA68361-B22C-489E-889F-6E3114259465}"/>
    <hyperlink ref="L51" location="'Mining'!$B$925" display="Mining" xr:uid="{8FCFE0DC-EF51-4A18-87A7-01D9A07E1359}"/>
    <hyperlink ref="L53" location="'Mining'!$B$1010" display="Mining" xr:uid="{AED4E7A9-52FD-44CB-A0CC-A3494D03CDB5}"/>
    <hyperlink ref="L55" location="'Mining'!$B$1016" display="Mining" xr:uid="{E3CB9CFE-D005-4735-9361-CB7BBE553038}"/>
    <hyperlink ref="L57" location="'Mining'!$B$477" display="Mining" xr:uid="{557D414E-78F0-4012-80EA-4AB78CD2CC55}"/>
    <hyperlink ref="L59" location="'Mining'!$B$483" display="Mining" xr:uid="{9F5A0F63-EB48-4F83-8121-C95B97D1F2E8}"/>
    <hyperlink ref="L61" location="'Mining'!$B$489" display="Mining" xr:uid="{D64FC6C4-41B9-408D-9A85-75BA8F804497}"/>
    <hyperlink ref="L63" location="'Mining'!$B$639" display="Mining" xr:uid="{DE785470-1E87-4DA4-A192-4BAAC1CE9E58}"/>
    <hyperlink ref="L64" location="'Mining'!$B$468" display="Mining" xr:uid="{5479F716-C31D-4A67-BBC0-1934A481FAF1}"/>
    <hyperlink ref="L65" location="'Mining'!$B$563" display="Mining" xr:uid="{1CD4E199-4E20-43DF-9E68-DAEC360D4474}"/>
    <hyperlink ref="L68" location="'Mining'!$B$122" display="Mining" xr:uid="{3AD30233-5211-430D-A809-12F092DC2F6C}"/>
    <hyperlink ref="L70" location="'Mining'!$B$130" display="Mining" xr:uid="{F957B849-049D-42A1-BA52-71BD20E88245}"/>
    <hyperlink ref="L76" location="'Mining'!$B$1069" display="Mining" xr:uid="{F823F0AE-FF63-4087-9D22-AE6854450AE6}"/>
    <hyperlink ref="L77" location="'Mining'!$B$457" display="Mining" xr:uid="{71569466-F44E-4F3E-AFFC-015CA8301AAC}"/>
    <hyperlink ref="L78" location="'Cement'!$B$388" display="Cement" xr:uid="{335B403C-AF00-454D-91C1-EE6F5C341488}"/>
    <hyperlink ref="L80" location="'Cement'!$B$481" display="Cement" xr:uid="{150ED35E-2E01-45FC-A5B4-11F2C9242712}"/>
    <hyperlink ref="L83" location="'Cement'!$B$405" display="Cement" xr:uid="{A246DA44-496B-45D3-9B9F-BF1015ADFB62}"/>
    <hyperlink ref="L85" location="'Cement'!$B$466" display="Cement" xr:uid="{6F0BB8D4-D40A-4DAA-8D79-8846D7F1C047}"/>
    <hyperlink ref="L89" location="'Cement'!$B$630" display="Cement" xr:uid="{9CD2F7EA-CC8E-4CF3-884F-0EA51FA998C6}"/>
    <hyperlink ref="L90" location="'Cement'!$B$267" display="Cement" xr:uid="{B5F09D57-66CB-4F7C-84E8-12ABD4A951EB}"/>
    <hyperlink ref="L92" location="'Cement'!$B$280" display="Cement" xr:uid="{39BB63F3-E36C-40EA-A0C1-D22C6047687B}"/>
    <hyperlink ref="L93" location="'Cement'!$B$9" display="Cement" xr:uid="{97DCBE10-B25F-42BF-ACF5-AE57C187471E}"/>
    <hyperlink ref="L95" location="'Cement'!$B$672" display="Cement" xr:uid="{ABAB67B8-9E2A-4E5B-9EE2-57F0C19F87FA}"/>
    <hyperlink ref="L28:M29" location="'Steel Industry'!B442" display="Steel Industry" xr:uid="{A7037E5F-B198-447D-9BE9-97D8868F2DF7}"/>
    <hyperlink ref="L12:M13" location="'Steel Industry'!B540" display="Steel Industry" xr:uid="{EEB75C91-8B85-4EE4-84C3-BF14FCC5F51B}"/>
    <hyperlink ref="L14:M16" location="'Steel Industry'!B644" display="Steel Industry" xr:uid="{58AAD598-3589-4088-BD95-27B062662F6F}"/>
    <hyperlink ref="L72:M75" location="'Mining'!B946" display="Mining" xr:uid="{A8D76CA1-8828-43C5-960B-AAADF3DBF4F4}"/>
    <hyperlink ref="L87:M88" location="'Cement'!B563" display="Cement" xr:uid="{D7898BB3-2C10-4282-B1DC-A60B8DA1C28A}"/>
  </hyperlinks>
  <pageMargins left="0.25" right="0.25" top="0.75" bottom="0.75" header="0" footer="0"/>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13</vt:i4>
      </vt:variant>
    </vt:vector>
  </HeadingPairs>
  <TitlesOfParts>
    <vt:vector size="13" baseType="lpstr">
      <vt:lpstr>Home</vt:lpstr>
      <vt:lpstr>CSN Group</vt:lpstr>
      <vt:lpstr>Energy</vt:lpstr>
      <vt:lpstr>Mining</vt:lpstr>
      <vt:lpstr>Cement</vt:lpstr>
      <vt:lpstr>Logistics</vt:lpstr>
      <vt:lpstr>Steel Industry</vt:lpstr>
      <vt:lpstr>GRI Index</vt:lpstr>
      <vt:lpstr>SASB Content Index</vt:lpstr>
      <vt:lpstr>Materiality</vt:lpstr>
      <vt:lpstr>TCFD_TNFD</vt:lpstr>
      <vt:lpstr>Ratings</vt:lpstr>
      <vt:lpstr>CSN Foundation Social Projects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 Jungmann</dc:creator>
  <cp:keywords/>
  <dc:description/>
  <cp:lastModifiedBy>EDUARDO GUADAGNINI LIMA</cp:lastModifiedBy>
  <cp:revision/>
  <dcterms:created xsi:type="dcterms:W3CDTF">2023-12-27T13:09:10Z</dcterms:created>
  <dcterms:modified xsi:type="dcterms:W3CDTF">2025-05-02T13:21:03Z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0x010100C1B90F4F197E2B4F85FF73244FB335FE</vt:lpwstr>
  </property>
  <property fmtid="{D5CDD505-2E9C-101B-9397-08002B2CF9AE}" pid="3" name="_activity">
    <vt:lpwstr/>
  </property>
</Properties>
</file>