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RI\Resultados - Divulgação trimestral\2023\4T23\ESG\"/>
    </mc:Choice>
  </mc:AlternateContent>
  <xr:revisionPtr revIDLastSave="0" documentId="13_ncr:1_{476B5A48-F499-4F21-A30C-96ED46D738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étricas ESG" sheetId="1" r:id="rId1"/>
  </sheets>
  <externalReferences>
    <externalReference r:id="rId2"/>
  </externalReferences>
  <definedNames>
    <definedName name="_Sort" hidden="1">#REF!</definedName>
    <definedName name="BALANCO">[1]Balanço!$C$2:$AH$100</definedName>
    <definedName name="BALLISTA">[1]Balanço!$B$2:$B$100</definedName>
    <definedName name="BALTIT">[1]Balanço!$C$2:$AH$2</definedName>
    <definedName name="BCAPEX">[1]CapexBook!$A$27:$AO$33</definedName>
    <definedName name="BDR">[1]DRBOOK!$B$2:$GQ$160</definedName>
    <definedName name="BDROSY">'[1]DRBOOK OSY'!$B$2:$K$137</definedName>
    <definedName name="BDVA">[1]DVABOOK!$B$2:$BU$46</definedName>
    <definedName name="BFC">[1]FLUXOBOOK!$B$2:$BX$67</definedName>
    <definedName name="CAPEXLISTA">[1]CapexBook!$A$27:$A$33</definedName>
    <definedName name="CAPEXTIT">[1]CapexBook!$A$26:$AO$26</definedName>
    <definedName name="DRLISTA">[1]DRBOOK!$B$2:$B$160</definedName>
    <definedName name="DRLISTAOSY">'[1]DRBOOK OSY'!$B$2:$B$137</definedName>
    <definedName name="DRTIT">[1]DRBOOK!$B$2:$GQ$2</definedName>
    <definedName name="DRTITOSY">'[1]DRBOOK OSY'!$B$2:$K$2</definedName>
    <definedName name="DVALISTA">[1]DVABOOK!$B$2:$B$46</definedName>
    <definedName name="DVATIT">[1]DVABOOK!$B$2:$BU$2</definedName>
    <definedName name="FCLISTA">[1]FLUXOBOOK!$B$2:$B$67</definedName>
    <definedName name="FCTIT">[1]FLUXOBOOK!$B$2:$BX$2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5" i="1" l="1"/>
  <c r="AI44" i="1"/>
  <c r="AI43" i="1"/>
  <c r="AI42" i="1"/>
  <c r="AI41" i="1"/>
  <c r="AI37" i="1"/>
  <c r="AI36" i="1"/>
  <c r="AI35" i="1"/>
  <c r="AI34" i="1"/>
  <c r="AI33" i="1"/>
  <c r="AI32" i="1"/>
  <c r="AI28" i="1"/>
  <c r="AI26" i="1"/>
  <c r="AI25" i="1"/>
  <c r="AI65" i="1"/>
  <c r="AI64" i="1"/>
  <c r="AI63" i="1"/>
  <c r="AI62" i="1"/>
  <c r="AI61" i="1"/>
  <c r="AI46" i="1"/>
  <c r="AI18" i="1"/>
  <c r="AI17" i="1"/>
  <c r="AI16" i="1"/>
  <c r="AH16" i="1"/>
  <c r="AH9" i="1"/>
  <c r="AH5" i="1"/>
  <c r="AG45" i="1" l="1"/>
  <c r="AG44" i="1"/>
  <c r="AG43" i="1"/>
  <c r="AG42" i="1"/>
  <c r="AG41" i="1"/>
  <c r="AG37" i="1"/>
  <c r="AG36" i="1"/>
  <c r="AG35" i="1"/>
  <c r="AG34" i="1"/>
  <c r="AG33" i="1"/>
  <c r="AG32" i="1"/>
  <c r="AG28" i="1"/>
  <c r="AG26" i="1"/>
  <c r="AG25" i="1"/>
  <c r="AG18" i="1"/>
  <c r="AG17" i="1"/>
  <c r="AG13" i="1" l="1"/>
  <c r="AI13" i="1" s="1"/>
  <c r="AG12" i="1"/>
  <c r="AI12" i="1" s="1"/>
  <c r="AG11" i="1"/>
  <c r="AI11" i="1" s="1"/>
  <c r="AG10" i="1"/>
  <c r="AI10" i="1" s="1"/>
  <c r="AG8" i="1"/>
  <c r="AI8" i="1" s="1"/>
  <c r="AG7" i="1"/>
  <c r="AI7" i="1" s="1"/>
  <c r="AG6" i="1"/>
  <c r="AI6" i="1" s="1"/>
  <c r="AG4" i="1"/>
  <c r="AI4" i="1" s="1"/>
  <c r="AG3" i="1"/>
  <c r="AI3" i="1" s="1"/>
  <c r="AG16" i="1"/>
  <c r="AF16" i="1"/>
  <c r="AF9" i="1"/>
  <c r="AF5" i="1"/>
  <c r="AE16" i="1"/>
  <c r="AE9" i="1"/>
  <c r="AE5" i="1"/>
  <c r="AD6" i="1"/>
  <c r="AG9" i="1" l="1"/>
  <c r="AI9" i="1" s="1"/>
  <c r="AG5" i="1"/>
  <c r="AI5" i="1" s="1"/>
  <c r="AD18" i="1"/>
  <c r="AD17" i="1"/>
  <c r="AC5" i="1" l="1"/>
  <c r="AC9" i="1"/>
  <c r="AB4" i="1" l="1"/>
  <c r="AD4" i="1" s="1"/>
  <c r="AB7" i="1"/>
  <c r="AD7" i="1" s="1"/>
  <c r="AB8" i="1"/>
  <c r="AD8" i="1" s="1"/>
  <c r="AD5" i="1" l="1"/>
  <c r="E26" i="1"/>
  <c r="E25" i="1"/>
  <c r="AB18" i="1" l="1"/>
  <c r="AB17" i="1"/>
  <c r="AA9" i="1"/>
  <c r="Z28" i="1" l="1"/>
  <c r="Z13" i="1"/>
  <c r="AB13" i="1" s="1"/>
  <c r="AD13" i="1" s="1"/>
  <c r="Z12" i="1"/>
  <c r="AB12" i="1" s="1"/>
  <c r="Z11" i="1"/>
  <c r="Z10" i="1"/>
  <c r="AB10" i="1" s="1"/>
  <c r="AD10" i="1" s="1"/>
  <c r="Z8" i="1"/>
  <c r="Z7" i="1"/>
  <c r="Z6" i="1"/>
  <c r="Z4" i="1"/>
  <c r="Z3" i="1"/>
  <c r="AB11" i="1" l="1"/>
  <c r="AD11" i="1" s="1"/>
  <c r="AD12" i="1"/>
  <c r="AB3" i="1"/>
  <c r="AD3" i="1" s="1"/>
  <c r="AB5" i="1"/>
  <c r="Z9" i="1"/>
  <c r="Z5" i="1"/>
  <c r="Y9" i="1"/>
  <c r="Y5" i="1"/>
  <c r="X9" i="1"/>
  <c r="X5" i="1"/>
  <c r="W45" i="1"/>
  <c r="W44" i="1"/>
  <c r="W43" i="1"/>
  <c r="W42" i="1"/>
  <c r="W41" i="1"/>
  <c r="W37" i="1"/>
  <c r="W36" i="1"/>
  <c r="W35" i="1"/>
  <c r="W34" i="1"/>
  <c r="W33" i="1"/>
  <c r="W32" i="1"/>
  <c r="P26" i="1"/>
  <c r="P25" i="1"/>
  <c r="AD9" i="1" l="1"/>
  <c r="AB9" i="1"/>
  <c r="S17" i="1"/>
  <c r="P18" i="1"/>
  <c r="P17" i="1"/>
  <c r="L18" i="1"/>
  <c r="L17" i="1"/>
  <c r="N18" i="1"/>
  <c r="I18" i="1"/>
  <c r="I17" i="1"/>
  <c r="G18" i="1"/>
  <c r="G17" i="1"/>
  <c r="E18" i="1"/>
  <c r="E17" i="1"/>
  <c r="W18" i="1"/>
  <c r="W17" i="1"/>
  <c r="V9" i="1"/>
  <c r="V5" i="1"/>
  <c r="W28" i="1"/>
  <c r="W26" i="1"/>
  <c r="W25" i="1"/>
  <c r="N17" i="1"/>
  <c r="U17" i="1"/>
  <c r="U18" i="1"/>
  <c r="S13" i="1" l="1"/>
  <c r="U13" i="1" s="1"/>
  <c r="S12" i="1"/>
  <c r="U12" i="1" s="1"/>
  <c r="W12" i="1" s="1"/>
  <c r="S11" i="1"/>
  <c r="U11" i="1" s="1"/>
  <c r="W11" i="1" s="1"/>
  <c r="S10" i="1"/>
  <c r="U10" i="1" s="1"/>
  <c r="W10" i="1" s="1"/>
  <c r="S8" i="1"/>
  <c r="U8" i="1" s="1"/>
  <c r="W8" i="1" s="1"/>
  <c r="S7" i="1"/>
  <c r="U7" i="1" s="1"/>
  <c r="W7" i="1" s="1"/>
  <c r="S6" i="1"/>
  <c r="U6" i="1" s="1"/>
  <c r="W6" i="1" s="1"/>
  <c r="S4" i="1"/>
  <c r="U4" i="1" s="1"/>
  <c r="W4" i="1" s="1"/>
  <c r="S3" i="1"/>
  <c r="U3" i="1" s="1"/>
  <c r="W3" i="1" l="1"/>
  <c r="Q9" i="1"/>
  <c r="S9" i="1" s="1"/>
  <c r="U9" i="1" s="1"/>
  <c r="W9" i="1" s="1"/>
  <c r="Q5" i="1" l="1"/>
  <c r="S5" i="1" s="1"/>
  <c r="U5" i="1" s="1"/>
  <c r="W5" i="1" s="1"/>
  <c r="P13" i="1" l="1"/>
  <c r="P12" i="1"/>
  <c r="P11" i="1"/>
  <c r="P10" i="1"/>
  <c r="P9" i="1"/>
  <c r="P8" i="1"/>
  <c r="P7" i="1"/>
  <c r="P6" i="1"/>
  <c r="P5" i="1"/>
  <c r="P4" i="1"/>
  <c r="P3" i="1"/>
  <c r="I13" i="1" l="1"/>
  <c r="I12" i="1"/>
  <c r="I11" i="1"/>
  <c r="I10" i="1"/>
  <c r="I8" i="1"/>
  <c r="I7" i="1"/>
  <c r="I6" i="1"/>
  <c r="I5" i="1"/>
  <c r="I4" i="1"/>
  <c r="I3" i="1"/>
  <c r="H9" i="1" l="1"/>
  <c r="I9" i="1" s="1"/>
</calcChain>
</file>

<file path=xl/sharedStrings.xml><?xml version="1.0" encoding="utf-8"?>
<sst xmlns="http://schemas.openxmlformats.org/spreadsheetml/2006/main" count="105" uniqueCount="73">
  <si>
    <t>2T19</t>
  </si>
  <si>
    <t>6M19</t>
  </si>
  <si>
    <t>1T19</t>
  </si>
  <si>
    <t>Principais indicadores ambientais</t>
  </si>
  <si>
    <t>Escopo 2 - emissões indiretas relativas à compra de energia (tCO2e)</t>
  </si>
  <si>
    <t>Escopo 1 - emissões diretas (tCO2e)</t>
  </si>
  <si>
    <t>Escopo 3 - emissões indiretas da cadeia de valor (tCO2e)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</si>
  <si>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</si>
  <si>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</si>
  <si>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</si>
  <si>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>Funcionários Call Center</t>
  </si>
  <si>
    <t>Turnover total</t>
  </si>
  <si>
    <t>Turnover Call Center</t>
  </si>
  <si>
    <t>Turnover sem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</si>
  <si>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</si>
  <si>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</si>
  <si>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</si>
  <si>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</si>
  <si>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</si>
  <si>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</si>
  <si>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</si>
  <si>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</si>
  <si>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</si>
  <si>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</si>
  <si>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</si>
  <si>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</si>
  <si>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</si>
  <si>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</si>
  <si>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</si>
  <si>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9M19</t>
  </si>
  <si>
    <t>4T19</t>
  </si>
  <si>
    <t>2019</t>
  </si>
  <si>
    <t>% Mulheres na Gestão Estratégica</t>
  </si>
  <si>
    <t>Distribuição funcional</t>
  </si>
  <si>
    <t>Distribuição etária</t>
  </si>
  <si>
    <t>Distribuição por gênero</t>
  </si>
  <si>
    <t>Principais indicadores de gestão de pessoas</t>
  </si>
  <si>
    <t>1T20</t>
  </si>
  <si>
    <t>2T20</t>
  </si>
  <si>
    <t>6M20</t>
  </si>
  <si>
    <t>3T20</t>
  </si>
  <si>
    <t>9M20</t>
  </si>
  <si>
    <t>Consumo total de água (m³) [GRI-303]</t>
  </si>
  <si>
    <t>Emissões de gases de efeito estufa por escopo (tCO2e) [GRI 305]</t>
  </si>
  <si>
    <t>Gestão de Resíduos [GRI 306] (Kg)</t>
  </si>
  <si>
    <t>4T20</t>
  </si>
  <si>
    <t>2020</t>
  </si>
  <si>
    <t>1T21</t>
  </si>
  <si>
    <t>2T21</t>
  </si>
  <si>
    <t>6M21</t>
  </si>
  <si>
    <t>Funcionários</t>
  </si>
  <si>
    <t>9M21</t>
  </si>
  <si>
    <t>3T21</t>
  </si>
  <si>
    <t>4T21</t>
  </si>
  <si>
    <t>2021</t>
  </si>
  <si>
    <t>-</t>
  </si>
  <si>
    <t>1T22¹</t>
  </si>
  <si>
    <t>2T22</t>
  </si>
  <si>
    <t>3T22</t>
  </si>
  <si>
    <t>4T22</t>
  </si>
  <si>
    <t>1T23</t>
  </si>
  <si>
    <t xml:space="preserve">            Descarte de Vidro (Kg)</t>
  </si>
  <si>
    <t>2T23</t>
  </si>
  <si>
    <t>6M23</t>
  </si>
  <si>
    <t>3T23</t>
  </si>
  <si>
    <t>9M23</t>
  </si>
  <si>
    <t>2022¹</t>
  </si>
  <si>
    <t>6M22¹</t>
  </si>
  <si>
    <t>9M22¹</t>
  </si>
  <si>
    <t>4T23</t>
  </si>
  <si>
    <t>2023</t>
  </si>
  <si>
    <t>¹Novo escritório a partir de fevereiro/22; ²Dados não comparáveis com diferentes fontes de 2022 a 2023.</t>
  </si>
  <si>
    <t>Consumo total de energia elétrica (kWh) [GRI-302]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</si>
</sst>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#,##0\);\-"/>
    <numFmt numFmtId="165" formatCode="0.0%"/>
    <numFmt numFmtId="166" formatCode="#,##0;\(#,###\);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9">
    <border>
      <left/>
      <right/>
      <top/>
      <bottom/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7" borderId="0" xfId="0" applyFont="1" applyFill="1"/>
    <xf numFmtId="0" fontId="3" fillId="7" borderId="0" xfId="0" quotePrefix="1" applyFont="1" applyFill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4" fillId="10" borderId="0" xfId="0" applyFont="1" applyFill="1" applyAlignment="1">
      <alignment horizontal="left" vertical="center"/>
    </xf>
    <xf numFmtId="0" fontId="5" fillId="11" borderId="0" xfId="0" quotePrefix="1" applyFont="1" applyFill="1" applyAlignment="1">
      <alignment horizontal="left" vertical="center"/>
    </xf>
    <xf numFmtId="43" fontId="6" fillId="11" borderId="1" xfId="1" quotePrefix="1" applyFont="1" applyFill="1" applyBorder="1" applyAlignment="1">
      <alignment horizontal="center" vertical="center" wrapText="1"/>
    </xf>
    <xf numFmtId="17" fontId="6" fillId="11" borderId="5" xfId="1" quotePrefix="1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indent="1"/>
    </xf>
    <xf numFmtId="166" fontId="4" fillId="6" borderId="4" xfId="1" applyNumberFormat="1" applyFont="1" applyFill="1" applyBorder="1" applyAlignment="1">
      <alignment horizontal="center"/>
    </xf>
    <xf numFmtId="166" fontId="4" fillId="5" borderId="4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left" vertical="center"/>
    </xf>
    <xf numFmtId="0" fontId="7" fillId="0" borderId="0" xfId="0" applyFont="1"/>
    <xf numFmtId="0" fontId="7" fillId="0" borderId="6" xfId="0" applyFont="1" applyBorder="1"/>
    <xf numFmtId="17" fontId="6" fillId="11" borderId="1" xfId="1" quotePrefix="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indent="1"/>
    </xf>
    <xf numFmtId="166" fontId="4" fillId="9" borderId="4" xfId="1" applyNumberFormat="1" applyFont="1" applyFill="1" applyBorder="1" applyAlignment="1">
      <alignment horizontal="center"/>
    </xf>
    <xf numFmtId="165" fontId="4" fillId="6" borderId="4" xfId="2" applyNumberFormat="1" applyFont="1" applyFill="1" applyBorder="1" applyAlignment="1">
      <alignment horizontal="center"/>
    </xf>
    <xf numFmtId="165" fontId="4" fillId="5" borderId="4" xfId="2" applyNumberFormat="1" applyFont="1" applyFill="1" applyBorder="1" applyAlignment="1">
      <alignment horizontal="center"/>
    </xf>
    <xf numFmtId="165" fontId="7" fillId="3" borderId="3" xfId="2" applyNumberFormat="1" applyFont="1" applyFill="1" applyBorder="1" applyAlignment="1">
      <alignment horizontal="center" vertical="center" wrapText="1"/>
    </xf>
    <xf numFmtId="165" fontId="7" fillId="2" borderId="3" xfId="2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 indent="1"/>
    </xf>
    <xf numFmtId="9" fontId="7" fillId="0" borderId="0" xfId="2" applyFont="1"/>
    <xf numFmtId="0" fontId="0" fillId="7" borderId="0" xfId="0" applyFill="1"/>
    <xf numFmtId="165" fontId="4" fillId="9" borderId="4" xfId="2" applyNumberFormat="1" applyFont="1" applyFill="1" applyBorder="1" applyAlignment="1">
      <alignment horizontal="center"/>
    </xf>
    <xf numFmtId="165" fontId="7" fillId="10" borderId="3" xfId="2" applyNumberFormat="1" applyFont="1" applyFill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7" fontId="8" fillId="0" borderId="8" xfId="1" quotePrefix="1" applyNumberFormat="1" applyFont="1" applyFill="1" applyBorder="1" applyAlignment="1">
      <alignment horizontal="center" vertical="center" wrapText="1"/>
    </xf>
    <xf numFmtId="43" fontId="8" fillId="0" borderId="5" xfId="1" quotePrefix="1" applyFont="1" applyFill="1" applyBorder="1" applyAlignment="1">
      <alignment horizontal="center" vertical="center" wrapText="1"/>
    </xf>
    <xf numFmtId="9" fontId="9" fillId="0" borderId="4" xfId="2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1A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3">
    <tabColor theme="4" tint="-0.249977111117893"/>
    <pageSetUpPr fitToPage="1"/>
  </sheetPr>
  <dimension ref="A1:AK78"/>
  <sheetViews>
    <sheetView showGridLines="0" tabSelected="1" zoomScale="60" zoomScaleNormal="60" workbookViewId="0">
      <selection activeCell="AK2" sqref="AK2"/>
    </sheetView>
  </sheetViews>
  <sheetFormatPr defaultColWidth="33" defaultRowHeight="14.5" outlineLevelCol="1" x14ac:dyDescent="0.35"/>
  <cols>
    <col min="1" max="1" width="5.26953125" customWidth="1"/>
    <col min="2" max="2" width="72.453125" customWidth="1"/>
    <col min="3" max="8" width="12.26953125" hidden="1" customWidth="1" outlineLevel="1"/>
    <col min="9" max="9" width="12.26953125" customWidth="1" collapsed="1"/>
    <col min="10" max="15" width="12.26953125" hidden="1" customWidth="1" outlineLevel="1"/>
    <col min="16" max="16" width="12.26953125" customWidth="1" collapsed="1"/>
    <col min="17" max="22" width="12.26953125" hidden="1" customWidth="1" outlineLevel="1"/>
    <col min="23" max="23" width="12.26953125" customWidth="1" collapsed="1"/>
    <col min="24" max="28" width="12.26953125" hidden="1" customWidth="1" outlineLevel="1"/>
    <col min="29" max="29" width="12.26953125" customWidth="1" collapsed="1"/>
    <col min="30" max="30" width="12.26953125" customWidth="1"/>
    <col min="31" max="35" width="12.26953125" hidden="1" customWidth="1" outlineLevel="1"/>
    <col min="36" max="36" width="12.26953125" style="35" customWidth="1" collapsed="1"/>
    <col min="37" max="37" width="12.26953125" style="35" customWidth="1"/>
  </cols>
  <sheetData>
    <row r="1" spans="1:37" ht="15" thickBot="1" x14ac:dyDescent="0.4">
      <c r="B1" s="4"/>
      <c r="AJ1"/>
      <c r="AK1"/>
    </row>
    <row r="2" spans="1:37" ht="33" customHeight="1" thickTop="1" thickBot="1" x14ac:dyDescent="0.4">
      <c r="A2" s="5"/>
      <c r="B2" s="8" t="s">
        <v>3</v>
      </c>
      <c r="C2" s="9" t="s">
        <v>2</v>
      </c>
      <c r="D2" s="9" t="s">
        <v>0</v>
      </c>
      <c r="E2" s="9" t="s">
        <v>1</v>
      </c>
      <c r="F2" s="9" t="s">
        <v>28</v>
      </c>
      <c r="G2" s="9" t="s">
        <v>29</v>
      </c>
      <c r="H2" s="9" t="s">
        <v>30</v>
      </c>
      <c r="I2" s="9" t="s">
        <v>31</v>
      </c>
      <c r="J2" s="9" t="s">
        <v>37</v>
      </c>
      <c r="K2" s="9" t="s">
        <v>38</v>
      </c>
      <c r="L2" s="9" t="s">
        <v>39</v>
      </c>
      <c r="M2" s="10" t="s">
        <v>40</v>
      </c>
      <c r="N2" s="10" t="s">
        <v>41</v>
      </c>
      <c r="O2" s="9" t="s">
        <v>45</v>
      </c>
      <c r="P2" s="9" t="s">
        <v>46</v>
      </c>
      <c r="Q2" s="9" t="s">
        <v>47</v>
      </c>
      <c r="R2" s="9" t="s">
        <v>48</v>
      </c>
      <c r="S2" s="9" t="s">
        <v>49</v>
      </c>
      <c r="T2" s="9" t="s">
        <v>52</v>
      </c>
      <c r="U2" s="9" t="s">
        <v>51</v>
      </c>
      <c r="V2" s="9" t="s">
        <v>53</v>
      </c>
      <c r="W2" s="9" t="s">
        <v>54</v>
      </c>
      <c r="X2" s="9" t="s">
        <v>56</v>
      </c>
      <c r="Y2" s="9" t="s">
        <v>57</v>
      </c>
      <c r="Z2" s="9" t="s">
        <v>67</v>
      </c>
      <c r="AA2" s="9" t="s">
        <v>58</v>
      </c>
      <c r="AB2" s="9" t="s">
        <v>68</v>
      </c>
      <c r="AC2" s="9" t="s">
        <v>59</v>
      </c>
      <c r="AD2" s="9" t="s">
        <v>66</v>
      </c>
      <c r="AE2" s="9" t="s">
        <v>60</v>
      </c>
      <c r="AF2" s="9" t="s">
        <v>62</v>
      </c>
      <c r="AG2" s="9" t="s">
        <v>63</v>
      </c>
      <c r="AH2" s="9" t="s">
        <v>64</v>
      </c>
      <c r="AI2" s="9" t="s">
        <v>65</v>
      </c>
      <c r="AJ2" s="10" t="s">
        <v>69</v>
      </c>
      <c r="AK2" s="10" t="s">
        <v>70</v>
      </c>
    </row>
    <row r="3" spans="1:37" ht="16.5" customHeight="1" thickBot="1" x14ac:dyDescent="0.4">
      <c r="A3" s="1"/>
      <c r="B3" s="11" t="s">
        <v>72</v>
      </c>
      <c r="C3" s="12">
        <v>231329.99999999997</v>
      </c>
      <c r="D3" s="12">
        <v>211580</v>
      </c>
      <c r="E3" s="12">
        <v>442910</v>
      </c>
      <c r="F3" s="12">
        <v>198210</v>
      </c>
      <c r="G3" s="12">
        <v>641120</v>
      </c>
      <c r="H3" s="12">
        <v>238272</v>
      </c>
      <c r="I3" s="12">
        <f>SUM(C3,D3,F3,H3)</f>
        <v>879392</v>
      </c>
      <c r="J3" s="12">
        <v>235613</v>
      </c>
      <c r="K3" s="12">
        <v>141141</v>
      </c>
      <c r="L3" s="12">
        <v>376754</v>
      </c>
      <c r="M3" s="12">
        <v>172685</v>
      </c>
      <c r="N3" s="12">
        <v>549439</v>
      </c>
      <c r="O3" s="12">
        <v>184644</v>
      </c>
      <c r="P3" s="12">
        <f t="shared" ref="P3:P13" si="0">O3+M3+K3+J3</f>
        <v>734083</v>
      </c>
      <c r="Q3" s="12">
        <v>196925</v>
      </c>
      <c r="R3" s="12">
        <v>155177</v>
      </c>
      <c r="S3" s="12">
        <f t="shared" ref="S3:S13" si="1">Q3+R3</f>
        <v>352102</v>
      </c>
      <c r="T3" s="12">
        <v>156298</v>
      </c>
      <c r="U3" s="12">
        <f t="shared" ref="U3:U13" si="2">T3+S3</f>
        <v>508400</v>
      </c>
      <c r="V3" s="12">
        <v>111125</v>
      </c>
      <c r="W3" s="12">
        <f t="shared" ref="W3:W12" si="3">V3+U3</f>
        <v>619525</v>
      </c>
      <c r="X3" s="12">
        <v>8609</v>
      </c>
      <c r="Y3" s="12">
        <v>13506</v>
      </c>
      <c r="Z3" s="12">
        <f>X3+Y3</f>
        <v>22115</v>
      </c>
      <c r="AA3" s="12">
        <v>47491</v>
      </c>
      <c r="AB3" s="12">
        <f>Z3+AA3</f>
        <v>69606</v>
      </c>
      <c r="AC3" s="12">
        <v>37331</v>
      </c>
      <c r="AD3" s="12">
        <f>AC3+AB3</f>
        <v>106937</v>
      </c>
      <c r="AE3" s="12">
        <v>77121</v>
      </c>
      <c r="AF3" s="12">
        <v>53405</v>
      </c>
      <c r="AG3" s="12">
        <f t="shared" ref="AG3:AG13" si="4">AE3+AF3</f>
        <v>130526</v>
      </c>
      <c r="AH3" s="12">
        <v>149257</v>
      </c>
      <c r="AI3" s="12">
        <f t="shared" ref="AI3:AI13" si="5">AH3+AG3</f>
        <v>279783</v>
      </c>
      <c r="AJ3" s="13">
        <v>122568</v>
      </c>
      <c r="AK3" s="13">
        <v>402351</v>
      </c>
    </row>
    <row r="4" spans="1:37" ht="16" thickBot="1" x14ac:dyDescent="0.4">
      <c r="A4" s="1"/>
      <c r="B4" s="11" t="s">
        <v>42</v>
      </c>
      <c r="C4" s="12">
        <v>2422.21</v>
      </c>
      <c r="D4" s="12">
        <v>2109.21</v>
      </c>
      <c r="E4" s="12">
        <v>4531.42</v>
      </c>
      <c r="F4" s="12">
        <v>1663.39</v>
      </c>
      <c r="G4" s="12">
        <v>6194.81</v>
      </c>
      <c r="H4" s="12">
        <v>1791.1999999999998</v>
      </c>
      <c r="I4" s="12">
        <f t="shared" ref="I4:I13" si="6">SUM(C4,D4,F4,H4)</f>
        <v>7986.01</v>
      </c>
      <c r="J4" s="12">
        <v>1905.65</v>
      </c>
      <c r="K4" s="12">
        <v>1029.93</v>
      </c>
      <c r="L4" s="12">
        <v>2935.58</v>
      </c>
      <c r="M4" s="12">
        <v>953.51</v>
      </c>
      <c r="N4" s="12">
        <v>3889.09</v>
      </c>
      <c r="O4" s="12">
        <v>1064</v>
      </c>
      <c r="P4" s="12">
        <f t="shared" si="0"/>
        <v>4953.09</v>
      </c>
      <c r="Q4" s="12">
        <v>1220</v>
      </c>
      <c r="R4" s="12">
        <v>540.78</v>
      </c>
      <c r="S4" s="12">
        <f t="shared" si="1"/>
        <v>1760.78</v>
      </c>
      <c r="T4" s="12">
        <v>595.54999999999995</v>
      </c>
      <c r="U4" s="12">
        <f t="shared" si="2"/>
        <v>2356.33</v>
      </c>
      <c r="V4" s="12">
        <v>862.63</v>
      </c>
      <c r="W4" s="12">
        <f t="shared" si="3"/>
        <v>3218.96</v>
      </c>
      <c r="X4" s="12">
        <v>446.54</v>
      </c>
      <c r="Y4" s="12">
        <v>544.75</v>
      </c>
      <c r="Z4" s="12">
        <f>X4+Y4</f>
        <v>991.29</v>
      </c>
      <c r="AA4" s="12">
        <v>540</v>
      </c>
      <c r="AB4" s="12">
        <f>AA4+Y4+X4</f>
        <v>1531.29</v>
      </c>
      <c r="AC4" s="12">
        <v>476</v>
      </c>
      <c r="AD4" s="12">
        <f>AC4+AB4</f>
        <v>2007.29</v>
      </c>
      <c r="AE4" s="12">
        <v>705</v>
      </c>
      <c r="AF4" s="12">
        <v>631.20000000000005</v>
      </c>
      <c r="AG4" s="12">
        <f t="shared" si="4"/>
        <v>1336.2</v>
      </c>
      <c r="AH4" s="12">
        <v>920.64</v>
      </c>
      <c r="AI4" s="12">
        <f t="shared" si="5"/>
        <v>2256.84</v>
      </c>
      <c r="AJ4" s="13">
        <v>800.88</v>
      </c>
      <c r="AK4" s="13">
        <v>3057.7200000000003</v>
      </c>
    </row>
    <row r="5" spans="1:37" ht="16" thickBot="1" x14ac:dyDescent="0.4">
      <c r="A5" s="1"/>
      <c r="B5" s="11" t="s">
        <v>43</v>
      </c>
      <c r="C5" s="12">
        <v>266.34000000000003</v>
      </c>
      <c r="D5" s="12">
        <v>312.33000000000004</v>
      </c>
      <c r="E5" s="12">
        <v>578.67000000000007</v>
      </c>
      <c r="F5" s="12">
        <v>90.36</v>
      </c>
      <c r="G5" s="12">
        <v>669.03000000000009</v>
      </c>
      <c r="H5" s="12">
        <v>327.36</v>
      </c>
      <c r="I5" s="12">
        <f t="shared" si="6"/>
        <v>996.3900000000001</v>
      </c>
      <c r="J5" s="12">
        <v>142.47</v>
      </c>
      <c r="K5" s="12">
        <v>30.28</v>
      </c>
      <c r="L5" s="12">
        <v>172.75</v>
      </c>
      <c r="M5" s="12">
        <v>41.71</v>
      </c>
      <c r="N5" s="12">
        <v>214.46</v>
      </c>
      <c r="O5" s="12">
        <v>58</v>
      </c>
      <c r="P5" s="12">
        <f t="shared" si="0"/>
        <v>272.46000000000004</v>
      </c>
      <c r="Q5" s="12">
        <f>SUM(Q6:Q8)</f>
        <v>94</v>
      </c>
      <c r="R5" s="12">
        <v>42</v>
      </c>
      <c r="S5" s="12">
        <f t="shared" si="1"/>
        <v>136</v>
      </c>
      <c r="T5" s="12">
        <v>79</v>
      </c>
      <c r="U5" s="12">
        <f t="shared" si="2"/>
        <v>215</v>
      </c>
      <c r="V5" s="12">
        <f>SUM(V6:V8)</f>
        <v>95.16</v>
      </c>
      <c r="W5" s="12">
        <f t="shared" si="3"/>
        <v>310.15999999999997</v>
      </c>
      <c r="X5" s="12">
        <f>SUM(X6:X8)</f>
        <v>69.720000000000013</v>
      </c>
      <c r="Y5" s="12">
        <f>SUM(Y6:Y8)</f>
        <v>70.510000000000005</v>
      </c>
      <c r="Z5" s="12">
        <f>SUM(Z6:Z8)</f>
        <v>140.23000000000002</v>
      </c>
      <c r="AA5" s="12">
        <v>50</v>
      </c>
      <c r="AB5" s="12">
        <f>SUM(AB6:AB8)</f>
        <v>189.23000000000002</v>
      </c>
      <c r="AC5" s="12">
        <f>SUM(AC6:AC8)</f>
        <v>67.5</v>
      </c>
      <c r="AD5" s="12">
        <f>SUM(AD6:AD8)</f>
        <v>256.73</v>
      </c>
      <c r="AE5" s="12">
        <f>SUM(AE6:AE8)</f>
        <v>74</v>
      </c>
      <c r="AF5" s="12">
        <f>SUM(AF6:AF8)</f>
        <v>91.86</v>
      </c>
      <c r="AG5" s="12">
        <f t="shared" si="4"/>
        <v>165.86</v>
      </c>
      <c r="AH5" s="12">
        <f>SUM(AH6:AH8)</f>
        <v>72.77000000000001</v>
      </c>
      <c r="AI5" s="12">
        <f t="shared" si="5"/>
        <v>238.63000000000002</v>
      </c>
      <c r="AJ5" s="13">
        <v>79.599999999999994</v>
      </c>
      <c r="AK5" s="13">
        <v>318.23</v>
      </c>
    </row>
    <row r="6" spans="1:37" ht="16.5" thickTop="1" thickBot="1" x14ac:dyDescent="0.4">
      <c r="A6" s="1"/>
      <c r="B6" s="14" t="s">
        <v>5</v>
      </c>
      <c r="C6" s="15">
        <v>23.85</v>
      </c>
      <c r="D6" s="15">
        <v>11.02</v>
      </c>
      <c r="E6" s="15">
        <v>34.870000000000005</v>
      </c>
      <c r="F6" s="15">
        <v>0.96</v>
      </c>
      <c r="G6" s="15">
        <v>35.830000000000005</v>
      </c>
      <c r="H6" s="15">
        <v>17.97</v>
      </c>
      <c r="I6" s="15">
        <f t="shared" si="6"/>
        <v>53.800000000000004</v>
      </c>
      <c r="J6" s="15">
        <v>18.600000000000001</v>
      </c>
      <c r="K6" s="15">
        <v>1.28</v>
      </c>
      <c r="L6" s="15">
        <v>19.880000000000003</v>
      </c>
      <c r="M6" s="15">
        <v>0.5</v>
      </c>
      <c r="N6" s="15">
        <v>20.380000000000003</v>
      </c>
      <c r="O6" s="15">
        <v>0.6</v>
      </c>
      <c r="P6" s="15">
        <f t="shared" si="0"/>
        <v>20.98</v>
      </c>
      <c r="Q6" s="15">
        <v>7</v>
      </c>
      <c r="R6" s="15">
        <v>0.5</v>
      </c>
      <c r="S6" s="15">
        <f t="shared" si="1"/>
        <v>7.5</v>
      </c>
      <c r="T6" s="15">
        <v>0.63</v>
      </c>
      <c r="U6" s="15">
        <f t="shared" si="2"/>
        <v>8.1300000000000008</v>
      </c>
      <c r="V6" s="15">
        <v>0.27</v>
      </c>
      <c r="W6" s="15">
        <f t="shared" si="3"/>
        <v>8.4</v>
      </c>
      <c r="X6" s="15">
        <v>0</v>
      </c>
      <c r="Y6" s="15">
        <v>0</v>
      </c>
      <c r="Z6" s="15">
        <f>X6+Y6</f>
        <v>0</v>
      </c>
      <c r="AA6" s="15">
        <v>0</v>
      </c>
      <c r="AB6" s="15">
        <v>0</v>
      </c>
      <c r="AC6" s="15">
        <v>0</v>
      </c>
      <c r="AD6" s="15">
        <f>AC6+AB6</f>
        <v>0</v>
      </c>
      <c r="AE6" s="15">
        <v>2</v>
      </c>
      <c r="AF6" s="15">
        <v>2.56</v>
      </c>
      <c r="AG6" s="15">
        <f t="shared" si="4"/>
        <v>4.5600000000000005</v>
      </c>
      <c r="AH6" s="15">
        <v>2.36</v>
      </c>
      <c r="AI6" s="15">
        <f t="shared" si="5"/>
        <v>6.92</v>
      </c>
      <c r="AJ6" s="16">
        <v>5.8</v>
      </c>
      <c r="AK6" s="16">
        <v>12.719999999999999</v>
      </c>
    </row>
    <row r="7" spans="1:37" ht="16.5" thickTop="1" thickBot="1" x14ac:dyDescent="0.4">
      <c r="A7" s="2"/>
      <c r="B7" s="14" t="s">
        <v>4</v>
      </c>
      <c r="C7" s="15">
        <v>7.93</v>
      </c>
      <c r="D7" s="15">
        <v>7.26</v>
      </c>
      <c r="E7" s="15">
        <v>15.19</v>
      </c>
      <c r="F7" s="15">
        <v>6.8</v>
      </c>
      <c r="G7" s="15">
        <v>21.99</v>
      </c>
      <c r="H7" s="15">
        <v>24.330000000000002</v>
      </c>
      <c r="I7" s="15">
        <f t="shared" si="6"/>
        <v>46.32</v>
      </c>
      <c r="J7" s="15">
        <v>21.51</v>
      </c>
      <c r="K7" s="15">
        <v>12.89</v>
      </c>
      <c r="L7" s="15">
        <v>34.400000000000006</v>
      </c>
      <c r="M7" s="15">
        <v>8.48</v>
      </c>
      <c r="N7" s="15">
        <v>42.88000000000001</v>
      </c>
      <c r="O7" s="15">
        <v>20.14</v>
      </c>
      <c r="P7" s="15">
        <f t="shared" si="0"/>
        <v>63.02000000000001</v>
      </c>
      <c r="Q7" s="15">
        <v>22</v>
      </c>
      <c r="R7" s="15">
        <v>17.21</v>
      </c>
      <c r="S7" s="15">
        <f t="shared" si="1"/>
        <v>39.21</v>
      </c>
      <c r="T7" s="15">
        <v>23.3</v>
      </c>
      <c r="U7" s="15">
        <f t="shared" si="2"/>
        <v>62.510000000000005</v>
      </c>
      <c r="V7" s="15">
        <v>28.39</v>
      </c>
      <c r="W7" s="15">
        <f t="shared" si="3"/>
        <v>90.9</v>
      </c>
      <c r="X7" s="15">
        <v>0.68</v>
      </c>
      <c r="Y7" s="15">
        <v>1.39</v>
      </c>
      <c r="Z7" s="15">
        <f>X7+Y7</f>
        <v>2.0699999999999998</v>
      </c>
      <c r="AA7" s="15">
        <v>2</v>
      </c>
      <c r="AB7" s="15">
        <f>AA7+Y7+X7</f>
        <v>4.0699999999999994</v>
      </c>
      <c r="AC7" s="15">
        <v>1.6</v>
      </c>
      <c r="AD7" s="15">
        <f>AC7+AB7</f>
        <v>5.67</v>
      </c>
      <c r="AE7" s="15">
        <v>2</v>
      </c>
      <c r="AF7" s="15">
        <v>1.67</v>
      </c>
      <c r="AG7" s="15">
        <f t="shared" si="4"/>
        <v>3.67</v>
      </c>
      <c r="AH7" s="15">
        <v>7.39</v>
      </c>
      <c r="AI7" s="15">
        <f t="shared" si="5"/>
        <v>11.059999999999999</v>
      </c>
      <c r="AJ7" s="16">
        <v>4.75</v>
      </c>
      <c r="AK7" s="16">
        <v>15.809999999999999</v>
      </c>
    </row>
    <row r="8" spans="1:37" ht="16.5" thickTop="1" thickBot="1" x14ac:dyDescent="0.4">
      <c r="A8" s="3"/>
      <c r="B8" s="14" t="s">
        <v>6</v>
      </c>
      <c r="C8" s="15">
        <v>234.56</v>
      </c>
      <c r="D8" s="15">
        <v>294.05</v>
      </c>
      <c r="E8" s="15">
        <v>528.61</v>
      </c>
      <c r="F8" s="15">
        <v>82.6</v>
      </c>
      <c r="G8" s="15">
        <v>611.21</v>
      </c>
      <c r="H8" s="15">
        <v>285.06</v>
      </c>
      <c r="I8" s="15">
        <f t="shared" si="6"/>
        <v>896.27</v>
      </c>
      <c r="J8" s="15">
        <v>102.36</v>
      </c>
      <c r="K8" s="15">
        <v>16.11</v>
      </c>
      <c r="L8" s="15">
        <v>118.47</v>
      </c>
      <c r="M8" s="15">
        <v>32.74</v>
      </c>
      <c r="N8" s="15">
        <v>151.21</v>
      </c>
      <c r="O8" s="15">
        <v>37.020000000000003</v>
      </c>
      <c r="P8" s="15">
        <f t="shared" si="0"/>
        <v>188.23000000000002</v>
      </c>
      <c r="Q8" s="15">
        <v>65</v>
      </c>
      <c r="R8" s="15">
        <v>24.13</v>
      </c>
      <c r="S8" s="15">
        <f t="shared" si="1"/>
        <v>89.13</v>
      </c>
      <c r="T8" s="15">
        <v>54.67</v>
      </c>
      <c r="U8" s="15">
        <f t="shared" si="2"/>
        <v>143.80000000000001</v>
      </c>
      <c r="V8" s="15">
        <v>66.5</v>
      </c>
      <c r="W8" s="15">
        <f t="shared" si="3"/>
        <v>210.3</v>
      </c>
      <c r="X8" s="15">
        <v>69.040000000000006</v>
      </c>
      <c r="Y8" s="15">
        <v>69.12</v>
      </c>
      <c r="Z8" s="15">
        <f>X8+Y8</f>
        <v>138.16000000000003</v>
      </c>
      <c r="AA8" s="15">
        <v>47</v>
      </c>
      <c r="AB8" s="15">
        <f>AA8+Y8+X8</f>
        <v>185.16000000000003</v>
      </c>
      <c r="AC8" s="15">
        <v>65.900000000000006</v>
      </c>
      <c r="AD8" s="15">
        <f>AC8+AB8</f>
        <v>251.06000000000003</v>
      </c>
      <c r="AE8" s="15">
        <v>70</v>
      </c>
      <c r="AF8" s="15">
        <v>87.63</v>
      </c>
      <c r="AG8" s="15">
        <f t="shared" si="4"/>
        <v>157.63</v>
      </c>
      <c r="AH8" s="15">
        <v>63.02</v>
      </c>
      <c r="AI8" s="15">
        <f t="shared" si="5"/>
        <v>220.65</v>
      </c>
      <c r="AJ8" s="16">
        <v>69.05</v>
      </c>
      <c r="AK8" s="16">
        <v>289.7</v>
      </c>
    </row>
    <row r="9" spans="1:37" ht="16.5" thickTop="1" thickBot="1" x14ac:dyDescent="0.4">
      <c r="A9" s="2"/>
      <c r="B9" s="11" t="s">
        <v>44</v>
      </c>
      <c r="C9" s="12">
        <v>1742</v>
      </c>
      <c r="D9" s="12">
        <v>2002</v>
      </c>
      <c r="E9" s="12">
        <v>3744</v>
      </c>
      <c r="F9" s="12">
        <v>2003</v>
      </c>
      <c r="G9" s="12">
        <v>5755</v>
      </c>
      <c r="H9" s="12">
        <f>SUM(H10:H13)</f>
        <v>2147</v>
      </c>
      <c r="I9" s="12">
        <f t="shared" si="6"/>
        <v>7894</v>
      </c>
      <c r="J9" s="12">
        <v>1948</v>
      </c>
      <c r="K9" s="12">
        <v>283</v>
      </c>
      <c r="L9" s="12">
        <v>2231</v>
      </c>
      <c r="M9" s="12">
        <v>794</v>
      </c>
      <c r="N9" s="12">
        <v>3025</v>
      </c>
      <c r="O9" s="12">
        <v>842</v>
      </c>
      <c r="P9" s="12">
        <f t="shared" si="0"/>
        <v>3867</v>
      </c>
      <c r="Q9" s="12">
        <f>SUM(Q10:Q13)</f>
        <v>666</v>
      </c>
      <c r="R9" s="12">
        <v>557</v>
      </c>
      <c r="S9" s="12">
        <f t="shared" si="1"/>
        <v>1223</v>
      </c>
      <c r="T9" s="12">
        <v>276</v>
      </c>
      <c r="U9" s="12">
        <f t="shared" si="2"/>
        <v>1499</v>
      </c>
      <c r="V9" s="12">
        <f>SUM(V10:V13)</f>
        <v>432</v>
      </c>
      <c r="W9" s="12">
        <f t="shared" si="3"/>
        <v>1931</v>
      </c>
      <c r="X9" s="12">
        <f t="shared" ref="X9:AD9" si="7">SUM(X10:X13)</f>
        <v>228</v>
      </c>
      <c r="Y9" s="12">
        <f t="shared" si="7"/>
        <v>535.78000000000009</v>
      </c>
      <c r="Z9" s="12">
        <f t="shared" si="7"/>
        <v>763.78000000000009</v>
      </c>
      <c r="AA9" s="12">
        <f t="shared" si="7"/>
        <v>568.37</v>
      </c>
      <c r="AB9" s="12">
        <f t="shared" si="7"/>
        <v>1332.1499999999999</v>
      </c>
      <c r="AC9" s="12">
        <f t="shared" si="7"/>
        <v>385</v>
      </c>
      <c r="AD9" s="12">
        <f t="shared" si="7"/>
        <v>1717.1499999999999</v>
      </c>
      <c r="AE9" s="12">
        <f t="shared" ref="AE9:AF9" si="8">SUM(AE10:AE13)</f>
        <v>855</v>
      </c>
      <c r="AF9" s="12">
        <f t="shared" si="8"/>
        <v>443.28</v>
      </c>
      <c r="AG9" s="12">
        <f t="shared" si="4"/>
        <v>1298.28</v>
      </c>
      <c r="AH9" s="12">
        <f>SUM(AH10:AH13)</f>
        <v>54</v>
      </c>
      <c r="AI9" s="12">
        <f t="shared" si="5"/>
        <v>1352.28</v>
      </c>
      <c r="AJ9" s="13">
        <v>243.95999999999998</v>
      </c>
      <c r="AK9" s="13">
        <v>1596.24</v>
      </c>
    </row>
    <row r="10" spans="1:37" ht="16.5" thickTop="1" thickBot="1" x14ac:dyDescent="0.4">
      <c r="A10" s="2"/>
      <c r="B10" s="17" t="s">
        <v>7</v>
      </c>
      <c r="C10" s="15">
        <v>939</v>
      </c>
      <c r="D10" s="15">
        <v>1022</v>
      </c>
      <c r="E10" s="15">
        <v>1961</v>
      </c>
      <c r="F10" s="15">
        <v>998</v>
      </c>
      <c r="G10" s="15">
        <v>2959</v>
      </c>
      <c r="H10" s="15">
        <v>1145</v>
      </c>
      <c r="I10" s="15">
        <f t="shared" si="6"/>
        <v>4104</v>
      </c>
      <c r="J10" s="15">
        <v>1139</v>
      </c>
      <c r="K10" s="15">
        <v>187</v>
      </c>
      <c r="L10" s="15">
        <v>1326</v>
      </c>
      <c r="M10" s="15">
        <v>406</v>
      </c>
      <c r="N10" s="15">
        <v>1732</v>
      </c>
      <c r="O10" s="15">
        <v>486</v>
      </c>
      <c r="P10" s="15">
        <f t="shared" si="0"/>
        <v>2218</v>
      </c>
      <c r="Q10" s="15">
        <v>460</v>
      </c>
      <c r="R10" s="15">
        <v>411</v>
      </c>
      <c r="S10" s="15">
        <f t="shared" si="1"/>
        <v>871</v>
      </c>
      <c r="T10" s="15">
        <v>194</v>
      </c>
      <c r="U10" s="15">
        <f t="shared" si="2"/>
        <v>1065</v>
      </c>
      <c r="V10" s="15">
        <v>331</v>
      </c>
      <c r="W10" s="15">
        <f t="shared" si="3"/>
        <v>1396</v>
      </c>
      <c r="X10" s="15">
        <v>205</v>
      </c>
      <c r="Y10" s="15">
        <v>482.11</v>
      </c>
      <c r="Z10" s="15">
        <f>X10+Y10</f>
        <v>687.11</v>
      </c>
      <c r="AA10" s="15">
        <v>511.78</v>
      </c>
      <c r="AB10" s="15">
        <f>AA10+Z10</f>
        <v>1198.8899999999999</v>
      </c>
      <c r="AC10" s="15">
        <v>346</v>
      </c>
      <c r="AD10" s="15">
        <f>AC10+AB10</f>
        <v>1544.8899999999999</v>
      </c>
      <c r="AE10" s="15">
        <v>770</v>
      </c>
      <c r="AF10" s="15">
        <v>399.12</v>
      </c>
      <c r="AG10" s="15">
        <f t="shared" si="4"/>
        <v>1169.1199999999999</v>
      </c>
      <c r="AH10" s="15">
        <v>48.72</v>
      </c>
      <c r="AI10" s="15">
        <f t="shared" si="5"/>
        <v>1217.8399999999999</v>
      </c>
      <c r="AJ10" s="16">
        <v>219.64</v>
      </c>
      <c r="AK10" s="16">
        <v>1437.48</v>
      </c>
    </row>
    <row r="11" spans="1:37" ht="16.5" thickTop="1" thickBot="1" x14ac:dyDescent="0.4">
      <c r="A11" s="2"/>
      <c r="B11" s="17" t="s">
        <v>8</v>
      </c>
      <c r="C11" s="15">
        <v>803</v>
      </c>
      <c r="D11" s="15">
        <v>967</v>
      </c>
      <c r="E11" s="15">
        <v>1770</v>
      </c>
      <c r="F11" s="15">
        <v>972</v>
      </c>
      <c r="G11" s="15">
        <v>2742</v>
      </c>
      <c r="H11" s="15">
        <v>914</v>
      </c>
      <c r="I11" s="15">
        <f t="shared" si="6"/>
        <v>3656</v>
      </c>
      <c r="J11" s="15">
        <v>785</v>
      </c>
      <c r="K11" s="15">
        <v>96</v>
      </c>
      <c r="L11" s="15">
        <v>881</v>
      </c>
      <c r="M11" s="15">
        <v>388</v>
      </c>
      <c r="N11" s="15">
        <v>1269</v>
      </c>
      <c r="O11" s="15">
        <v>356</v>
      </c>
      <c r="P11" s="15">
        <f t="shared" si="0"/>
        <v>1625</v>
      </c>
      <c r="Q11" s="15">
        <v>206</v>
      </c>
      <c r="R11" s="15">
        <v>146</v>
      </c>
      <c r="S11" s="15">
        <f t="shared" si="1"/>
        <v>352</v>
      </c>
      <c r="T11" s="15">
        <v>82</v>
      </c>
      <c r="U11" s="15">
        <f t="shared" si="2"/>
        <v>434</v>
      </c>
      <c r="V11" s="15">
        <v>101</v>
      </c>
      <c r="W11" s="15">
        <f t="shared" si="3"/>
        <v>535</v>
      </c>
      <c r="X11" s="15">
        <v>16</v>
      </c>
      <c r="Y11" s="15">
        <v>37.46</v>
      </c>
      <c r="Z11" s="15">
        <f>X11+Y11</f>
        <v>53.46</v>
      </c>
      <c r="AA11" s="15">
        <v>39.729999999999997</v>
      </c>
      <c r="AB11" s="15">
        <f>AA11+Z11</f>
        <v>93.19</v>
      </c>
      <c r="AC11" s="15">
        <v>27</v>
      </c>
      <c r="AD11" s="15">
        <f>AC11+AB11</f>
        <v>120.19</v>
      </c>
      <c r="AE11" s="15">
        <v>60</v>
      </c>
      <c r="AF11" s="15">
        <v>30.96</v>
      </c>
      <c r="AG11" s="15">
        <f t="shared" si="4"/>
        <v>90.960000000000008</v>
      </c>
      <c r="AH11" s="15">
        <v>3.6</v>
      </c>
      <c r="AI11" s="15">
        <f t="shared" si="5"/>
        <v>94.56</v>
      </c>
      <c r="AJ11" s="16">
        <v>17.2</v>
      </c>
      <c r="AK11" s="16">
        <v>111.76</v>
      </c>
    </row>
    <row r="12" spans="1:37" ht="16.5" thickTop="1" thickBot="1" x14ac:dyDescent="0.4">
      <c r="A12" s="1"/>
      <c r="B12" s="17" t="s">
        <v>9</v>
      </c>
      <c r="C12" s="15">
        <v>0</v>
      </c>
      <c r="D12" s="15">
        <v>21</v>
      </c>
      <c r="E12" s="15">
        <v>21</v>
      </c>
      <c r="F12" s="15">
        <v>33</v>
      </c>
      <c r="G12" s="15">
        <v>54</v>
      </c>
      <c r="H12" s="15">
        <v>84</v>
      </c>
      <c r="I12" s="15">
        <f t="shared" si="6"/>
        <v>138</v>
      </c>
      <c r="J12" s="15">
        <v>21</v>
      </c>
      <c r="K12" s="15">
        <v>0</v>
      </c>
      <c r="L12" s="15">
        <v>21</v>
      </c>
      <c r="M12" s="15">
        <v>0</v>
      </c>
      <c r="N12" s="15">
        <v>21</v>
      </c>
      <c r="O12" s="15">
        <v>0</v>
      </c>
      <c r="P12" s="15">
        <f t="shared" si="0"/>
        <v>21</v>
      </c>
      <c r="Q12" s="15">
        <v>0</v>
      </c>
      <c r="R12" s="15">
        <v>0</v>
      </c>
      <c r="S12" s="15">
        <f t="shared" si="1"/>
        <v>0</v>
      </c>
      <c r="T12" s="15">
        <v>0</v>
      </c>
      <c r="U12" s="15">
        <f t="shared" si="2"/>
        <v>0</v>
      </c>
      <c r="V12" s="15">
        <v>0</v>
      </c>
      <c r="W12" s="15">
        <f t="shared" si="3"/>
        <v>0</v>
      </c>
      <c r="X12" s="15">
        <v>5</v>
      </c>
      <c r="Y12" s="15">
        <v>10.7</v>
      </c>
      <c r="Z12" s="15">
        <f>X12+Y12</f>
        <v>15.7</v>
      </c>
      <c r="AA12" s="15">
        <v>11.35</v>
      </c>
      <c r="AB12" s="15">
        <f>AA12+Z12</f>
        <v>27.049999999999997</v>
      </c>
      <c r="AC12" s="15">
        <v>8</v>
      </c>
      <c r="AD12" s="15">
        <f>AC12+AB12</f>
        <v>35.049999999999997</v>
      </c>
      <c r="AE12" s="15">
        <v>17</v>
      </c>
      <c r="AF12" s="15">
        <v>8.64</v>
      </c>
      <c r="AG12" s="15">
        <f t="shared" si="4"/>
        <v>25.64</v>
      </c>
      <c r="AH12" s="15">
        <v>0.96</v>
      </c>
      <c r="AI12" s="15">
        <f t="shared" si="5"/>
        <v>26.6</v>
      </c>
      <c r="AJ12" s="16">
        <v>5.16</v>
      </c>
      <c r="AK12" s="16">
        <v>31.76</v>
      </c>
    </row>
    <row r="13" spans="1:37" ht="16.5" thickTop="1" thickBot="1" x14ac:dyDescent="0.4">
      <c r="A13" s="1"/>
      <c r="B13" s="17" t="s">
        <v>61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4</v>
      </c>
      <c r="I13" s="15">
        <f t="shared" si="6"/>
        <v>4</v>
      </c>
      <c r="J13" s="15">
        <v>3</v>
      </c>
      <c r="K13" s="15">
        <v>0</v>
      </c>
      <c r="L13" s="15">
        <v>3</v>
      </c>
      <c r="M13" s="15">
        <v>0</v>
      </c>
      <c r="N13" s="15">
        <v>3</v>
      </c>
      <c r="O13" s="15">
        <v>0</v>
      </c>
      <c r="P13" s="15">
        <f t="shared" si="0"/>
        <v>3</v>
      </c>
      <c r="Q13" s="15">
        <v>0</v>
      </c>
      <c r="R13" s="15">
        <v>0</v>
      </c>
      <c r="S13" s="15">
        <f t="shared" si="1"/>
        <v>0</v>
      </c>
      <c r="T13" s="15">
        <v>0</v>
      </c>
      <c r="U13" s="15">
        <f t="shared" si="2"/>
        <v>0</v>
      </c>
      <c r="V13" s="15" t="s">
        <v>55</v>
      </c>
      <c r="W13" s="15">
        <v>0</v>
      </c>
      <c r="X13" s="15">
        <v>2</v>
      </c>
      <c r="Y13" s="15">
        <v>5.51</v>
      </c>
      <c r="Z13" s="15">
        <f>X13+Y13</f>
        <v>7.51</v>
      </c>
      <c r="AA13" s="15">
        <v>5.51</v>
      </c>
      <c r="AB13" s="15">
        <f>AA13+Z13</f>
        <v>13.02</v>
      </c>
      <c r="AC13" s="15">
        <v>4</v>
      </c>
      <c r="AD13" s="15">
        <f>AC13+AB13</f>
        <v>17.02</v>
      </c>
      <c r="AE13" s="15">
        <v>8</v>
      </c>
      <c r="AF13" s="15">
        <v>4.5599999999999996</v>
      </c>
      <c r="AG13" s="15">
        <f t="shared" si="4"/>
        <v>12.559999999999999</v>
      </c>
      <c r="AH13" s="15">
        <v>0.72</v>
      </c>
      <c r="AI13" s="15">
        <f t="shared" si="5"/>
        <v>13.28</v>
      </c>
      <c r="AJ13" s="16">
        <v>1.96</v>
      </c>
      <c r="AK13" s="16">
        <v>15.239999999999998</v>
      </c>
    </row>
    <row r="14" spans="1:37" ht="16" thickTop="1" x14ac:dyDescent="0.35">
      <c r="B14" s="18" t="s">
        <v>71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6" thickBot="1" x14ac:dyDescent="0.4"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6.5" thickTop="1" thickBot="1" x14ac:dyDescent="0.4">
      <c r="A16" s="6"/>
      <c r="B16" s="8" t="s">
        <v>36</v>
      </c>
      <c r="C16" s="20" t="s">
        <v>2</v>
      </c>
      <c r="D16" s="20" t="s">
        <v>0</v>
      </c>
      <c r="E16" s="9" t="s">
        <v>1</v>
      </c>
      <c r="F16" s="20" t="s">
        <v>28</v>
      </c>
      <c r="G16" s="20" t="s">
        <v>29</v>
      </c>
      <c r="H16" s="20" t="s">
        <v>30</v>
      </c>
      <c r="I16" s="20" t="s">
        <v>31</v>
      </c>
      <c r="J16" s="20" t="s">
        <v>37</v>
      </c>
      <c r="K16" s="20" t="s">
        <v>38</v>
      </c>
      <c r="L16" s="20" t="s">
        <v>39</v>
      </c>
      <c r="M16" s="10" t="s">
        <v>40</v>
      </c>
      <c r="N16" s="10" t="s">
        <v>41</v>
      </c>
      <c r="O16" s="20" t="s">
        <v>45</v>
      </c>
      <c r="P16" s="20" t="s">
        <v>46</v>
      </c>
      <c r="Q16" s="20" t="s">
        <v>47</v>
      </c>
      <c r="R16" s="20" t="s">
        <v>48</v>
      </c>
      <c r="S16" s="20" t="s">
        <v>49</v>
      </c>
      <c r="T16" s="20" t="s">
        <v>52</v>
      </c>
      <c r="U16" s="20" t="s">
        <v>51</v>
      </c>
      <c r="V16" s="20" t="s">
        <v>53</v>
      </c>
      <c r="W16" s="20" t="s">
        <v>54</v>
      </c>
      <c r="X16" s="9" t="s">
        <v>56</v>
      </c>
      <c r="Y16" s="20" t="s">
        <v>57</v>
      </c>
      <c r="Z16" s="9" t="s">
        <v>67</v>
      </c>
      <c r="AA16" s="20" t="s">
        <v>58</v>
      </c>
      <c r="AB16" s="9" t="s">
        <v>68</v>
      </c>
      <c r="AC16" s="20" t="s">
        <v>59</v>
      </c>
      <c r="AD16" s="9" t="s">
        <v>66</v>
      </c>
      <c r="AE16" s="20" t="str">
        <f t="shared" ref="AE16:AG16" si="9">AE2</f>
        <v>1T23</v>
      </c>
      <c r="AF16" s="20" t="str">
        <f t="shared" si="9"/>
        <v>2T23</v>
      </c>
      <c r="AG16" s="20" t="str">
        <f t="shared" si="9"/>
        <v>6M23</v>
      </c>
      <c r="AH16" s="20" t="str">
        <f>AH2</f>
        <v>3T23</v>
      </c>
      <c r="AI16" s="20" t="str">
        <f>AI2</f>
        <v>9M23</v>
      </c>
      <c r="AJ16" s="10" t="s">
        <v>69</v>
      </c>
      <c r="AK16" s="10" t="s">
        <v>70</v>
      </c>
    </row>
    <row r="17" spans="2:37" ht="16" thickBot="1" x14ac:dyDescent="0.4">
      <c r="B17" s="11" t="s">
        <v>50</v>
      </c>
      <c r="C17" s="12">
        <v>2141</v>
      </c>
      <c r="D17" s="12">
        <v>2152</v>
      </c>
      <c r="E17" s="12">
        <f>D17</f>
        <v>2152</v>
      </c>
      <c r="F17" s="12">
        <v>2158</v>
      </c>
      <c r="G17" s="12">
        <f>F17</f>
        <v>2158</v>
      </c>
      <c r="H17" s="12">
        <v>2135</v>
      </c>
      <c r="I17" s="12">
        <f>H17</f>
        <v>2135</v>
      </c>
      <c r="J17" s="12">
        <v>2136</v>
      </c>
      <c r="K17" s="12">
        <v>2069</v>
      </c>
      <c r="L17" s="12">
        <f>K17</f>
        <v>2069</v>
      </c>
      <c r="M17" s="12">
        <v>2065</v>
      </c>
      <c r="N17" s="12">
        <f>M17</f>
        <v>2065</v>
      </c>
      <c r="O17" s="12">
        <v>1981</v>
      </c>
      <c r="P17" s="12">
        <f>O17</f>
        <v>1981</v>
      </c>
      <c r="Q17" s="12">
        <v>1928</v>
      </c>
      <c r="R17" s="12">
        <v>1911</v>
      </c>
      <c r="S17" s="12">
        <f>R17</f>
        <v>1911</v>
      </c>
      <c r="T17" s="12">
        <v>1981</v>
      </c>
      <c r="U17" s="12">
        <f>T17</f>
        <v>1981</v>
      </c>
      <c r="V17" s="12">
        <v>1734</v>
      </c>
      <c r="W17" s="12">
        <f>V17</f>
        <v>1734</v>
      </c>
      <c r="X17" s="12">
        <v>1719</v>
      </c>
      <c r="Y17" s="12">
        <v>1698</v>
      </c>
      <c r="Z17" s="12">
        <v>1698</v>
      </c>
      <c r="AA17" s="12">
        <v>1718</v>
      </c>
      <c r="AB17" s="12">
        <f>AA17</f>
        <v>1718</v>
      </c>
      <c r="AC17" s="12">
        <v>1726</v>
      </c>
      <c r="AD17" s="12">
        <f>AC17</f>
        <v>1726</v>
      </c>
      <c r="AE17" s="12">
        <v>1746</v>
      </c>
      <c r="AF17" s="12">
        <v>1756</v>
      </c>
      <c r="AG17" s="12">
        <f>AF17</f>
        <v>1756</v>
      </c>
      <c r="AH17" s="12">
        <v>1947</v>
      </c>
      <c r="AI17" s="12">
        <f>AH17</f>
        <v>1947</v>
      </c>
      <c r="AJ17" s="13">
        <v>1917</v>
      </c>
      <c r="AK17" s="13">
        <v>1917</v>
      </c>
    </row>
    <row r="18" spans="2:37" ht="16" thickBot="1" x14ac:dyDescent="0.4">
      <c r="B18" s="11" t="s">
        <v>10</v>
      </c>
      <c r="C18" s="12">
        <v>563</v>
      </c>
      <c r="D18" s="12">
        <v>563</v>
      </c>
      <c r="E18" s="12">
        <f>D18</f>
        <v>563</v>
      </c>
      <c r="F18" s="12">
        <v>566</v>
      </c>
      <c r="G18" s="12">
        <f>F18</f>
        <v>566</v>
      </c>
      <c r="H18" s="12">
        <v>563</v>
      </c>
      <c r="I18" s="12">
        <f>H18</f>
        <v>563</v>
      </c>
      <c r="J18" s="12">
        <v>572</v>
      </c>
      <c r="K18" s="12">
        <v>544</v>
      </c>
      <c r="L18" s="12">
        <f>K18</f>
        <v>544</v>
      </c>
      <c r="M18" s="12">
        <v>545</v>
      </c>
      <c r="N18" s="12">
        <f>M18</f>
        <v>545</v>
      </c>
      <c r="O18" s="12">
        <v>520</v>
      </c>
      <c r="P18" s="12">
        <f>O18</f>
        <v>520</v>
      </c>
      <c r="Q18" s="12">
        <v>504</v>
      </c>
      <c r="R18" s="12">
        <v>490</v>
      </c>
      <c r="S18" s="12">
        <v>490</v>
      </c>
      <c r="T18" s="12">
        <v>477</v>
      </c>
      <c r="U18" s="12">
        <f>T18</f>
        <v>477</v>
      </c>
      <c r="V18" s="12">
        <v>192</v>
      </c>
      <c r="W18" s="12">
        <f>V18</f>
        <v>192</v>
      </c>
      <c r="X18" s="12">
        <v>166</v>
      </c>
      <c r="Y18" s="12">
        <v>153</v>
      </c>
      <c r="Z18" s="12">
        <v>153</v>
      </c>
      <c r="AA18" s="12">
        <v>145</v>
      </c>
      <c r="AB18" s="12">
        <f>AA18</f>
        <v>145</v>
      </c>
      <c r="AC18" s="12">
        <v>149</v>
      </c>
      <c r="AD18" s="12">
        <f>AC18</f>
        <v>149</v>
      </c>
      <c r="AE18" s="12">
        <v>146</v>
      </c>
      <c r="AF18" s="12">
        <v>143</v>
      </c>
      <c r="AG18" s="12">
        <f>AF18</f>
        <v>143</v>
      </c>
      <c r="AH18" s="12">
        <v>159</v>
      </c>
      <c r="AI18" s="12">
        <f>AH18</f>
        <v>159</v>
      </c>
      <c r="AJ18" s="13">
        <v>156</v>
      </c>
      <c r="AK18" s="13">
        <v>156</v>
      </c>
    </row>
    <row r="19" spans="2:37" ht="16" thickBot="1" x14ac:dyDescent="0.4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2:37" ht="16" thickBot="1" x14ac:dyDescent="0.4">
      <c r="B20" s="11" t="s">
        <v>11</v>
      </c>
      <c r="C20" s="23">
        <v>7.0060719290051379E-2</v>
      </c>
      <c r="D20" s="23">
        <v>5.9944237918215612E-2</v>
      </c>
      <c r="E20" s="23">
        <v>0.1289875173370319</v>
      </c>
      <c r="F20" s="23">
        <v>7.0435588507877664E-2</v>
      </c>
      <c r="G20" s="23">
        <v>0.19880073800738007</v>
      </c>
      <c r="H20" s="23">
        <v>6.340326340326341E-2</v>
      </c>
      <c r="I20" s="23">
        <v>0.26433566433566436</v>
      </c>
      <c r="J20" s="23">
        <v>5.7116104868913858E-2</v>
      </c>
      <c r="K20" s="23">
        <v>3.9149347510874816E-2</v>
      </c>
      <c r="L20" s="23">
        <v>9.811503141614307E-2</v>
      </c>
      <c r="M20" s="23">
        <v>3.0024213075060532E-2</v>
      </c>
      <c r="N20" s="23">
        <v>0.12832929782082325</v>
      </c>
      <c r="O20" s="23">
        <v>8.6320040383644631E-2</v>
      </c>
      <c r="P20" s="23">
        <v>0.21898543445504773</v>
      </c>
      <c r="Q20" s="23">
        <v>6.1203319502074686E-2</v>
      </c>
      <c r="R20" s="23">
        <v>5.763239875389408E-2</v>
      </c>
      <c r="S20" s="23">
        <v>0.11941848390446522</v>
      </c>
      <c r="T20" s="23">
        <v>4.4399596367305755E-2</v>
      </c>
      <c r="U20" s="23">
        <v>0.15931863727454909</v>
      </c>
      <c r="V20" s="23">
        <v>0.19096626643796455</v>
      </c>
      <c r="W20" s="23">
        <v>0.37278444825614637</v>
      </c>
      <c r="X20" s="23">
        <v>6.4013840830449822E-2</v>
      </c>
      <c r="Y20" s="23">
        <v>5.9544658493870403E-2</v>
      </c>
      <c r="Z20" s="23">
        <v>0.12434325744308231</v>
      </c>
      <c r="AA20" s="23">
        <v>7.6923076923076927E-2</v>
      </c>
      <c r="AB20" s="23">
        <v>0.20011567379988432</v>
      </c>
      <c r="AC20" s="23">
        <v>7.1587449625791597E-2</v>
      </c>
      <c r="AD20" s="23">
        <v>0.27173287276914221</v>
      </c>
      <c r="AE20" s="23">
        <v>6.8000000000000005E-2</v>
      </c>
      <c r="AF20" s="23">
        <v>4.9544419134396354E-2</v>
      </c>
      <c r="AG20" s="23">
        <v>0.11731207289293849</v>
      </c>
      <c r="AH20" s="23">
        <v>7.2999999999999995E-2</v>
      </c>
      <c r="AI20" s="23">
        <v>0.17899999999999999</v>
      </c>
      <c r="AJ20" s="24">
        <v>8.4000000000000005E-2</v>
      </c>
      <c r="AK20" s="24">
        <v>0.26600000000000001</v>
      </c>
    </row>
    <row r="21" spans="2:37" ht="16.5" thickTop="1" thickBot="1" x14ac:dyDescent="0.4">
      <c r="B21" s="14" t="s">
        <v>13</v>
      </c>
      <c r="C21" s="25">
        <v>6.7173637515842835E-2</v>
      </c>
      <c r="D21" s="25">
        <v>5.2863436123348019E-2</v>
      </c>
      <c r="E21" s="25">
        <v>0.11874999999999999</v>
      </c>
      <c r="F21" s="25">
        <v>6.7211055276381909E-2</v>
      </c>
      <c r="G21" s="25">
        <v>0.1853932584269663</v>
      </c>
      <c r="H21" s="25">
        <v>6.637168141592921E-2</v>
      </c>
      <c r="I21" s="25">
        <v>0.25410872313527183</v>
      </c>
      <c r="J21" s="25">
        <v>6.010230179028133E-2</v>
      </c>
      <c r="K21" s="25">
        <v>3.4098360655737708E-2</v>
      </c>
      <c r="L21" s="25">
        <v>9.5114006514657984E-2</v>
      </c>
      <c r="M21" s="25">
        <v>3.0263157894736843E-2</v>
      </c>
      <c r="N21" s="25">
        <v>0.12540822991508818</v>
      </c>
      <c r="O21" s="25">
        <v>9.1999999999999998E-2</v>
      </c>
      <c r="P21" s="25">
        <v>0.22297756628144119</v>
      </c>
      <c r="Q21" s="25">
        <v>7.02247191011236E-2</v>
      </c>
      <c r="R21" s="25">
        <v>6.4066852367688026E-2</v>
      </c>
      <c r="S21" s="25">
        <v>0.13440111420612813</v>
      </c>
      <c r="T21" s="25">
        <v>4.5182724252491695E-2</v>
      </c>
      <c r="U21" s="25">
        <v>0.1718235681369322</v>
      </c>
      <c r="V21" s="25">
        <v>4.9454078355812461E-2</v>
      </c>
      <c r="W21" s="25">
        <v>0.21708413615928066</v>
      </c>
      <c r="X21" s="25">
        <v>4.0816326530612242E-2</v>
      </c>
      <c r="Y21" s="25">
        <v>5.5769230769230772E-2</v>
      </c>
      <c r="Z21" s="25">
        <v>9.6794871794871798E-2</v>
      </c>
      <c r="AA21" s="25">
        <v>7.0707070707070704E-2</v>
      </c>
      <c r="AB21" s="25">
        <v>0.16603535353535354</v>
      </c>
      <c r="AC21" s="25">
        <v>6.9899244332493699E-2</v>
      </c>
      <c r="AD21" s="25">
        <v>0.23677581863979849</v>
      </c>
      <c r="AE21" s="25">
        <v>6.3E-2</v>
      </c>
      <c r="AF21" s="25">
        <v>4.4637321760694355E-2</v>
      </c>
      <c r="AG21" s="25">
        <v>0.10725356478611284</v>
      </c>
      <c r="AH21" s="25">
        <v>7.0000000000000007E-2</v>
      </c>
      <c r="AI21" s="25">
        <v>0.16700000000000001</v>
      </c>
      <c r="AJ21" s="26">
        <v>8.3000000000000004E-2</v>
      </c>
      <c r="AK21" s="26">
        <v>0.253</v>
      </c>
    </row>
    <row r="22" spans="2:37" ht="16.5" thickTop="1" thickBot="1" x14ac:dyDescent="0.4">
      <c r="B22" s="14" t="s">
        <v>12</v>
      </c>
      <c r="C22" s="25">
        <v>7.8152753108348141E-2</v>
      </c>
      <c r="D22" s="25">
        <v>7.9928952042628773E-2</v>
      </c>
      <c r="E22" s="25">
        <v>0.15808170515097691</v>
      </c>
      <c r="F22" s="25">
        <v>7.9505300353356886E-2</v>
      </c>
      <c r="G22" s="25">
        <v>0.23674911660777384</v>
      </c>
      <c r="H22" s="25">
        <v>5.5062166962699825E-2</v>
      </c>
      <c r="I22" s="25">
        <v>0.29307282415630553</v>
      </c>
      <c r="J22" s="25">
        <v>4.8951048951048952E-2</v>
      </c>
      <c r="K22" s="25">
        <v>5.3308823529411763E-2</v>
      </c>
      <c r="L22" s="25">
        <v>0.10477941176470588</v>
      </c>
      <c r="M22" s="25">
        <v>2.9357798165137616E-2</v>
      </c>
      <c r="N22" s="25">
        <v>0.13394495412844037</v>
      </c>
      <c r="O22" s="25">
        <v>6.7307692307692304E-2</v>
      </c>
      <c r="P22" s="25">
        <v>0.2076923076923077</v>
      </c>
      <c r="Q22" s="25">
        <v>3.5714285714285712E-2</v>
      </c>
      <c r="R22" s="25">
        <v>3.8775510204081633E-2</v>
      </c>
      <c r="S22" s="25">
        <v>7.5510204081632656E-2</v>
      </c>
      <c r="T22" s="25">
        <v>4.1928721174004195E-2</v>
      </c>
      <c r="U22" s="25">
        <v>0.11949685534591195</v>
      </c>
      <c r="V22" s="25">
        <v>1.3385416666666667</v>
      </c>
      <c r="W22" s="25">
        <v>1.6354166666666667</v>
      </c>
      <c r="X22" s="25">
        <v>0.28313253012048195</v>
      </c>
      <c r="Y22" s="25">
        <v>9.8039215686274508E-2</v>
      </c>
      <c r="Z22" s="25">
        <v>0.40522875816993464</v>
      </c>
      <c r="AA22" s="25">
        <v>0.14482758620689656</v>
      </c>
      <c r="AB22" s="25">
        <v>0.57241379310344831</v>
      </c>
      <c r="AC22" s="25">
        <v>8.7248322147651006E-2</v>
      </c>
      <c r="AD22" s="25">
        <v>0.64429530201342278</v>
      </c>
      <c r="AE22" s="25">
        <v>0.128</v>
      </c>
      <c r="AF22" s="25">
        <v>0.1048951048951049</v>
      </c>
      <c r="AG22" s="25">
        <v>0.23076923076923078</v>
      </c>
      <c r="AH22" s="25">
        <v>0.107</v>
      </c>
      <c r="AI22" s="25">
        <v>0.314</v>
      </c>
      <c r="AJ22" s="26">
        <v>0.09</v>
      </c>
      <c r="AK22" s="26">
        <v>0.41</v>
      </c>
    </row>
    <row r="23" spans="2:37" ht="16.5" thickTop="1" thickBot="1" x14ac:dyDescent="0.4">
      <c r="B23" s="27" t="s">
        <v>14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1"/>
      <c r="AK23" s="31"/>
    </row>
    <row r="24" spans="2:37" ht="16.5" thickTop="1" thickBot="1" x14ac:dyDescent="0.4">
      <c r="B24" s="7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9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32"/>
      <c r="AK24" s="32"/>
    </row>
    <row r="25" spans="2:37" ht="16.5" thickTop="1" thickBot="1" x14ac:dyDescent="0.4">
      <c r="B25" s="11" t="s">
        <v>15</v>
      </c>
      <c r="C25" s="23">
        <v>0.26521133302368788</v>
      </c>
      <c r="D25" s="23">
        <v>0.26306056403143779</v>
      </c>
      <c r="E25" s="23">
        <f>D25</f>
        <v>0.26306056403143779</v>
      </c>
      <c r="F25" s="23">
        <v>0.26245387453874541</v>
      </c>
      <c r="G25" s="23">
        <v>0.26245387453874541</v>
      </c>
      <c r="H25" s="23">
        <v>0.26060606060606062</v>
      </c>
      <c r="I25" s="23">
        <v>0.26060606060606062</v>
      </c>
      <c r="J25" s="23">
        <v>0.26561043802423112</v>
      </c>
      <c r="K25" s="23">
        <v>0.265993265993266</v>
      </c>
      <c r="L25" s="23">
        <v>0.265993265993266</v>
      </c>
      <c r="M25" s="23">
        <v>0.26878612716763006</v>
      </c>
      <c r="N25" s="23">
        <v>0.26878612716763006</v>
      </c>
      <c r="O25" s="23">
        <v>0.26217980914113509</v>
      </c>
      <c r="P25" s="23">
        <f>O25</f>
        <v>0.26217980914113509</v>
      </c>
      <c r="Q25" s="23">
        <v>0.26044352759154205</v>
      </c>
      <c r="R25" s="23">
        <v>0.26272066458982346</v>
      </c>
      <c r="S25" s="23">
        <v>0.26272066458982346</v>
      </c>
      <c r="T25" s="23">
        <v>0.2620240480961924</v>
      </c>
      <c r="U25" s="23">
        <v>0.2620240480961924</v>
      </c>
      <c r="V25" s="23">
        <v>0.28187535734705543</v>
      </c>
      <c r="W25" s="23">
        <f>V25</f>
        <v>0.28187535734705543</v>
      </c>
      <c r="X25" s="23">
        <v>0.29907621247113164</v>
      </c>
      <c r="Y25" s="23">
        <v>0.29772329246935203</v>
      </c>
      <c r="Z25" s="23">
        <v>0.29772329246935203</v>
      </c>
      <c r="AA25" s="23">
        <v>0.29895712630359211</v>
      </c>
      <c r="AB25" s="23">
        <v>0.29895712630359211</v>
      </c>
      <c r="AC25" s="23">
        <v>0.29648819804260218</v>
      </c>
      <c r="AD25" s="23">
        <v>0.29648819804260218</v>
      </c>
      <c r="AE25" s="23">
        <v>0.29199999999999998</v>
      </c>
      <c r="AF25" s="23">
        <v>0.29199999999999998</v>
      </c>
      <c r="AG25" s="23">
        <f>AF25</f>
        <v>0.29199999999999998</v>
      </c>
      <c r="AH25" s="23">
        <v>0.28599999999999998</v>
      </c>
      <c r="AI25" s="23">
        <f>AH25</f>
        <v>0.28599999999999998</v>
      </c>
      <c r="AJ25" s="24">
        <v>0.28499999999999998</v>
      </c>
      <c r="AK25" s="24">
        <v>0.28499999999999998</v>
      </c>
    </row>
    <row r="26" spans="2:37" ht="16" thickBot="1" x14ac:dyDescent="0.4">
      <c r="B26" s="11" t="s">
        <v>16</v>
      </c>
      <c r="C26" s="23">
        <v>0.73478866697631218</v>
      </c>
      <c r="D26" s="23">
        <v>0.73693943596856215</v>
      </c>
      <c r="E26" s="23">
        <f>D26</f>
        <v>0.73693943596856215</v>
      </c>
      <c r="F26" s="23">
        <v>0.73754612546125464</v>
      </c>
      <c r="G26" s="23">
        <v>0.73754612546125464</v>
      </c>
      <c r="H26" s="23">
        <v>0.73939393939393938</v>
      </c>
      <c r="I26" s="23">
        <v>0.73939393939393938</v>
      </c>
      <c r="J26" s="23">
        <v>0.73438956197576888</v>
      </c>
      <c r="K26" s="23">
        <v>0.734006734006734</v>
      </c>
      <c r="L26" s="23">
        <v>0.734006734006734</v>
      </c>
      <c r="M26" s="23">
        <v>0.73121387283236994</v>
      </c>
      <c r="N26" s="23">
        <v>0.73121387283236994</v>
      </c>
      <c r="O26" s="23">
        <v>0.73782019085886485</v>
      </c>
      <c r="P26" s="23">
        <f>O26</f>
        <v>0.73782019085886485</v>
      </c>
      <c r="Q26" s="23">
        <v>0.73955647240845801</v>
      </c>
      <c r="R26" s="23">
        <v>0.73727933541017654</v>
      </c>
      <c r="S26" s="23">
        <v>0.73727933541017654</v>
      </c>
      <c r="T26" s="23">
        <v>0.7379759519038076</v>
      </c>
      <c r="U26" s="23">
        <v>0.7379759519038076</v>
      </c>
      <c r="V26" s="23">
        <v>0.71812464265294451</v>
      </c>
      <c r="W26" s="23">
        <f>V26</f>
        <v>0.71812464265294451</v>
      </c>
      <c r="X26" s="23">
        <v>0.70092378752886841</v>
      </c>
      <c r="Y26" s="23">
        <v>0.70227670753064797</v>
      </c>
      <c r="Z26" s="23">
        <v>0.70227670753064797</v>
      </c>
      <c r="AA26" s="23">
        <v>0.70104287369640783</v>
      </c>
      <c r="AB26" s="23">
        <v>0.70104287369640783</v>
      </c>
      <c r="AC26" s="23">
        <v>0.70351180195739782</v>
      </c>
      <c r="AD26" s="23">
        <v>0.70351180195739782</v>
      </c>
      <c r="AE26" s="23">
        <v>0.70799999999999996</v>
      </c>
      <c r="AF26" s="23">
        <v>0.70799999999999996</v>
      </c>
      <c r="AG26" s="23">
        <f>AF26</f>
        <v>0.70799999999999996</v>
      </c>
      <c r="AH26" s="23">
        <v>0.71399999999999997</v>
      </c>
      <c r="AI26" s="23">
        <f>AH26</f>
        <v>0.71399999999999997</v>
      </c>
      <c r="AJ26" s="24">
        <v>0.71499999999999997</v>
      </c>
      <c r="AK26" s="24">
        <v>0.71499999999999997</v>
      </c>
    </row>
    <row r="27" spans="2:37" ht="15.65" customHeight="1" thickBot="1" x14ac:dyDescent="0.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.65" customHeight="1" thickBot="1" x14ac:dyDescent="0.4">
      <c r="B28" s="11" t="s">
        <v>32</v>
      </c>
      <c r="C28" s="23">
        <v>0.45333333333333331</v>
      </c>
      <c r="D28" s="23">
        <v>0.46575342465753422</v>
      </c>
      <c r="E28" s="23">
        <v>0.46575342465753422</v>
      </c>
      <c r="F28" s="23">
        <v>0.47368421052631576</v>
      </c>
      <c r="G28" s="23">
        <v>0.47368421052631576</v>
      </c>
      <c r="H28" s="23">
        <v>0.47222222222222221</v>
      </c>
      <c r="I28" s="23">
        <v>0.47222222222222221</v>
      </c>
      <c r="J28" s="23">
        <v>0.43661971830985913</v>
      </c>
      <c r="K28" s="23">
        <v>0.42253521126760563</v>
      </c>
      <c r="L28" s="23">
        <v>0.42253521126760563</v>
      </c>
      <c r="M28" s="23">
        <v>0.41891891891891891</v>
      </c>
      <c r="N28" s="23">
        <v>0.41891891891891891</v>
      </c>
      <c r="O28" s="23">
        <v>0.42253521126760563</v>
      </c>
      <c r="P28" s="23">
        <v>0.42253521126760563</v>
      </c>
      <c r="Q28" s="23">
        <v>0.4264705882352941</v>
      </c>
      <c r="R28" s="23">
        <v>0.42028985507246375</v>
      </c>
      <c r="S28" s="23">
        <v>0.42028985507246375</v>
      </c>
      <c r="T28" s="23">
        <v>0.45200000000000001</v>
      </c>
      <c r="U28" s="23">
        <v>0.45945945945945948</v>
      </c>
      <c r="V28" s="23">
        <v>0.43</v>
      </c>
      <c r="W28" s="23">
        <f>V28</f>
        <v>0.43</v>
      </c>
      <c r="X28" s="23">
        <v>0.41772151898734178</v>
      </c>
      <c r="Y28" s="23">
        <v>0.42699999999999999</v>
      </c>
      <c r="Z28" s="23">
        <f>Y28</f>
        <v>0.42699999999999999</v>
      </c>
      <c r="AA28" s="23">
        <v>0.45121951219512196</v>
      </c>
      <c r="AB28" s="23">
        <v>0.45121951219512196</v>
      </c>
      <c r="AC28" s="23">
        <v>0.42528735632183906</v>
      </c>
      <c r="AD28" s="23">
        <v>0.42528735632183906</v>
      </c>
      <c r="AE28" s="23">
        <v>0.46</v>
      </c>
      <c r="AF28" s="23">
        <v>0.438</v>
      </c>
      <c r="AG28" s="23">
        <f>AF28</f>
        <v>0.438</v>
      </c>
      <c r="AH28" s="23">
        <v>0.44</v>
      </c>
      <c r="AI28" s="23">
        <f>AH28</f>
        <v>0.44</v>
      </c>
      <c r="AJ28" s="24">
        <v>0.44600000000000001</v>
      </c>
      <c r="AK28" s="24">
        <v>0.44600000000000001</v>
      </c>
    </row>
    <row r="29" spans="2:37" ht="6" customHeight="1" thickBot="1" x14ac:dyDescent="0.4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:37" ht="16.5" thickTop="1" thickBot="1" x14ac:dyDescent="0.4">
      <c r="B30" s="27" t="s">
        <v>14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ht="16.5" thickTop="1" thickBot="1" x14ac:dyDescent="0.4">
      <c r="B31" s="7" t="s">
        <v>33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ht="16" thickBot="1" x14ac:dyDescent="0.4">
      <c r="B32" s="11" t="s">
        <v>17</v>
      </c>
      <c r="C32" s="23">
        <v>3.7365716954694066E-3</v>
      </c>
      <c r="D32" s="23">
        <v>3.2527881040892194E-3</v>
      </c>
      <c r="E32" s="23">
        <v>3.2527881040892194E-3</v>
      </c>
      <c r="F32" s="23">
        <v>3.7071362372567192E-3</v>
      </c>
      <c r="G32" s="23">
        <v>3.7071362372567192E-3</v>
      </c>
      <c r="H32" s="23">
        <v>3.7470725995316159E-3</v>
      </c>
      <c r="I32" s="23">
        <v>3.7470725995316159E-3</v>
      </c>
      <c r="J32" s="23">
        <v>3.2771535580524347E-3</v>
      </c>
      <c r="K32" s="23">
        <v>3.3832769453842437E-3</v>
      </c>
      <c r="L32" s="23">
        <v>3.3832769453842437E-3</v>
      </c>
      <c r="M32" s="23">
        <v>3.3898305084745762E-3</v>
      </c>
      <c r="N32" s="23">
        <v>3.3898305084745762E-3</v>
      </c>
      <c r="O32" s="23">
        <v>3.5335689045936395E-3</v>
      </c>
      <c r="P32" s="23">
        <v>3.5335689045936395E-3</v>
      </c>
      <c r="Q32" s="23">
        <v>3.6307053941908715E-3</v>
      </c>
      <c r="R32" s="23">
        <v>3.663003663003663E-3</v>
      </c>
      <c r="S32" s="23">
        <v>3.663003663003663E-3</v>
      </c>
      <c r="T32" s="23">
        <v>3.5335689045936395E-3</v>
      </c>
      <c r="U32" s="23">
        <v>3.5317860746720484E-3</v>
      </c>
      <c r="V32" s="23">
        <v>4.0369088811995383E-3</v>
      </c>
      <c r="W32" s="23">
        <f t="shared" ref="W32:W37" si="10">V32</f>
        <v>4.0369088811995383E-3</v>
      </c>
      <c r="X32" s="23">
        <v>4.0674026728646133E-3</v>
      </c>
      <c r="Y32" s="23">
        <v>4.7114252061248524E-3</v>
      </c>
      <c r="Z32" s="23">
        <v>4.7114252061248524E-3</v>
      </c>
      <c r="AA32" s="23">
        <v>4.6565774155995342E-3</v>
      </c>
      <c r="AB32" s="23">
        <v>4.6565774155995342E-3</v>
      </c>
      <c r="AC32" s="23">
        <v>4.6349942062572421E-3</v>
      </c>
      <c r="AD32" s="23">
        <v>4.6349942062572421E-3</v>
      </c>
      <c r="AE32" s="23">
        <v>5.0000000000000001E-3</v>
      </c>
      <c r="AF32" s="23">
        <v>4.5845272206303722E-3</v>
      </c>
      <c r="AG32" s="23">
        <f t="shared" ref="AG32:AG37" si="11">AF32</f>
        <v>4.5845272206303722E-3</v>
      </c>
      <c r="AH32" s="23">
        <v>4.0000000000000001E-3</v>
      </c>
      <c r="AI32" s="23">
        <f t="shared" ref="AI32:AI37" si="12">AH32</f>
        <v>4.0000000000000001E-3</v>
      </c>
      <c r="AJ32" s="24">
        <v>4.0000000000000001E-3</v>
      </c>
      <c r="AK32" s="24">
        <v>4.0000000000000001E-3</v>
      </c>
    </row>
    <row r="33" spans="2:37" ht="16" thickBot="1" x14ac:dyDescent="0.4">
      <c r="B33" s="11" t="s">
        <v>18</v>
      </c>
      <c r="C33" s="23">
        <v>3.503035964502569E-2</v>
      </c>
      <c r="D33" s="23">
        <v>3.3921933085501857E-2</v>
      </c>
      <c r="E33" s="23">
        <v>3.3921933085501857E-2</v>
      </c>
      <c r="F33" s="23">
        <v>3.5217794253938832E-2</v>
      </c>
      <c r="G33" s="23">
        <v>3.5217794253938832E-2</v>
      </c>
      <c r="H33" s="23">
        <v>3.3723653395784543E-2</v>
      </c>
      <c r="I33" s="23">
        <v>3.3723653395784543E-2</v>
      </c>
      <c r="J33" s="23">
        <v>3.3239700374531833E-2</v>
      </c>
      <c r="K33" s="23">
        <v>3.4316094731754468E-2</v>
      </c>
      <c r="L33" s="23">
        <v>3.4316094731754468E-2</v>
      </c>
      <c r="M33" s="23">
        <v>3.583535108958838E-2</v>
      </c>
      <c r="N33" s="23">
        <v>3.583535108958838E-2</v>
      </c>
      <c r="O33" s="23">
        <v>3.5840484603735484E-2</v>
      </c>
      <c r="P33" s="23">
        <v>3.5840484603735484E-2</v>
      </c>
      <c r="Q33" s="23">
        <v>3.5269709543568464E-2</v>
      </c>
      <c r="R33" s="23">
        <v>3.6106750392464679E-2</v>
      </c>
      <c r="S33" s="23">
        <v>3.6106750392464679E-2</v>
      </c>
      <c r="T33" s="23">
        <v>3.6850075719333672E-2</v>
      </c>
      <c r="U33" s="23">
        <v>3.7336024217961658E-2</v>
      </c>
      <c r="V33" s="23">
        <v>4.5559400230680509E-2</v>
      </c>
      <c r="W33" s="23">
        <f t="shared" si="10"/>
        <v>4.5559400230680509E-2</v>
      </c>
      <c r="X33" s="23">
        <v>4.5903544450900641E-2</v>
      </c>
      <c r="Y33" s="23">
        <v>4.8292108362779744E-2</v>
      </c>
      <c r="Z33" s="23">
        <v>4.8292108362779744E-2</v>
      </c>
      <c r="AA33" s="23">
        <v>4.7729918509895226E-2</v>
      </c>
      <c r="AB33" s="23">
        <v>4.7729918509895226E-2</v>
      </c>
      <c r="AC33" s="23">
        <v>5.0405561993047507E-2</v>
      </c>
      <c r="AD33" s="23">
        <v>5.0405561993047507E-2</v>
      </c>
      <c r="AE33" s="23">
        <v>0.05</v>
      </c>
      <c r="AF33" s="23">
        <v>5.1002865329512891E-2</v>
      </c>
      <c r="AG33" s="23">
        <f t="shared" si="11"/>
        <v>5.1002865329512891E-2</v>
      </c>
      <c r="AH33" s="23">
        <v>4.7E-2</v>
      </c>
      <c r="AI33" s="23">
        <f t="shared" si="12"/>
        <v>4.7E-2</v>
      </c>
      <c r="AJ33" s="24">
        <v>4.8000000000000001E-2</v>
      </c>
      <c r="AK33" s="24">
        <v>4.8000000000000001E-2</v>
      </c>
    </row>
    <row r="34" spans="2:37" ht="16" thickBot="1" x14ac:dyDescent="0.4">
      <c r="B34" s="11" t="s">
        <v>19</v>
      </c>
      <c r="C34" s="23">
        <v>4.6707146193367584E-2</v>
      </c>
      <c r="D34" s="23">
        <v>4.8327137546468404E-2</v>
      </c>
      <c r="E34" s="23">
        <v>4.8327137546468404E-2</v>
      </c>
      <c r="F34" s="23">
        <v>4.5875810936051899E-2</v>
      </c>
      <c r="G34" s="23">
        <v>4.5875810936051899E-2</v>
      </c>
      <c r="H34" s="23">
        <v>4.6838407494145202E-2</v>
      </c>
      <c r="I34" s="23">
        <v>4.6838407494145202E-2</v>
      </c>
      <c r="J34" s="23">
        <v>4.6816479400749067E-2</v>
      </c>
      <c r="K34" s="23">
        <v>4.9782503624939585E-2</v>
      </c>
      <c r="L34" s="23">
        <v>4.9782503624939585E-2</v>
      </c>
      <c r="M34" s="23">
        <v>4.6973365617433413E-2</v>
      </c>
      <c r="N34" s="23">
        <v>4.6973365617433413E-2</v>
      </c>
      <c r="O34" s="23">
        <v>4.5936395759717315E-2</v>
      </c>
      <c r="P34" s="23">
        <v>4.5936395759717315E-2</v>
      </c>
      <c r="Q34" s="23">
        <v>4.8755186721991702E-2</v>
      </c>
      <c r="R34" s="23">
        <v>4.8665620094191522E-2</v>
      </c>
      <c r="S34" s="23">
        <v>4.8665620094191522E-2</v>
      </c>
      <c r="T34" s="23">
        <v>5.2498738011105502E-2</v>
      </c>
      <c r="U34" s="23">
        <v>5.2472250252270432E-2</v>
      </c>
      <c r="V34" s="23">
        <v>5.3633217993079588E-2</v>
      </c>
      <c r="W34" s="23">
        <f t="shared" si="10"/>
        <v>5.3633217993079588E-2</v>
      </c>
      <c r="X34" s="23">
        <v>5.2876234747239979E-2</v>
      </c>
      <c r="Y34" s="23">
        <v>5.2414605418138985E-2</v>
      </c>
      <c r="Z34" s="23">
        <v>5.2414605418138985E-2</v>
      </c>
      <c r="AA34" s="23">
        <v>5.2386495925494762E-2</v>
      </c>
      <c r="AB34" s="23">
        <v>5.2386495925494762E-2</v>
      </c>
      <c r="AC34" s="23">
        <v>5.1564310544611816E-2</v>
      </c>
      <c r="AD34" s="23">
        <v>5.1564310544611816E-2</v>
      </c>
      <c r="AE34" s="23">
        <v>5.2999999999999999E-2</v>
      </c>
      <c r="AF34" s="23">
        <v>5.2148997134670486E-2</v>
      </c>
      <c r="AG34" s="23">
        <f t="shared" si="11"/>
        <v>5.2148997134670486E-2</v>
      </c>
      <c r="AH34" s="23">
        <v>0.05</v>
      </c>
      <c r="AI34" s="23">
        <f t="shared" si="12"/>
        <v>0.05</v>
      </c>
      <c r="AJ34" s="24">
        <v>5.0999999999999997E-2</v>
      </c>
      <c r="AK34" s="24">
        <v>5.0999999999999997E-2</v>
      </c>
    </row>
    <row r="35" spans="2:37" ht="16" thickBot="1" x14ac:dyDescent="0.4">
      <c r="B35" s="11" t="s">
        <v>20</v>
      </c>
      <c r="C35" s="23">
        <v>0.19336758524054179</v>
      </c>
      <c r="D35" s="23">
        <v>0.20213754646840149</v>
      </c>
      <c r="E35" s="23">
        <v>0.20213754646840149</v>
      </c>
      <c r="F35" s="23">
        <v>0.19925857275254866</v>
      </c>
      <c r="G35" s="23">
        <v>0.19925857275254866</v>
      </c>
      <c r="H35" s="23">
        <v>0.20327868852459016</v>
      </c>
      <c r="I35" s="23">
        <v>0.20327868852459016</v>
      </c>
      <c r="J35" s="23">
        <v>0.20365168539325842</v>
      </c>
      <c r="K35" s="23">
        <v>0.20734654422426294</v>
      </c>
      <c r="L35" s="23">
        <v>0.20734654422426294</v>
      </c>
      <c r="M35" s="23">
        <v>0.20726392251815981</v>
      </c>
      <c r="N35" s="23">
        <v>0.20726392251815981</v>
      </c>
      <c r="O35" s="23">
        <v>0.21201413427561838</v>
      </c>
      <c r="P35" s="23">
        <v>0.21201413427561838</v>
      </c>
      <c r="Q35" s="23">
        <v>0.2204356846473029</v>
      </c>
      <c r="R35" s="23">
        <v>0.2239665096807954</v>
      </c>
      <c r="S35" s="23">
        <v>0.2239665096807954</v>
      </c>
      <c r="T35" s="23">
        <v>0.22564361433619384</v>
      </c>
      <c r="U35" s="23">
        <v>0.2255297679112008</v>
      </c>
      <c r="V35" s="23">
        <v>0.26009227220299885</v>
      </c>
      <c r="W35" s="23">
        <f t="shared" si="10"/>
        <v>0.26009227220299885</v>
      </c>
      <c r="X35" s="23">
        <v>0.27135386403253919</v>
      </c>
      <c r="Y35" s="23">
        <v>0.28445229681978801</v>
      </c>
      <c r="Z35" s="23">
        <v>0.28445229681978801</v>
      </c>
      <c r="AA35" s="23">
        <v>0.29103608847497092</v>
      </c>
      <c r="AB35" s="23">
        <v>0.29103608847497092</v>
      </c>
      <c r="AC35" s="23">
        <v>0.29316338354577059</v>
      </c>
      <c r="AD35" s="23">
        <v>0.29316338354577059</v>
      </c>
      <c r="AE35" s="23">
        <v>0.309</v>
      </c>
      <c r="AF35" s="23">
        <v>0.298567335243553</v>
      </c>
      <c r="AG35" s="23">
        <f t="shared" si="11"/>
        <v>0.298567335243553</v>
      </c>
      <c r="AH35" s="23">
        <v>0.27600000000000002</v>
      </c>
      <c r="AI35" s="23">
        <f t="shared" si="12"/>
        <v>0.27600000000000002</v>
      </c>
      <c r="AJ35" s="24">
        <v>0.28000000000000003</v>
      </c>
      <c r="AK35" s="24">
        <v>0.28000000000000003</v>
      </c>
    </row>
    <row r="36" spans="2:37" ht="16" thickBot="1" x14ac:dyDescent="0.4">
      <c r="B36" s="11" t="s">
        <v>21</v>
      </c>
      <c r="C36" s="23">
        <v>0.25268566090611866</v>
      </c>
      <c r="D36" s="23">
        <v>0.25139405204460968</v>
      </c>
      <c r="E36" s="23">
        <v>0.25139405204460968</v>
      </c>
      <c r="F36" s="23">
        <v>0.25347544022242818</v>
      </c>
      <c r="G36" s="23">
        <v>0.25347544022242818</v>
      </c>
      <c r="H36" s="23">
        <v>0.26323185011709604</v>
      </c>
      <c r="I36" s="23">
        <v>0.26323185011709604</v>
      </c>
      <c r="J36" s="23">
        <v>0.25889513108614232</v>
      </c>
      <c r="K36" s="23">
        <v>0.26389560173997101</v>
      </c>
      <c r="L36" s="23">
        <v>0.26389560173997101</v>
      </c>
      <c r="M36" s="23">
        <v>0.26973365617433415</v>
      </c>
      <c r="N36" s="23">
        <v>0.26973365617433415</v>
      </c>
      <c r="O36" s="23">
        <v>0.27763755678950025</v>
      </c>
      <c r="P36" s="23">
        <v>0.27763755678950025</v>
      </c>
      <c r="Q36" s="23">
        <v>0.27697095435684649</v>
      </c>
      <c r="R36" s="23">
        <v>0.27734170591313451</v>
      </c>
      <c r="S36" s="23">
        <v>0.27734170591313451</v>
      </c>
      <c r="T36" s="23">
        <v>0.27258960121150932</v>
      </c>
      <c r="U36" s="23">
        <v>0.272452068617558</v>
      </c>
      <c r="V36" s="23">
        <v>0.32698961937716264</v>
      </c>
      <c r="W36" s="23">
        <f t="shared" si="10"/>
        <v>0.32698961937716264</v>
      </c>
      <c r="X36" s="23">
        <v>0.32887855897733875</v>
      </c>
      <c r="Y36" s="23">
        <v>0.32979976442873971</v>
      </c>
      <c r="Z36" s="23">
        <v>0.32979976442873971</v>
      </c>
      <c r="AA36" s="23">
        <v>0.34342258440046564</v>
      </c>
      <c r="AB36" s="23">
        <v>0.34342258440046564</v>
      </c>
      <c r="AC36" s="23">
        <v>0.3186558516801854</v>
      </c>
      <c r="AD36" s="23">
        <v>0.3186558516801854</v>
      </c>
      <c r="AE36" s="23">
        <v>0.316</v>
      </c>
      <c r="AF36" s="23">
        <v>0.32320916905444125</v>
      </c>
      <c r="AG36" s="23">
        <f t="shared" si="11"/>
        <v>0.32320916905444125</v>
      </c>
      <c r="AH36" s="23">
        <v>0.33500000000000002</v>
      </c>
      <c r="AI36" s="23">
        <f t="shared" si="12"/>
        <v>0.33500000000000002</v>
      </c>
      <c r="AJ36" s="24">
        <v>0.33800000000000002</v>
      </c>
      <c r="AK36" s="24">
        <v>0.33800000000000002</v>
      </c>
    </row>
    <row r="37" spans="2:37" ht="16" thickBot="1" x14ac:dyDescent="0.4">
      <c r="B37" s="11" t="s">
        <v>22</v>
      </c>
      <c r="C37" s="23">
        <v>0.46847267631947687</v>
      </c>
      <c r="D37" s="23">
        <v>0.46096654275092935</v>
      </c>
      <c r="E37" s="23">
        <v>0.46096654275092935</v>
      </c>
      <c r="F37" s="23">
        <v>0.46246524559777574</v>
      </c>
      <c r="G37" s="23">
        <v>0.46246524559777574</v>
      </c>
      <c r="H37" s="23">
        <v>0.44918032786885248</v>
      </c>
      <c r="I37" s="23">
        <v>0.44918032786885248</v>
      </c>
      <c r="J37" s="23">
        <v>0.45411985018726592</v>
      </c>
      <c r="K37" s="23">
        <v>0.44127597873368779</v>
      </c>
      <c r="L37" s="23">
        <v>0.44127597873368779</v>
      </c>
      <c r="M37" s="23">
        <v>0.43680387409200966</v>
      </c>
      <c r="N37" s="23">
        <v>0.43680387409200966</v>
      </c>
      <c r="O37" s="23">
        <v>0.42503785966683494</v>
      </c>
      <c r="P37" s="23">
        <v>0.42503785966683494</v>
      </c>
      <c r="Q37" s="23">
        <v>0.41493775933609961</v>
      </c>
      <c r="R37" s="23">
        <v>0.41025641025641024</v>
      </c>
      <c r="S37" s="23">
        <v>0.41025641025641024</v>
      </c>
      <c r="T37" s="23">
        <v>0.40888440181726399</v>
      </c>
      <c r="U37" s="23">
        <v>0.40867810292633705</v>
      </c>
      <c r="V37" s="23">
        <v>0.30968858131487892</v>
      </c>
      <c r="W37" s="23">
        <f t="shared" si="10"/>
        <v>0.30968858131487892</v>
      </c>
      <c r="X37" s="23">
        <v>0.29692039511911678</v>
      </c>
      <c r="Y37" s="23">
        <v>0.28032979976442873</v>
      </c>
      <c r="Z37" s="23">
        <v>0.28032979976442873</v>
      </c>
      <c r="AA37" s="23">
        <v>0.2607683352735739</v>
      </c>
      <c r="AB37" s="23">
        <v>0.2607683352735739</v>
      </c>
      <c r="AC37" s="23">
        <v>0.28157589803012745</v>
      </c>
      <c r="AD37" s="23">
        <v>0.28157589803012745</v>
      </c>
      <c r="AE37" s="23">
        <v>0.26700000000000002</v>
      </c>
      <c r="AF37" s="23">
        <v>0.270487106017192</v>
      </c>
      <c r="AG37" s="23">
        <f t="shared" si="11"/>
        <v>0.270487106017192</v>
      </c>
      <c r="AH37" s="23">
        <v>0.28799999999999998</v>
      </c>
      <c r="AI37" s="23">
        <f t="shared" si="12"/>
        <v>0.28799999999999998</v>
      </c>
      <c r="AJ37" s="24">
        <v>0.27900000000000003</v>
      </c>
      <c r="AK37" s="24">
        <v>0.27900000000000003</v>
      </c>
    </row>
    <row r="38" spans="2:37" ht="6" customHeight="1" thickBot="1" x14ac:dyDescent="0.4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ht="16.5" thickTop="1" thickBot="1" x14ac:dyDescent="0.4">
      <c r="B39" s="27" t="s">
        <v>14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ht="16.5" thickTop="1" thickBot="1" x14ac:dyDescent="0.4">
      <c r="B40" s="7" t="s">
        <v>34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:37" ht="16" thickBot="1" x14ac:dyDescent="0.4">
      <c r="B41" s="11" t="s">
        <v>23</v>
      </c>
      <c r="C41" s="23">
        <v>5.7916861279775807E-2</v>
      </c>
      <c r="D41" s="23">
        <v>5.5016181229773461E-2</v>
      </c>
      <c r="E41" s="23">
        <v>5.5016181229773461E-2</v>
      </c>
      <c r="F41" s="23">
        <v>5.6734317343173434E-2</v>
      </c>
      <c r="G41" s="23">
        <v>5.6734317343173434E-2</v>
      </c>
      <c r="H41" s="23">
        <v>4.9417249417249419E-2</v>
      </c>
      <c r="I41" s="23">
        <v>4.9417249417249419E-2</v>
      </c>
      <c r="J41" s="23">
        <v>6.4771668219944081E-2</v>
      </c>
      <c r="K41" s="23">
        <v>7.1188071188071189E-2</v>
      </c>
      <c r="L41" s="23">
        <v>3.896103896103896E-2</v>
      </c>
      <c r="M41" s="23">
        <v>5.2023121387283239E-2</v>
      </c>
      <c r="N41" s="23">
        <v>3.7090558766859343E-2</v>
      </c>
      <c r="O41" s="23">
        <v>5.3239578101456554E-2</v>
      </c>
      <c r="P41" s="23">
        <v>5.3239578101456554E-2</v>
      </c>
      <c r="Q41" s="23">
        <v>4.3321299638989168E-2</v>
      </c>
      <c r="R41" s="23">
        <v>4.6209761163032194E-2</v>
      </c>
      <c r="S41" s="23">
        <v>3.4013605442176874E-2</v>
      </c>
      <c r="T41" s="23">
        <v>5.5110220440881763E-2</v>
      </c>
      <c r="U41" s="23">
        <v>3.0272452068617558E-2</v>
      </c>
      <c r="V41" s="23">
        <v>5.0314465408805034E-2</v>
      </c>
      <c r="W41" s="23">
        <f>V41</f>
        <v>5.0314465408805034E-2</v>
      </c>
      <c r="X41" s="23">
        <v>3.6025566531086579E-2</v>
      </c>
      <c r="Y41" s="23">
        <v>3.3568904593639579E-2</v>
      </c>
      <c r="Z41" s="23">
        <v>3.3568904593639579E-2</v>
      </c>
      <c r="AA41" s="23">
        <v>3.8998835855646098E-2</v>
      </c>
      <c r="AB41" s="23">
        <v>3.8998835855646098E-2</v>
      </c>
      <c r="AC41" s="23">
        <v>3.8238702201622246E-2</v>
      </c>
      <c r="AD41" s="23">
        <v>3.8238702201622246E-2</v>
      </c>
      <c r="AE41" s="23">
        <v>3.2000000000000001E-2</v>
      </c>
      <c r="AF41" s="23">
        <v>3.6103151862464183E-2</v>
      </c>
      <c r="AG41" s="23">
        <f>AF41</f>
        <v>3.6103151862464183E-2</v>
      </c>
      <c r="AH41" s="23">
        <v>4.2000000000000003E-2</v>
      </c>
      <c r="AI41" s="23">
        <f t="shared" ref="AI41:AI46" si="13">AH41</f>
        <v>4.2000000000000003E-2</v>
      </c>
      <c r="AJ41" s="24">
        <v>3.5000000000000003E-2</v>
      </c>
      <c r="AK41" s="24">
        <v>3.5000000000000003E-2</v>
      </c>
    </row>
    <row r="42" spans="2:37" ht="16" thickBot="1" x14ac:dyDescent="0.4">
      <c r="B42" s="11" t="s">
        <v>24</v>
      </c>
      <c r="C42" s="23">
        <v>0.31760859411489956</v>
      </c>
      <c r="D42" s="23">
        <v>0.30883032824780399</v>
      </c>
      <c r="E42" s="23">
        <v>0.30883032824780399</v>
      </c>
      <c r="F42" s="23">
        <v>0.31042435424354242</v>
      </c>
      <c r="G42" s="23">
        <v>0.31042435424354242</v>
      </c>
      <c r="H42" s="23">
        <v>0.30489510489510491</v>
      </c>
      <c r="I42" s="23">
        <v>0.30489510489510491</v>
      </c>
      <c r="J42" s="23">
        <v>0.30288909599254427</v>
      </c>
      <c r="K42" s="23">
        <v>0.30976430976430974</v>
      </c>
      <c r="L42" s="23">
        <v>0.30062530062530063</v>
      </c>
      <c r="M42" s="23">
        <v>0.29865125240847784</v>
      </c>
      <c r="N42" s="23">
        <v>0.29961464354527939</v>
      </c>
      <c r="O42" s="23">
        <v>0.29934706177800102</v>
      </c>
      <c r="P42" s="23">
        <v>0.29934706177800102</v>
      </c>
      <c r="Q42" s="23">
        <v>0.29757607013924703</v>
      </c>
      <c r="R42" s="23">
        <v>0.29179646936656284</v>
      </c>
      <c r="S42" s="23">
        <v>0.2893772893772894</v>
      </c>
      <c r="T42" s="23">
        <v>0.28256513026052105</v>
      </c>
      <c r="U42" s="23">
        <v>0.28304742684157419</v>
      </c>
      <c r="V42" s="23">
        <v>0.27958833619210977</v>
      </c>
      <c r="W42" s="23">
        <f>V42</f>
        <v>0.27958833619210977</v>
      </c>
      <c r="X42" s="23">
        <v>0.24694944799535154</v>
      </c>
      <c r="Y42" s="23">
        <v>0.24558303886925795</v>
      </c>
      <c r="Z42" s="23">
        <v>0.24558303886925795</v>
      </c>
      <c r="AA42" s="23">
        <v>0.23864959254947612</v>
      </c>
      <c r="AB42" s="23">
        <v>0.23864959254947612</v>
      </c>
      <c r="AC42" s="23">
        <v>0.23348783314020857</v>
      </c>
      <c r="AD42" s="23">
        <v>0.23348783314020857</v>
      </c>
      <c r="AE42" s="23">
        <v>0.24099999999999999</v>
      </c>
      <c r="AF42" s="23">
        <v>0.23782234957020057</v>
      </c>
      <c r="AG42" s="23">
        <f>AF42</f>
        <v>0.23782234957020057</v>
      </c>
      <c r="AH42" s="23">
        <v>0.247</v>
      </c>
      <c r="AI42" s="23">
        <f t="shared" si="13"/>
        <v>0.247</v>
      </c>
      <c r="AJ42" s="24">
        <v>0.24199999999999999</v>
      </c>
      <c r="AK42" s="24">
        <v>0.24199999999999999</v>
      </c>
    </row>
    <row r="43" spans="2:37" ht="16" thickBot="1" x14ac:dyDescent="0.4">
      <c r="B43" s="11" t="s">
        <v>25</v>
      </c>
      <c r="C43" s="23">
        <v>0.3689864549276039</v>
      </c>
      <c r="D43" s="23">
        <v>0.37586685159500693</v>
      </c>
      <c r="E43" s="23">
        <v>0.37586685159500693</v>
      </c>
      <c r="F43" s="23">
        <v>0.37269372693726938</v>
      </c>
      <c r="G43" s="23">
        <v>0.37269372693726938</v>
      </c>
      <c r="H43" s="23">
        <v>0.3780885780885781</v>
      </c>
      <c r="I43" s="23">
        <v>0.3780885780885781</v>
      </c>
      <c r="J43" s="23">
        <v>0.37325256290773534</v>
      </c>
      <c r="K43" s="23">
        <v>0.37566137566137564</v>
      </c>
      <c r="L43" s="23">
        <v>0.37710437710437711</v>
      </c>
      <c r="M43" s="23">
        <v>0.36319845857418109</v>
      </c>
      <c r="N43" s="23">
        <v>0.37427745664739887</v>
      </c>
      <c r="O43" s="23">
        <v>0.38874937217478656</v>
      </c>
      <c r="P43" s="23">
        <v>0.38874937217478656</v>
      </c>
      <c r="Q43" s="23">
        <v>0.3733883445074781</v>
      </c>
      <c r="R43" s="23">
        <v>0.36188992731048808</v>
      </c>
      <c r="S43" s="23">
        <v>0.36734693877551022</v>
      </c>
      <c r="T43" s="23">
        <v>0.36873747494989978</v>
      </c>
      <c r="U43" s="23">
        <v>0.3693239152371342</v>
      </c>
      <c r="V43" s="23">
        <v>0.34591194968553457</v>
      </c>
      <c r="W43" s="23">
        <f>V43</f>
        <v>0.34591194968553457</v>
      </c>
      <c r="X43" s="23">
        <v>0.36897152818128992</v>
      </c>
      <c r="Y43" s="23">
        <v>0.37220259128386335</v>
      </c>
      <c r="Z43" s="23">
        <v>0.37220259128386335</v>
      </c>
      <c r="AA43" s="23">
        <v>0.37718277066356226</v>
      </c>
      <c r="AB43" s="23">
        <v>0.37718277066356226</v>
      </c>
      <c r="AC43" s="23">
        <v>0.37833140208574739</v>
      </c>
      <c r="AD43" s="23">
        <v>0.37833140208574739</v>
      </c>
      <c r="AE43" s="23">
        <v>0.372</v>
      </c>
      <c r="AF43" s="23">
        <v>0.36733524355300862</v>
      </c>
      <c r="AG43" s="23">
        <f>AF43</f>
        <v>0.36733524355300862</v>
      </c>
      <c r="AH43" s="23">
        <v>0.36399999999999999</v>
      </c>
      <c r="AI43" s="23">
        <f t="shared" si="13"/>
        <v>0.36399999999999999</v>
      </c>
      <c r="AJ43" s="24">
        <v>0.36199999999999999</v>
      </c>
      <c r="AK43" s="24">
        <v>0.36199999999999999</v>
      </c>
    </row>
    <row r="44" spans="2:37" ht="16" thickBot="1" x14ac:dyDescent="0.4">
      <c r="B44" s="11" t="s">
        <v>26</v>
      </c>
      <c r="C44" s="23">
        <v>0.18215787015413359</v>
      </c>
      <c r="D44" s="23">
        <v>0.18122977346278318</v>
      </c>
      <c r="E44" s="23">
        <v>0.18122977346278318</v>
      </c>
      <c r="F44" s="23">
        <v>0.17942804428044282</v>
      </c>
      <c r="G44" s="23">
        <v>0.17942804428044282</v>
      </c>
      <c r="H44" s="23">
        <v>0.18508158508158509</v>
      </c>
      <c r="I44" s="23">
        <v>0.18508158508158509</v>
      </c>
      <c r="J44" s="23">
        <v>0.18266542404473438</v>
      </c>
      <c r="K44" s="23">
        <v>0.17508417508417509</v>
      </c>
      <c r="L44" s="23">
        <v>0.19576719576719576</v>
      </c>
      <c r="M44" s="23">
        <v>0.19942196531791909</v>
      </c>
      <c r="N44" s="23">
        <v>0.19845857418111754</v>
      </c>
      <c r="O44" s="23">
        <v>0.1928679055750879</v>
      </c>
      <c r="P44" s="23">
        <v>0.1928679055750879</v>
      </c>
      <c r="Q44" s="23">
        <v>0.18772563176895307</v>
      </c>
      <c r="R44" s="23">
        <v>0.20716510903426791</v>
      </c>
      <c r="S44" s="23">
        <v>0.21140763997906856</v>
      </c>
      <c r="T44" s="23">
        <v>0.20090180360721444</v>
      </c>
      <c r="U44" s="23">
        <v>0.21745711402623613</v>
      </c>
      <c r="V44" s="23">
        <v>0.22298456260720412</v>
      </c>
      <c r="W44" s="23">
        <f>V44</f>
        <v>0.22298456260720412</v>
      </c>
      <c r="X44" s="23">
        <v>0.23765252760023242</v>
      </c>
      <c r="Y44" s="23">
        <v>0.23851590106007067</v>
      </c>
      <c r="Z44" s="23">
        <v>0.23851590106007067</v>
      </c>
      <c r="AA44" s="23">
        <v>0.23050058207217694</v>
      </c>
      <c r="AB44" s="23">
        <v>0.23050058207217694</v>
      </c>
      <c r="AC44" s="23">
        <v>0.23117033603707995</v>
      </c>
      <c r="AD44" s="23">
        <v>0.23117033603707995</v>
      </c>
      <c r="AE44" s="23">
        <v>0.23699999999999999</v>
      </c>
      <c r="AF44" s="23">
        <v>0.24126074498567335</v>
      </c>
      <c r="AG44" s="23">
        <f>AF44</f>
        <v>0.24126074498567335</v>
      </c>
      <c r="AH44" s="23">
        <v>0.23200000000000001</v>
      </c>
      <c r="AI44" s="23">
        <f t="shared" si="13"/>
        <v>0.23200000000000001</v>
      </c>
      <c r="AJ44" s="24">
        <v>0.24399999999999999</v>
      </c>
      <c r="AK44" s="24">
        <v>0.24399999999999999</v>
      </c>
    </row>
    <row r="45" spans="2:37" ht="16" thickBot="1" x14ac:dyDescent="0.4">
      <c r="B45" s="11" t="s">
        <v>27</v>
      </c>
      <c r="C45" s="23">
        <v>7.3330219523587106E-2</v>
      </c>
      <c r="D45" s="23">
        <v>7.3971336107258437E-2</v>
      </c>
      <c r="E45" s="23">
        <v>7.3971336107258437E-2</v>
      </c>
      <c r="F45" s="23">
        <v>7.6107011070110697E-2</v>
      </c>
      <c r="G45" s="23">
        <v>7.6107011070110697E-2</v>
      </c>
      <c r="H45" s="23">
        <v>7.7855477855477861E-2</v>
      </c>
      <c r="I45" s="23">
        <v>7.7855477855477861E-2</v>
      </c>
      <c r="J45" s="23">
        <v>7.6421248835041936E-2</v>
      </c>
      <c r="K45" s="23">
        <v>6.8302068302068308E-2</v>
      </c>
      <c r="L45" s="23">
        <v>8.2732082732082726E-2</v>
      </c>
      <c r="M45" s="23">
        <v>8.6705202312138727E-2</v>
      </c>
      <c r="N45" s="23">
        <v>8.5260115606936415E-2</v>
      </c>
      <c r="O45" s="23">
        <v>6.5796082370668002E-2</v>
      </c>
      <c r="P45" s="23">
        <v>6.5796082370668002E-2</v>
      </c>
      <c r="Q45" s="23">
        <v>9.7988653945332641E-2</v>
      </c>
      <c r="R45" s="23">
        <v>9.2938733125649015E-2</v>
      </c>
      <c r="S45" s="23">
        <v>9.7854526425954991E-2</v>
      </c>
      <c r="T45" s="23">
        <v>9.2685370741482961E-2</v>
      </c>
      <c r="U45" s="23">
        <v>9.9899091826437941E-2</v>
      </c>
      <c r="V45" s="23">
        <v>0.10120068610634649</v>
      </c>
      <c r="W45" s="23">
        <f>V45</f>
        <v>0.10120068610634649</v>
      </c>
      <c r="X45" s="23">
        <v>0.11040092969203952</v>
      </c>
      <c r="Y45" s="23">
        <v>0.11012956419316844</v>
      </c>
      <c r="Z45" s="23">
        <v>0.11012956419316844</v>
      </c>
      <c r="AA45" s="23">
        <v>0.11466821885913853</v>
      </c>
      <c r="AB45" s="23">
        <v>0.11466821885913853</v>
      </c>
      <c r="AC45" s="23">
        <v>0.11877172653534183</v>
      </c>
      <c r="AD45" s="23">
        <v>0.11877172653534183</v>
      </c>
      <c r="AE45" s="23">
        <v>0.11799999999999999</v>
      </c>
      <c r="AF45" s="23">
        <v>0.1174785100286533</v>
      </c>
      <c r="AG45" s="23">
        <f>AF45</f>
        <v>0.1174785100286533</v>
      </c>
      <c r="AH45" s="23">
        <v>0.115</v>
      </c>
      <c r="AI45" s="23">
        <f t="shared" si="13"/>
        <v>0.115</v>
      </c>
      <c r="AJ45" s="24">
        <v>0.11799999999999999</v>
      </c>
      <c r="AK45" s="24">
        <v>0.11799999999999999</v>
      </c>
    </row>
    <row r="46" spans="2:37" ht="16" hidden="1" thickBot="1" x14ac:dyDescent="0.4">
      <c r="AH46">
        <v>0.71399999999999997</v>
      </c>
      <c r="AI46">
        <f t="shared" si="13"/>
        <v>0.71399999999999997</v>
      </c>
      <c r="AJ46" s="24"/>
      <c r="AK46" s="24"/>
    </row>
    <row r="47" spans="2:37" ht="16" thickBot="1" x14ac:dyDescent="0.4">
      <c r="B47" s="28"/>
      <c r="AJ47" s="18"/>
      <c r="AK47" s="18"/>
    </row>
    <row r="48" spans="2:37" ht="16" thickBot="1" x14ac:dyDescent="0.4">
      <c r="AG48" s="30"/>
      <c r="AH48" s="30"/>
      <c r="AI48" s="30"/>
      <c r="AJ48" s="33"/>
      <c r="AK48" s="33"/>
    </row>
    <row r="49" spans="33:37" ht="15.5" x14ac:dyDescent="0.35">
      <c r="AG49" s="30"/>
      <c r="AH49" s="30"/>
      <c r="AI49" s="30"/>
      <c r="AJ49" s="34"/>
      <c r="AK49" s="34"/>
    </row>
    <row r="50" spans="33:37" ht="15.5" x14ac:dyDescent="0.35">
      <c r="AG50" s="30"/>
      <c r="AH50" s="30"/>
      <c r="AI50" s="30"/>
      <c r="AJ50" s="34"/>
      <c r="AK50" s="34"/>
    </row>
    <row r="51" spans="33:37" ht="16" thickBot="1" x14ac:dyDescent="0.4">
      <c r="AG51" s="30"/>
      <c r="AH51" s="30"/>
      <c r="AI51" s="30"/>
      <c r="AJ51" s="34"/>
      <c r="AK51" s="34"/>
    </row>
    <row r="52" spans="33:37" ht="16" thickBot="1" x14ac:dyDescent="0.4">
      <c r="AG52" s="30"/>
      <c r="AH52" s="30"/>
      <c r="AI52" s="30"/>
      <c r="AJ52" s="33"/>
      <c r="AK52" s="33"/>
    </row>
    <row r="53" spans="33:37" ht="16" thickBot="1" x14ac:dyDescent="0.4">
      <c r="AG53" s="30"/>
      <c r="AH53" s="30"/>
      <c r="AI53" s="30"/>
      <c r="AJ53" s="33"/>
      <c r="AK53" s="33"/>
    </row>
    <row r="54" spans="33:37" ht="16" thickBot="1" x14ac:dyDescent="0.4">
      <c r="AG54" s="30"/>
      <c r="AH54" s="30"/>
      <c r="AI54" s="30"/>
      <c r="AJ54" s="33"/>
      <c r="AK54" s="33"/>
    </row>
    <row r="55" spans="33:37" ht="16" thickBot="1" x14ac:dyDescent="0.4">
      <c r="AG55" s="30"/>
      <c r="AH55" s="30"/>
      <c r="AI55" s="30"/>
      <c r="AJ55" s="33"/>
      <c r="AK55" s="33"/>
    </row>
    <row r="56" spans="33:37" ht="16" thickBot="1" x14ac:dyDescent="0.4">
      <c r="AG56" s="30"/>
      <c r="AH56" s="30"/>
      <c r="AI56" s="30"/>
      <c r="AJ56" s="33"/>
      <c r="AK56" s="33"/>
    </row>
    <row r="57" spans="33:37" ht="16" thickBot="1" x14ac:dyDescent="0.4">
      <c r="AG57" s="30"/>
      <c r="AH57" s="30"/>
      <c r="AI57" s="30"/>
      <c r="AJ57" s="33"/>
      <c r="AK57" s="33"/>
    </row>
    <row r="58" spans="33:37" ht="15.5" x14ac:dyDescent="0.35">
      <c r="AJ58" s="34"/>
      <c r="AK58" s="34"/>
    </row>
    <row r="59" spans="33:37" ht="15.5" x14ac:dyDescent="0.35">
      <c r="AJ59" s="34"/>
      <c r="AK59" s="34"/>
    </row>
    <row r="60" spans="33:37" ht="16" thickBot="1" x14ac:dyDescent="0.4">
      <c r="AJ60" s="34"/>
      <c r="AK60" s="34"/>
    </row>
    <row r="61" spans="33:37" ht="16" thickBot="1" x14ac:dyDescent="0.4">
      <c r="AH61">
        <v>4.2000000000000003E-2</v>
      </c>
      <c r="AI61">
        <f>AH61</f>
        <v>4.2000000000000003E-2</v>
      </c>
      <c r="AJ61" s="33"/>
      <c r="AK61" s="33"/>
    </row>
    <row r="62" spans="33:37" ht="16" thickBot="1" x14ac:dyDescent="0.4">
      <c r="AH62">
        <v>0.247</v>
      </c>
      <c r="AI62">
        <f>AH62</f>
        <v>0.247</v>
      </c>
      <c r="AJ62" s="33"/>
      <c r="AK62" s="33"/>
    </row>
    <row r="63" spans="33:37" ht="16" thickBot="1" x14ac:dyDescent="0.4">
      <c r="AH63">
        <v>0.36399999999999999</v>
      </c>
      <c r="AI63">
        <f>AH63</f>
        <v>0.36399999999999999</v>
      </c>
      <c r="AJ63" s="33"/>
      <c r="AK63" s="33"/>
    </row>
    <row r="64" spans="33:37" ht="16" thickBot="1" x14ac:dyDescent="0.4">
      <c r="AH64">
        <v>0.23200000000000001</v>
      </c>
      <c r="AI64">
        <f>AH64</f>
        <v>0.23200000000000001</v>
      </c>
      <c r="AJ64" s="33"/>
      <c r="AK64" s="33"/>
    </row>
    <row r="65" spans="34:37" ht="16" thickBot="1" x14ac:dyDescent="0.4">
      <c r="AH65">
        <v>0.115</v>
      </c>
      <c r="AI65">
        <f>AH65</f>
        <v>0.115</v>
      </c>
      <c r="AJ65" s="33"/>
      <c r="AK65" s="33"/>
    </row>
    <row r="68" spans="34:37" ht="15" thickBot="1" x14ac:dyDescent="0.4"/>
    <row r="69" spans="34:37" ht="15.5" thickTop="1" thickBot="1" x14ac:dyDescent="0.4">
      <c r="AJ69" s="36"/>
      <c r="AK69" s="36"/>
    </row>
    <row r="70" spans="34:37" ht="15.5" thickTop="1" thickBot="1" x14ac:dyDescent="0.4">
      <c r="AJ70" s="37"/>
      <c r="AK70" s="37"/>
    </row>
    <row r="71" spans="34:37" ht="15" thickBot="1" x14ac:dyDescent="0.4">
      <c r="AJ71" s="38"/>
      <c r="AK71" s="38"/>
    </row>
    <row r="72" spans="34:37" ht="15.5" thickTop="1" thickBot="1" x14ac:dyDescent="0.4">
      <c r="AJ72" s="39"/>
      <c r="AK72" s="39"/>
    </row>
    <row r="73" spans="34:37" ht="15.5" thickTop="1" thickBot="1" x14ac:dyDescent="0.4">
      <c r="AJ73" s="39"/>
      <c r="AK73" s="39"/>
    </row>
    <row r="74" spans="34:37" ht="15.5" thickTop="1" thickBot="1" x14ac:dyDescent="0.4">
      <c r="AJ74" s="38"/>
      <c r="AK74" s="38"/>
    </row>
    <row r="75" spans="34:37" ht="15.5" thickTop="1" thickBot="1" x14ac:dyDescent="0.4">
      <c r="AJ75" s="39"/>
      <c r="AK75" s="39"/>
    </row>
    <row r="76" spans="34:37" ht="15.5" thickTop="1" thickBot="1" x14ac:dyDescent="0.4">
      <c r="AJ76" s="40"/>
      <c r="AK76" s="40"/>
    </row>
    <row r="77" spans="34:37" ht="15.5" thickTop="1" thickBot="1" x14ac:dyDescent="0.4">
      <c r="AJ77" s="39"/>
      <c r="AK77" s="39"/>
    </row>
    <row r="78" spans="34:37" ht="15" thickTop="1" x14ac:dyDescent="0.35"/>
  </sheetData>
  <pageMargins left="0.25" right="0.25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Métricas 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Hae Young Hong</dc:creator>
  <cp:lastModifiedBy>Catarina Maria Araujo Bruno</cp:lastModifiedBy>
  <cp:lastPrinted>2020-06-29T13:12:51Z</cp:lastPrinted>
  <dcterms:created xsi:type="dcterms:W3CDTF">2019-07-29T21:24:15Z</dcterms:created>
  <dcterms:modified xsi:type="dcterms:W3CDTF">2024-03-01T13:41:15Z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44c4c-8bf2-41f2-9034-db3445275fd9_Enabled">
    <vt:lpwstr>true</vt:lpwstr>
  </property>
  <property fmtid="{D5CDD505-2E9C-101B-9397-08002B2CF9AE}" pid="3" name="MSIP_Label_92444c4c-8bf2-41f2-9034-db3445275fd9_SetDate">
    <vt:lpwstr>2022-01-21T13:18:37Z</vt:lpwstr>
  </property>
  <property fmtid="{D5CDD505-2E9C-101B-9397-08002B2CF9AE}" pid="4" name="MSIP_Label_92444c4c-8bf2-41f2-9034-db3445275fd9_Method">
    <vt:lpwstr>Standard</vt:lpwstr>
  </property>
  <property fmtid="{D5CDD505-2E9C-101B-9397-08002B2CF9AE}" pid="5" name="MSIP_Label_92444c4c-8bf2-41f2-9034-db3445275fd9_Name">
    <vt:lpwstr>Public</vt:lpwstr>
  </property>
  <property fmtid="{D5CDD505-2E9C-101B-9397-08002B2CF9AE}" pid="6" name="MSIP_Label_92444c4c-8bf2-41f2-9034-db3445275fd9_SiteId">
    <vt:lpwstr>8a4791e4-1c14-4feb-b017-c020d95331dd</vt:lpwstr>
  </property>
  <property fmtid="{D5CDD505-2E9C-101B-9397-08002B2CF9AE}" pid="7" name="MSIP_Label_92444c4c-8bf2-41f2-9034-db3445275fd9_ActionId">
    <vt:lpwstr>3867055b-a393-4dec-8c37-39f3eca5125c</vt:lpwstr>
  </property>
  <property fmtid="{D5CDD505-2E9C-101B-9397-08002B2CF9AE}" pid="8" name="MSIP_Label_92444c4c-8bf2-41f2-9034-db3445275fd9_ContentBits">
    <vt:lpwstr>0</vt:lpwstr>
  </property>
</Properties>
</file>