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Balance 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<sst xmlns="http://schemas.openxmlformats.org/spreadsheetml/2006/main" count="170" uniqueCount="116">
  <si>
    <t>ASSETS (R$ thousands)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</si>
  <si>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</si>
  <si>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</si>
  <si>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</si>
  <si>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</si>
  <si>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</si>
  <si>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</si>
  <si>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</si>
  <si>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</si>
  <si>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</si>
  <si>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</si>
  <si>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</si>
  <si>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</si>
  <si>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</si>
  <si>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</si>
  <si>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</si>
  <si>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</si>
  <si>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</si>
  <si>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</si>
  <si>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CURRENT ASSETS</t>
  </si>
  <si>
    <t>Cash and cash equivalents</t>
  </si>
  <si>
    <t>Trade accounts receivable</t>
  </si>
  <si>
    <t>Allowance for doubtful accounts</t>
  </si>
  <si>
    <t>Recoverable taxes</t>
  </si>
  <si>
    <t>Inventories</t>
  </si>
  <si>
    <t>Dividends receivable</t>
  </si>
  <si>
    <t>Other receivables</t>
  </si>
  <si>
    <t>Derivative transactions (swap)</t>
  </si>
  <si>
    <t>Prepaid expenses</t>
  </si>
  <si>
    <t>NON-CURRENT ASSETS</t>
  </si>
  <si>
    <t>Deferred income and social contribution taxes</t>
  </si>
  <si>
    <t>Investments - restricted cash</t>
  </si>
  <si>
    <t>Investments</t>
  </si>
  <si>
    <t>Intangible assets</t>
  </si>
  <si>
    <t>TOTAL ASSETS</t>
  </si>
  <si>
    <t>LIABILITIES (R$ thousands)</t>
  </si>
  <si>
    <t>CURRENT LIABILITIES</t>
  </si>
  <si>
    <t>Suppliers</t>
  </si>
  <si>
    <t>Loans, financing, debentures and leasing payable</t>
  </si>
  <si>
    <t>Payroll, provisions and related charges payable</t>
  </si>
  <si>
    <t>Taxes, fess and contributions payable</t>
  </si>
  <si>
    <t>Dividends and interest on equity payable</t>
  </si>
  <si>
    <t>Accounts payable - acquisition of companies</t>
  </si>
  <si>
    <t>Tax debts in installments</t>
  </si>
  <si>
    <t>Derivatives</t>
  </si>
  <si>
    <t>Other accounts payable</t>
  </si>
  <si>
    <t>Total current liabilities</t>
  </si>
  <si>
    <t>NON-CURRENT LIABILITIES</t>
  </si>
  <si>
    <t>Provisions</t>
  </si>
  <si>
    <t>SHAREHOLDERS' EQUITY</t>
  </si>
  <si>
    <t>Cumulative translation adjustments</t>
  </si>
  <si>
    <t>Additional dividends proposed</t>
  </si>
  <si>
    <t>Retained earnings</t>
  </si>
  <si>
    <t>Net income for the period</t>
  </si>
  <si>
    <t>Judicial deposits</t>
  </si>
  <si>
    <t>Property, plant and equipment</t>
  </si>
  <si>
    <t>Share Capital</t>
  </si>
  <si>
    <t>Earnings reserves</t>
  </si>
  <si>
    <t>3Q14</t>
  </si>
  <si>
    <t>4Q14</t>
  </si>
  <si>
    <t>1Q15</t>
  </si>
  <si>
    <t>2Q15</t>
  </si>
  <si>
    <t>Securities</t>
  </si>
  <si>
    <t>Total Shareholders´Equity</t>
  </si>
  <si>
    <t>Equity attributable to the Company's owners</t>
  </si>
  <si>
    <t>Non-controlling interests</t>
  </si>
  <si>
    <t>Treasury shares*</t>
  </si>
  <si>
    <t>Capital reserves*</t>
  </si>
  <si>
    <t>* Reclassification from 2014 , the gain in the operation of treasury shares that were previously classified as capital reserves</t>
  </si>
  <si>
    <t>3Q15</t>
  </si>
  <si>
    <t>4Q15</t>
  </si>
  <si>
    <t>1Q16</t>
  </si>
  <si>
    <t>Available for sales</t>
  </si>
  <si>
    <t>1T16</t>
  </si>
  <si>
    <t>2Q16</t>
  </si>
  <si>
    <t>3T16</t>
  </si>
  <si>
    <t>3Q16</t>
  </si>
  <si>
    <t>4Q16</t>
  </si>
  <si>
    <t>1Q17</t>
  </si>
  <si>
    <t>Available-for-sales (Assets)</t>
  </si>
  <si>
    <t>Due from related parties</t>
  </si>
  <si>
    <t>2Q17</t>
  </si>
  <si>
    <t>3Q17</t>
  </si>
  <si>
    <t>Other assets</t>
  </si>
  <si>
    <t>4t17</t>
  </si>
  <si>
    <t>4Q17</t>
  </si>
  <si>
    <t>1Q18</t>
  </si>
  <si>
    <t>2Q18</t>
  </si>
  <si>
    <t>3Q18</t>
  </si>
  <si>
    <t/>
  </si>
  <si>
    <t>4Q18</t>
  </si>
  <si>
    <t>TOTAL LIABILITIES AND EQUITY</t>
  </si>
  <si>
    <t xml:space="preserve"> </t>
  </si>
  <si>
    <r>
      <t xml:space="preserve">1T19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</si>
  <si>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1Q19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</si>
  <si>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2Q19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</si>
  <si>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2Q19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</si>
  <si>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</si>
  <si>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3Q19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</si>
  <si>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</si>
  <si>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4Q19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</si>
  <si>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</si>
  <si>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1Q20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</si>
  <si>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2Q20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</si>
  <si>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3Q20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</si>
  <si>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4Q20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</si>
  <si>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1Q21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</si>
  <si>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</si>
  <si>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1T21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</si>
  <si>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2Q21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</si>
  <si>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3Q21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</si>
  <si>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4Q21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</si>
  <si>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1Q22 </t>
    </r>
    <r>
      <rPr>
        <b/>
        <vertAlign val="superscript"/>
        <sz val="11"/>
        <color indexed="9"/>
        <rFont val="Roboto Condensed"/>
        <family val="0"/>
      </rPr>
      <t>IFRS16</t>
    </r>
  </si>
  <si>
    <t>Discontinued operations asset</t>
  </si>
  <si>
    <t>Liabilities from discontinued operations</t>
  </si>
  <si>
    <r>
      <t xml:space="preserve">2Q22 </t>
    </r>
    <r>
      <rPr>
        <b/>
        <vertAlign val="superscript"/>
        <sz val="11"/>
        <color indexed="9"/>
        <rFont val="Roboto Condensed"/>
        <family val="0"/>
      </rPr>
      <t>IFRS16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</si>
</sst>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[$-416]dddd\,\ d&quot; de &quot;mmmm&quot; de &quot;yyyy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vertAlign val="superscript"/>
      <sz val="11"/>
      <color indexed="9"/>
      <name val="Roboto Condense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Roboto Condensed"/>
      <family val="0"/>
    </font>
    <font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1"/>
      <color indexed="9"/>
      <name val="Roboto Condensed"/>
      <family val="0"/>
    </font>
    <font>
      <sz val="11"/>
      <color indexed="63"/>
      <name val="Roboto Condense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1"/>
      <color theme="0"/>
      <name val="Roboto Condensed"/>
      <family val="0"/>
    </font>
    <font>
      <sz val="11"/>
      <color rgb="FF000000"/>
      <name val="Roboto Condensed"/>
      <family val="0"/>
    </font>
    <font>
      <b/>
      <sz val="11"/>
      <color rgb="FF000000"/>
      <name val="Roboto Condensed"/>
      <family val="0"/>
    </font>
    <font>
      <b/>
      <sz val="11"/>
      <color rgb="FFFFFFFF"/>
      <name val="Roboto Condensed"/>
      <family val="0"/>
    </font>
    <font>
      <sz val="11"/>
      <color rgb="FF212121"/>
      <name val="Roboto Condense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1" fontId="45" fillId="0" borderId="0" xfId="0" applyNumberFormat="1" applyFont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41" fontId="47" fillId="33" borderId="0" xfId="0" applyNumberFormat="1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41" fontId="46" fillId="33" borderId="0" xfId="0" applyNumberFormat="1" applyFont="1" applyFill="1" applyAlignment="1">
      <alignment horizontal="right" vertical="center"/>
    </xf>
    <xf numFmtId="41" fontId="47" fillId="33" borderId="0" xfId="0" applyNumberFormat="1" applyFont="1" applyFill="1" applyAlignment="1">
      <alignment horizontal="right" vertical="center"/>
    </xf>
    <xf numFmtId="178" fontId="47" fillId="33" borderId="0" xfId="0" applyNumberFormat="1" applyFont="1" applyFill="1" applyAlignment="1">
      <alignment vertical="center"/>
    </xf>
    <xf numFmtId="0" fontId="46" fillId="33" borderId="0" xfId="0" applyFont="1" applyFill="1" applyAlignment="1">
      <alignment vertical="center"/>
    </xf>
    <xf numFmtId="3" fontId="47" fillId="33" borderId="0" xfId="0" applyNumberFormat="1" applyFont="1" applyFill="1" applyAlignment="1">
      <alignment vertical="center"/>
    </xf>
    <xf numFmtId="41" fontId="47" fillId="33" borderId="0" xfId="0" applyNumberFormat="1" applyFont="1" applyFill="1" applyAlignment="1">
      <alignment vertical="center"/>
    </xf>
    <xf numFmtId="41" fontId="46" fillId="33" borderId="0" xfId="0" applyNumberFormat="1" applyFont="1" applyFill="1" applyAlignment="1">
      <alignment vertical="center"/>
    </xf>
    <xf numFmtId="0" fontId="48" fillId="34" borderId="0" xfId="0" applyFont="1" applyFill="1" applyAlignment="1">
      <alignment vertical="center"/>
    </xf>
    <xf numFmtId="41" fontId="48" fillId="34" borderId="0" xfId="0" applyNumberFormat="1" applyFont="1" applyFill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1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 wrapText="1"/>
    </xf>
    <xf numFmtId="3" fontId="47" fillId="0" borderId="0" xfId="0" applyNumberFormat="1" applyFont="1" applyAlignment="1">
      <alignment vertical="center"/>
    </xf>
    <xf numFmtId="41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33" borderId="0" xfId="0" applyNumberFormat="1" applyFont="1" applyFill="1" applyAlignment="1">
      <alignment vertical="center"/>
    </xf>
    <xf numFmtId="41" fontId="49" fillId="34" borderId="0" xfId="0" applyNumberFormat="1" applyFont="1" applyFill="1" applyAlignment="1">
      <alignment vertical="center"/>
    </xf>
    <xf numFmtId="41" fontId="47" fillId="0" borderId="0" xfId="0" applyNumberFormat="1" applyFont="1" applyAlignment="1" quotePrefix="1">
      <alignment vertical="center"/>
    </xf>
    <xf numFmtId="41" fontId="46" fillId="0" borderId="0" xfId="0" applyNumberFormat="1" applyFont="1" applyAlignment="1">
      <alignment vertical="center"/>
    </xf>
    <xf numFmtId="0" fontId="48" fillId="35" borderId="0" xfId="0" applyFont="1" applyFill="1" applyAlignment="1">
      <alignment vertical="center"/>
    </xf>
    <xf numFmtId="0" fontId="48" fillId="35" borderId="0" xfId="0" applyFont="1" applyFill="1" applyAlignment="1">
      <alignment horizontal="center" vertical="center"/>
    </xf>
    <xf numFmtId="41" fontId="47" fillId="0" borderId="0" xfId="0" applyNumberFormat="1" applyFont="1" applyAlignment="1">
      <alignment horizontal="right" vertical="center"/>
    </xf>
    <xf numFmtId="41" fontId="46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41" fontId="50" fillId="36" borderId="0" xfId="0" applyNumberFormat="1" applyFont="1" applyFill="1" applyAlignment="1">
      <alignment horizontal="right" vertical="center"/>
    </xf>
    <xf numFmtId="41" fontId="51" fillId="0" borderId="0" xfId="0" applyNumberFormat="1" applyFont="1" applyAlignment="1">
      <alignment horizontal="right" vertical="center"/>
    </xf>
    <xf numFmtId="41" fontId="51" fillId="36" borderId="0" xfId="0" applyNumberFormat="1" applyFont="1" applyFill="1" applyAlignment="1">
      <alignment vertical="center"/>
    </xf>
    <xf numFmtId="41" fontId="52" fillId="37" borderId="0" xfId="0" applyNumberFormat="1" applyFont="1" applyFill="1" applyAlignment="1">
      <alignment vertical="center"/>
    </xf>
    <xf numFmtId="0" fontId="53" fillId="0" borderId="0" xfId="0" applyFont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85725</xdr:rowOff>
    </xdr:from>
    <xdr:to>
      <xdr:col>1</xdr:col>
      <xdr:colOff>2657475</xdr:colOff>
      <xdr:row>4</xdr:row>
      <xdr:rowOff>171450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0"/>
          <a:ext cx="2124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VM\Apresenta&#231;&#227;o%20de%20Resultados\Apres%20de%20Resultados%202022\2T22\Suporte\Pe&#231;as%20e%20Notas%20explicativas%202T22%20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 Valid Mar2021"/>
      <sheetName val="Balancete Valid jun2021"/>
      <sheetName val="Balancete Interprint Mar2021"/>
      <sheetName val="Balancete Valid Set2021"/>
      <sheetName val="Balancete Interprint Jun2021"/>
      <sheetName val="Balancete TRESS Mar2021"/>
      <sheetName val="Balancete Valid Dez2021"/>
      <sheetName val="Balancete Interprint Set2021"/>
      <sheetName val="Balancete TRESS Jun2021"/>
      <sheetName val="Balancete ValidPar Mar2021"/>
      <sheetName val="Balancete Valid Mar2022"/>
      <sheetName val="Balancete Interprint Dez2021"/>
      <sheetName val="Balancete TRESS Set2021"/>
      <sheetName val="Balancete ValidPar Jun2021"/>
      <sheetName val="Balancete Certificadora Mar2021"/>
      <sheetName val="Balancete Valid Jun2022"/>
      <sheetName val="Balancete Interprint Mar2022"/>
      <sheetName val="Balancete TRESS Dez2021"/>
      <sheetName val="Balancete ValidPar Set2021"/>
      <sheetName val="Balancete Certificadora Jun2021"/>
      <sheetName val="Balancete BluPay Mar2021"/>
      <sheetName val="Balancete Interprint Jun2022"/>
      <sheetName val="Balancete TRESS Mar2022"/>
      <sheetName val="Balancete ValidPar Dez2021"/>
      <sheetName val="Balancete Certificadora Set2021"/>
      <sheetName val="Balancete BluPay Jun2021"/>
      <sheetName val="Balancete Agrotopus Mar2021"/>
      <sheetName val="Balancete TRESS Jun2022"/>
      <sheetName val="Balancete ValidPar Mar2022"/>
      <sheetName val="Balancete Certificadora Dez2021"/>
      <sheetName val="Balancete BluPay Set2021"/>
      <sheetName val="Balancete Agrotopus Jun2021"/>
      <sheetName val="Balancete ValidHUB Mar2021"/>
      <sheetName val="Balancete ValidPar Jun2022"/>
      <sheetName val="Balancete Certificadora Mar2022"/>
      <sheetName val="Balancete BluPay Dez2021"/>
      <sheetName val="Balancete Agrotopus Set2021"/>
      <sheetName val="Balancete ValidHUB Jun2021"/>
      <sheetName val="Balancete MITRA Mar2021"/>
      <sheetName val="Balancete Certificadora Jun2022"/>
      <sheetName val="Balancete BluPay Mar2022"/>
      <sheetName val="Balancete ValidHUB Set2021"/>
      <sheetName val="Balancete MITRA Jun2021"/>
      <sheetName val="Balancete SERBET Mar2021"/>
      <sheetName val="Balancete Agrotopus Dez2021"/>
      <sheetName val="Balancete BluPay Jun2022"/>
      <sheetName val="Balancete Agrotopus Mar2022"/>
      <sheetName val="Balancete ValidHUB Dez2021"/>
      <sheetName val="Balancete MITRA Set2021"/>
      <sheetName val="Balancete SERBET Jun2021"/>
      <sheetName val="Balancete ALPDEX Mar2021"/>
      <sheetName val="Balancete Agrotopus Jun2022"/>
      <sheetName val="Balancete ValidHUB Mar2022"/>
      <sheetName val="Balancete MITRA Dez2021"/>
      <sheetName val="Balancete SERBET Set2021"/>
      <sheetName val="Balancete ALPDEX Jun2021"/>
      <sheetName val="Balancete Espanha Mar2021"/>
      <sheetName val="Balancete ValidHUB Jun2022"/>
      <sheetName val="Balancete MITRA Mar2022"/>
      <sheetName val="Balancete SERBET Dez2021"/>
      <sheetName val="Balancete Guaratingueta Set2021"/>
      <sheetName val="Balancete MITRA Jun2022"/>
      <sheetName val="Balancete SERBET Mar2022"/>
      <sheetName val="Balancete Guaratingueta Dez2021"/>
      <sheetName val="Balancete ALPDEX Set2021"/>
      <sheetName val="Balancete Espanha Jun2021"/>
      <sheetName val="Balancete Argentina Mar2021"/>
      <sheetName val="Balancete SERBET Jun2022"/>
      <sheetName val="Balancete Guaratingueta Mar2022"/>
      <sheetName val="Balancete ALPDEX Dez2021"/>
      <sheetName val="Balancete Espanha Set2021"/>
      <sheetName val="Balancete Argentina Jun2021"/>
      <sheetName val="Balancete Valid Beijing Mar2021"/>
      <sheetName val="Balancete Guaratingueta Jun2022"/>
      <sheetName val="Balancete ALPDEX Mar2022"/>
      <sheetName val="Balancete Espanha Dez2021"/>
      <sheetName val="Balancete Argentina Set2021"/>
      <sheetName val="Balancete Valid Beijing Jun2021"/>
      <sheetName val="Balancete Uruguai Mar2021"/>
      <sheetName val="Balancete ALPDEX Jun2022"/>
      <sheetName val="Balancete Espanha Mar2022"/>
      <sheetName val="Balancete Argentina Dez2021"/>
      <sheetName val="Balancete Valid Beijing Set2021"/>
      <sheetName val="Balancete Uruguai Jun2021"/>
      <sheetName val="Balancete USA Mar2021"/>
      <sheetName val="Balancete Espanha Jun2022"/>
      <sheetName val="Balancete Argentina Mar2022"/>
      <sheetName val="Balancete Valid Beijing Dez2021"/>
      <sheetName val="Balancete Uruguai Set2021"/>
      <sheetName val="Balancete USA Jun2021"/>
      <sheetName val="Balancete Fundamenture Mar2021"/>
      <sheetName val="Balancete Argentina Jun2022"/>
      <sheetName val="Balancete Valid Beijing Mar2022"/>
      <sheetName val="Balancete Uruguai Dez2021"/>
      <sheetName val="Balancete USA Set2021"/>
      <sheetName val="Balancete Fundamenture Jun2021"/>
      <sheetName val="Balancete URAM Mar2021"/>
      <sheetName val="Balancete Valid Beijing Jun2022"/>
      <sheetName val="Balancete Uruguai Mar2022"/>
      <sheetName val="Balancete USA Dez2021"/>
      <sheetName val="Balancete Fundamenture Set2021"/>
      <sheetName val="Balancete URAM Jun2021"/>
      <sheetName val="Balancete Inemator Mar2021"/>
      <sheetName val="Balancete Uruguai Jun2022"/>
      <sheetName val="Balancete USA Mar2022"/>
      <sheetName val="Balancete Fundamenture Dez2021"/>
      <sheetName val="Balancete URAM Set2021"/>
      <sheetName val="Balancete Inemator Jun2021"/>
      <sheetName val="Balancete Mexico Mar2021"/>
      <sheetName val="Balancete Fundamenture Mar2022"/>
      <sheetName val="Balancete URAM Dez2021"/>
      <sheetName val="Balancete Inemator Set2021"/>
      <sheetName val="Balancete Mexico Jun2021"/>
      <sheetName val="Balancete Sucursal Col Mar2021"/>
      <sheetName val="Balancete Fundamenture Jun2022"/>
      <sheetName val="Balancete URAM Mar2022"/>
      <sheetName val="Balancete Inemator Dez2021"/>
      <sheetName val="Balancete Mexico Set2021"/>
      <sheetName val="Balancete Sucursal Col Jun2021"/>
      <sheetName val="Balancete Nigeria Mar2021"/>
      <sheetName val="Balancete URAM Jun2022"/>
      <sheetName val="Balancete Inemator Mar2022"/>
      <sheetName val="Balancete Mexico Dez2021"/>
      <sheetName val="Balancete Sucursal Col Set2021"/>
      <sheetName val="Balancete Nigeria Jun2021"/>
      <sheetName val="Reclas Grupo5 Valid Mar2021"/>
      <sheetName val="Balancete Inemator Jun2022"/>
      <sheetName val="Balancete Mexico Mar2022"/>
      <sheetName val="Balancete Sucursal Col Dez2021"/>
      <sheetName val="Balancete Nigeria Set2021"/>
      <sheetName val="Reclas Grupo5 Valid Jun2021"/>
      <sheetName val="Reclas Grupo5 ITP Mar2021"/>
      <sheetName val="Balancete USA Jun2022"/>
      <sheetName val="Balancete Mexico Jun2022"/>
      <sheetName val="Balancete Sucursal Col Mar2022"/>
      <sheetName val="Balancete Nigeria Dez2021"/>
      <sheetName val="Reclas Grupo5 Valid Set2021"/>
      <sheetName val="Reclas Grupo5 ITP Jun2021"/>
      <sheetName val="Base Balanço-DRE Consol.Mar2021"/>
      <sheetName val="Balancete Sucursal Col Jun2022"/>
      <sheetName val="Balancete Nigeria Mar2022"/>
      <sheetName val="Reclas Grupo5 Valid Dez2021"/>
      <sheetName val="Reclas Grupo5 ITP Set2021"/>
      <sheetName val="Balancete Nigeria Jun2022"/>
      <sheetName val="Reclas Grupo5 Valid Mar2022"/>
      <sheetName val="Reclas Grupo5 ITP Dez2021"/>
      <sheetName val="Não Controlador1T21"/>
      <sheetName val="Não Controlador2T21"/>
      <sheetName val="Base Balanço-DRE Consol.Jun2021"/>
      <sheetName val="Reclas Grupo5 Valid Jun2022"/>
      <sheetName val="Reclas Grupo5 ITP Mar2022"/>
      <sheetName val="Não Controlador3T21"/>
      <sheetName val="Não Controlador4T21"/>
      <sheetName val="Base Balanço-DRE Consol.Set2021"/>
      <sheetName val="Reclas Grupo5 ITP Jun2022"/>
      <sheetName val="Não Controlador1T22"/>
      <sheetName val="Base Balanço-DRE Consol.Dez2021"/>
      <sheetName val="Não Controlador2T22"/>
      <sheetName val="Base Balanço-DRE Consol.Mar2022"/>
      <sheetName val="Base Balanço-DRE Consol.Jun2022"/>
      <sheetName val="IR e CSLL diferidos"/>
      <sheetName val="Balanço Ativo"/>
      <sheetName val="Balanço Passivo"/>
      <sheetName val="DRE"/>
      <sheetName val="DVA"/>
      <sheetName val="Base DVA Consol Mar2021"/>
      <sheetName val="DMPL"/>
      <sheetName val="DRE ABRANGENTE"/>
      <sheetName val="Base DVA Consol Jun2021"/>
      <sheetName val="Desp por natureza- Jun2021"/>
      <sheetName val="Revisão DFC ControladoraMar2021"/>
      <sheetName val="Desp por natureza- Mar2021"/>
      <sheetName val="Base DVA Consol Set2021"/>
      <sheetName val="Base DVA Consol Dez2021"/>
      <sheetName val="Desp por natureza- Set2021"/>
      <sheetName val="Base DVA Consol Mar2022"/>
      <sheetName val="Desp por natureza- Dez2021"/>
      <sheetName val="Base DVA Consol Jun2022"/>
      <sheetName val="Desp por natureza- Mar2022"/>
      <sheetName val="Revisão DFC ConsolidadoMar2021"/>
      <sheetName val="Base Fluxo Cx Control.Mar2021"/>
      <sheetName val="Base Fluxo Cx Consol.Mar2021"/>
      <sheetName val="Base Fluxo Cx Control.Jun2021"/>
      <sheetName val="Revisão DFC ConsolidadoSet2021"/>
      <sheetName val="Revisão DFC ControladoraSet2021"/>
      <sheetName val="Base Fluxo Cx Control.Set2021"/>
      <sheetName val="Revisão DFC ConsolidadoJun2021"/>
      <sheetName val="Base Fluxo Cx Control.Dez2021"/>
      <sheetName val="Base Fluxo Cx Consol.Set2021"/>
      <sheetName val="Revisão DFC ControladoraJun2021"/>
      <sheetName val="Base Fluxo Cx Consol.Jun2021"/>
      <sheetName val="Base Fluxo Cx Control.Mar2022"/>
      <sheetName val="Base Fluxo Cx Consol.Dez2021"/>
      <sheetName val="Base Fluxo Cx Control.Jun2022"/>
      <sheetName val="Base Fluxo Cx Consol.Mar2022"/>
      <sheetName val="Revisão DFC ControladoraMar2022"/>
      <sheetName val="Revisão DFC ControladoraDez2021"/>
      <sheetName val="Revisão DFC ConsolidadoDez2021"/>
      <sheetName val="Revisão DFC ConsolidadoMar2022"/>
      <sheetName val="Base Fluxo Cx Consol.Jun2022"/>
      <sheetName val="Revisão DFC ControladoraJun2022"/>
      <sheetName val="Revisão DFC ConsolidadoJun2022"/>
      <sheetName val="Fluxo de Caixa"/>
      <sheetName val="Caixa e equivalentes de caixa"/>
      <sheetName val="Contas a Receber"/>
      <sheetName val="PCLD"/>
      <sheetName val="Impostos a recuperar"/>
      <sheetName val="Impostos, txs e contr recolher"/>
      <sheetName val="Taxa efetiva"/>
      <sheetName val="Estoques"/>
      <sheetName val="Depósitos judiciais"/>
      <sheetName val="Imobilizado"/>
      <sheetName val="Intangível teste"/>
      <sheetName val="Investimentos"/>
      <sheetName val="Provisão para contingências"/>
      <sheetName val="Lucro por ação"/>
      <sheetName val="Debêntures"/>
      <sheetName val="Remuneração dos administradores"/>
      <sheetName val="Receitas e despesas finance "/>
      <sheetName val="Instrumentos financeiros "/>
      <sheetName val="Receita de Vendas"/>
      <sheetName val="Informações por segmento"/>
      <sheetName val="Transaçoes partes relacionadas"/>
      <sheetName val="Ações em tesouraria"/>
      <sheetName val="Seguros"/>
      <sheetName val="Conciliação do LAJIDA"/>
      <sheetName val="Desp por natureza- Jun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="80" zoomScaleNormal="80" zoomScalePageLayoutView="0" workbookViewId="0" topLeftCell="A1">
      <pane xSplit="2" ySplit="7" topLeftCell="AQ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E86" sqref="BE86"/>
    </sheetView>
  </sheetViews>
  <sheetFormatPr defaultColWidth="9.140625" defaultRowHeight="15"/>
  <cols>
    <col min="1" max="1" width="1.57421875" style="3" customWidth="1"/>
    <col min="2" max="2" width="55.140625" style="0" bestFit="1" customWidth="1"/>
    <col min="3" max="17" width="11.8515625" style="0" customWidth="1"/>
    <col min="18" max="18" width="10.7109375" style="0" hidden="1" customWidth="1"/>
    <col min="19" max="20" width="0" style="0" hidden="1" customWidth="1"/>
    <col min="21" max="29" width="11.7109375" style="0" bestFit="1" customWidth="1"/>
    <col min="30" max="40" width="12.421875" style="0" bestFit="1" customWidth="1"/>
    <col min="41" max="41" width="12.421875" style="0" customWidth="1"/>
    <col min="42" max="42" width="11.57421875" style="0" bestFit="1" customWidth="1"/>
    <col min="43" max="43" width="10.8515625" style="0" bestFit="1" customWidth="1"/>
    <col min="44" max="45" width="11.57421875" style="0" bestFit="1" customWidth="1"/>
    <col min="46" max="51" width="12.421875" style="0" bestFit="1" customWidth="1"/>
    <col min="52" max="52" width="10.8515625" style="0" bestFit="1" customWidth="1"/>
    <col min="53" max="54" width="11.57421875" style="0" bestFit="1" customWidth="1"/>
    <col min="55" max="55" width="11.57421875" style="0" customWidth="1"/>
  </cols>
  <sheetData>
    <row r="1" spans="2:45" s="4" customFormat="1" ht="8.25" customHeight="1">
      <c r="B1" s="5"/>
      <c r="C1" s="5"/>
      <c r="D1" s="5"/>
      <c r="E1" s="5"/>
      <c r="F1" s="6"/>
      <c r="AP1" s="4" t="s">
        <v>92</v>
      </c>
      <c r="AR1" s="4" t="s">
        <v>92</v>
      </c>
      <c r="AS1" s="4" t="s">
        <v>92</v>
      </c>
    </row>
    <row r="2" ht="15"/>
    <row r="3" ht="15"/>
    <row r="4" ht="15">
      <c r="A4" s="4"/>
    </row>
    <row r="5" ht="15">
      <c r="A5" s="4"/>
    </row>
    <row r="6" ht="15">
      <c r="A6" s="4"/>
    </row>
    <row r="7" spans="1:55" ht="17.25" customHeight="1">
      <c r="A7" s="4"/>
      <c r="B7" s="34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  <c r="L7" s="35" t="s">
        <v>10</v>
      </c>
      <c r="M7" s="35" t="s">
        <v>11</v>
      </c>
      <c r="N7" s="35" t="s">
        <v>12</v>
      </c>
      <c r="O7" s="35" t="s">
        <v>13</v>
      </c>
      <c r="P7" s="35" t="s">
        <v>14</v>
      </c>
      <c r="Q7" s="35" t="s">
        <v>15</v>
      </c>
      <c r="R7" s="35"/>
      <c r="S7" s="35"/>
      <c r="T7" s="35"/>
      <c r="U7" s="35" t="s">
        <v>16</v>
      </c>
      <c r="V7" s="35" t="s">
        <v>17</v>
      </c>
      <c r="W7" s="35" t="s">
        <v>18</v>
      </c>
      <c r="X7" s="35" t="s">
        <v>58</v>
      </c>
      <c r="Y7" s="35" t="s">
        <v>59</v>
      </c>
      <c r="Z7" s="35" t="s">
        <v>60</v>
      </c>
      <c r="AA7" s="35" t="s">
        <v>61</v>
      </c>
      <c r="AB7" s="35" t="s">
        <v>69</v>
      </c>
      <c r="AC7" s="35" t="s">
        <v>70</v>
      </c>
      <c r="AD7" s="35" t="s">
        <v>71</v>
      </c>
      <c r="AE7" s="35" t="s">
        <v>74</v>
      </c>
      <c r="AF7" s="35" t="s">
        <v>76</v>
      </c>
      <c r="AG7" s="35" t="s">
        <v>77</v>
      </c>
      <c r="AH7" s="35" t="s">
        <v>78</v>
      </c>
      <c r="AI7" s="35" t="s">
        <v>81</v>
      </c>
      <c r="AJ7" s="35" t="s">
        <v>82</v>
      </c>
      <c r="AK7" s="35" t="s">
        <v>85</v>
      </c>
      <c r="AL7" s="35" t="s">
        <v>86</v>
      </c>
      <c r="AM7" s="35" t="s">
        <v>87</v>
      </c>
      <c r="AN7" s="35" t="s">
        <v>88</v>
      </c>
      <c r="AO7" s="35" t="s">
        <v>90</v>
      </c>
      <c r="AP7" s="35" t="s">
        <v>94</v>
      </c>
      <c r="AQ7" s="35" t="s">
        <v>95</v>
      </c>
      <c r="AR7" s="35" t="s">
        <v>98</v>
      </c>
      <c r="AS7" s="35" t="s">
        <v>100</v>
      </c>
      <c r="AT7" s="35" t="s">
        <v>102</v>
      </c>
      <c r="AU7" s="35" t="s">
        <v>103</v>
      </c>
      <c r="AV7" s="35" t="s">
        <v>104</v>
      </c>
      <c r="AW7" s="35" t="s">
        <v>105</v>
      </c>
      <c r="AX7" s="35" t="s">
        <v>106</v>
      </c>
      <c r="AY7" s="35" t="s">
        <v>109</v>
      </c>
      <c r="AZ7" s="35" t="s">
        <v>110</v>
      </c>
      <c r="BA7" s="35" t="s">
        <v>111</v>
      </c>
      <c r="BB7" s="35" t="s">
        <v>112</v>
      </c>
      <c r="BC7" s="35" t="s">
        <v>115</v>
      </c>
    </row>
    <row r="8" spans="1:55" ht="15">
      <c r="A8" s="4"/>
      <c r="B8" s="7" t="s">
        <v>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BA8" s="38"/>
      <c r="BB8" s="38"/>
      <c r="BC8" s="38" t="s">
        <v>92</v>
      </c>
    </row>
    <row r="9" spans="1:55" ht="15">
      <c r="A9" s="4"/>
      <c r="B9" s="9" t="s">
        <v>20</v>
      </c>
      <c r="C9" s="10">
        <v>88038</v>
      </c>
      <c r="D9" s="10">
        <v>75661</v>
      </c>
      <c r="E9" s="10">
        <v>117145</v>
      </c>
      <c r="F9" s="10">
        <v>139744</v>
      </c>
      <c r="G9" s="10">
        <v>124766</v>
      </c>
      <c r="H9" s="10">
        <v>94248</v>
      </c>
      <c r="I9" s="10">
        <v>109847</v>
      </c>
      <c r="J9" s="10">
        <v>171780</v>
      </c>
      <c r="K9" s="10">
        <v>175673</v>
      </c>
      <c r="L9" s="10">
        <v>87709</v>
      </c>
      <c r="M9" s="10">
        <v>101204</v>
      </c>
      <c r="N9" s="10">
        <v>115779</v>
      </c>
      <c r="O9" s="10">
        <v>99602</v>
      </c>
      <c r="P9" s="10">
        <v>152999</v>
      </c>
      <c r="Q9" s="10">
        <v>253392</v>
      </c>
      <c r="R9" s="10"/>
      <c r="S9" s="10"/>
      <c r="T9" s="10"/>
      <c r="U9" s="10">
        <v>152203</v>
      </c>
      <c r="V9" s="10">
        <v>155306</v>
      </c>
      <c r="W9" s="10">
        <v>151121</v>
      </c>
      <c r="X9" s="10">
        <v>178524</v>
      </c>
      <c r="Y9" s="10">
        <v>181066</v>
      </c>
      <c r="Z9" s="10">
        <v>188220</v>
      </c>
      <c r="AA9" s="10">
        <v>193095</v>
      </c>
      <c r="AB9" s="10">
        <v>245247</v>
      </c>
      <c r="AC9" s="10">
        <v>241283</v>
      </c>
      <c r="AD9" s="10">
        <v>210805</v>
      </c>
      <c r="AE9" s="10">
        <v>119816</v>
      </c>
      <c r="AF9" s="10">
        <v>423028</v>
      </c>
      <c r="AG9" s="10">
        <v>394777</v>
      </c>
      <c r="AH9" s="10">
        <v>353459</v>
      </c>
      <c r="AI9" s="10">
        <v>311543</v>
      </c>
      <c r="AJ9" s="10">
        <v>308365</v>
      </c>
      <c r="AK9" s="10">
        <v>296857</v>
      </c>
      <c r="AL9" s="10">
        <v>313670</v>
      </c>
      <c r="AM9" s="10">
        <v>497570</v>
      </c>
      <c r="AN9" s="10">
        <v>347563</v>
      </c>
      <c r="AO9" s="13">
        <v>311571</v>
      </c>
      <c r="AP9" s="13">
        <v>290795</v>
      </c>
      <c r="AQ9" s="13">
        <v>306277</v>
      </c>
      <c r="AR9" s="13">
        <v>342365</v>
      </c>
      <c r="AS9" s="13">
        <v>318522</v>
      </c>
      <c r="AT9" s="13">
        <v>333876</v>
      </c>
      <c r="AU9" s="13">
        <v>524134</v>
      </c>
      <c r="AV9" s="13">
        <v>525767</v>
      </c>
      <c r="AW9" s="13">
        <v>486536</v>
      </c>
      <c r="AX9" s="13">
        <v>533277</v>
      </c>
      <c r="AY9" s="13">
        <v>321803</v>
      </c>
      <c r="AZ9" s="13">
        <v>368439</v>
      </c>
      <c r="BA9" s="39">
        <v>390039</v>
      </c>
      <c r="BB9" s="39">
        <v>392763</v>
      </c>
      <c r="BC9" s="39">
        <v>234243</v>
      </c>
    </row>
    <row r="10" spans="1:55" ht="15">
      <c r="A10" s="4"/>
      <c r="B10" s="5" t="s">
        <v>62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394551</v>
      </c>
      <c r="AC10" s="10">
        <v>9314</v>
      </c>
      <c r="AD10" s="10">
        <v>4174</v>
      </c>
      <c r="AE10" s="10">
        <v>3969</v>
      </c>
      <c r="AF10" s="10">
        <v>9134</v>
      </c>
      <c r="AG10" s="10">
        <v>5842</v>
      </c>
      <c r="AH10" s="10">
        <v>0</v>
      </c>
      <c r="AI10" s="10">
        <v>0</v>
      </c>
      <c r="AJ10" s="10">
        <v>0</v>
      </c>
      <c r="AK10" s="10">
        <v>16715</v>
      </c>
      <c r="AL10" s="10">
        <v>17201</v>
      </c>
      <c r="AM10" s="10">
        <v>18962</v>
      </c>
      <c r="AN10" s="10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/>
      <c r="BA10" s="39"/>
      <c r="BB10" s="39"/>
      <c r="BC10" s="39"/>
    </row>
    <row r="11" spans="1:55" ht="15">
      <c r="A11" s="4"/>
      <c r="B11" s="9" t="s">
        <v>21</v>
      </c>
      <c r="C11" s="10">
        <v>111630</v>
      </c>
      <c r="D11" s="10">
        <v>141596</v>
      </c>
      <c r="E11" s="10">
        <v>125179</v>
      </c>
      <c r="F11" s="10">
        <v>125814</v>
      </c>
      <c r="G11" s="10">
        <v>147041</v>
      </c>
      <c r="H11" s="10">
        <v>138288</v>
      </c>
      <c r="I11" s="10">
        <v>150317</v>
      </c>
      <c r="J11" s="10">
        <v>153504</v>
      </c>
      <c r="K11" s="10">
        <v>160686</v>
      </c>
      <c r="L11" s="10">
        <v>174811</v>
      </c>
      <c r="M11" s="10">
        <v>174022</v>
      </c>
      <c r="N11" s="10">
        <v>167158</v>
      </c>
      <c r="O11" s="10">
        <v>201776</v>
      </c>
      <c r="P11" s="10">
        <v>216605</v>
      </c>
      <c r="Q11" s="10">
        <v>233327</v>
      </c>
      <c r="R11" s="10"/>
      <c r="S11" s="10"/>
      <c r="T11" s="10"/>
      <c r="U11" s="10">
        <v>233568</v>
      </c>
      <c r="V11" s="10">
        <v>224408</v>
      </c>
      <c r="W11" s="10">
        <v>237002</v>
      </c>
      <c r="X11" s="10">
        <v>263369</v>
      </c>
      <c r="Y11" s="10">
        <v>269411</v>
      </c>
      <c r="Z11" s="10">
        <v>302154</v>
      </c>
      <c r="AA11" s="10">
        <v>302068</v>
      </c>
      <c r="AB11" s="10">
        <v>345857</v>
      </c>
      <c r="AC11" s="10">
        <v>359930</v>
      </c>
      <c r="AD11" s="10">
        <v>356066</v>
      </c>
      <c r="AE11" s="10">
        <v>342764</v>
      </c>
      <c r="AF11" s="10">
        <v>339860</v>
      </c>
      <c r="AG11" s="10">
        <v>298500</v>
      </c>
      <c r="AH11" s="10">
        <v>311539</v>
      </c>
      <c r="AI11" s="10">
        <v>351160</v>
      </c>
      <c r="AJ11" s="10">
        <v>369754</v>
      </c>
      <c r="AK11" s="10">
        <v>335165</v>
      </c>
      <c r="AL11" s="10">
        <v>337544</v>
      </c>
      <c r="AM11" s="10">
        <v>399093</v>
      </c>
      <c r="AN11" s="10">
        <v>429378</v>
      </c>
      <c r="AO11" s="13">
        <v>367982</v>
      </c>
      <c r="AP11" s="13">
        <v>398391</v>
      </c>
      <c r="AQ11" s="13">
        <v>438741</v>
      </c>
      <c r="AR11" s="13">
        <v>432108</v>
      </c>
      <c r="AS11" s="13">
        <v>395523</v>
      </c>
      <c r="AT11" s="13">
        <v>437602</v>
      </c>
      <c r="AU11" s="13">
        <v>435883</v>
      </c>
      <c r="AV11" s="13">
        <v>490132</v>
      </c>
      <c r="AW11" s="13">
        <v>358504</v>
      </c>
      <c r="AX11" s="13">
        <v>429345</v>
      </c>
      <c r="AY11" s="13">
        <v>391005</v>
      </c>
      <c r="AZ11" s="13">
        <v>448494</v>
      </c>
      <c r="BA11" s="39">
        <v>428869</v>
      </c>
      <c r="BB11" s="39">
        <v>424127</v>
      </c>
      <c r="BC11" s="39">
        <v>347249</v>
      </c>
    </row>
    <row r="12" spans="1:55" ht="15">
      <c r="A12" s="4"/>
      <c r="B12" s="9" t="s">
        <v>22</v>
      </c>
      <c r="C12" s="10">
        <v>-2345</v>
      </c>
      <c r="D12" s="10">
        <v>-2350</v>
      </c>
      <c r="E12" s="10">
        <v>-1373</v>
      </c>
      <c r="F12" s="10">
        <v>-1340</v>
      </c>
      <c r="G12" s="10">
        <v>-1152</v>
      </c>
      <c r="H12" s="10">
        <v>-872</v>
      </c>
      <c r="I12" s="10">
        <v>-883</v>
      </c>
      <c r="J12" s="10">
        <v>-976</v>
      </c>
      <c r="K12" s="10">
        <v>-1090</v>
      </c>
      <c r="L12" s="10">
        <v>-729</v>
      </c>
      <c r="M12" s="10">
        <v>-1051</v>
      </c>
      <c r="N12" s="10">
        <v>-1158</v>
      </c>
      <c r="O12" s="10">
        <v>-1204</v>
      </c>
      <c r="P12" s="10">
        <v>-1244</v>
      </c>
      <c r="Q12" s="10">
        <v>-1235</v>
      </c>
      <c r="R12" s="10"/>
      <c r="S12" s="10"/>
      <c r="T12" s="10"/>
      <c r="U12" s="10">
        <v>-1439</v>
      </c>
      <c r="V12" s="10">
        <v>-1577</v>
      </c>
      <c r="W12" s="10">
        <v>-1998</v>
      </c>
      <c r="X12" s="10">
        <v>-2471</v>
      </c>
      <c r="Y12" s="10">
        <v>-4991</v>
      </c>
      <c r="Z12" s="10">
        <v>-5290</v>
      </c>
      <c r="AA12" s="10">
        <v>-5216</v>
      </c>
      <c r="AB12" s="10">
        <v>-7138</v>
      </c>
      <c r="AC12" s="10">
        <v>0</v>
      </c>
      <c r="AD12" s="10">
        <v>0</v>
      </c>
      <c r="AE12" s="10">
        <v>0</v>
      </c>
      <c r="AF12" s="10">
        <v>0</v>
      </c>
      <c r="AG12" s="10"/>
      <c r="AH12" s="10">
        <v>-22687</v>
      </c>
      <c r="AI12" s="10">
        <v>-23286</v>
      </c>
      <c r="AJ12" s="10">
        <v>-22538</v>
      </c>
      <c r="AK12" s="10">
        <v>0</v>
      </c>
      <c r="AL12" s="10">
        <v>-26098</v>
      </c>
      <c r="AM12" s="10">
        <v>-30155</v>
      </c>
      <c r="AN12" s="10">
        <v>-41432</v>
      </c>
      <c r="AO12" s="13">
        <v>0</v>
      </c>
      <c r="AP12" s="13">
        <v>0</v>
      </c>
      <c r="AQ12" s="13">
        <v>-36331</v>
      </c>
      <c r="AR12" s="13">
        <v>0</v>
      </c>
      <c r="AS12" s="13"/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/>
      <c r="BA12" s="39"/>
      <c r="BB12" s="39"/>
      <c r="BC12" s="39"/>
    </row>
    <row r="13" spans="2:55" ht="15">
      <c r="B13" s="9" t="s">
        <v>23</v>
      </c>
      <c r="C13" s="10">
        <v>35979</v>
      </c>
      <c r="D13" s="10">
        <v>4875</v>
      </c>
      <c r="E13" s="10">
        <v>5156</v>
      </c>
      <c r="F13" s="10">
        <v>28183</v>
      </c>
      <c r="G13" s="10">
        <v>32937</v>
      </c>
      <c r="H13" s="10">
        <v>42933</v>
      </c>
      <c r="I13" s="10">
        <v>32266</v>
      </c>
      <c r="J13" s="10">
        <v>32167</v>
      </c>
      <c r="K13" s="10">
        <v>36091</v>
      </c>
      <c r="L13" s="10">
        <v>36315</v>
      </c>
      <c r="M13" s="10">
        <v>20539</v>
      </c>
      <c r="N13" s="10">
        <v>7893</v>
      </c>
      <c r="O13" s="10">
        <v>10174</v>
      </c>
      <c r="P13" s="10">
        <v>11744</v>
      </c>
      <c r="Q13" s="10">
        <v>17722</v>
      </c>
      <c r="R13" s="10"/>
      <c r="S13" s="10"/>
      <c r="T13" s="10"/>
      <c r="U13" s="10">
        <v>19548</v>
      </c>
      <c r="V13" s="10">
        <v>23446</v>
      </c>
      <c r="W13" s="10">
        <v>24709</v>
      </c>
      <c r="X13" s="10">
        <v>24319</v>
      </c>
      <c r="Y13" s="10">
        <v>14911</v>
      </c>
      <c r="Z13" s="10">
        <v>16254</v>
      </c>
      <c r="AA13" s="10">
        <v>22001</v>
      </c>
      <c r="AB13" s="10">
        <v>22286</v>
      </c>
      <c r="AC13" s="10">
        <v>22958</v>
      </c>
      <c r="AD13" s="10">
        <v>26762</v>
      </c>
      <c r="AE13" s="10">
        <v>24674</v>
      </c>
      <c r="AF13" s="10">
        <v>22555</v>
      </c>
      <c r="AG13" s="10">
        <v>25173</v>
      </c>
      <c r="AH13" s="10">
        <v>45933</v>
      </c>
      <c r="AI13" s="10">
        <v>57379</v>
      </c>
      <c r="AJ13" s="10">
        <v>49286</v>
      </c>
      <c r="AK13" s="10">
        <v>51491</v>
      </c>
      <c r="AL13" s="10">
        <v>58612</v>
      </c>
      <c r="AM13" s="10">
        <v>68158</v>
      </c>
      <c r="AN13" s="10">
        <v>65695</v>
      </c>
      <c r="AO13" s="13">
        <v>95842</v>
      </c>
      <c r="AP13" s="13">
        <v>88311</v>
      </c>
      <c r="AQ13" s="13">
        <v>86884</v>
      </c>
      <c r="AR13" s="13">
        <v>77799</v>
      </c>
      <c r="AS13" s="13">
        <v>79983</v>
      </c>
      <c r="AT13" s="13">
        <v>59339</v>
      </c>
      <c r="AU13" s="13">
        <v>70404</v>
      </c>
      <c r="AV13" s="13">
        <v>82597</v>
      </c>
      <c r="AW13" s="13">
        <v>71051</v>
      </c>
      <c r="AX13" s="13">
        <v>75067</v>
      </c>
      <c r="AY13" s="13">
        <v>75669</v>
      </c>
      <c r="AZ13" s="13">
        <v>76232</v>
      </c>
      <c r="BA13" s="39">
        <v>82647</v>
      </c>
      <c r="BB13" s="39">
        <v>87625</v>
      </c>
      <c r="BC13" s="39">
        <v>88831</v>
      </c>
    </row>
    <row r="14" spans="1:55" ht="15">
      <c r="A14" s="4"/>
      <c r="B14" s="9" t="s">
        <v>24</v>
      </c>
      <c r="C14" s="10">
        <v>81133</v>
      </c>
      <c r="D14" s="10">
        <v>80430</v>
      </c>
      <c r="E14" s="10">
        <v>78585</v>
      </c>
      <c r="F14" s="10">
        <v>84969</v>
      </c>
      <c r="G14" s="10">
        <v>90351</v>
      </c>
      <c r="H14" s="10">
        <v>95087</v>
      </c>
      <c r="I14" s="10">
        <v>92169</v>
      </c>
      <c r="J14" s="10">
        <v>100253</v>
      </c>
      <c r="K14" s="10">
        <v>98943</v>
      </c>
      <c r="L14" s="10">
        <v>103709</v>
      </c>
      <c r="M14" s="10">
        <v>99745</v>
      </c>
      <c r="N14" s="10">
        <v>99834</v>
      </c>
      <c r="O14" s="10">
        <v>96739</v>
      </c>
      <c r="P14" s="10">
        <v>115885</v>
      </c>
      <c r="Q14" s="10">
        <v>119414</v>
      </c>
      <c r="R14" s="10"/>
      <c r="S14" s="10"/>
      <c r="T14" s="10"/>
      <c r="U14" s="10">
        <v>118058</v>
      </c>
      <c r="V14" s="10">
        <v>117581</v>
      </c>
      <c r="W14" s="10">
        <v>121163</v>
      </c>
      <c r="X14" s="10">
        <v>125564</v>
      </c>
      <c r="Y14" s="10">
        <v>127478</v>
      </c>
      <c r="Z14" s="10">
        <v>156544</v>
      </c>
      <c r="AA14" s="10">
        <v>176810</v>
      </c>
      <c r="AB14" s="10">
        <v>180474</v>
      </c>
      <c r="AC14" s="10">
        <v>181831</v>
      </c>
      <c r="AD14" s="10">
        <v>176012</v>
      </c>
      <c r="AE14" s="10">
        <v>155379</v>
      </c>
      <c r="AF14" s="10">
        <v>148145</v>
      </c>
      <c r="AG14" s="10">
        <v>128999</v>
      </c>
      <c r="AH14" s="10">
        <v>124061</v>
      </c>
      <c r="AI14" s="10">
        <v>130423</v>
      </c>
      <c r="AJ14" s="10">
        <v>122707</v>
      </c>
      <c r="AK14" s="10">
        <v>118262</v>
      </c>
      <c r="AL14" s="10">
        <v>124309</v>
      </c>
      <c r="AM14" s="10">
        <v>144318</v>
      </c>
      <c r="AN14" s="10">
        <v>153148</v>
      </c>
      <c r="AO14" s="13">
        <v>145902</v>
      </c>
      <c r="AP14" s="13">
        <v>160725</v>
      </c>
      <c r="AQ14" s="13">
        <v>207524</v>
      </c>
      <c r="AR14" s="13">
        <v>238547</v>
      </c>
      <c r="AS14" s="13">
        <v>227028</v>
      </c>
      <c r="AT14" s="13">
        <v>264757</v>
      </c>
      <c r="AU14" s="13">
        <v>265106</v>
      </c>
      <c r="AV14" s="13">
        <v>280541</v>
      </c>
      <c r="AW14" s="13">
        <v>270014</v>
      </c>
      <c r="AX14" s="13">
        <v>325554</v>
      </c>
      <c r="AY14" s="13">
        <v>325736</v>
      </c>
      <c r="AZ14" s="13">
        <v>307063</v>
      </c>
      <c r="BA14" s="39">
        <v>323266</v>
      </c>
      <c r="BB14" s="39">
        <v>334569</v>
      </c>
      <c r="BC14" s="39">
        <v>286725</v>
      </c>
    </row>
    <row r="15" spans="1:55" ht="15">
      <c r="A15" s="4"/>
      <c r="B15" s="9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1094</v>
      </c>
      <c r="O15" s="10">
        <v>900</v>
      </c>
      <c r="P15" s="10">
        <v>0</v>
      </c>
      <c r="Q15" s="10">
        <v>0</v>
      </c>
      <c r="R15" s="10"/>
      <c r="S15" s="10"/>
      <c r="T15" s="10"/>
      <c r="U15" s="10">
        <v>1188</v>
      </c>
      <c r="V15" s="10">
        <v>1188</v>
      </c>
      <c r="W15" s="10">
        <v>1539</v>
      </c>
      <c r="X15" s="10">
        <v>0</v>
      </c>
      <c r="Y15" s="10">
        <v>1344</v>
      </c>
      <c r="Z15" s="10">
        <v>1293</v>
      </c>
      <c r="AA15" s="10">
        <v>0</v>
      </c>
      <c r="AB15" s="10">
        <v>1328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3">
        <v>0</v>
      </c>
      <c r="AP15" s="13">
        <v>0</v>
      </c>
      <c r="AQ15" s="13">
        <v>0</v>
      </c>
      <c r="AR15" s="13">
        <v>0</v>
      </c>
      <c r="AS15" s="13"/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/>
      <c r="BA15" s="39"/>
      <c r="BB15" s="39"/>
      <c r="BC15" s="39"/>
    </row>
    <row r="16" spans="1:55" ht="15">
      <c r="A16" s="4"/>
      <c r="B16" s="9" t="s">
        <v>26</v>
      </c>
      <c r="C16" s="10">
        <v>3441</v>
      </c>
      <c r="D16" s="10">
        <v>22189</v>
      </c>
      <c r="E16" s="10">
        <v>20955</v>
      </c>
      <c r="F16" s="10">
        <v>3606</v>
      </c>
      <c r="G16" s="10">
        <v>3763</v>
      </c>
      <c r="H16" s="10">
        <v>5515</v>
      </c>
      <c r="I16" s="10">
        <v>5038</v>
      </c>
      <c r="J16" s="10">
        <v>4414</v>
      </c>
      <c r="K16" s="10">
        <v>4280</v>
      </c>
      <c r="L16" s="10">
        <v>6559</v>
      </c>
      <c r="M16" s="10">
        <v>19443</v>
      </c>
      <c r="N16" s="10">
        <v>21562</v>
      </c>
      <c r="O16" s="10">
        <v>21117</v>
      </c>
      <c r="P16" s="10">
        <v>24247</v>
      </c>
      <c r="Q16" s="10">
        <v>24641</v>
      </c>
      <c r="R16" s="10"/>
      <c r="S16" s="10"/>
      <c r="T16" s="10"/>
      <c r="U16" s="10">
        <v>23030</v>
      </c>
      <c r="V16" s="10">
        <v>23674</v>
      </c>
      <c r="W16" s="10">
        <v>23887</v>
      </c>
      <c r="X16" s="10">
        <v>24851</v>
      </c>
      <c r="Y16" s="10">
        <v>16703</v>
      </c>
      <c r="Z16" s="10">
        <v>21298</v>
      </c>
      <c r="AA16" s="10">
        <v>28538</v>
      </c>
      <c r="AB16" s="10">
        <v>28411</v>
      </c>
      <c r="AC16" s="10">
        <v>56644</v>
      </c>
      <c r="AD16" s="10">
        <v>53503</v>
      </c>
      <c r="AE16" s="10">
        <v>55899</v>
      </c>
      <c r="AF16" s="10">
        <v>52229</v>
      </c>
      <c r="AG16" s="10">
        <v>49275</v>
      </c>
      <c r="AH16" s="10">
        <v>19771</v>
      </c>
      <c r="AI16" s="10">
        <v>24679</v>
      </c>
      <c r="AJ16" s="10">
        <v>21216</v>
      </c>
      <c r="AK16" s="10">
        <v>0</v>
      </c>
      <c r="AL16" s="10">
        <v>18631</v>
      </c>
      <c r="AM16" s="10">
        <v>22081</v>
      </c>
      <c r="AN16" s="10">
        <v>23459</v>
      </c>
      <c r="AO16" s="13">
        <v>0</v>
      </c>
      <c r="AP16" s="13">
        <v>0</v>
      </c>
      <c r="AQ16" s="13">
        <v>29323</v>
      </c>
      <c r="AR16" s="13">
        <v>24201</v>
      </c>
      <c r="AS16" s="13">
        <v>21204</v>
      </c>
      <c r="AT16" s="13">
        <v>29240</v>
      </c>
      <c r="AU16" s="13">
        <v>19022</v>
      </c>
      <c r="AV16" s="13">
        <v>14858</v>
      </c>
      <c r="AW16" s="13">
        <v>12950</v>
      </c>
      <c r="AX16" s="13">
        <v>12911</v>
      </c>
      <c r="AY16" s="13">
        <v>0</v>
      </c>
      <c r="AZ16" s="13"/>
      <c r="BA16" s="39"/>
      <c r="BB16" s="39"/>
      <c r="BC16" s="39"/>
    </row>
    <row r="17" spans="1:55" ht="15">
      <c r="A17" s="4"/>
      <c r="B17" s="9" t="s">
        <v>83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40237</v>
      </c>
      <c r="AL17" s="10">
        <v>0</v>
      </c>
      <c r="AM17" s="10">
        <v>0</v>
      </c>
      <c r="AN17" s="10">
        <v>0</v>
      </c>
      <c r="AO17" s="13">
        <v>40297</v>
      </c>
      <c r="AP17" s="13">
        <v>41981</v>
      </c>
      <c r="AQ17" s="13">
        <v>0</v>
      </c>
      <c r="AR17" s="13">
        <v>0</v>
      </c>
      <c r="AS17" s="13">
        <v>0</v>
      </c>
      <c r="AT17" s="13"/>
      <c r="AU17" s="13">
        <v>0</v>
      </c>
      <c r="AV17" s="13">
        <v>14704</v>
      </c>
      <c r="AW17" s="13">
        <v>13546</v>
      </c>
      <c r="AX17" s="13">
        <v>14851</v>
      </c>
      <c r="AY17" s="13">
        <v>42174</v>
      </c>
      <c r="AZ17" s="13">
        <v>38835</v>
      </c>
      <c r="BA17" s="39">
        <v>39321</v>
      </c>
      <c r="BB17" s="39">
        <v>39398</v>
      </c>
      <c r="BC17" s="39">
        <v>20570</v>
      </c>
    </row>
    <row r="18" spans="1:55" ht="15">
      <c r="A18" s="4"/>
      <c r="B18" s="9" t="s">
        <v>72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26907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/>
      <c r="AU18" s="13">
        <v>0</v>
      </c>
      <c r="AV18" s="13">
        <v>0</v>
      </c>
      <c r="AW18" s="13">
        <v>0</v>
      </c>
      <c r="AX18" s="13">
        <v>0</v>
      </c>
      <c r="AY18" s="36">
        <v>0</v>
      </c>
      <c r="AZ18" s="13"/>
      <c r="BA18" s="39"/>
      <c r="BB18" s="39"/>
      <c r="BC18" s="39"/>
    </row>
    <row r="19" spans="1:55" ht="15">
      <c r="A19" s="4"/>
      <c r="B19" s="9" t="s">
        <v>27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78</v>
      </c>
      <c r="Q19" s="10">
        <v>0</v>
      </c>
      <c r="R19" s="10"/>
      <c r="S19" s="10"/>
      <c r="T19" s="10"/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/>
      <c r="AU19" s="13">
        <v>0</v>
      </c>
      <c r="AV19" s="13">
        <v>0</v>
      </c>
      <c r="AW19" s="13">
        <v>0</v>
      </c>
      <c r="AX19" s="13">
        <v>0</v>
      </c>
      <c r="AY19" s="36">
        <v>0</v>
      </c>
      <c r="AZ19" s="13"/>
      <c r="BA19" s="39"/>
      <c r="BB19" s="39"/>
      <c r="BC19" s="39"/>
    </row>
    <row r="20" spans="1:55" ht="15">
      <c r="A20" s="4"/>
      <c r="B20" s="9" t="s">
        <v>31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2661</v>
      </c>
      <c r="O20" s="10">
        <v>2704</v>
      </c>
      <c r="P20" s="10">
        <v>3325</v>
      </c>
      <c r="Q20" s="10">
        <v>0</v>
      </c>
      <c r="R20" s="10"/>
      <c r="S20" s="10"/>
      <c r="T20" s="10"/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/>
      <c r="AU20" s="13">
        <v>34088</v>
      </c>
      <c r="AV20" s="13">
        <v>0</v>
      </c>
      <c r="AW20" s="13">
        <v>57163</v>
      </c>
      <c r="AX20" s="13">
        <v>78450</v>
      </c>
      <c r="AY20" s="36">
        <v>169925</v>
      </c>
      <c r="AZ20" s="13">
        <v>33363</v>
      </c>
      <c r="BA20" s="39">
        <v>45797</v>
      </c>
      <c r="BB20" s="39">
        <v>47368</v>
      </c>
      <c r="BC20" s="39">
        <v>44850</v>
      </c>
    </row>
    <row r="21" spans="1:55" ht="15">
      <c r="A21" s="4"/>
      <c r="B21" s="9" t="s">
        <v>28</v>
      </c>
      <c r="C21" s="10">
        <v>1238</v>
      </c>
      <c r="D21" s="10">
        <v>0</v>
      </c>
      <c r="E21" s="10">
        <v>0</v>
      </c>
      <c r="F21" s="10">
        <v>411</v>
      </c>
      <c r="G21" s="10">
        <v>3161</v>
      </c>
      <c r="H21" s="10">
        <v>4009</v>
      </c>
      <c r="I21" s="10">
        <v>5176</v>
      </c>
      <c r="J21" s="10">
        <v>6151</v>
      </c>
      <c r="K21" s="10">
        <v>5140</v>
      </c>
      <c r="L21" s="10">
        <v>6375</v>
      </c>
      <c r="M21" s="10">
        <v>5923</v>
      </c>
      <c r="N21" s="10">
        <v>4313</v>
      </c>
      <c r="O21" s="10">
        <v>6476</v>
      </c>
      <c r="P21" s="10">
        <v>6308</v>
      </c>
      <c r="Q21" s="10">
        <v>5848</v>
      </c>
      <c r="R21" s="10"/>
      <c r="S21" s="10"/>
      <c r="T21" s="10"/>
      <c r="U21" s="10">
        <v>7846</v>
      </c>
      <c r="V21" s="10">
        <v>7774</v>
      </c>
      <c r="W21" s="10">
        <v>7009</v>
      </c>
      <c r="X21" s="10">
        <v>6026</v>
      </c>
      <c r="Y21" s="10">
        <v>8812</v>
      </c>
      <c r="Z21" s="10">
        <v>13621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/>
      <c r="AH21" s="10">
        <v>35649</v>
      </c>
      <c r="AI21" s="10">
        <v>41589</v>
      </c>
      <c r="AJ21" s="10">
        <v>35196</v>
      </c>
      <c r="AK21" s="10">
        <v>0</v>
      </c>
      <c r="AL21" s="10">
        <v>21489</v>
      </c>
      <c r="AM21" s="10">
        <v>20634</v>
      </c>
      <c r="AN21" s="10">
        <v>21335</v>
      </c>
      <c r="AO21" s="13">
        <v>0</v>
      </c>
      <c r="AP21" s="13">
        <v>0</v>
      </c>
      <c r="AQ21" s="13">
        <v>17948</v>
      </c>
      <c r="AR21" s="13">
        <v>45895</v>
      </c>
      <c r="AS21" s="13">
        <v>39876</v>
      </c>
      <c r="AT21" s="13">
        <v>56611</v>
      </c>
      <c r="AU21" s="13">
        <v>49128</v>
      </c>
      <c r="AV21" s="13">
        <v>47727</v>
      </c>
      <c r="AW21" s="13">
        <v>35055</v>
      </c>
      <c r="AX21" s="13">
        <v>48475</v>
      </c>
      <c r="AY21" s="36">
        <v>0</v>
      </c>
      <c r="AZ21" s="13"/>
      <c r="BA21" s="39"/>
      <c r="BB21" s="39"/>
      <c r="BC21" s="39"/>
    </row>
    <row r="22" spans="1:55" ht="15">
      <c r="A22" s="4"/>
      <c r="B22" s="11"/>
      <c r="C22" s="12">
        <f aca="true" t="shared" si="0" ref="C22:Q22">SUM(C9:C21)</f>
        <v>319114</v>
      </c>
      <c r="D22" s="12">
        <f t="shared" si="0"/>
        <v>322401</v>
      </c>
      <c r="E22" s="12">
        <f t="shared" si="0"/>
        <v>345647</v>
      </c>
      <c r="F22" s="12">
        <f t="shared" si="0"/>
        <v>381387</v>
      </c>
      <c r="G22" s="12">
        <f t="shared" si="0"/>
        <v>400867</v>
      </c>
      <c r="H22" s="12">
        <f t="shared" si="0"/>
        <v>379208</v>
      </c>
      <c r="I22" s="12">
        <f t="shared" si="0"/>
        <v>393930</v>
      </c>
      <c r="J22" s="12">
        <f t="shared" si="0"/>
        <v>467293</v>
      </c>
      <c r="K22" s="12">
        <f t="shared" si="0"/>
        <v>479723</v>
      </c>
      <c r="L22" s="12">
        <f t="shared" si="0"/>
        <v>414749</v>
      </c>
      <c r="M22" s="12">
        <f t="shared" si="0"/>
        <v>419825</v>
      </c>
      <c r="N22" s="12">
        <f t="shared" si="0"/>
        <v>419136</v>
      </c>
      <c r="O22" s="12">
        <f t="shared" si="0"/>
        <v>438284</v>
      </c>
      <c r="P22" s="12">
        <f t="shared" si="0"/>
        <v>529947</v>
      </c>
      <c r="Q22" s="12">
        <f t="shared" si="0"/>
        <v>653109</v>
      </c>
      <c r="R22" s="13"/>
      <c r="S22" s="13"/>
      <c r="T22" s="13"/>
      <c r="U22" s="12">
        <f aca="true" t="shared" si="1" ref="U22:AA22">SUM(U9:U21)</f>
        <v>554002</v>
      </c>
      <c r="V22" s="12">
        <f t="shared" si="1"/>
        <v>551800</v>
      </c>
      <c r="W22" s="12">
        <f t="shared" si="1"/>
        <v>564432</v>
      </c>
      <c r="X22" s="12">
        <f t="shared" si="1"/>
        <v>620182</v>
      </c>
      <c r="Y22" s="12">
        <f t="shared" si="1"/>
        <v>614734</v>
      </c>
      <c r="Z22" s="12">
        <f t="shared" si="1"/>
        <v>694094</v>
      </c>
      <c r="AA22" s="12">
        <f t="shared" si="1"/>
        <v>717296</v>
      </c>
      <c r="AB22" s="12">
        <f aca="true" t="shared" si="2" ref="AB22:AK22">SUM(AB9:AB21)</f>
        <v>1211016</v>
      </c>
      <c r="AC22" s="12">
        <f t="shared" si="2"/>
        <v>871960</v>
      </c>
      <c r="AD22" s="12">
        <f t="shared" si="2"/>
        <v>827322</v>
      </c>
      <c r="AE22" s="12">
        <f t="shared" si="2"/>
        <v>729408</v>
      </c>
      <c r="AF22" s="12">
        <f t="shared" si="2"/>
        <v>994951</v>
      </c>
      <c r="AG22" s="12">
        <f t="shared" si="2"/>
        <v>902566</v>
      </c>
      <c r="AH22" s="12">
        <f t="shared" si="2"/>
        <v>867725</v>
      </c>
      <c r="AI22" s="12">
        <f t="shared" si="2"/>
        <v>893487</v>
      </c>
      <c r="AJ22" s="12">
        <f t="shared" si="2"/>
        <v>883986</v>
      </c>
      <c r="AK22" s="12">
        <f t="shared" si="2"/>
        <v>858727</v>
      </c>
      <c r="AL22" s="12">
        <f aca="true" t="shared" si="3" ref="AL22:AR22">SUM(AL9:AL21)</f>
        <v>865358</v>
      </c>
      <c r="AM22" s="12">
        <f t="shared" si="3"/>
        <v>1140661</v>
      </c>
      <c r="AN22" s="12">
        <f t="shared" si="3"/>
        <v>999146</v>
      </c>
      <c r="AO22" s="12">
        <f t="shared" si="3"/>
        <v>961594</v>
      </c>
      <c r="AP22" s="12">
        <f t="shared" si="3"/>
        <v>980203</v>
      </c>
      <c r="AQ22" s="12">
        <f t="shared" si="3"/>
        <v>1050366</v>
      </c>
      <c r="AR22" s="12">
        <f t="shared" si="3"/>
        <v>1160915</v>
      </c>
      <c r="AS22" s="12">
        <f>SUM(AS9:AS21)</f>
        <v>1082136</v>
      </c>
      <c r="AT22" s="12">
        <f>SUM(AT9:AT21)</f>
        <v>1181425</v>
      </c>
      <c r="AU22" s="12">
        <v>1397765</v>
      </c>
      <c r="AV22" s="12">
        <v>1456326</v>
      </c>
      <c r="AW22" s="12">
        <f>SUM(AW9:AW21)</f>
        <v>1304819</v>
      </c>
      <c r="AX22" s="12">
        <f>SUM(AX9:AX21)</f>
        <v>1517930</v>
      </c>
      <c r="AY22" s="37">
        <f>SUM(AY9:AY21)</f>
        <v>1326312</v>
      </c>
      <c r="AZ22" s="37">
        <v>1272426</v>
      </c>
      <c r="BA22" s="40">
        <v>1309939</v>
      </c>
      <c r="BB22" s="40">
        <v>1325850</v>
      </c>
      <c r="BC22" s="40">
        <v>1022468</v>
      </c>
    </row>
    <row r="23" spans="1:55" ht="15">
      <c r="A23" s="4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Z23" s="13"/>
      <c r="BA23" s="39"/>
      <c r="BB23" s="39"/>
      <c r="BC23" s="39"/>
    </row>
    <row r="24" spans="1:55" ht="15">
      <c r="A24" s="4"/>
      <c r="B24" s="11" t="s">
        <v>79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791</v>
      </c>
      <c r="AJ24" s="13">
        <v>791</v>
      </c>
      <c r="AK24" s="10">
        <v>791</v>
      </c>
      <c r="AL24" s="10">
        <v>791</v>
      </c>
      <c r="AM24" s="10">
        <v>791</v>
      </c>
      <c r="AN24" s="10">
        <v>791</v>
      </c>
      <c r="AO24" s="13">
        <v>791</v>
      </c>
      <c r="AP24" s="13">
        <v>791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36">
        <v>33923</v>
      </c>
      <c r="AZ24" s="13">
        <v>35063</v>
      </c>
      <c r="BA24" s="39">
        <v>16746</v>
      </c>
      <c r="BB24" s="39">
        <v>16746</v>
      </c>
      <c r="BC24" s="39">
        <v>16746</v>
      </c>
    </row>
    <row r="25" spans="1:55" ht="15">
      <c r="A25" s="4"/>
      <c r="B25" s="11"/>
      <c r="C25" s="12">
        <f aca="true" t="shared" si="4" ref="C25:AG25">C24</f>
        <v>0</v>
      </c>
      <c r="D25" s="12">
        <f t="shared" si="4"/>
        <v>0</v>
      </c>
      <c r="E25" s="12">
        <f t="shared" si="4"/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4"/>
        <v>0</v>
      </c>
      <c r="P25" s="12">
        <f t="shared" si="4"/>
        <v>0</v>
      </c>
      <c r="Q25" s="12">
        <f t="shared" si="4"/>
        <v>0</v>
      </c>
      <c r="R25" s="12">
        <f t="shared" si="4"/>
        <v>0</v>
      </c>
      <c r="S25" s="12">
        <f t="shared" si="4"/>
        <v>0</v>
      </c>
      <c r="T25" s="12">
        <f t="shared" si="4"/>
        <v>0</v>
      </c>
      <c r="U25" s="12">
        <f t="shared" si="4"/>
        <v>0</v>
      </c>
      <c r="V25" s="12">
        <f t="shared" si="4"/>
        <v>0</v>
      </c>
      <c r="W25" s="12">
        <f t="shared" si="4"/>
        <v>0</v>
      </c>
      <c r="X25" s="12">
        <f t="shared" si="4"/>
        <v>0</v>
      </c>
      <c r="Y25" s="12">
        <f t="shared" si="4"/>
        <v>0</v>
      </c>
      <c r="Z25" s="12">
        <f t="shared" si="4"/>
        <v>0</v>
      </c>
      <c r="AA25" s="12">
        <f t="shared" si="4"/>
        <v>0</v>
      </c>
      <c r="AB25" s="12">
        <f t="shared" si="4"/>
        <v>0</v>
      </c>
      <c r="AC25" s="12">
        <f t="shared" si="4"/>
        <v>0</v>
      </c>
      <c r="AD25" s="12">
        <f t="shared" si="4"/>
        <v>0</v>
      </c>
      <c r="AE25" s="12">
        <f t="shared" si="4"/>
        <v>0</v>
      </c>
      <c r="AF25" s="12">
        <f t="shared" si="4"/>
        <v>0</v>
      </c>
      <c r="AG25" s="12">
        <f t="shared" si="4"/>
        <v>0</v>
      </c>
      <c r="AH25" s="12">
        <f aca="true" t="shared" si="5" ref="AH25:AO25">AH24</f>
        <v>0</v>
      </c>
      <c r="AI25" s="12">
        <f t="shared" si="5"/>
        <v>791</v>
      </c>
      <c r="AJ25" s="12">
        <f t="shared" si="5"/>
        <v>791</v>
      </c>
      <c r="AK25" s="12">
        <f t="shared" si="5"/>
        <v>791</v>
      </c>
      <c r="AL25" s="12">
        <f t="shared" si="5"/>
        <v>791</v>
      </c>
      <c r="AM25" s="12">
        <f t="shared" si="5"/>
        <v>791</v>
      </c>
      <c r="AN25" s="12">
        <f t="shared" si="5"/>
        <v>791</v>
      </c>
      <c r="AO25" s="12">
        <f t="shared" si="5"/>
        <v>791</v>
      </c>
      <c r="AP25" s="12">
        <f>AP24</f>
        <v>791</v>
      </c>
      <c r="AQ25" s="12">
        <f>AQ24</f>
        <v>0</v>
      </c>
      <c r="AR25" s="12">
        <f>AR24</f>
        <v>0</v>
      </c>
      <c r="AS25" s="12">
        <f>AS24</f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37">
        <f>AY24</f>
        <v>33923</v>
      </c>
      <c r="AZ25" s="37">
        <v>35063</v>
      </c>
      <c r="BA25" s="40">
        <v>16746</v>
      </c>
      <c r="BB25" s="40">
        <v>16746</v>
      </c>
      <c r="BC25" s="40">
        <v>396377</v>
      </c>
    </row>
    <row r="26" spans="1:55" ht="15">
      <c r="A26" s="4"/>
      <c r="B26" s="11" t="s">
        <v>113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1"/>
      <c r="S26" s="11"/>
      <c r="T26" s="11"/>
      <c r="U26" s="14"/>
      <c r="V26" s="14"/>
      <c r="W26" s="14"/>
      <c r="X26" s="14"/>
      <c r="Y26" s="14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Z26" s="13"/>
      <c r="BA26" s="39"/>
      <c r="BB26" s="39"/>
      <c r="BC26" s="39">
        <v>379631</v>
      </c>
    </row>
    <row r="27" spans="1:55" ht="15">
      <c r="A27" s="4"/>
      <c r="B27" s="15" t="s">
        <v>29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1"/>
      <c r="S27" s="11"/>
      <c r="T27" s="11"/>
      <c r="U27" s="14"/>
      <c r="V27" s="14"/>
      <c r="W27" s="14"/>
      <c r="X27" s="14"/>
      <c r="Y27" s="14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Z27" s="13"/>
      <c r="BA27" s="39"/>
      <c r="BB27" s="39"/>
      <c r="BC27" s="39"/>
    </row>
    <row r="28" spans="1:55" ht="15">
      <c r="A28" s="4"/>
      <c r="B28" s="11" t="s">
        <v>21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6">
        <v>4100</v>
      </c>
      <c r="Z28" s="16">
        <v>6625</v>
      </c>
      <c r="AA28" s="16">
        <v>12095</v>
      </c>
      <c r="AB28" s="16">
        <v>11994</v>
      </c>
      <c r="AC28" s="16">
        <v>13210</v>
      </c>
      <c r="AD28" s="16">
        <v>16372</v>
      </c>
      <c r="AE28" s="16">
        <v>15671</v>
      </c>
      <c r="AF28" s="16">
        <v>15037</v>
      </c>
      <c r="AG28" s="16">
        <v>12755</v>
      </c>
      <c r="AH28" s="16">
        <v>19008</v>
      </c>
      <c r="AI28" s="16">
        <v>19648</v>
      </c>
      <c r="AJ28" s="16">
        <v>18832</v>
      </c>
      <c r="AK28" s="16">
        <v>18101</v>
      </c>
      <c r="AL28" s="16">
        <v>17473</v>
      </c>
      <c r="AM28" s="16">
        <v>16770</v>
      </c>
      <c r="AN28" s="16">
        <v>16268</v>
      </c>
      <c r="AO28" s="16">
        <v>15556</v>
      </c>
      <c r="AP28" s="16">
        <v>13177</v>
      </c>
      <c r="AQ28" s="16">
        <v>12655</v>
      </c>
      <c r="AR28" s="16">
        <v>12143</v>
      </c>
      <c r="AS28" s="16">
        <v>11594</v>
      </c>
      <c r="AT28" s="16">
        <v>9795</v>
      </c>
      <c r="AU28" s="16">
        <v>9795</v>
      </c>
      <c r="AV28" s="16">
        <v>7334</v>
      </c>
      <c r="AW28" s="13">
        <v>23663</v>
      </c>
      <c r="AX28" s="16">
        <v>14505</v>
      </c>
      <c r="AY28" s="36">
        <v>5603</v>
      </c>
      <c r="AZ28" s="13">
        <v>5603</v>
      </c>
      <c r="BA28" s="39">
        <v>5603</v>
      </c>
      <c r="BB28" s="39">
        <v>3818</v>
      </c>
      <c r="BC28" s="39">
        <v>3818</v>
      </c>
    </row>
    <row r="29" spans="1:55" ht="15">
      <c r="A29" s="4"/>
      <c r="B29" s="11" t="s">
        <v>54</v>
      </c>
      <c r="C29" s="17">
        <v>6541</v>
      </c>
      <c r="D29" s="17">
        <v>1618</v>
      </c>
      <c r="E29" s="17">
        <v>7193</v>
      </c>
      <c r="F29" s="17">
        <v>7827</v>
      </c>
      <c r="G29" s="17">
        <v>8054</v>
      </c>
      <c r="H29" s="17">
        <v>8632</v>
      </c>
      <c r="I29" s="17">
        <v>9382</v>
      </c>
      <c r="J29" s="17">
        <v>12279</v>
      </c>
      <c r="K29" s="17">
        <v>13150</v>
      </c>
      <c r="L29" s="17">
        <v>21104</v>
      </c>
      <c r="M29" s="17">
        <v>21730</v>
      </c>
      <c r="N29" s="17">
        <v>19801</v>
      </c>
      <c r="O29" s="17">
        <v>27188</v>
      </c>
      <c r="P29" s="17">
        <v>27598</v>
      </c>
      <c r="Q29" s="17">
        <v>27825</v>
      </c>
      <c r="R29" s="17"/>
      <c r="S29" s="17"/>
      <c r="T29" s="17"/>
      <c r="U29" s="17">
        <v>28494</v>
      </c>
      <c r="V29" s="17">
        <v>28771</v>
      </c>
      <c r="W29" s="17">
        <v>29751</v>
      </c>
      <c r="X29" s="17">
        <v>30785</v>
      </c>
      <c r="Y29" s="16">
        <v>29286</v>
      </c>
      <c r="Z29" s="16">
        <v>29614</v>
      </c>
      <c r="AA29" s="16">
        <v>29273</v>
      </c>
      <c r="AB29" s="16">
        <v>33993</v>
      </c>
      <c r="AC29" s="16">
        <v>31206</v>
      </c>
      <c r="AD29" s="16">
        <v>31443</v>
      </c>
      <c r="AE29" s="16">
        <v>31298</v>
      </c>
      <c r="AF29" s="16">
        <v>34627</v>
      </c>
      <c r="AG29" s="16">
        <v>37254</v>
      </c>
      <c r="AH29" s="16">
        <v>37101</v>
      </c>
      <c r="AI29" s="16">
        <v>38048</v>
      </c>
      <c r="AJ29" s="16">
        <v>37606</v>
      </c>
      <c r="AK29" s="16">
        <v>38282</v>
      </c>
      <c r="AL29" s="16">
        <v>36547</v>
      </c>
      <c r="AM29" s="16">
        <v>39735</v>
      </c>
      <c r="AN29" s="16">
        <v>39360</v>
      </c>
      <c r="AO29" s="16">
        <v>38616</v>
      </c>
      <c r="AP29" s="16">
        <v>38302</v>
      </c>
      <c r="AQ29" s="16">
        <v>38738</v>
      </c>
      <c r="AR29" s="16">
        <v>37854</v>
      </c>
      <c r="AS29" s="16">
        <v>36435</v>
      </c>
      <c r="AT29" s="16">
        <v>32794</v>
      </c>
      <c r="AU29" s="16">
        <v>32420</v>
      </c>
      <c r="AV29" s="16">
        <v>21967</v>
      </c>
      <c r="AW29" s="13">
        <v>21166</v>
      </c>
      <c r="AX29" s="16">
        <v>21241</v>
      </c>
      <c r="AY29" s="36">
        <v>19060</v>
      </c>
      <c r="AZ29" s="13">
        <v>18905</v>
      </c>
      <c r="BA29" s="39">
        <v>41204</v>
      </c>
      <c r="BB29" s="39">
        <v>20691</v>
      </c>
      <c r="BC29" s="39">
        <v>20506</v>
      </c>
    </row>
    <row r="30" spans="1:55" ht="15">
      <c r="A30" s="4"/>
      <c r="B30" s="11" t="s">
        <v>23</v>
      </c>
      <c r="C30" s="17">
        <v>1522</v>
      </c>
      <c r="D30" s="17">
        <v>1339</v>
      </c>
      <c r="E30" s="17">
        <v>1133</v>
      </c>
      <c r="F30" s="17">
        <v>247</v>
      </c>
      <c r="G30" s="17">
        <v>202</v>
      </c>
      <c r="H30" s="17">
        <v>202</v>
      </c>
      <c r="I30" s="17">
        <v>203</v>
      </c>
      <c r="J30" s="17">
        <v>3555</v>
      </c>
      <c r="K30" s="17">
        <v>3500</v>
      </c>
      <c r="L30" s="17">
        <v>3500</v>
      </c>
      <c r="M30" s="17">
        <v>3499</v>
      </c>
      <c r="N30" s="17">
        <v>5237</v>
      </c>
      <c r="O30" s="17">
        <v>5237</v>
      </c>
      <c r="P30" s="17">
        <v>5237</v>
      </c>
      <c r="Q30" s="17">
        <v>5237</v>
      </c>
      <c r="R30" s="17"/>
      <c r="S30" s="17"/>
      <c r="T30" s="17"/>
      <c r="U30" s="17">
        <v>5237</v>
      </c>
      <c r="V30" s="17">
        <v>5237</v>
      </c>
      <c r="W30" s="17">
        <v>5237</v>
      </c>
      <c r="X30" s="17">
        <v>8325</v>
      </c>
      <c r="Y30" s="16">
        <v>13397</v>
      </c>
      <c r="Z30" s="16">
        <v>14570</v>
      </c>
      <c r="AA30" s="16">
        <v>16703</v>
      </c>
      <c r="AB30" s="16">
        <v>17805</v>
      </c>
      <c r="AC30" s="16">
        <v>18686</v>
      </c>
      <c r="AD30" s="16">
        <v>19427</v>
      </c>
      <c r="AE30" s="16">
        <v>20342</v>
      </c>
      <c r="AF30" s="16">
        <v>20704</v>
      </c>
      <c r="AG30" s="16">
        <v>21279</v>
      </c>
      <c r="AH30" s="16">
        <v>21585</v>
      </c>
      <c r="AI30" s="16">
        <v>22301</v>
      </c>
      <c r="AJ30" s="16">
        <v>22539</v>
      </c>
      <c r="AK30" s="16">
        <v>22513</v>
      </c>
      <c r="AL30" s="16">
        <v>23080</v>
      </c>
      <c r="AM30" s="16">
        <v>23499</v>
      </c>
      <c r="AN30" s="16">
        <v>21444</v>
      </c>
      <c r="AO30" s="16">
        <v>21374</v>
      </c>
      <c r="AP30" s="16">
        <v>21441</v>
      </c>
      <c r="AQ30" s="16">
        <v>21344</v>
      </c>
      <c r="AR30" s="16">
        <v>21547</v>
      </c>
      <c r="AS30" s="16">
        <v>21473</v>
      </c>
      <c r="AT30" s="16">
        <v>21344</v>
      </c>
      <c r="AU30" s="16">
        <v>21348</v>
      </c>
      <c r="AV30" s="16">
        <v>21887</v>
      </c>
      <c r="AW30" s="13">
        <v>21883</v>
      </c>
      <c r="AX30" s="16">
        <v>21883</v>
      </c>
      <c r="AY30" s="36">
        <v>68438</v>
      </c>
      <c r="AZ30" s="13">
        <v>71422</v>
      </c>
      <c r="BA30" s="39">
        <v>81624</v>
      </c>
      <c r="BB30" s="39">
        <v>82145</v>
      </c>
      <c r="BC30" s="39">
        <v>68443</v>
      </c>
    </row>
    <row r="31" spans="1:55" ht="15">
      <c r="A31" s="4"/>
      <c r="B31" s="11" t="s">
        <v>30</v>
      </c>
      <c r="C31" s="17">
        <v>16474</v>
      </c>
      <c r="D31" s="17">
        <v>11713</v>
      </c>
      <c r="E31" s="17">
        <v>11386</v>
      </c>
      <c r="F31" s="17">
        <v>7244</v>
      </c>
      <c r="G31" s="17">
        <v>13117</v>
      </c>
      <c r="H31" s="17">
        <v>16764</v>
      </c>
      <c r="I31" s="17">
        <v>16893</v>
      </c>
      <c r="J31" s="17">
        <v>13185</v>
      </c>
      <c r="K31" s="17">
        <v>15034</v>
      </c>
      <c r="L31" s="17">
        <v>15087</v>
      </c>
      <c r="M31" s="17">
        <v>14113</v>
      </c>
      <c r="N31" s="17">
        <v>14690</v>
      </c>
      <c r="O31" s="17">
        <v>18576</v>
      </c>
      <c r="P31" s="17">
        <v>19066</v>
      </c>
      <c r="Q31" s="17">
        <v>22219</v>
      </c>
      <c r="R31" s="17"/>
      <c r="S31" s="17"/>
      <c r="T31" s="17"/>
      <c r="U31" s="17">
        <v>26476</v>
      </c>
      <c r="V31" s="17">
        <v>26173</v>
      </c>
      <c r="W31" s="17">
        <v>30653</v>
      </c>
      <c r="X31" s="17">
        <v>25410</v>
      </c>
      <c r="Y31" s="16">
        <v>24902</v>
      </c>
      <c r="Z31" s="16">
        <v>24090</v>
      </c>
      <c r="AA31" s="16">
        <v>24178</v>
      </c>
      <c r="AB31" s="16">
        <v>28130</v>
      </c>
      <c r="AC31" s="16">
        <v>34767</v>
      </c>
      <c r="AD31" s="16">
        <v>35472</v>
      </c>
      <c r="AE31" s="16">
        <v>49082</v>
      </c>
      <c r="AF31" s="16">
        <v>53743</v>
      </c>
      <c r="AG31" s="16">
        <v>66581</v>
      </c>
      <c r="AH31" s="16">
        <v>74328</v>
      </c>
      <c r="AI31" s="16">
        <v>78275</v>
      </c>
      <c r="AJ31" s="16">
        <v>76389</v>
      </c>
      <c r="AK31" s="16">
        <v>61275</v>
      </c>
      <c r="AL31" s="16">
        <v>58746</v>
      </c>
      <c r="AM31" s="16">
        <v>64155</v>
      </c>
      <c r="AN31" s="16">
        <v>66440</v>
      </c>
      <c r="AO31" s="16">
        <v>68489</v>
      </c>
      <c r="AP31" s="16">
        <v>70981</v>
      </c>
      <c r="AQ31" s="16">
        <v>71247</v>
      </c>
      <c r="AR31" s="16">
        <v>81145</v>
      </c>
      <c r="AS31" s="16">
        <v>88480</v>
      </c>
      <c r="AT31" s="16">
        <v>105410</v>
      </c>
      <c r="AU31" s="16">
        <v>114331</v>
      </c>
      <c r="AV31" s="16">
        <v>116577</v>
      </c>
      <c r="AW31" s="13">
        <v>104465</v>
      </c>
      <c r="AX31" s="16">
        <v>115369</v>
      </c>
      <c r="AY31" s="36">
        <v>115959</v>
      </c>
      <c r="AZ31" s="13">
        <v>114827</v>
      </c>
      <c r="BA31" s="39">
        <v>115533</v>
      </c>
      <c r="BB31" s="39">
        <v>122020</v>
      </c>
      <c r="BC31" s="39">
        <v>123791</v>
      </c>
    </row>
    <row r="32" spans="1:55" ht="15">
      <c r="A32" s="4"/>
      <c r="B32" s="11" t="s">
        <v>26</v>
      </c>
      <c r="C32" s="17">
        <v>1243</v>
      </c>
      <c r="D32" s="17">
        <v>405</v>
      </c>
      <c r="E32" s="17">
        <v>341</v>
      </c>
      <c r="F32" s="17">
        <v>135</v>
      </c>
      <c r="G32" s="17">
        <v>140</v>
      </c>
      <c r="H32" s="17">
        <v>137</v>
      </c>
      <c r="I32" s="17">
        <v>151</v>
      </c>
      <c r="J32" s="17">
        <v>147</v>
      </c>
      <c r="K32" s="17">
        <v>150</v>
      </c>
      <c r="L32" s="17">
        <v>232</v>
      </c>
      <c r="M32" s="17">
        <v>252</v>
      </c>
      <c r="N32" s="17">
        <v>4932</v>
      </c>
      <c r="O32" s="17">
        <v>3051</v>
      </c>
      <c r="P32" s="17">
        <v>2663</v>
      </c>
      <c r="Q32" s="17">
        <v>2642</v>
      </c>
      <c r="R32" s="17"/>
      <c r="S32" s="17"/>
      <c r="T32" s="17"/>
      <c r="U32" s="17">
        <v>2536</v>
      </c>
      <c r="V32" s="17">
        <v>3192</v>
      </c>
      <c r="W32" s="17">
        <v>3137</v>
      </c>
      <c r="X32" s="17">
        <v>3345</v>
      </c>
      <c r="Y32" s="16">
        <v>2455</v>
      </c>
      <c r="Z32" s="16">
        <v>2836</v>
      </c>
      <c r="AA32" s="16">
        <v>2080</v>
      </c>
      <c r="AB32" s="16">
        <v>2439</v>
      </c>
      <c r="AC32" s="16">
        <v>2063</v>
      </c>
      <c r="AD32" s="16">
        <v>2613</v>
      </c>
      <c r="AE32" s="16">
        <v>4332</v>
      </c>
      <c r="AF32" s="16">
        <v>4815</v>
      </c>
      <c r="AG32" s="16">
        <v>5501</v>
      </c>
      <c r="AH32" s="16">
        <v>5315</v>
      </c>
      <c r="AI32" s="16">
        <v>10056</v>
      </c>
      <c r="AJ32" s="16">
        <v>15302</v>
      </c>
      <c r="AK32" s="16">
        <v>38427</v>
      </c>
      <c r="AL32" s="16">
        <v>38582</v>
      </c>
      <c r="AM32" s="16">
        <v>43969</v>
      </c>
      <c r="AN32" s="16">
        <v>44275</v>
      </c>
      <c r="AO32" s="16">
        <v>2749</v>
      </c>
      <c r="AP32" s="16">
        <v>2450</v>
      </c>
      <c r="AQ32" s="16">
        <v>2949</v>
      </c>
      <c r="AR32" s="16">
        <v>4739</v>
      </c>
      <c r="AS32" s="16">
        <v>2616</v>
      </c>
      <c r="AT32" s="16">
        <v>3413</v>
      </c>
      <c r="AU32" s="16">
        <v>3636</v>
      </c>
      <c r="AV32" s="16">
        <v>3221</v>
      </c>
      <c r="AW32" s="13">
        <v>3932</v>
      </c>
      <c r="AX32" s="16">
        <v>2888</v>
      </c>
      <c r="AY32" s="36">
        <v>3053</v>
      </c>
      <c r="AZ32" s="13">
        <v>2847</v>
      </c>
      <c r="BA32" s="39">
        <v>4477</v>
      </c>
      <c r="BB32" s="39">
        <v>3369</v>
      </c>
      <c r="BC32" s="39">
        <v>2244</v>
      </c>
    </row>
    <row r="33" spans="1:55" ht="15">
      <c r="A33" s="4"/>
      <c r="B33" s="11" t="s">
        <v>62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6">
        <v>469</v>
      </c>
      <c r="AF33" s="16">
        <v>400</v>
      </c>
      <c r="AG33" s="16">
        <v>323</v>
      </c>
      <c r="AH33" s="17">
        <v>241</v>
      </c>
      <c r="AI33" s="17">
        <v>158</v>
      </c>
      <c r="AJ33" s="17">
        <v>0</v>
      </c>
      <c r="AK33" s="16">
        <v>739</v>
      </c>
      <c r="AL33" s="16">
        <v>909</v>
      </c>
      <c r="AM33" s="16">
        <v>1116</v>
      </c>
      <c r="AN33" s="16">
        <v>1492</v>
      </c>
      <c r="AO33" s="16">
        <v>1830</v>
      </c>
      <c r="AP33" s="16">
        <v>2294</v>
      </c>
      <c r="AQ33" s="16">
        <v>2377</v>
      </c>
      <c r="AR33" s="16">
        <v>2665</v>
      </c>
      <c r="AS33" s="16">
        <v>3115</v>
      </c>
      <c r="AT33" s="16">
        <v>3598</v>
      </c>
      <c r="AU33" s="16">
        <v>3743</v>
      </c>
      <c r="AV33" s="16">
        <v>4669</v>
      </c>
      <c r="AW33" s="13">
        <v>5622</v>
      </c>
      <c r="AX33" s="16">
        <v>7301</v>
      </c>
      <c r="AY33" s="36">
        <v>7763</v>
      </c>
      <c r="AZ33" s="13">
        <v>8329</v>
      </c>
      <c r="BA33" s="39">
        <v>8573</v>
      </c>
      <c r="BB33" s="39">
        <v>9882</v>
      </c>
      <c r="BC33" s="39">
        <v>10206</v>
      </c>
    </row>
    <row r="34" spans="1:55" ht="15">
      <c r="A34" s="4"/>
      <c r="B34" s="11" t="s">
        <v>80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>
        <v>23178</v>
      </c>
      <c r="AJ34" s="17">
        <v>22437</v>
      </c>
      <c r="AK34" s="16">
        <v>0</v>
      </c>
      <c r="AL34" s="17">
        <v>0</v>
      </c>
      <c r="AM34" s="17">
        <v>0</v>
      </c>
      <c r="AN34" s="17">
        <v>0</v>
      </c>
      <c r="AO34" s="17">
        <v>0</v>
      </c>
      <c r="AP34" s="16">
        <v>0</v>
      </c>
      <c r="AQ34" s="17">
        <v>0</v>
      </c>
      <c r="AR34" s="17">
        <v>0</v>
      </c>
      <c r="AS34" s="17">
        <v>1972</v>
      </c>
      <c r="AT34" s="17">
        <v>2589</v>
      </c>
      <c r="AU34" s="17">
        <v>3712</v>
      </c>
      <c r="AV34" s="17">
        <v>3840</v>
      </c>
      <c r="AW34" s="13">
        <v>3656</v>
      </c>
      <c r="AX34" s="17">
        <v>3947</v>
      </c>
      <c r="AY34" s="36">
        <v>3442.1499999999996</v>
      </c>
      <c r="AZ34" s="13">
        <v>3009</v>
      </c>
      <c r="BA34" s="39">
        <v>1722</v>
      </c>
      <c r="BB34" s="39">
        <v>3296</v>
      </c>
      <c r="BC34" s="39">
        <v>3575</v>
      </c>
    </row>
    <row r="35" spans="1:55" ht="15">
      <c r="A35" s="4"/>
      <c r="B35" s="11" t="s">
        <v>27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4828</v>
      </c>
      <c r="Q35" s="17">
        <v>0</v>
      </c>
      <c r="R35" s="17"/>
      <c r="S35" s="17"/>
      <c r="T35" s="17"/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6">
        <v>0</v>
      </c>
      <c r="AL35" s="17">
        <v>0</v>
      </c>
      <c r="AM35" s="17">
        <v>0</v>
      </c>
      <c r="AN35" s="17">
        <v>0</v>
      </c>
      <c r="AO35" s="17">
        <v>0</v>
      </c>
      <c r="AP35" s="16">
        <v>0</v>
      </c>
      <c r="AQ35" s="17">
        <v>0</v>
      </c>
      <c r="AR35" s="17">
        <v>0</v>
      </c>
      <c r="AS35" s="17">
        <v>0</v>
      </c>
      <c r="AT35" s="17">
        <v>0</v>
      </c>
      <c r="AU35" s="17"/>
      <c r="AV35" s="17">
        <v>0</v>
      </c>
      <c r="AW35" s="13">
        <v>0</v>
      </c>
      <c r="AX35" s="17">
        <v>0</v>
      </c>
      <c r="AY35" s="36">
        <v>0</v>
      </c>
      <c r="AZ35" s="13"/>
      <c r="BA35" s="39"/>
      <c r="BB35" s="39"/>
      <c r="BC35" s="39"/>
    </row>
    <row r="36" spans="1:55" ht="15">
      <c r="A36" s="4"/>
      <c r="B36" s="11" t="s">
        <v>31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100263</v>
      </c>
      <c r="O36" s="17">
        <v>101882</v>
      </c>
      <c r="P36" s="17">
        <v>101801</v>
      </c>
      <c r="Q36" s="17">
        <v>0</v>
      </c>
      <c r="R36" s="17"/>
      <c r="S36" s="17"/>
      <c r="T36" s="17"/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6">
        <v>0</v>
      </c>
      <c r="AL36" s="17">
        <v>0</v>
      </c>
      <c r="AM36" s="17">
        <v>0</v>
      </c>
      <c r="AN36" s="17">
        <v>0</v>
      </c>
      <c r="AO36" s="17">
        <v>0</v>
      </c>
      <c r="AP36" s="16">
        <v>0</v>
      </c>
      <c r="AQ36" s="17">
        <v>0</v>
      </c>
      <c r="AR36" s="17">
        <v>0</v>
      </c>
      <c r="AS36" s="17">
        <v>0</v>
      </c>
      <c r="AT36" s="17">
        <v>0</v>
      </c>
      <c r="AU36" s="17"/>
      <c r="AV36" s="17">
        <v>0</v>
      </c>
      <c r="AW36" s="13">
        <v>0</v>
      </c>
      <c r="AX36" s="17">
        <v>0</v>
      </c>
      <c r="AY36" s="36">
        <v>0</v>
      </c>
      <c r="AZ36" s="13">
        <v>139016</v>
      </c>
      <c r="BA36" s="39">
        <v>123891</v>
      </c>
      <c r="BB36" s="39">
        <v>127262</v>
      </c>
      <c r="BC36" s="39">
        <v>235943</v>
      </c>
    </row>
    <row r="37" spans="1:55" ht="15">
      <c r="A37" s="4"/>
      <c r="B37" s="11"/>
      <c r="C37" s="18">
        <f aca="true" t="shared" si="6" ref="C37:AJ37">SUM(C28:C36)</f>
        <v>25780</v>
      </c>
      <c r="D37" s="18">
        <f t="shared" si="6"/>
        <v>15075</v>
      </c>
      <c r="E37" s="18">
        <f t="shared" si="6"/>
        <v>20053</v>
      </c>
      <c r="F37" s="18">
        <f t="shared" si="6"/>
        <v>15453</v>
      </c>
      <c r="G37" s="18">
        <f t="shared" si="6"/>
        <v>21513</v>
      </c>
      <c r="H37" s="18">
        <f t="shared" si="6"/>
        <v>25735</v>
      </c>
      <c r="I37" s="18">
        <f t="shared" si="6"/>
        <v>26629</v>
      </c>
      <c r="J37" s="18">
        <f t="shared" si="6"/>
        <v>29166</v>
      </c>
      <c r="K37" s="18">
        <f t="shared" si="6"/>
        <v>31834</v>
      </c>
      <c r="L37" s="18">
        <f t="shared" si="6"/>
        <v>39923</v>
      </c>
      <c r="M37" s="18">
        <f t="shared" si="6"/>
        <v>39594</v>
      </c>
      <c r="N37" s="18">
        <f t="shared" si="6"/>
        <v>144923</v>
      </c>
      <c r="O37" s="18">
        <f t="shared" si="6"/>
        <v>155934</v>
      </c>
      <c r="P37" s="18">
        <f t="shared" si="6"/>
        <v>161193</v>
      </c>
      <c r="Q37" s="18">
        <f t="shared" si="6"/>
        <v>57923</v>
      </c>
      <c r="R37" s="18">
        <f t="shared" si="6"/>
        <v>0</v>
      </c>
      <c r="S37" s="18">
        <f t="shared" si="6"/>
        <v>0</v>
      </c>
      <c r="T37" s="18">
        <f t="shared" si="6"/>
        <v>0</v>
      </c>
      <c r="U37" s="18">
        <f t="shared" si="6"/>
        <v>62743</v>
      </c>
      <c r="V37" s="18">
        <f t="shared" si="6"/>
        <v>63373</v>
      </c>
      <c r="W37" s="18">
        <f t="shared" si="6"/>
        <v>68778</v>
      </c>
      <c r="X37" s="18">
        <f t="shared" si="6"/>
        <v>67865</v>
      </c>
      <c r="Y37" s="18">
        <f t="shared" si="6"/>
        <v>74140</v>
      </c>
      <c r="Z37" s="18">
        <f t="shared" si="6"/>
        <v>77735</v>
      </c>
      <c r="AA37" s="18">
        <f t="shared" si="6"/>
        <v>84329</v>
      </c>
      <c r="AB37" s="18">
        <f t="shared" si="6"/>
        <v>94361</v>
      </c>
      <c r="AC37" s="18">
        <f t="shared" si="6"/>
        <v>99932</v>
      </c>
      <c r="AD37" s="18">
        <f t="shared" si="6"/>
        <v>105327</v>
      </c>
      <c r="AE37" s="18">
        <f t="shared" si="6"/>
        <v>121194</v>
      </c>
      <c r="AF37" s="18">
        <f t="shared" si="6"/>
        <v>129326</v>
      </c>
      <c r="AG37" s="18">
        <f t="shared" si="6"/>
        <v>143693</v>
      </c>
      <c r="AH37" s="18">
        <f t="shared" si="6"/>
        <v>157578</v>
      </c>
      <c r="AI37" s="18">
        <f t="shared" si="6"/>
        <v>191664</v>
      </c>
      <c r="AJ37" s="18">
        <f t="shared" si="6"/>
        <v>193105</v>
      </c>
      <c r="AK37" s="18">
        <f aca="true" t="shared" si="7" ref="AK37:AR37">SUM(AK28:AK36)</f>
        <v>179337</v>
      </c>
      <c r="AL37" s="18">
        <f t="shared" si="7"/>
        <v>175337</v>
      </c>
      <c r="AM37" s="18">
        <f t="shared" si="7"/>
        <v>189244</v>
      </c>
      <c r="AN37" s="18">
        <f t="shared" si="7"/>
        <v>189279</v>
      </c>
      <c r="AO37" s="18">
        <f t="shared" si="7"/>
        <v>148614</v>
      </c>
      <c r="AP37" s="18">
        <f t="shared" si="7"/>
        <v>148645</v>
      </c>
      <c r="AQ37" s="18">
        <f t="shared" si="7"/>
        <v>149310</v>
      </c>
      <c r="AR37" s="18">
        <f t="shared" si="7"/>
        <v>160093</v>
      </c>
      <c r="AS37" s="18">
        <f>SUM(AS28:AS36)</f>
        <v>165685</v>
      </c>
      <c r="AT37" s="18">
        <f>SUM(AT28:AT36)</f>
        <v>178943</v>
      </c>
      <c r="AU37" s="18">
        <v>188985</v>
      </c>
      <c r="AV37" s="18">
        <v>179495</v>
      </c>
      <c r="AW37" s="18">
        <f>SUM(AW28:AW36)</f>
        <v>184387</v>
      </c>
      <c r="AX37" s="18">
        <f>SUM(AX28:AX36)</f>
        <v>187134</v>
      </c>
      <c r="AY37" s="18">
        <f>SUM(AY28:AY36)</f>
        <v>223318.15</v>
      </c>
      <c r="AZ37" s="18">
        <v>363958</v>
      </c>
      <c r="BA37" s="41">
        <v>382627</v>
      </c>
      <c r="BB37" s="41">
        <v>372483</v>
      </c>
      <c r="BC37" s="41">
        <v>468526</v>
      </c>
    </row>
    <row r="38" spans="1:55" ht="15">
      <c r="A38" s="4"/>
      <c r="B38" s="1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1"/>
      <c r="S38" s="11"/>
      <c r="T38" s="11"/>
      <c r="U38" s="14"/>
      <c r="V38" s="14"/>
      <c r="W38" s="14"/>
      <c r="X38" s="14"/>
      <c r="Y38" s="14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Z38" s="13"/>
      <c r="BA38" s="39"/>
      <c r="BB38" s="39"/>
      <c r="BC38" s="39"/>
    </row>
    <row r="39" spans="1:55" ht="15">
      <c r="A39" s="4"/>
      <c r="B39" s="11" t="s">
        <v>32</v>
      </c>
      <c r="C39" s="17">
        <v>0</v>
      </c>
      <c r="D39" s="17">
        <v>148655</v>
      </c>
      <c r="E39" s="17">
        <v>1734</v>
      </c>
      <c r="F39" s="17">
        <v>2282</v>
      </c>
      <c r="G39" s="17">
        <v>3000</v>
      </c>
      <c r="H39" s="17">
        <v>2945</v>
      </c>
      <c r="I39" s="17">
        <v>3757</v>
      </c>
      <c r="J39" s="17">
        <v>3429</v>
      </c>
      <c r="K39" s="17">
        <v>3401</v>
      </c>
      <c r="L39" s="17">
        <v>3764</v>
      </c>
      <c r="M39" s="17">
        <v>4756</v>
      </c>
      <c r="N39" s="17">
        <v>24199</v>
      </c>
      <c r="O39" s="17">
        <v>23747</v>
      </c>
      <c r="P39" s="17">
        <v>23929</v>
      </c>
      <c r="Q39" s="17">
        <v>26207</v>
      </c>
      <c r="R39" s="17"/>
      <c r="S39" s="17"/>
      <c r="T39" s="17"/>
      <c r="U39" s="17">
        <v>24048</v>
      </c>
      <c r="V39" s="17">
        <v>25381</v>
      </c>
      <c r="W39" s="17">
        <v>22406</v>
      </c>
      <c r="X39" s="17">
        <v>16289</v>
      </c>
      <c r="Y39" s="17">
        <v>22502</v>
      </c>
      <c r="Z39" s="17">
        <v>21683</v>
      </c>
      <c r="AA39" s="17">
        <v>22414</v>
      </c>
      <c r="AB39" s="17">
        <v>21672</v>
      </c>
      <c r="AC39" s="17">
        <v>26284</v>
      </c>
      <c r="AD39" s="16">
        <v>26102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6">
        <v>5807</v>
      </c>
      <c r="AK39" s="16">
        <v>39006</v>
      </c>
      <c r="AL39" s="16">
        <v>38776</v>
      </c>
      <c r="AM39" s="16">
        <v>41721</v>
      </c>
      <c r="AN39" s="16">
        <v>42321</v>
      </c>
      <c r="AO39" s="16">
        <v>42809</v>
      </c>
      <c r="AP39" s="16">
        <v>42015</v>
      </c>
      <c r="AQ39" s="16">
        <v>39898</v>
      </c>
      <c r="AR39" s="16">
        <v>41772</v>
      </c>
      <c r="AS39" s="16">
        <v>44595</v>
      </c>
      <c r="AT39" s="16">
        <v>56223</v>
      </c>
      <c r="AU39" s="16">
        <v>59188</v>
      </c>
      <c r="AV39" s="16">
        <v>63748</v>
      </c>
      <c r="AW39" s="13">
        <v>62871</v>
      </c>
      <c r="AX39" s="16">
        <v>66112</v>
      </c>
      <c r="AY39" s="36">
        <v>58077</v>
      </c>
      <c r="AZ39" s="13">
        <v>61065</v>
      </c>
      <c r="BA39" s="39">
        <v>62369</v>
      </c>
      <c r="BB39" s="39">
        <v>53671</v>
      </c>
      <c r="BC39" s="39">
        <v>53299</v>
      </c>
    </row>
    <row r="40" spans="2:55" ht="15">
      <c r="B40" s="11" t="s">
        <v>55</v>
      </c>
      <c r="C40" s="17">
        <v>243162</v>
      </c>
      <c r="D40" s="17">
        <v>241574</v>
      </c>
      <c r="E40" s="17">
        <v>233520</v>
      </c>
      <c r="F40" s="17">
        <v>232029</v>
      </c>
      <c r="G40" s="17">
        <v>231396</v>
      </c>
      <c r="H40" s="17">
        <v>230707</v>
      </c>
      <c r="I40" s="17">
        <v>239147</v>
      </c>
      <c r="J40" s="17">
        <v>246750</v>
      </c>
      <c r="K40" s="17">
        <v>252389</v>
      </c>
      <c r="L40" s="17">
        <v>254937</v>
      </c>
      <c r="M40" s="17">
        <v>248641</v>
      </c>
      <c r="N40" s="17">
        <v>335576</v>
      </c>
      <c r="O40" s="17">
        <v>334385</v>
      </c>
      <c r="P40" s="17">
        <v>338148</v>
      </c>
      <c r="Q40" s="17">
        <v>334394</v>
      </c>
      <c r="R40" s="17"/>
      <c r="S40" s="17"/>
      <c r="T40" s="17"/>
      <c r="U40" s="17">
        <v>337013</v>
      </c>
      <c r="V40" s="17">
        <v>360199</v>
      </c>
      <c r="W40" s="17">
        <v>364955</v>
      </c>
      <c r="X40" s="17">
        <v>384261</v>
      </c>
      <c r="Y40" s="17">
        <v>367129</v>
      </c>
      <c r="Z40" s="17">
        <v>403006</v>
      </c>
      <c r="AA40" s="17">
        <v>401541</v>
      </c>
      <c r="AB40" s="17">
        <v>435281</v>
      </c>
      <c r="AC40" s="17">
        <v>428564</v>
      </c>
      <c r="AD40" s="16">
        <v>418557</v>
      </c>
      <c r="AE40" s="16">
        <v>407916</v>
      </c>
      <c r="AF40" s="16">
        <v>411067</v>
      </c>
      <c r="AG40" s="16">
        <v>400460</v>
      </c>
      <c r="AH40" s="16">
        <v>384002</v>
      </c>
      <c r="AI40" s="16">
        <v>379637</v>
      </c>
      <c r="AJ40" s="16">
        <v>360759</v>
      </c>
      <c r="AK40" s="16">
        <v>364250</v>
      </c>
      <c r="AL40" s="16">
        <v>357408</v>
      </c>
      <c r="AM40" s="16">
        <v>367120</v>
      </c>
      <c r="AN40" s="16">
        <v>367778</v>
      </c>
      <c r="AO40" s="16">
        <v>365507</v>
      </c>
      <c r="AP40" s="16">
        <v>473382</v>
      </c>
      <c r="AQ40" s="16">
        <v>470828</v>
      </c>
      <c r="AR40" s="16">
        <v>488935</v>
      </c>
      <c r="AS40" s="16">
        <v>453837</v>
      </c>
      <c r="AT40" s="16">
        <v>503042</v>
      </c>
      <c r="AU40" s="16">
        <v>507731</v>
      </c>
      <c r="AV40" s="16">
        <v>485768</v>
      </c>
      <c r="AW40" s="13">
        <v>446945</v>
      </c>
      <c r="AX40" s="16">
        <v>462539</v>
      </c>
      <c r="AY40" s="36">
        <v>405483</v>
      </c>
      <c r="AZ40" s="13">
        <v>424994</v>
      </c>
      <c r="BA40" s="39">
        <v>431254</v>
      </c>
      <c r="BB40" s="39">
        <v>402841</v>
      </c>
      <c r="BC40" s="39">
        <v>265581</v>
      </c>
    </row>
    <row r="41" spans="1:55" ht="15">
      <c r="A41" s="4"/>
      <c r="B41" s="11" t="s">
        <v>33</v>
      </c>
      <c r="C41" s="17">
        <v>157487</v>
      </c>
      <c r="D41" s="17">
        <v>8292</v>
      </c>
      <c r="E41" s="17">
        <v>170537</v>
      </c>
      <c r="F41" s="17">
        <v>169953</v>
      </c>
      <c r="G41" s="17">
        <v>169161</v>
      </c>
      <c r="H41" s="17">
        <v>168425</v>
      </c>
      <c r="I41" s="17">
        <v>169535</v>
      </c>
      <c r="J41" s="17">
        <v>168963</v>
      </c>
      <c r="K41" s="17">
        <v>169786</v>
      </c>
      <c r="L41" s="17">
        <v>170335</v>
      </c>
      <c r="M41" s="17">
        <v>171150</v>
      </c>
      <c r="N41" s="17">
        <v>172034</v>
      </c>
      <c r="O41" s="17">
        <v>170953</v>
      </c>
      <c r="P41" s="17">
        <v>176640</v>
      </c>
      <c r="Q41" s="17">
        <v>191919</v>
      </c>
      <c r="R41" s="17"/>
      <c r="S41" s="17"/>
      <c r="T41" s="17"/>
      <c r="U41" s="17">
        <v>195150</v>
      </c>
      <c r="V41" s="17">
        <v>192860</v>
      </c>
      <c r="W41" s="17">
        <v>193060</v>
      </c>
      <c r="X41" s="17">
        <v>195968</v>
      </c>
      <c r="Y41" s="17">
        <v>217709</v>
      </c>
      <c r="Z41" s="17">
        <v>235712</v>
      </c>
      <c r="AA41" s="17">
        <v>358468.8052</v>
      </c>
      <c r="AB41" s="17">
        <v>428093</v>
      </c>
      <c r="AC41" s="17">
        <v>729499</v>
      </c>
      <c r="AD41" s="16">
        <v>676308</v>
      </c>
      <c r="AE41" s="16">
        <v>619637</v>
      </c>
      <c r="AF41" s="16">
        <v>626021</v>
      </c>
      <c r="AG41" s="16">
        <v>627978</v>
      </c>
      <c r="AH41" s="16">
        <v>609247</v>
      </c>
      <c r="AI41" s="16">
        <v>626341</v>
      </c>
      <c r="AJ41" s="16">
        <v>631464</v>
      </c>
      <c r="AK41" s="16">
        <v>617654</v>
      </c>
      <c r="AL41" s="16">
        <v>615815</v>
      </c>
      <c r="AM41" s="16">
        <v>682744</v>
      </c>
      <c r="AN41" s="16">
        <v>701893</v>
      </c>
      <c r="AO41" s="16">
        <v>727924</v>
      </c>
      <c r="AP41" s="16">
        <v>723953</v>
      </c>
      <c r="AQ41" s="16">
        <v>715095</v>
      </c>
      <c r="AR41" s="16">
        <v>758969</v>
      </c>
      <c r="AS41" s="16">
        <v>772189</v>
      </c>
      <c r="AT41" s="16">
        <v>914839</v>
      </c>
      <c r="AU41" s="16">
        <v>868109</v>
      </c>
      <c r="AV41" s="16">
        <v>911361</v>
      </c>
      <c r="AW41" s="13">
        <v>870110</v>
      </c>
      <c r="AX41" s="16">
        <v>935162</v>
      </c>
      <c r="AY41" s="36">
        <v>848831.85</v>
      </c>
      <c r="AZ41" s="13">
        <v>891261</v>
      </c>
      <c r="BA41" s="39">
        <v>894848</v>
      </c>
      <c r="BB41" s="39">
        <v>787752</v>
      </c>
      <c r="BC41" s="39">
        <v>778744</v>
      </c>
    </row>
    <row r="42" spans="1:55" ht="15">
      <c r="A42" s="4"/>
      <c r="B42" s="11"/>
      <c r="C42" s="18">
        <f>SUM(C39:C41)</f>
        <v>400649</v>
      </c>
      <c r="D42" s="18">
        <f>SUM(D39:D41)</f>
        <v>398521</v>
      </c>
      <c r="E42" s="18">
        <f>SUM(E39:E41)</f>
        <v>405791</v>
      </c>
      <c r="F42" s="18">
        <f>SUM(F39:F41)</f>
        <v>404264</v>
      </c>
      <c r="G42" s="18">
        <f aca="true" t="shared" si="8" ref="G42:P42">SUM(G39:G41)</f>
        <v>403557</v>
      </c>
      <c r="H42" s="18">
        <f t="shared" si="8"/>
        <v>402077</v>
      </c>
      <c r="I42" s="18">
        <f t="shared" si="8"/>
        <v>412439</v>
      </c>
      <c r="J42" s="18">
        <f t="shared" si="8"/>
        <v>419142</v>
      </c>
      <c r="K42" s="18">
        <f t="shared" si="8"/>
        <v>425576</v>
      </c>
      <c r="L42" s="18">
        <f t="shared" si="8"/>
        <v>429036</v>
      </c>
      <c r="M42" s="18">
        <f>SUM(M39:M41)</f>
        <v>424547</v>
      </c>
      <c r="N42" s="18">
        <f t="shared" si="8"/>
        <v>531809</v>
      </c>
      <c r="O42" s="18">
        <f t="shared" si="8"/>
        <v>529085</v>
      </c>
      <c r="P42" s="18">
        <f t="shared" si="8"/>
        <v>538717</v>
      </c>
      <c r="Q42" s="18">
        <f>SUM(Q39:Q41)</f>
        <v>552520</v>
      </c>
      <c r="R42" s="17"/>
      <c r="S42" s="17"/>
      <c r="T42" s="17"/>
      <c r="U42" s="18">
        <f aca="true" t="shared" si="9" ref="U42:AA42">SUM(U39:U41)</f>
        <v>556211</v>
      </c>
      <c r="V42" s="18">
        <f t="shared" si="9"/>
        <v>578440</v>
      </c>
      <c r="W42" s="18">
        <f t="shared" si="9"/>
        <v>580421</v>
      </c>
      <c r="X42" s="18">
        <f t="shared" si="9"/>
        <v>596518</v>
      </c>
      <c r="Y42" s="18">
        <f t="shared" si="9"/>
        <v>607340</v>
      </c>
      <c r="Z42" s="18">
        <f t="shared" si="9"/>
        <v>660401</v>
      </c>
      <c r="AA42" s="18">
        <f t="shared" si="9"/>
        <v>782423.8052000001</v>
      </c>
      <c r="AB42" s="18">
        <f aca="true" t="shared" si="10" ref="AB42:AH42">SUM(AB39:AB41)</f>
        <v>885046</v>
      </c>
      <c r="AC42" s="18">
        <f t="shared" si="10"/>
        <v>1184347</v>
      </c>
      <c r="AD42" s="18">
        <f t="shared" si="10"/>
        <v>1120967</v>
      </c>
      <c r="AE42" s="18">
        <f t="shared" si="10"/>
        <v>1027553</v>
      </c>
      <c r="AF42" s="18">
        <f t="shared" si="10"/>
        <v>1037088</v>
      </c>
      <c r="AG42" s="18">
        <f t="shared" si="10"/>
        <v>1028438</v>
      </c>
      <c r="AH42" s="18">
        <f t="shared" si="10"/>
        <v>993249</v>
      </c>
      <c r="AI42" s="18">
        <f aca="true" t="shared" si="11" ref="AI42:AP42">SUM(AI39:AI41)</f>
        <v>1005978</v>
      </c>
      <c r="AJ42" s="18">
        <f t="shared" si="11"/>
        <v>998030</v>
      </c>
      <c r="AK42" s="18">
        <f t="shared" si="11"/>
        <v>1020910</v>
      </c>
      <c r="AL42" s="18">
        <f t="shared" si="11"/>
        <v>1011999</v>
      </c>
      <c r="AM42" s="18">
        <f t="shared" si="11"/>
        <v>1091585</v>
      </c>
      <c r="AN42" s="18">
        <f t="shared" si="11"/>
        <v>1111992</v>
      </c>
      <c r="AO42" s="18">
        <f t="shared" si="11"/>
        <v>1136240</v>
      </c>
      <c r="AP42" s="33">
        <f t="shared" si="11"/>
        <v>1239350</v>
      </c>
      <c r="AQ42" s="33">
        <f>SUM(AQ39:AQ41)</f>
        <v>1225821</v>
      </c>
      <c r="AR42" s="33">
        <f>SUM(AR39:AR41)</f>
        <v>1289676</v>
      </c>
      <c r="AS42" s="33">
        <f>SUM(AS39:AS41)</f>
        <v>1270621</v>
      </c>
      <c r="AT42" s="33">
        <f>SUM(AT39:AT41)</f>
        <v>1474104</v>
      </c>
      <c r="AU42" s="33">
        <v>1435028</v>
      </c>
      <c r="AV42" s="33">
        <v>1460877</v>
      </c>
      <c r="AW42" s="33">
        <f>SUM(AW39:AW41)</f>
        <v>1379926</v>
      </c>
      <c r="AX42" s="33">
        <f>SUM(AX39:AX41)</f>
        <v>1463813</v>
      </c>
      <c r="AY42" s="18">
        <f>SUM(AY39:AY41)</f>
        <v>1312391.85</v>
      </c>
      <c r="AZ42" s="18">
        <v>1377320</v>
      </c>
      <c r="BA42" s="41">
        <v>1388471</v>
      </c>
      <c r="BB42" s="41">
        <v>1244264</v>
      </c>
      <c r="BC42" s="41">
        <v>1097624</v>
      </c>
    </row>
    <row r="43" spans="1:55" ht="15">
      <c r="A43" s="4"/>
      <c r="B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1"/>
      <c r="S43" s="11"/>
      <c r="T43" s="11"/>
      <c r="U43" s="16"/>
      <c r="V43" s="16"/>
      <c r="W43" s="16"/>
      <c r="X43" s="16"/>
      <c r="Y43" s="16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Z43" s="13"/>
      <c r="BA43" s="39"/>
      <c r="BB43" s="39"/>
      <c r="BC43" s="39"/>
    </row>
    <row r="44" spans="1:55" ht="15">
      <c r="A44" s="4"/>
      <c r="B44" s="19" t="s">
        <v>34</v>
      </c>
      <c r="C44" s="20">
        <f aca="true" t="shared" si="12" ref="C44:Q44">C42+C37+C22</f>
        <v>745543</v>
      </c>
      <c r="D44" s="20">
        <f t="shared" si="12"/>
        <v>735997</v>
      </c>
      <c r="E44" s="20">
        <f t="shared" si="12"/>
        <v>771491</v>
      </c>
      <c r="F44" s="20">
        <f t="shared" si="12"/>
        <v>801104</v>
      </c>
      <c r="G44" s="20">
        <f t="shared" si="12"/>
        <v>825937</v>
      </c>
      <c r="H44" s="20">
        <f t="shared" si="12"/>
        <v>807020</v>
      </c>
      <c r="I44" s="20">
        <f t="shared" si="12"/>
        <v>832998</v>
      </c>
      <c r="J44" s="20">
        <f t="shared" si="12"/>
        <v>915601</v>
      </c>
      <c r="K44" s="20">
        <f t="shared" si="12"/>
        <v>937133</v>
      </c>
      <c r="L44" s="20">
        <f t="shared" si="12"/>
        <v>883708</v>
      </c>
      <c r="M44" s="20">
        <f t="shared" si="12"/>
        <v>883966</v>
      </c>
      <c r="N44" s="20">
        <f t="shared" si="12"/>
        <v>1095868</v>
      </c>
      <c r="O44" s="20">
        <f t="shared" si="12"/>
        <v>1123303</v>
      </c>
      <c r="P44" s="20">
        <f t="shared" si="12"/>
        <v>1229857</v>
      </c>
      <c r="Q44" s="20">
        <f t="shared" si="12"/>
        <v>1263552</v>
      </c>
      <c r="R44" s="20"/>
      <c r="S44" s="20"/>
      <c r="T44" s="20"/>
      <c r="U44" s="20">
        <f aca="true" t="shared" si="13" ref="U44:AH44">U42+U37+U22</f>
        <v>1172956</v>
      </c>
      <c r="V44" s="20">
        <f t="shared" si="13"/>
        <v>1193613</v>
      </c>
      <c r="W44" s="20">
        <f t="shared" si="13"/>
        <v>1213631</v>
      </c>
      <c r="X44" s="20">
        <f t="shared" si="13"/>
        <v>1284565</v>
      </c>
      <c r="Y44" s="20">
        <f t="shared" si="13"/>
        <v>1296214</v>
      </c>
      <c r="Z44" s="20">
        <f t="shared" si="13"/>
        <v>1432230</v>
      </c>
      <c r="AA44" s="20">
        <f t="shared" si="13"/>
        <v>1584048.8052</v>
      </c>
      <c r="AB44" s="20">
        <f t="shared" si="13"/>
        <v>2190423</v>
      </c>
      <c r="AC44" s="20">
        <f t="shared" si="13"/>
        <v>2156239</v>
      </c>
      <c r="AD44" s="20">
        <f t="shared" si="13"/>
        <v>2053616</v>
      </c>
      <c r="AE44" s="20">
        <f t="shared" si="13"/>
        <v>1878155</v>
      </c>
      <c r="AF44" s="20">
        <f t="shared" si="13"/>
        <v>2161365</v>
      </c>
      <c r="AG44" s="20">
        <f t="shared" si="13"/>
        <v>2074697</v>
      </c>
      <c r="AH44" s="20">
        <f t="shared" si="13"/>
        <v>2018552</v>
      </c>
      <c r="AI44" s="20">
        <f aca="true" t="shared" si="14" ref="AI44:AO44">AI42+AI37+AI22+AI25</f>
        <v>2091920</v>
      </c>
      <c r="AJ44" s="20">
        <f t="shared" si="14"/>
        <v>2075912</v>
      </c>
      <c r="AK44" s="20">
        <f t="shared" si="14"/>
        <v>2059765</v>
      </c>
      <c r="AL44" s="20">
        <f t="shared" si="14"/>
        <v>2053485</v>
      </c>
      <c r="AM44" s="20">
        <f t="shared" si="14"/>
        <v>2422281</v>
      </c>
      <c r="AN44" s="20">
        <f t="shared" si="14"/>
        <v>2301208</v>
      </c>
      <c r="AO44" s="20">
        <f t="shared" si="14"/>
        <v>2247239</v>
      </c>
      <c r="AP44" s="20">
        <f>AP42+AP37+AP22+AP25</f>
        <v>2368989</v>
      </c>
      <c r="AQ44" s="20">
        <f>AQ42+AQ37+AQ22+AQ25</f>
        <v>2425497</v>
      </c>
      <c r="AR44" s="20">
        <f>AR42+AR37+AR22+AR25</f>
        <v>2610684</v>
      </c>
      <c r="AS44" s="20">
        <f>AS42+AS37+AS22+AS25</f>
        <v>2518442</v>
      </c>
      <c r="AT44" s="20">
        <f>AT42+AT37+AT22+AT25</f>
        <v>2834472</v>
      </c>
      <c r="AU44" s="20">
        <v>3021778</v>
      </c>
      <c r="AV44" s="20">
        <v>3096698</v>
      </c>
      <c r="AW44" s="20">
        <f>AW42+AW37+AW22+AW25</f>
        <v>2869132</v>
      </c>
      <c r="AX44" s="20">
        <f>AX42+AX37+AX22+AX25</f>
        <v>3168877</v>
      </c>
      <c r="AY44" s="20">
        <f>AY42+AY37+AY22+AY25</f>
        <v>2895945</v>
      </c>
      <c r="AZ44" s="20">
        <v>3048767</v>
      </c>
      <c r="BA44" s="42">
        <v>3097783</v>
      </c>
      <c r="BB44" s="42">
        <v>2959343</v>
      </c>
      <c r="BC44" s="42">
        <v>2984995</v>
      </c>
    </row>
    <row r="45" spans="1:55" ht="15">
      <c r="A45" s="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Z45" s="13"/>
      <c r="BA45" s="39"/>
      <c r="BB45" s="39"/>
      <c r="BC45" s="39"/>
    </row>
    <row r="46" spans="1:55" ht="15">
      <c r="A46" s="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Z46" s="13"/>
      <c r="BA46" s="39"/>
      <c r="BB46" s="39"/>
      <c r="BC46" s="39"/>
    </row>
    <row r="47" spans="1:55" ht="18" customHeight="1">
      <c r="A47" s="4"/>
      <c r="B47" s="34" t="s">
        <v>35</v>
      </c>
      <c r="C47" s="35" t="s">
        <v>1</v>
      </c>
      <c r="D47" s="35" t="s">
        <v>2</v>
      </c>
      <c r="E47" s="35" t="s">
        <v>3</v>
      </c>
      <c r="F47" s="35" t="s">
        <v>4</v>
      </c>
      <c r="G47" s="35" t="s">
        <v>5</v>
      </c>
      <c r="H47" s="35" t="s">
        <v>6</v>
      </c>
      <c r="I47" s="35" t="s">
        <v>7</v>
      </c>
      <c r="J47" s="35" t="s">
        <v>8</v>
      </c>
      <c r="K47" s="35" t="s">
        <v>9</v>
      </c>
      <c r="L47" s="35" t="s">
        <v>10</v>
      </c>
      <c r="M47" s="35" t="s">
        <v>11</v>
      </c>
      <c r="N47" s="35" t="s">
        <v>12</v>
      </c>
      <c r="O47" s="35" t="s">
        <v>13</v>
      </c>
      <c r="P47" s="35" t="s">
        <v>14</v>
      </c>
      <c r="Q47" s="35" t="s">
        <v>15</v>
      </c>
      <c r="R47" s="35"/>
      <c r="S47" s="35"/>
      <c r="T47" s="35"/>
      <c r="U47" s="35" t="s">
        <v>16</v>
      </c>
      <c r="V47" s="35" t="s">
        <v>17</v>
      </c>
      <c r="W47" s="35" t="s">
        <v>18</v>
      </c>
      <c r="X47" s="35" t="s">
        <v>58</v>
      </c>
      <c r="Y47" s="35" t="s">
        <v>59</v>
      </c>
      <c r="Z47" s="35" t="s">
        <v>60</v>
      </c>
      <c r="AA47" s="35" t="s">
        <v>61</v>
      </c>
      <c r="AB47" s="35" t="s">
        <v>69</v>
      </c>
      <c r="AC47" s="35" t="s">
        <v>70</v>
      </c>
      <c r="AD47" s="35" t="s">
        <v>71</v>
      </c>
      <c r="AE47" s="35" t="s">
        <v>73</v>
      </c>
      <c r="AF47" s="35" t="s">
        <v>75</v>
      </c>
      <c r="AG47" s="35" t="s">
        <v>77</v>
      </c>
      <c r="AH47" s="35" t="s">
        <v>78</v>
      </c>
      <c r="AI47" s="35" t="s">
        <v>81</v>
      </c>
      <c r="AJ47" s="35" t="s">
        <v>82</v>
      </c>
      <c r="AK47" s="35" t="s">
        <v>84</v>
      </c>
      <c r="AL47" s="35" t="s">
        <v>86</v>
      </c>
      <c r="AM47" s="35" t="str">
        <f>AM7</f>
        <v>2Q18</v>
      </c>
      <c r="AN47" s="35" t="str">
        <f>AN7</f>
        <v>3Q18</v>
      </c>
      <c r="AO47" s="35" t="str">
        <f>AO7</f>
        <v>4Q18</v>
      </c>
      <c r="AP47" s="35" t="s">
        <v>93</v>
      </c>
      <c r="AQ47" s="35" t="s">
        <v>96</v>
      </c>
      <c r="AR47" s="35" t="s">
        <v>97</v>
      </c>
      <c r="AS47" s="35" t="s">
        <v>99</v>
      </c>
      <c r="AT47" s="35" t="s">
        <v>101</v>
      </c>
      <c r="AU47" s="35" t="s">
        <v>103</v>
      </c>
      <c r="AV47" s="35" t="s">
        <v>104</v>
      </c>
      <c r="AW47" s="35" t="s">
        <v>107</v>
      </c>
      <c r="AX47" s="35" t="s">
        <v>108</v>
      </c>
      <c r="AY47" s="35" t="s">
        <v>109</v>
      </c>
      <c r="AZ47" s="35" t="s">
        <v>110</v>
      </c>
      <c r="BA47" s="35" t="s">
        <v>111</v>
      </c>
      <c r="BB47" s="35" t="s">
        <v>112</v>
      </c>
      <c r="BC47" s="35" t="s">
        <v>115</v>
      </c>
    </row>
    <row r="48" spans="1:55" ht="15">
      <c r="A48" s="4"/>
      <c r="B48" s="22" t="s">
        <v>36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Z48" s="13"/>
      <c r="BA48" s="39"/>
      <c r="BB48" s="39"/>
      <c r="BC48" s="39"/>
    </row>
    <row r="49" spans="1:55" ht="15">
      <c r="A49" s="4"/>
      <c r="B49" s="21" t="s">
        <v>37</v>
      </c>
      <c r="C49" s="23">
        <v>34404</v>
      </c>
      <c r="D49" s="23">
        <v>40457</v>
      </c>
      <c r="E49" s="23">
        <v>39558</v>
      </c>
      <c r="F49" s="23">
        <v>39296</v>
      </c>
      <c r="G49" s="23">
        <v>43405</v>
      </c>
      <c r="H49" s="23">
        <v>40229</v>
      </c>
      <c r="I49" s="23">
        <v>50288</v>
      </c>
      <c r="J49" s="23">
        <v>62951</v>
      </c>
      <c r="K49" s="23">
        <v>60613</v>
      </c>
      <c r="L49" s="23">
        <v>67601</v>
      </c>
      <c r="M49" s="23">
        <v>63914</v>
      </c>
      <c r="N49" s="23">
        <v>55681</v>
      </c>
      <c r="O49" s="23">
        <v>53406</v>
      </c>
      <c r="P49" s="23">
        <v>54237</v>
      </c>
      <c r="Q49" s="23">
        <v>59832</v>
      </c>
      <c r="R49" s="23"/>
      <c r="S49" s="23"/>
      <c r="T49" s="23"/>
      <c r="U49" s="23">
        <v>64028</v>
      </c>
      <c r="V49" s="23">
        <v>68719</v>
      </c>
      <c r="W49" s="23">
        <v>62446</v>
      </c>
      <c r="X49" s="23">
        <v>76022</v>
      </c>
      <c r="Y49" s="23">
        <v>61992</v>
      </c>
      <c r="Z49" s="23">
        <v>83014</v>
      </c>
      <c r="AA49" s="23">
        <v>80547</v>
      </c>
      <c r="AB49" s="23">
        <v>92353</v>
      </c>
      <c r="AC49" s="23">
        <v>132174</v>
      </c>
      <c r="AD49" s="23">
        <v>99721</v>
      </c>
      <c r="AE49" s="23">
        <v>119290</v>
      </c>
      <c r="AF49" s="23">
        <v>116479</v>
      </c>
      <c r="AG49" s="23">
        <v>106027</v>
      </c>
      <c r="AH49" s="23">
        <v>87143</v>
      </c>
      <c r="AI49" s="23">
        <v>95427</v>
      </c>
      <c r="AJ49" s="23">
        <v>103345</v>
      </c>
      <c r="AK49" s="26">
        <v>99705</v>
      </c>
      <c r="AL49" s="26">
        <v>85043</v>
      </c>
      <c r="AM49" s="26">
        <v>115559</v>
      </c>
      <c r="AN49" s="26">
        <v>115287</v>
      </c>
      <c r="AO49" s="26">
        <v>108852</v>
      </c>
      <c r="AP49" s="26">
        <v>135396</v>
      </c>
      <c r="AQ49" s="26">
        <v>161054</v>
      </c>
      <c r="AR49" s="26">
        <v>185761</v>
      </c>
      <c r="AS49" s="26">
        <v>181080</v>
      </c>
      <c r="AT49" s="26">
        <v>170057</v>
      </c>
      <c r="AU49" s="26">
        <v>177546</v>
      </c>
      <c r="AV49" s="26">
        <v>180772</v>
      </c>
      <c r="AW49" s="13">
        <v>188062</v>
      </c>
      <c r="AX49" s="26">
        <v>177209</v>
      </c>
      <c r="AY49" s="26">
        <v>190791</v>
      </c>
      <c r="AZ49" s="13">
        <v>170778</v>
      </c>
      <c r="BA49" s="39">
        <v>203061</v>
      </c>
      <c r="BB49" s="39">
        <v>186234</v>
      </c>
      <c r="BC49" s="39">
        <v>161658</v>
      </c>
    </row>
    <row r="50" spans="1:55" ht="15">
      <c r="A50" s="4"/>
      <c r="B50" s="24" t="s">
        <v>38</v>
      </c>
      <c r="C50" s="23">
        <v>8620</v>
      </c>
      <c r="D50" s="23">
        <v>41072</v>
      </c>
      <c r="E50" s="23">
        <v>46521</v>
      </c>
      <c r="F50" s="23">
        <v>76686</v>
      </c>
      <c r="G50" s="23">
        <v>82261</v>
      </c>
      <c r="H50" s="23">
        <v>75517</v>
      </c>
      <c r="I50" s="23">
        <v>80973</v>
      </c>
      <c r="J50" s="23">
        <v>77674</v>
      </c>
      <c r="K50" s="23">
        <v>83496</v>
      </c>
      <c r="L50" s="23">
        <v>76872</v>
      </c>
      <c r="M50" s="23">
        <v>79297</v>
      </c>
      <c r="N50" s="23">
        <v>138967</v>
      </c>
      <c r="O50" s="23">
        <v>143897</v>
      </c>
      <c r="P50" s="23">
        <v>105188</v>
      </c>
      <c r="Q50" s="23">
        <v>114374</v>
      </c>
      <c r="R50" s="23"/>
      <c r="S50" s="23"/>
      <c r="T50" s="23"/>
      <c r="U50" s="23">
        <v>18928</v>
      </c>
      <c r="V50" s="23">
        <v>32689</v>
      </c>
      <c r="W50" s="23">
        <v>87732</v>
      </c>
      <c r="X50" s="23">
        <v>124309</v>
      </c>
      <c r="Y50" s="23">
        <v>121565</v>
      </c>
      <c r="Z50" s="23">
        <v>139394</v>
      </c>
      <c r="AA50" s="23">
        <v>137934</v>
      </c>
      <c r="AB50" s="23">
        <v>168818</v>
      </c>
      <c r="AC50" s="23">
        <v>168175</v>
      </c>
      <c r="AD50" s="23">
        <v>172663</v>
      </c>
      <c r="AE50" s="23">
        <v>318608</v>
      </c>
      <c r="AF50" s="23">
        <v>344108</v>
      </c>
      <c r="AG50" s="23">
        <v>326049</v>
      </c>
      <c r="AH50" s="23">
        <v>320301</v>
      </c>
      <c r="AI50" s="23">
        <v>198963</v>
      </c>
      <c r="AJ50" s="23">
        <v>212564</v>
      </c>
      <c r="AK50" s="26">
        <v>255885</v>
      </c>
      <c r="AL50" s="26">
        <v>262633</v>
      </c>
      <c r="AM50" s="26">
        <v>378390</v>
      </c>
      <c r="AN50" s="26">
        <v>194462</v>
      </c>
      <c r="AO50" s="26">
        <v>213403</v>
      </c>
      <c r="AP50" s="26">
        <v>244164</v>
      </c>
      <c r="AQ50" s="26">
        <v>253290</v>
      </c>
      <c r="AR50" s="26">
        <v>273693</v>
      </c>
      <c r="AS50" s="26">
        <v>275552</v>
      </c>
      <c r="AT50" s="26">
        <v>366253</v>
      </c>
      <c r="AU50" s="26">
        <v>625722</v>
      </c>
      <c r="AV50" s="26">
        <v>663112</v>
      </c>
      <c r="AW50" s="13">
        <v>756600</v>
      </c>
      <c r="AX50" s="26">
        <v>833230</v>
      </c>
      <c r="AY50" s="26">
        <v>394519</v>
      </c>
      <c r="AZ50" s="13">
        <v>491444</v>
      </c>
      <c r="BA50" s="39">
        <v>446267</v>
      </c>
      <c r="BB50" s="39">
        <v>513570</v>
      </c>
      <c r="BC50" s="39">
        <v>312601</v>
      </c>
    </row>
    <row r="51" spans="1:55" ht="15">
      <c r="A51" s="4"/>
      <c r="B51" s="21" t="s">
        <v>39</v>
      </c>
      <c r="C51" s="23">
        <v>23089</v>
      </c>
      <c r="D51" s="23">
        <v>27253</v>
      </c>
      <c r="E51" s="23">
        <v>33893</v>
      </c>
      <c r="F51" s="23">
        <v>32076</v>
      </c>
      <c r="G51" s="23">
        <v>27002</v>
      </c>
      <c r="H51" s="23">
        <v>33281</v>
      </c>
      <c r="I51" s="23">
        <v>41369</v>
      </c>
      <c r="J51" s="23">
        <v>38949</v>
      </c>
      <c r="K51" s="23">
        <v>31557</v>
      </c>
      <c r="L51" s="23">
        <v>41202</v>
      </c>
      <c r="M51" s="23">
        <v>49652</v>
      </c>
      <c r="N51" s="23">
        <v>47260</v>
      </c>
      <c r="O51" s="23">
        <v>47523</v>
      </c>
      <c r="P51" s="23">
        <v>49488</v>
      </c>
      <c r="Q51" s="23">
        <v>53763</v>
      </c>
      <c r="R51" s="23"/>
      <c r="S51" s="23"/>
      <c r="T51" s="23"/>
      <c r="U51" s="23">
        <v>48179</v>
      </c>
      <c r="V51" s="23">
        <v>46280</v>
      </c>
      <c r="W51" s="23">
        <v>53704</v>
      </c>
      <c r="X51" s="23">
        <v>63386</v>
      </c>
      <c r="Y51" s="23">
        <v>62786</v>
      </c>
      <c r="Z51" s="23">
        <v>63380</v>
      </c>
      <c r="AA51" s="23">
        <v>71239</v>
      </c>
      <c r="AB51" s="23">
        <v>92351</v>
      </c>
      <c r="AC51" s="23">
        <v>78070</v>
      </c>
      <c r="AD51" s="23">
        <v>87301</v>
      </c>
      <c r="AE51" s="23">
        <v>75468</v>
      </c>
      <c r="AF51" s="23">
        <v>84119</v>
      </c>
      <c r="AG51" s="23">
        <v>68002</v>
      </c>
      <c r="AH51" s="23">
        <v>65340</v>
      </c>
      <c r="AI51" s="23">
        <v>66036</v>
      </c>
      <c r="AJ51" s="23">
        <v>72715</v>
      </c>
      <c r="AK51" s="26">
        <v>63915</v>
      </c>
      <c r="AL51" s="26">
        <v>64551</v>
      </c>
      <c r="AM51" s="26">
        <v>61959</v>
      </c>
      <c r="AN51" s="26">
        <v>69537</v>
      </c>
      <c r="AO51" s="26">
        <v>61396</v>
      </c>
      <c r="AP51" s="26">
        <v>53125</v>
      </c>
      <c r="AQ51" s="26">
        <v>57699</v>
      </c>
      <c r="AR51" s="26">
        <v>70792</v>
      </c>
      <c r="AS51" s="26">
        <v>67015</v>
      </c>
      <c r="AT51" s="26">
        <v>70563</v>
      </c>
      <c r="AU51" s="26">
        <v>73404</v>
      </c>
      <c r="AV51" s="26">
        <v>78622</v>
      </c>
      <c r="AW51" s="13">
        <v>52448</v>
      </c>
      <c r="AX51" s="26">
        <v>61182</v>
      </c>
      <c r="AY51" s="26">
        <v>72600</v>
      </c>
      <c r="AZ51" s="13">
        <v>86002</v>
      </c>
      <c r="BA51" s="39">
        <v>92804</v>
      </c>
      <c r="BB51" s="39">
        <v>78708</v>
      </c>
      <c r="BC51" s="39">
        <v>75771</v>
      </c>
    </row>
    <row r="52" spans="1:55" ht="15">
      <c r="A52" s="4"/>
      <c r="B52" s="21" t="s">
        <v>40</v>
      </c>
      <c r="C52" s="23">
        <v>32991</v>
      </c>
      <c r="D52" s="23">
        <v>12823</v>
      </c>
      <c r="E52" s="23">
        <v>13674</v>
      </c>
      <c r="F52" s="23">
        <v>27878</v>
      </c>
      <c r="G52" s="23">
        <v>31546</v>
      </c>
      <c r="H52" s="23">
        <v>37788</v>
      </c>
      <c r="I52" s="23">
        <v>30758</v>
      </c>
      <c r="J52" s="23">
        <v>28235</v>
      </c>
      <c r="K52" s="23">
        <v>33897</v>
      </c>
      <c r="L52" s="23">
        <v>32519</v>
      </c>
      <c r="M52" s="23">
        <v>16671</v>
      </c>
      <c r="N52" s="23">
        <v>12556</v>
      </c>
      <c r="O52" s="23">
        <v>14720</v>
      </c>
      <c r="P52" s="23">
        <v>14400</v>
      </c>
      <c r="Q52" s="23">
        <v>17040</v>
      </c>
      <c r="R52" s="23"/>
      <c r="S52" s="23"/>
      <c r="T52" s="23"/>
      <c r="U52" s="23">
        <v>17073</v>
      </c>
      <c r="V52" s="23">
        <v>21688</v>
      </c>
      <c r="W52" s="23">
        <v>18349</v>
      </c>
      <c r="X52" s="23">
        <v>23825</v>
      </c>
      <c r="Y52" s="23">
        <v>21242</v>
      </c>
      <c r="Z52" s="23">
        <v>24422</v>
      </c>
      <c r="AA52" s="23">
        <v>18835</v>
      </c>
      <c r="AB52" s="23">
        <v>24805</v>
      </c>
      <c r="AC52" s="23">
        <v>18811</v>
      </c>
      <c r="AD52" s="23">
        <v>19123</v>
      </c>
      <c r="AE52" s="23">
        <v>24480</v>
      </c>
      <c r="AF52" s="23">
        <v>19859</v>
      </c>
      <c r="AG52" s="23">
        <v>11694</v>
      </c>
      <c r="AH52" s="23">
        <v>15568</v>
      </c>
      <c r="AI52" s="23">
        <v>17410</v>
      </c>
      <c r="AJ52" s="23">
        <v>14212</v>
      </c>
      <c r="AK52" s="26">
        <v>11252</v>
      </c>
      <c r="AL52" s="26">
        <v>14425</v>
      </c>
      <c r="AM52" s="26">
        <v>12948</v>
      </c>
      <c r="AN52" s="26">
        <v>17832</v>
      </c>
      <c r="AO52" s="26">
        <v>18661</v>
      </c>
      <c r="AP52" s="26">
        <v>17831</v>
      </c>
      <c r="AQ52" s="26">
        <v>19040</v>
      </c>
      <c r="AR52" s="26">
        <v>22232</v>
      </c>
      <c r="AS52" s="26">
        <v>22255</v>
      </c>
      <c r="AT52" s="26">
        <v>27410</v>
      </c>
      <c r="AU52" s="26">
        <v>36838</v>
      </c>
      <c r="AV52" s="26">
        <v>44991</v>
      </c>
      <c r="AW52" s="13">
        <v>39936</v>
      </c>
      <c r="AX52" s="26">
        <v>38992</v>
      </c>
      <c r="AY52" s="26">
        <v>30455</v>
      </c>
      <c r="AZ52" s="13">
        <v>37965</v>
      </c>
      <c r="BA52" s="39">
        <v>29335</v>
      </c>
      <c r="BB52" s="39">
        <v>35975</v>
      </c>
      <c r="BC52" s="39">
        <v>41356</v>
      </c>
    </row>
    <row r="53" spans="1:55" ht="15">
      <c r="A53" s="4"/>
      <c r="B53" s="21" t="s">
        <v>41</v>
      </c>
      <c r="C53" s="23">
        <v>7535</v>
      </c>
      <c r="D53" s="23">
        <v>7215</v>
      </c>
      <c r="E53" s="23">
        <v>7000</v>
      </c>
      <c r="F53" s="23">
        <v>9230</v>
      </c>
      <c r="G53" s="23">
        <v>2261</v>
      </c>
      <c r="H53" s="23">
        <v>11912</v>
      </c>
      <c r="I53" s="23">
        <v>11452</v>
      </c>
      <c r="J53" s="23">
        <v>10798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/>
      <c r="S53" s="23"/>
      <c r="T53" s="23"/>
      <c r="U53" s="23">
        <v>10563</v>
      </c>
      <c r="V53" s="23">
        <v>0</v>
      </c>
      <c r="W53" s="23">
        <v>9465</v>
      </c>
      <c r="X53" s="23">
        <v>0</v>
      </c>
      <c r="Y53" s="23">
        <v>15731</v>
      </c>
      <c r="Z53" s="23">
        <v>1</v>
      </c>
      <c r="AA53" s="23">
        <v>12998</v>
      </c>
      <c r="AB53" s="23">
        <v>0</v>
      </c>
      <c r="AC53" s="23">
        <v>13021</v>
      </c>
      <c r="AD53" s="23">
        <v>6</v>
      </c>
      <c r="AE53" s="23">
        <v>8</v>
      </c>
      <c r="AF53" s="23">
        <v>10</v>
      </c>
      <c r="AG53" s="23">
        <v>13188</v>
      </c>
      <c r="AH53" s="23">
        <v>7</v>
      </c>
      <c r="AI53" s="23">
        <v>8</v>
      </c>
      <c r="AJ53" s="23">
        <v>8</v>
      </c>
      <c r="AK53" s="26">
        <v>8</v>
      </c>
      <c r="AL53" s="26">
        <v>8</v>
      </c>
      <c r="AM53" s="26">
        <v>9</v>
      </c>
      <c r="AN53" s="26">
        <v>16575</v>
      </c>
      <c r="AO53" s="26">
        <v>37448</v>
      </c>
      <c r="AP53" s="26">
        <v>10</v>
      </c>
      <c r="AQ53" s="26">
        <v>10</v>
      </c>
      <c r="AR53" s="26">
        <v>10</v>
      </c>
      <c r="AS53" s="26">
        <v>44351</v>
      </c>
      <c r="AT53" s="26">
        <v>22181</v>
      </c>
      <c r="AU53" s="26">
        <v>22181</v>
      </c>
      <c r="AV53" s="26">
        <v>22181</v>
      </c>
      <c r="AW53" s="13">
        <v>0</v>
      </c>
      <c r="AX53" s="26">
        <v>0</v>
      </c>
      <c r="AY53" s="26">
        <v>0</v>
      </c>
      <c r="AZ53" s="13"/>
      <c r="BA53" s="39">
        <v>23156</v>
      </c>
      <c r="BB53" s="39">
        <v>12</v>
      </c>
      <c r="BC53" s="39">
        <v>12</v>
      </c>
    </row>
    <row r="54" spans="1:55" ht="15">
      <c r="A54" s="4"/>
      <c r="B54" s="21" t="s">
        <v>42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/>
      <c r="S54" s="23"/>
      <c r="T54" s="23"/>
      <c r="U54" s="23">
        <v>6826</v>
      </c>
      <c r="V54" s="23">
        <v>6594</v>
      </c>
      <c r="W54" s="23">
        <v>6419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6">
        <v>0</v>
      </c>
      <c r="AL54" s="26">
        <v>0</v>
      </c>
      <c r="AM54" s="26">
        <v>0</v>
      </c>
      <c r="AN54" s="32" t="s">
        <v>89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13">
        <v>0</v>
      </c>
      <c r="AX54" s="26">
        <v>0</v>
      </c>
      <c r="AY54" s="26">
        <v>0</v>
      </c>
      <c r="AZ54" s="13"/>
      <c r="BA54" s="39"/>
      <c r="BB54" s="39"/>
      <c r="BC54" s="39"/>
    </row>
    <row r="55" spans="2:55" ht="15">
      <c r="B55" s="21" t="s">
        <v>43</v>
      </c>
      <c r="C55" s="23">
        <v>1615</v>
      </c>
      <c r="D55" s="23">
        <v>1570</v>
      </c>
      <c r="E55" s="23">
        <v>1524</v>
      </c>
      <c r="F55" s="23">
        <v>699</v>
      </c>
      <c r="G55" s="23">
        <v>674</v>
      </c>
      <c r="H55" s="23">
        <v>646</v>
      </c>
      <c r="I55" s="23">
        <v>636</v>
      </c>
      <c r="J55" s="23">
        <v>579</v>
      </c>
      <c r="K55" s="23">
        <v>467</v>
      </c>
      <c r="L55" s="23">
        <v>347</v>
      </c>
      <c r="M55" s="23">
        <v>220</v>
      </c>
      <c r="N55" s="23">
        <v>467</v>
      </c>
      <c r="O55" s="23">
        <v>82</v>
      </c>
      <c r="P55" s="23">
        <v>0</v>
      </c>
      <c r="Q55" s="23">
        <v>0</v>
      </c>
      <c r="R55" s="23"/>
      <c r="S55" s="23"/>
      <c r="T55" s="23"/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13">
        <v>0</v>
      </c>
      <c r="AX55" s="26">
        <v>0</v>
      </c>
      <c r="AY55" s="26">
        <v>0</v>
      </c>
      <c r="AZ55" s="13"/>
      <c r="BA55" s="39"/>
      <c r="BB55" s="39"/>
      <c r="BC55" s="39"/>
    </row>
    <row r="56" spans="1:55" ht="15">
      <c r="A56" s="4"/>
      <c r="B56" s="21" t="s">
        <v>44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3</v>
      </c>
      <c r="O56" s="23">
        <v>73</v>
      </c>
      <c r="P56" s="23">
        <v>0</v>
      </c>
      <c r="Q56" s="23">
        <v>0</v>
      </c>
      <c r="R56" s="23"/>
      <c r="S56" s="23"/>
      <c r="T56" s="23"/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13">
        <v>0</v>
      </c>
      <c r="AX56" s="26">
        <v>0</v>
      </c>
      <c r="AY56" s="26">
        <v>0</v>
      </c>
      <c r="AZ56" s="13"/>
      <c r="BA56" s="39"/>
      <c r="BB56" s="39"/>
      <c r="BC56" s="39"/>
    </row>
    <row r="57" spans="1:55" ht="15">
      <c r="A57" s="4"/>
      <c r="B57" s="21" t="s">
        <v>45</v>
      </c>
      <c r="C57" s="23">
        <v>3309</v>
      </c>
      <c r="D57" s="23">
        <v>4458</v>
      </c>
      <c r="E57" s="23">
        <v>6244</v>
      </c>
      <c r="F57" s="23">
        <v>2412</v>
      </c>
      <c r="G57" s="23">
        <v>2847</v>
      </c>
      <c r="H57" s="23">
        <v>3029</v>
      </c>
      <c r="I57" s="23">
        <v>5575</v>
      </c>
      <c r="J57" s="23">
        <v>3758</v>
      </c>
      <c r="K57" s="23">
        <v>4309</v>
      </c>
      <c r="L57" s="23">
        <v>7563</v>
      </c>
      <c r="M57" s="23">
        <v>6524</v>
      </c>
      <c r="N57" s="23">
        <v>16403</v>
      </c>
      <c r="O57" s="23">
        <v>16006</v>
      </c>
      <c r="P57" s="23">
        <v>18977</v>
      </c>
      <c r="Q57" s="23">
        <v>22373</v>
      </c>
      <c r="R57" s="23"/>
      <c r="S57" s="23"/>
      <c r="T57" s="23"/>
      <c r="U57" s="23">
        <v>25628</v>
      </c>
      <c r="V57" s="23">
        <v>23052</v>
      </c>
      <c r="W57" s="23">
        <v>18796</v>
      </c>
      <c r="X57" s="23">
        <v>18108</v>
      </c>
      <c r="Y57" s="23">
        <v>16522</v>
      </c>
      <c r="Z57" s="23">
        <v>14546</v>
      </c>
      <c r="AA57" s="23">
        <v>23283.805200000003</v>
      </c>
      <c r="AB57" s="23">
        <v>18787</v>
      </c>
      <c r="AC57" s="23">
        <v>27213</v>
      </c>
      <c r="AD57" s="23">
        <v>29837</v>
      </c>
      <c r="AE57" s="23">
        <v>17403</v>
      </c>
      <c r="AF57" s="23">
        <v>14349</v>
      </c>
      <c r="AG57" s="23">
        <v>19123</v>
      </c>
      <c r="AH57" s="23">
        <v>17935</v>
      </c>
      <c r="AI57" s="23">
        <v>18022</v>
      </c>
      <c r="AJ57" s="23">
        <v>14973</v>
      </c>
      <c r="AK57" s="26">
        <v>17353</v>
      </c>
      <c r="AL57" s="26">
        <v>16857</v>
      </c>
      <c r="AM57" s="26">
        <v>30575</v>
      </c>
      <c r="AN57" s="26">
        <v>31570</v>
      </c>
      <c r="AO57" s="26">
        <v>26006</v>
      </c>
      <c r="AP57" s="26">
        <v>33772</v>
      </c>
      <c r="AQ57" s="26">
        <v>29481</v>
      </c>
      <c r="AR57" s="26">
        <v>22888</v>
      </c>
      <c r="AS57" s="26">
        <v>41583</v>
      </c>
      <c r="AT57" s="26">
        <v>50984</v>
      </c>
      <c r="AU57" s="26">
        <v>50060</v>
      </c>
      <c r="AV57" s="26">
        <v>55506</v>
      </c>
      <c r="AW57" s="13">
        <v>53838</v>
      </c>
      <c r="AX57" s="26">
        <v>52504</v>
      </c>
      <c r="AY57" s="26">
        <v>55013</v>
      </c>
      <c r="AZ57" s="13">
        <v>46459.99999999999</v>
      </c>
      <c r="BA57" s="39">
        <v>59685</v>
      </c>
      <c r="BB57" s="39">
        <v>90151</v>
      </c>
      <c r="BC57" s="39">
        <v>73323</v>
      </c>
    </row>
    <row r="58" spans="1:55" ht="15">
      <c r="A58" s="4"/>
      <c r="B58" s="28" t="s">
        <v>114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13"/>
      <c r="AX58" s="26"/>
      <c r="AY58" s="26"/>
      <c r="AZ58" s="13"/>
      <c r="BA58" s="39"/>
      <c r="BB58" s="39"/>
      <c r="BC58" s="39">
        <v>162233</v>
      </c>
    </row>
    <row r="59" spans="1:55" ht="15">
      <c r="A59" s="4"/>
      <c r="B59" s="11" t="s">
        <v>46</v>
      </c>
      <c r="C59" s="18">
        <f aca="true" t="shared" si="15" ref="C59:Q59">SUM(C49:C57)</f>
        <v>111563</v>
      </c>
      <c r="D59" s="18">
        <f t="shared" si="15"/>
        <v>134848</v>
      </c>
      <c r="E59" s="18">
        <f t="shared" si="15"/>
        <v>148414</v>
      </c>
      <c r="F59" s="18">
        <f t="shared" si="15"/>
        <v>188277</v>
      </c>
      <c r="G59" s="18">
        <f t="shared" si="15"/>
        <v>189996</v>
      </c>
      <c r="H59" s="18">
        <f t="shared" si="15"/>
        <v>202402</v>
      </c>
      <c r="I59" s="18">
        <f t="shared" si="15"/>
        <v>221051</v>
      </c>
      <c r="J59" s="18">
        <f t="shared" si="15"/>
        <v>222944</v>
      </c>
      <c r="K59" s="18">
        <f t="shared" si="15"/>
        <v>214339</v>
      </c>
      <c r="L59" s="18">
        <f t="shared" si="15"/>
        <v>226104</v>
      </c>
      <c r="M59" s="18">
        <f t="shared" si="15"/>
        <v>216278</v>
      </c>
      <c r="N59" s="18">
        <f t="shared" si="15"/>
        <v>271337</v>
      </c>
      <c r="O59" s="18">
        <f t="shared" si="15"/>
        <v>275707</v>
      </c>
      <c r="P59" s="18">
        <f t="shared" si="15"/>
        <v>242290</v>
      </c>
      <c r="Q59" s="18">
        <f t="shared" si="15"/>
        <v>267382</v>
      </c>
      <c r="R59" s="17"/>
      <c r="S59" s="17"/>
      <c r="T59" s="17"/>
      <c r="U59" s="18">
        <f aca="true" t="shared" si="16" ref="U59:AA59">SUM(U49:U57)</f>
        <v>191225</v>
      </c>
      <c r="V59" s="18">
        <f t="shared" si="16"/>
        <v>199022</v>
      </c>
      <c r="W59" s="18">
        <f t="shared" si="16"/>
        <v>256911</v>
      </c>
      <c r="X59" s="18">
        <f t="shared" si="16"/>
        <v>305650</v>
      </c>
      <c r="Y59" s="18">
        <f t="shared" si="16"/>
        <v>299838</v>
      </c>
      <c r="Z59" s="18">
        <f t="shared" si="16"/>
        <v>324757</v>
      </c>
      <c r="AA59" s="18">
        <f t="shared" si="16"/>
        <v>344836.8052</v>
      </c>
      <c r="AB59" s="18">
        <f aca="true" t="shared" si="17" ref="AB59:AH59">SUM(AB49:AB57)</f>
        <v>397114</v>
      </c>
      <c r="AC59" s="18">
        <f t="shared" si="17"/>
        <v>437464</v>
      </c>
      <c r="AD59" s="18">
        <f t="shared" si="17"/>
        <v>408651</v>
      </c>
      <c r="AE59" s="18">
        <f t="shared" si="17"/>
        <v>555257</v>
      </c>
      <c r="AF59" s="18">
        <f t="shared" si="17"/>
        <v>578924</v>
      </c>
      <c r="AG59" s="18">
        <f t="shared" si="17"/>
        <v>544083</v>
      </c>
      <c r="AH59" s="18">
        <f t="shared" si="17"/>
        <v>506294</v>
      </c>
      <c r="AI59" s="18">
        <f aca="true" t="shared" si="18" ref="AI59:AP59">SUM(AI49:AI57)</f>
        <v>395866</v>
      </c>
      <c r="AJ59" s="18">
        <f t="shared" si="18"/>
        <v>417817</v>
      </c>
      <c r="AK59" s="18">
        <f t="shared" si="18"/>
        <v>448118</v>
      </c>
      <c r="AL59" s="18">
        <f t="shared" si="18"/>
        <v>443517</v>
      </c>
      <c r="AM59" s="18">
        <f t="shared" si="18"/>
        <v>599440</v>
      </c>
      <c r="AN59" s="18">
        <f t="shared" si="18"/>
        <v>445263</v>
      </c>
      <c r="AO59" s="18">
        <f t="shared" si="18"/>
        <v>465766</v>
      </c>
      <c r="AP59" s="18">
        <f t="shared" si="18"/>
        <v>484298</v>
      </c>
      <c r="AQ59" s="18">
        <f>SUM(AQ49:AQ57)</f>
        <v>520574</v>
      </c>
      <c r="AR59" s="18">
        <f>SUM(AR49:AR57)</f>
        <v>575376</v>
      </c>
      <c r="AS59" s="18">
        <f>SUM(AS49:AS57)</f>
        <v>631836</v>
      </c>
      <c r="AT59" s="18">
        <f>SUM(AT49:AT57)</f>
        <v>707448</v>
      </c>
      <c r="AU59" s="18">
        <v>985751</v>
      </c>
      <c r="AV59" s="18">
        <v>1045184</v>
      </c>
      <c r="AW59" s="18">
        <f>SUM(AW49:AW57)</f>
        <v>1090884</v>
      </c>
      <c r="AX59" s="18">
        <f>SUM(AX49:AX57)</f>
        <v>1163117</v>
      </c>
      <c r="AY59" s="18">
        <f>SUM(AY49:AY57)</f>
        <v>743378</v>
      </c>
      <c r="AZ59" s="18">
        <v>832649</v>
      </c>
      <c r="BA59" s="41">
        <v>854308</v>
      </c>
      <c r="BB59" s="41">
        <v>904650</v>
      </c>
      <c r="BC59" s="41">
        <v>826954</v>
      </c>
    </row>
    <row r="60" spans="1:55" ht="15">
      <c r="A60" s="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Z60" s="13"/>
      <c r="BA60" s="39"/>
      <c r="BB60" s="39"/>
      <c r="BC60" s="39"/>
    </row>
    <row r="61" spans="1:55" ht="15">
      <c r="A61" s="4"/>
      <c r="B61" s="22" t="s">
        <v>47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Z61" s="13"/>
      <c r="BA61" s="39"/>
      <c r="BB61" s="39"/>
      <c r="BC61" s="39"/>
    </row>
    <row r="62" spans="1:55" ht="15">
      <c r="A62" s="4"/>
      <c r="B62" s="21" t="s">
        <v>37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2453</v>
      </c>
      <c r="K62" s="23">
        <v>1152</v>
      </c>
      <c r="L62" s="23">
        <v>416</v>
      </c>
      <c r="M62" s="23">
        <v>571</v>
      </c>
      <c r="N62" s="23">
        <v>147</v>
      </c>
      <c r="O62" s="23">
        <v>142</v>
      </c>
      <c r="P62" s="23">
        <v>158</v>
      </c>
      <c r="Q62" s="23">
        <v>1708</v>
      </c>
      <c r="R62" s="23"/>
      <c r="S62" s="23"/>
      <c r="T62" s="23"/>
      <c r="U62" s="23">
        <v>1621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13">
        <v>0</v>
      </c>
      <c r="AX62" s="26">
        <v>0</v>
      </c>
      <c r="AY62" s="26">
        <v>0</v>
      </c>
      <c r="AZ62" s="13"/>
      <c r="BA62" s="39"/>
      <c r="BB62" s="39"/>
      <c r="BC62" s="39">
        <v>0</v>
      </c>
    </row>
    <row r="63" spans="1:55" ht="15">
      <c r="A63" s="4"/>
      <c r="B63" s="24" t="s">
        <v>38</v>
      </c>
      <c r="C63" s="23">
        <v>180111</v>
      </c>
      <c r="D63" s="23">
        <v>144111</v>
      </c>
      <c r="E63" s="23">
        <v>144000</v>
      </c>
      <c r="F63" s="23">
        <v>108000</v>
      </c>
      <c r="G63" s="23">
        <v>108000</v>
      </c>
      <c r="H63" s="23">
        <v>72000</v>
      </c>
      <c r="I63" s="23">
        <v>72000</v>
      </c>
      <c r="J63" s="23">
        <v>136000</v>
      </c>
      <c r="K63" s="23">
        <v>136000</v>
      </c>
      <c r="L63" s="23">
        <v>100000</v>
      </c>
      <c r="M63" s="23">
        <v>100000</v>
      </c>
      <c r="N63" s="23">
        <v>263799</v>
      </c>
      <c r="O63" s="23">
        <v>272320</v>
      </c>
      <c r="P63" s="23">
        <v>401029</v>
      </c>
      <c r="Q63" s="23">
        <v>401529</v>
      </c>
      <c r="R63" s="23"/>
      <c r="S63" s="23"/>
      <c r="T63" s="23"/>
      <c r="U63" s="23">
        <v>393164</v>
      </c>
      <c r="V63" s="23">
        <v>397997</v>
      </c>
      <c r="W63" s="23">
        <v>356791</v>
      </c>
      <c r="X63" s="23">
        <v>343883</v>
      </c>
      <c r="Y63" s="23">
        <v>357584</v>
      </c>
      <c r="Z63" s="25">
        <v>414856</v>
      </c>
      <c r="AA63" s="25">
        <v>544863</v>
      </c>
      <c r="AB63" s="23">
        <v>630684</v>
      </c>
      <c r="AC63" s="23">
        <v>583248</v>
      </c>
      <c r="AD63" s="23">
        <v>545430</v>
      </c>
      <c r="AE63" s="23">
        <v>301662</v>
      </c>
      <c r="AF63" s="23">
        <v>512259</v>
      </c>
      <c r="AG63" s="23">
        <v>475421</v>
      </c>
      <c r="AH63" s="23">
        <v>455084</v>
      </c>
      <c r="AI63" s="23">
        <v>627791</v>
      </c>
      <c r="AJ63" s="23">
        <v>603300</v>
      </c>
      <c r="AK63" s="26">
        <v>549599</v>
      </c>
      <c r="AL63" s="26">
        <v>542592</v>
      </c>
      <c r="AM63" s="26">
        <v>680106</v>
      </c>
      <c r="AN63" s="26">
        <v>680034</v>
      </c>
      <c r="AO63" s="26">
        <v>617438</v>
      </c>
      <c r="AP63" s="26">
        <v>709707</v>
      </c>
      <c r="AQ63" s="26">
        <v>720911</v>
      </c>
      <c r="AR63" s="26">
        <v>750433</v>
      </c>
      <c r="AS63" s="26">
        <v>669698</v>
      </c>
      <c r="AT63" s="26">
        <v>756509</v>
      </c>
      <c r="AU63" s="26">
        <v>746477</v>
      </c>
      <c r="AV63" s="26">
        <v>719037</v>
      </c>
      <c r="AW63" s="13">
        <v>551485</v>
      </c>
      <c r="AX63" s="26">
        <v>621746</v>
      </c>
      <c r="AY63" s="26">
        <v>851992</v>
      </c>
      <c r="AZ63" s="13">
        <v>801761</v>
      </c>
      <c r="BA63" s="39">
        <v>820355</v>
      </c>
      <c r="BB63" s="39">
        <v>733746</v>
      </c>
      <c r="BC63" s="39">
        <v>763086</v>
      </c>
    </row>
    <row r="64" spans="1:55" ht="15">
      <c r="A64" s="4"/>
      <c r="B64" s="24" t="s">
        <v>43</v>
      </c>
      <c r="C64" s="23">
        <v>7885</v>
      </c>
      <c r="D64" s="23">
        <v>7607</v>
      </c>
      <c r="E64" s="23">
        <v>7323</v>
      </c>
      <c r="F64" s="23">
        <v>3247</v>
      </c>
      <c r="G64" s="23">
        <v>2873</v>
      </c>
      <c r="H64" s="23">
        <v>2494</v>
      </c>
      <c r="I64" s="23">
        <v>2109</v>
      </c>
      <c r="J64" s="23">
        <v>1643</v>
      </c>
      <c r="K64" s="23">
        <v>1330</v>
      </c>
      <c r="L64" s="23">
        <v>1015</v>
      </c>
      <c r="M64" s="23">
        <v>699</v>
      </c>
      <c r="N64" s="23">
        <v>0</v>
      </c>
      <c r="O64" s="23">
        <v>0</v>
      </c>
      <c r="P64" s="23">
        <v>0</v>
      </c>
      <c r="Q64" s="23">
        <v>0</v>
      </c>
      <c r="R64" s="23"/>
      <c r="S64" s="23"/>
      <c r="T64" s="23"/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/>
      <c r="AT64" s="26">
        <v>0</v>
      </c>
      <c r="AU64" s="26">
        <v>0</v>
      </c>
      <c r="AV64" s="26">
        <v>0</v>
      </c>
      <c r="AW64" s="13">
        <v>0</v>
      </c>
      <c r="AX64" s="26">
        <v>0</v>
      </c>
      <c r="AY64" s="26">
        <v>0</v>
      </c>
      <c r="AZ64" s="13"/>
      <c r="BA64" s="39"/>
      <c r="BB64" s="39"/>
      <c r="BC64" s="39">
        <v>1492</v>
      </c>
    </row>
    <row r="65" spans="1:55" ht="15">
      <c r="A65" s="4"/>
      <c r="B65" s="21" t="s">
        <v>48</v>
      </c>
      <c r="C65" s="23">
        <v>27445</v>
      </c>
      <c r="D65" s="23">
        <v>21884</v>
      </c>
      <c r="E65" s="23">
        <v>26950</v>
      </c>
      <c r="F65" s="23">
        <v>26275</v>
      </c>
      <c r="G65" s="23">
        <v>24118</v>
      </c>
      <c r="H65" s="23">
        <v>23562</v>
      </c>
      <c r="I65" s="23">
        <v>23613</v>
      </c>
      <c r="J65" s="23">
        <v>22293</v>
      </c>
      <c r="K65" s="23">
        <v>20901</v>
      </c>
      <c r="L65" s="23">
        <v>21587</v>
      </c>
      <c r="M65" s="23">
        <v>20315</v>
      </c>
      <c r="N65" s="23">
        <v>12628</v>
      </c>
      <c r="O65" s="23">
        <v>12091</v>
      </c>
      <c r="P65" s="23">
        <v>14300</v>
      </c>
      <c r="Q65" s="23">
        <v>14708</v>
      </c>
      <c r="R65" s="23"/>
      <c r="S65" s="23"/>
      <c r="T65" s="23"/>
      <c r="U65" s="23">
        <v>12682</v>
      </c>
      <c r="V65" s="23">
        <v>12825</v>
      </c>
      <c r="W65" s="23">
        <v>12273</v>
      </c>
      <c r="X65" s="23">
        <v>12702</v>
      </c>
      <c r="Y65" s="23">
        <v>19272</v>
      </c>
      <c r="Z65" s="23">
        <v>20382</v>
      </c>
      <c r="AA65" s="23">
        <v>18582</v>
      </c>
      <c r="AB65" s="23">
        <v>23426</v>
      </c>
      <c r="AC65" s="23">
        <v>22955</v>
      </c>
      <c r="AD65" s="23">
        <v>18537</v>
      </c>
      <c r="AE65" s="23">
        <v>19419</v>
      </c>
      <c r="AF65" s="23">
        <v>20451</v>
      </c>
      <c r="AG65" s="23">
        <v>19789</v>
      </c>
      <c r="AH65" s="23">
        <v>19350</v>
      </c>
      <c r="AI65" s="23">
        <v>17764</v>
      </c>
      <c r="AJ65" s="23">
        <v>19899</v>
      </c>
      <c r="AK65" s="26">
        <v>17407</v>
      </c>
      <c r="AL65" s="26">
        <v>15368</v>
      </c>
      <c r="AM65" s="26">
        <v>15206</v>
      </c>
      <c r="AN65" s="26">
        <v>13873</v>
      </c>
      <c r="AO65" s="26">
        <v>15016</v>
      </c>
      <c r="AP65" s="26">
        <v>14365</v>
      </c>
      <c r="AQ65" s="26">
        <v>19047</v>
      </c>
      <c r="AR65" s="26">
        <v>15063</v>
      </c>
      <c r="AS65" s="26">
        <v>15243</v>
      </c>
      <c r="AT65" s="26">
        <v>16085</v>
      </c>
      <c r="AU65" s="26">
        <v>16011</v>
      </c>
      <c r="AV65" s="26">
        <v>17142</v>
      </c>
      <c r="AW65" s="13">
        <v>18625</v>
      </c>
      <c r="AX65" s="26">
        <v>18688</v>
      </c>
      <c r="AY65" s="26">
        <v>42206</v>
      </c>
      <c r="AZ65" s="13">
        <v>45589</v>
      </c>
      <c r="BA65" s="39">
        <v>45548</v>
      </c>
      <c r="BB65" s="39">
        <v>46458</v>
      </c>
      <c r="BC65" s="39">
        <v>51952</v>
      </c>
    </row>
    <row r="66" spans="1:55" ht="15">
      <c r="A66" s="4"/>
      <c r="B66" s="21" t="s">
        <v>30</v>
      </c>
      <c r="C66" s="23">
        <v>9775</v>
      </c>
      <c r="D66" s="23">
        <v>11731</v>
      </c>
      <c r="E66" s="23">
        <v>13686</v>
      </c>
      <c r="F66" s="26">
        <v>9820</v>
      </c>
      <c r="G66" s="23">
        <v>17596</v>
      </c>
      <c r="H66" s="23">
        <v>19551</v>
      </c>
      <c r="I66" s="23">
        <v>21506</v>
      </c>
      <c r="J66" s="23">
        <v>19963</v>
      </c>
      <c r="K66" s="23">
        <v>26815</v>
      </c>
      <c r="L66" s="23">
        <v>24150</v>
      </c>
      <c r="M66" s="23">
        <v>26204</v>
      </c>
      <c r="N66" s="23">
        <v>29823</v>
      </c>
      <c r="O66" s="23">
        <v>31829</v>
      </c>
      <c r="P66" s="23">
        <v>32617</v>
      </c>
      <c r="Q66" s="23">
        <v>25982</v>
      </c>
      <c r="R66" s="23"/>
      <c r="S66" s="23"/>
      <c r="T66" s="23"/>
      <c r="U66" s="23">
        <v>26757</v>
      </c>
      <c r="V66" s="23">
        <v>26861</v>
      </c>
      <c r="W66" s="23">
        <v>27479</v>
      </c>
      <c r="X66" s="23">
        <v>27877</v>
      </c>
      <c r="Y66" s="23">
        <v>24897</v>
      </c>
      <c r="Z66" s="23">
        <v>27049</v>
      </c>
      <c r="AA66" s="23">
        <v>27731</v>
      </c>
      <c r="AB66" s="23">
        <v>27279</v>
      </c>
      <c r="AC66" s="23">
        <v>26490</v>
      </c>
      <c r="AD66" s="23">
        <v>27404</v>
      </c>
      <c r="AE66" s="23">
        <v>27541</v>
      </c>
      <c r="AF66" s="23">
        <v>33996</v>
      </c>
      <c r="AG66" s="23">
        <v>32980</v>
      </c>
      <c r="AH66" s="23">
        <v>32883</v>
      </c>
      <c r="AI66" s="23">
        <v>32905</v>
      </c>
      <c r="AJ66" s="23">
        <v>36133</v>
      </c>
      <c r="AK66" s="26">
        <v>36805</v>
      </c>
      <c r="AL66" s="26">
        <v>36552</v>
      </c>
      <c r="AM66" s="26">
        <v>36189</v>
      </c>
      <c r="AN66" s="26">
        <v>37096</v>
      </c>
      <c r="AO66" s="26">
        <v>36279</v>
      </c>
      <c r="AP66" s="26">
        <v>38742</v>
      </c>
      <c r="AQ66" s="26">
        <v>37896</v>
      </c>
      <c r="AR66" s="26">
        <v>37672</v>
      </c>
      <c r="AS66" s="26">
        <v>38080</v>
      </c>
      <c r="AT66" s="26">
        <v>38696</v>
      </c>
      <c r="AU66" s="26">
        <v>39025</v>
      </c>
      <c r="AV66" s="26">
        <v>38726</v>
      </c>
      <c r="AW66" s="13">
        <v>44847</v>
      </c>
      <c r="AX66" s="26">
        <v>45135</v>
      </c>
      <c r="AY66" s="26">
        <v>48149</v>
      </c>
      <c r="AZ66" s="13">
        <v>42555</v>
      </c>
      <c r="BA66" s="39">
        <v>38337</v>
      </c>
      <c r="BB66" s="39">
        <v>38896</v>
      </c>
      <c r="BC66" s="39">
        <v>42725</v>
      </c>
    </row>
    <row r="67" spans="1:55" ht="15">
      <c r="A67" s="4"/>
      <c r="B67" s="21" t="s">
        <v>42</v>
      </c>
      <c r="C67" s="23">
        <v>4000</v>
      </c>
      <c r="D67" s="23">
        <v>1524</v>
      </c>
      <c r="E67" s="23">
        <v>1406</v>
      </c>
      <c r="F67" s="23">
        <v>4000</v>
      </c>
      <c r="G67" s="23">
        <v>4000</v>
      </c>
      <c r="H67" s="23">
        <v>4000</v>
      </c>
      <c r="I67" s="23">
        <v>4000</v>
      </c>
      <c r="J67" s="23">
        <v>4000</v>
      </c>
      <c r="K67" s="23">
        <v>4000</v>
      </c>
      <c r="L67" s="23">
        <v>4000</v>
      </c>
      <c r="M67" s="23">
        <v>4000</v>
      </c>
      <c r="N67" s="23">
        <v>4000</v>
      </c>
      <c r="O67" s="23">
        <v>4000</v>
      </c>
      <c r="P67" s="23">
        <v>4000</v>
      </c>
      <c r="Q67" s="23">
        <v>8652</v>
      </c>
      <c r="R67" s="23"/>
      <c r="S67" s="23"/>
      <c r="T67" s="23"/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13">
        <v>0</v>
      </c>
      <c r="AX67" s="26">
        <v>0</v>
      </c>
      <c r="AY67" s="26">
        <v>0</v>
      </c>
      <c r="AZ67" s="13"/>
      <c r="BA67" s="39"/>
      <c r="BB67" s="39"/>
      <c r="BC67" s="39"/>
    </row>
    <row r="68" spans="1:55" ht="15">
      <c r="A68" s="4"/>
      <c r="B68" s="21" t="s">
        <v>44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593</v>
      </c>
      <c r="O68" s="23">
        <v>3840</v>
      </c>
      <c r="P68" s="23">
        <v>0</v>
      </c>
      <c r="Q68" s="23">
        <v>0</v>
      </c>
      <c r="R68" s="23"/>
      <c r="S68" s="23"/>
      <c r="T68" s="23"/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13">
        <v>0</v>
      </c>
      <c r="AX68" s="26">
        <v>0</v>
      </c>
      <c r="AY68" s="26">
        <v>0</v>
      </c>
      <c r="AZ68" s="13"/>
      <c r="BA68" s="39"/>
      <c r="BB68" s="39"/>
      <c r="BC68" s="39"/>
    </row>
    <row r="69" spans="1:55" ht="15">
      <c r="A69" s="4"/>
      <c r="B69" s="21" t="s">
        <v>45</v>
      </c>
      <c r="C69" s="23">
        <v>3692</v>
      </c>
      <c r="D69" s="23">
        <v>4000</v>
      </c>
      <c r="E69" s="23">
        <v>4000</v>
      </c>
      <c r="F69" s="23">
        <v>6435</v>
      </c>
      <c r="G69" s="23">
        <v>5839</v>
      </c>
      <c r="H69" s="23">
        <v>3763</v>
      </c>
      <c r="I69" s="23">
        <v>2970</v>
      </c>
      <c r="J69" s="23">
        <v>2995</v>
      </c>
      <c r="K69" s="23">
        <v>2693</v>
      </c>
      <c r="L69" s="23">
        <v>2545</v>
      </c>
      <c r="M69" s="23">
        <v>1394</v>
      </c>
      <c r="N69" s="23">
        <v>1092</v>
      </c>
      <c r="O69" s="23">
        <v>91</v>
      </c>
      <c r="P69" s="23">
        <v>59</v>
      </c>
      <c r="Q69" s="23">
        <v>921</v>
      </c>
      <c r="R69" s="23"/>
      <c r="S69" s="23"/>
      <c r="T69" s="23"/>
      <c r="U69" s="23">
        <v>4037</v>
      </c>
      <c r="V69" s="23">
        <v>2673</v>
      </c>
      <c r="W69" s="23">
        <v>3462</v>
      </c>
      <c r="X69" s="23">
        <v>3906</v>
      </c>
      <c r="Y69" s="23">
        <v>4062</v>
      </c>
      <c r="Z69" s="23">
        <v>4406</v>
      </c>
      <c r="AA69" s="23">
        <v>4528</v>
      </c>
      <c r="AB69" s="23">
        <v>5243</v>
      </c>
      <c r="AC69" s="23">
        <v>7856</v>
      </c>
      <c r="AD69" s="23">
        <v>8214</v>
      </c>
      <c r="AE69" s="23">
        <v>11644</v>
      </c>
      <c r="AF69" s="23">
        <v>9771</v>
      </c>
      <c r="AG69" s="23">
        <v>10274</v>
      </c>
      <c r="AH69" s="23">
        <v>20690</v>
      </c>
      <c r="AI69" s="23">
        <v>20155</v>
      </c>
      <c r="AJ69" s="23">
        <v>14587</v>
      </c>
      <c r="AK69" s="26">
        <v>17141</v>
      </c>
      <c r="AL69" s="26">
        <v>17498</v>
      </c>
      <c r="AM69" s="26">
        <v>18860</v>
      </c>
      <c r="AN69" s="26">
        <v>24224</v>
      </c>
      <c r="AO69" s="26">
        <v>24297</v>
      </c>
      <c r="AP69" s="26">
        <v>20075</v>
      </c>
      <c r="AQ69" s="26">
        <v>23141</v>
      </c>
      <c r="AR69" s="26">
        <v>51577</v>
      </c>
      <c r="AS69" s="26">
        <v>46478</v>
      </c>
      <c r="AT69" s="26">
        <v>56740</v>
      </c>
      <c r="AU69" s="26">
        <v>63122</v>
      </c>
      <c r="AV69" s="26">
        <v>80864</v>
      </c>
      <c r="AW69" s="13">
        <v>50635</v>
      </c>
      <c r="AX69" s="26">
        <v>59665</v>
      </c>
      <c r="AY69" s="26">
        <v>38434.00000000001</v>
      </c>
      <c r="AZ69" s="13">
        <v>41865.99999999999</v>
      </c>
      <c r="BA69" s="39">
        <v>32709</v>
      </c>
      <c r="BB69" s="39">
        <v>43995</v>
      </c>
      <c r="BC69" s="39">
        <v>45643</v>
      </c>
    </row>
    <row r="70" spans="1:55" ht="15">
      <c r="A70" s="4"/>
      <c r="B70" s="28" t="s">
        <v>114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13"/>
      <c r="AX70" s="26"/>
      <c r="AY70" s="26"/>
      <c r="AZ70" s="13"/>
      <c r="BA70" s="39"/>
      <c r="BB70" s="39"/>
      <c r="BC70" s="39">
        <v>0</v>
      </c>
    </row>
    <row r="71" spans="1:55" ht="15">
      <c r="A71" s="4"/>
      <c r="B71" s="11"/>
      <c r="C71" s="18">
        <f aca="true" t="shared" si="19" ref="C71:I71">SUM(C62:C69)</f>
        <v>232908</v>
      </c>
      <c r="D71" s="18">
        <f t="shared" si="19"/>
        <v>190857</v>
      </c>
      <c r="E71" s="18">
        <f t="shared" si="19"/>
        <v>197365</v>
      </c>
      <c r="F71" s="18">
        <f t="shared" si="19"/>
        <v>157777</v>
      </c>
      <c r="G71" s="18">
        <f t="shared" si="19"/>
        <v>162426</v>
      </c>
      <c r="H71" s="18">
        <f t="shared" si="19"/>
        <v>125370</v>
      </c>
      <c r="I71" s="18">
        <f t="shared" si="19"/>
        <v>126198</v>
      </c>
      <c r="J71" s="18">
        <f aca="true" t="shared" si="20" ref="J71:Q71">SUM(J62:J69)</f>
        <v>189347</v>
      </c>
      <c r="K71" s="18">
        <f t="shared" si="20"/>
        <v>192891</v>
      </c>
      <c r="L71" s="18">
        <f t="shared" si="20"/>
        <v>153713</v>
      </c>
      <c r="M71" s="18">
        <f t="shared" si="20"/>
        <v>153183</v>
      </c>
      <c r="N71" s="18">
        <f t="shared" si="20"/>
        <v>312082</v>
      </c>
      <c r="O71" s="18">
        <f t="shared" si="20"/>
        <v>324313</v>
      </c>
      <c r="P71" s="18">
        <f t="shared" si="20"/>
        <v>452163</v>
      </c>
      <c r="Q71" s="18">
        <f t="shared" si="20"/>
        <v>453500</v>
      </c>
      <c r="R71" s="17"/>
      <c r="S71" s="17"/>
      <c r="T71" s="17"/>
      <c r="U71" s="18">
        <f aca="true" t="shared" si="21" ref="U71:AA71">SUM(U62:U69)</f>
        <v>438261</v>
      </c>
      <c r="V71" s="18">
        <f t="shared" si="21"/>
        <v>440356</v>
      </c>
      <c r="W71" s="18">
        <f t="shared" si="21"/>
        <v>400005</v>
      </c>
      <c r="X71" s="18">
        <f t="shared" si="21"/>
        <v>388368</v>
      </c>
      <c r="Y71" s="18">
        <f t="shared" si="21"/>
        <v>405815</v>
      </c>
      <c r="Z71" s="18">
        <f t="shared" si="21"/>
        <v>466693</v>
      </c>
      <c r="AA71" s="18">
        <f t="shared" si="21"/>
        <v>595704</v>
      </c>
      <c r="AB71" s="18">
        <f aca="true" t="shared" si="22" ref="AB71:AH71">SUM(AB62:AB69)</f>
        <v>686632</v>
      </c>
      <c r="AC71" s="18">
        <f t="shared" si="22"/>
        <v>640549</v>
      </c>
      <c r="AD71" s="18">
        <f t="shared" si="22"/>
        <v>599585</v>
      </c>
      <c r="AE71" s="18">
        <f t="shared" si="22"/>
        <v>360266</v>
      </c>
      <c r="AF71" s="18">
        <f t="shared" si="22"/>
        <v>576477</v>
      </c>
      <c r="AG71" s="18">
        <f t="shared" si="22"/>
        <v>538464</v>
      </c>
      <c r="AH71" s="18">
        <f t="shared" si="22"/>
        <v>528007</v>
      </c>
      <c r="AI71" s="18">
        <f aca="true" t="shared" si="23" ref="AI71:AP71">SUM(AI62:AI69)</f>
        <v>698615</v>
      </c>
      <c r="AJ71" s="18">
        <f t="shared" si="23"/>
        <v>673919</v>
      </c>
      <c r="AK71" s="18">
        <f t="shared" si="23"/>
        <v>620952</v>
      </c>
      <c r="AL71" s="18">
        <f t="shared" si="23"/>
        <v>612010</v>
      </c>
      <c r="AM71" s="18">
        <f t="shared" si="23"/>
        <v>750361</v>
      </c>
      <c r="AN71" s="18">
        <f t="shared" si="23"/>
        <v>755227</v>
      </c>
      <c r="AO71" s="18">
        <f t="shared" si="23"/>
        <v>693030</v>
      </c>
      <c r="AP71" s="18">
        <f t="shared" si="23"/>
        <v>782889</v>
      </c>
      <c r="AQ71" s="18">
        <f>SUM(AQ62:AQ69)</f>
        <v>800995</v>
      </c>
      <c r="AR71" s="18">
        <f>SUM(AR62:AR69)</f>
        <v>854745</v>
      </c>
      <c r="AS71" s="18">
        <f>SUM(AS62:AS69)</f>
        <v>769499</v>
      </c>
      <c r="AT71" s="18">
        <f>SUM(AT62:AT69)</f>
        <v>868030</v>
      </c>
      <c r="AU71" s="18">
        <v>864635</v>
      </c>
      <c r="AV71" s="18">
        <v>855769</v>
      </c>
      <c r="AW71" s="18">
        <f>SUM(AW62:AW69)</f>
        <v>665592</v>
      </c>
      <c r="AX71" s="18">
        <f>SUM(AX62:AX69)</f>
        <v>745234</v>
      </c>
      <c r="AY71" s="18">
        <f>SUM(AY62:AY69)</f>
        <v>980781</v>
      </c>
      <c r="AZ71" s="18">
        <v>931771</v>
      </c>
      <c r="BA71" s="41">
        <v>936949</v>
      </c>
      <c r="BB71" s="41">
        <v>863095</v>
      </c>
      <c r="BC71" s="41">
        <v>904898</v>
      </c>
    </row>
    <row r="72" spans="1:55" ht="15">
      <c r="A72" s="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Z72" s="13"/>
      <c r="BA72" s="39"/>
      <c r="BB72" s="39"/>
      <c r="BC72" s="39"/>
    </row>
    <row r="73" spans="1:55" ht="15">
      <c r="A73" s="4"/>
      <c r="B73" s="22" t="s">
        <v>49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7"/>
      <c r="O73" s="25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Z73" s="13"/>
      <c r="BA73" s="39"/>
      <c r="BB73" s="39"/>
      <c r="BC73" s="39"/>
    </row>
    <row r="74" spans="1:55" ht="15">
      <c r="A74" s="4"/>
      <c r="B74" s="21" t="s">
        <v>56</v>
      </c>
      <c r="C74" s="23">
        <v>260000</v>
      </c>
      <c r="D74" s="23">
        <v>260000</v>
      </c>
      <c r="E74" s="23">
        <v>260000</v>
      </c>
      <c r="F74" s="23">
        <v>260000</v>
      </c>
      <c r="G74" s="23">
        <v>260000</v>
      </c>
      <c r="H74" s="23">
        <v>360000</v>
      </c>
      <c r="I74" s="23">
        <v>360000</v>
      </c>
      <c r="J74" s="23">
        <v>360000</v>
      </c>
      <c r="K74" s="23">
        <v>360000</v>
      </c>
      <c r="L74" s="23">
        <v>360000</v>
      </c>
      <c r="M74" s="23">
        <v>360000</v>
      </c>
      <c r="N74" s="23">
        <v>360000</v>
      </c>
      <c r="O74" s="23">
        <v>360000</v>
      </c>
      <c r="P74" s="23">
        <v>360000</v>
      </c>
      <c r="Q74" s="23">
        <v>360000</v>
      </c>
      <c r="R74" s="23"/>
      <c r="S74" s="23"/>
      <c r="T74" s="23"/>
      <c r="U74" s="23">
        <v>360000</v>
      </c>
      <c r="V74" s="23">
        <v>360000</v>
      </c>
      <c r="W74" s="23">
        <v>360000</v>
      </c>
      <c r="X74" s="23">
        <v>360000</v>
      </c>
      <c r="Y74" s="23">
        <v>360000</v>
      </c>
      <c r="Z74" s="23">
        <v>360000</v>
      </c>
      <c r="AA74" s="23">
        <v>360000</v>
      </c>
      <c r="AB74" s="23">
        <v>740820</v>
      </c>
      <c r="AC74" s="23">
        <v>740820</v>
      </c>
      <c r="AD74" s="23">
        <v>740820</v>
      </c>
      <c r="AE74" s="23">
        <v>740820</v>
      </c>
      <c r="AF74" s="23">
        <v>740820</v>
      </c>
      <c r="AG74" s="23">
        <v>740820</v>
      </c>
      <c r="AH74" s="23">
        <v>740820</v>
      </c>
      <c r="AI74" s="23">
        <v>904508</v>
      </c>
      <c r="AJ74" s="23">
        <v>904508</v>
      </c>
      <c r="AK74" s="26">
        <v>904508</v>
      </c>
      <c r="AL74" s="26">
        <v>904508</v>
      </c>
      <c r="AM74" s="26">
        <v>904508</v>
      </c>
      <c r="AN74" s="26">
        <v>904508</v>
      </c>
      <c r="AO74" s="26">
        <v>904508</v>
      </c>
      <c r="AP74" s="26">
        <v>904508</v>
      </c>
      <c r="AQ74" s="26">
        <v>904508</v>
      </c>
      <c r="AR74" s="26">
        <v>904508</v>
      </c>
      <c r="AS74" s="26">
        <v>904508</v>
      </c>
      <c r="AT74" s="26">
        <v>904508</v>
      </c>
      <c r="AU74" s="26">
        <v>904508</v>
      </c>
      <c r="AV74" s="26">
        <v>904508</v>
      </c>
      <c r="AW74" s="13">
        <v>904508</v>
      </c>
      <c r="AX74" s="26">
        <v>1003513</v>
      </c>
      <c r="AY74" s="26">
        <v>1003513</v>
      </c>
      <c r="AZ74" s="13">
        <v>1003527</v>
      </c>
      <c r="BA74" s="39">
        <v>1003527</v>
      </c>
      <c r="BB74" s="39">
        <v>1007849</v>
      </c>
      <c r="BC74" s="39">
        <v>1007849</v>
      </c>
    </row>
    <row r="75" spans="1:55" ht="15">
      <c r="A75" s="4"/>
      <c r="B75" s="28" t="s">
        <v>66</v>
      </c>
      <c r="C75" s="23">
        <v>-3301</v>
      </c>
      <c r="D75" s="23">
        <v>-7031</v>
      </c>
      <c r="E75" s="23">
        <v>-8365</v>
      </c>
      <c r="F75" s="23">
        <v>-1199</v>
      </c>
      <c r="G75" s="23">
        <v>-4543</v>
      </c>
      <c r="H75" s="23">
        <v>-8036</v>
      </c>
      <c r="I75" s="23">
        <v>-25092</v>
      </c>
      <c r="J75" s="23">
        <v>-7485</v>
      </c>
      <c r="K75" s="23">
        <v>-3968</v>
      </c>
      <c r="L75" s="23">
        <v>-3787</v>
      </c>
      <c r="M75" s="23">
        <v>-4346</v>
      </c>
      <c r="N75" s="23">
        <v>-4346</v>
      </c>
      <c r="O75" s="23">
        <v>-4346</v>
      </c>
      <c r="P75" s="23">
        <v>-2991</v>
      </c>
      <c r="Q75" s="23">
        <v>-2991</v>
      </c>
      <c r="R75" s="23"/>
      <c r="S75" s="23"/>
      <c r="T75" s="23"/>
      <c r="U75" s="23">
        <v>-2991</v>
      </c>
      <c r="V75" s="23">
        <v>-2991</v>
      </c>
      <c r="W75" s="23">
        <v>-2682</v>
      </c>
      <c r="X75" s="23">
        <v>-2682</v>
      </c>
      <c r="Y75" s="23">
        <v>-2682</v>
      </c>
      <c r="Z75" s="23">
        <v>-2057</v>
      </c>
      <c r="AA75" s="23">
        <v>-2057</v>
      </c>
      <c r="AB75" s="29">
        <v>-1831</v>
      </c>
      <c r="AC75" s="29">
        <f>-1718+3083</f>
        <v>1365</v>
      </c>
      <c r="AD75" s="29">
        <v>1365</v>
      </c>
      <c r="AE75" s="29">
        <v>1987</v>
      </c>
      <c r="AF75" s="29">
        <f>8098-AF76</f>
        <v>1987</v>
      </c>
      <c r="AG75" s="30">
        <v>0</v>
      </c>
      <c r="AH75" s="30">
        <v>0</v>
      </c>
      <c r="AI75" s="30">
        <v>-11746</v>
      </c>
      <c r="AJ75" s="30">
        <v>-13073</v>
      </c>
      <c r="AK75" s="30">
        <v>-13073</v>
      </c>
      <c r="AL75" s="30">
        <v>-14949</v>
      </c>
      <c r="AM75" s="30">
        <v>-14949</v>
      </c>
      <c r="AN75" s="30">
        <v>-15061</v>
      </c>
      <c r="AO75" s="30">
        <v>-14889</v>
      </c>
      <c r="AP75" s="30">
        <v>-14889</v>
      </c>
      <c r="AQ75" s="30">
        <v>-14889</v>
      </c>
      <c r="AR75" s="30">
        <v>-16076</v>
      </c>
      <c r="AS75" s="30">
        <v>-16076</v>
      </c>
      <c r="AT75" s="30">
        <v>-19689</v>
      </c>
      <c r="AU75" s="30">
        <v>-19591</v>
      </c>
      <c r="AV75" s="30">
        <v>-19591</v>
      </c>
      <c r="AW75" s="13">
        <v>-24906</v>
      </c>
      <c r="AX75" s="13">
        <v>-24906</v>
      </c>
      <c r="AY75" s="30">
        <v>0</v>
      </c>
      <c r="AZ75" s="13"/>
      <c r="BA75" s="39"/>
      <c r="BB75" s="39"/>
      <c r="BC75" s="39">
        <v>-42309</v>
      </c>
    </row>
    <row r="76" spans="1:55" ht="15">
      <c r="A76" s="4"/>
      <c r="B76" s="28" t="s">
        <v>67</v>
      </c>
      <c r="C76" s="23">
        <v>6089</v>
      </c>
      <c r="D76" s="23">
        <v>6111</v>
      </c>
      <c r="E76" s="23">
        <v>6111</v>
      </c>
      <c r="F76" s="23">
        <v>6111</v>
      </c>
      <c r="G76" s="23">
        <v>6111</v>
      </c>
      <c r="H76" s="23">
        <v>6111</v>
      </c>
      <c r="I76" s="23">
        <v>6111</v>
      </c>
      <c r="J76" s="23">
        <v>6111</v>
      </c>
      <c r="K76" s="23">
        <v>6111</v>
      </c>
      <c r="L76" s="23">
        <v>6111</v>
      </c>
      <c r="M76" s="23">
        <v>6670</v>
      </c>
      <c r="N76" s="23">
        <v>6670</v>
      </c>
      <c r="O76" s="23">
        <v>6670</v>
      </c>
      <c r="P76" s="23">
        <v>7902</v>
      </c>
      <c r="Q76" s="23">
        <v>7902</v>
      </c>
      <c r="R76" s="23"/>
      <c r="S76" s="23"/>
      <c r="T76" s="23"/>
      <c r="U76" s="23">
        <v>7902</v>
      </c>
      <c r="V76" s="23">
        <v>7902</v>
      </c>
      <c r="W76" s="23">
        <v>8164</v>
      </c>
      <c r="X76" s="23">
        <v>8164</v>
      </c>
      <c r="Y76" s="23">
        <v>8164</v>
      </c>
      <c r="Z76" s="23">
        <v>8932</v>
      </c>
      <c r="AA76" s="23">
        <v>8932</v>
      </c>
      <c r="AB76" s="29">
        <v>9232</v>
      </c>
      <c r="AC76" s="29">
        <v>6111</v>
      </c>
      <c r="AD76" s="23">
        <v>6111</v>
      </c>
      <c r="AE76" s="26">
        <v>6111</v>
      </c>
      <c r="AF76" s="26">
        <v>6111</v>
      </c>
      <c r="AG76" s="17">
        <v>9443</v>
      </c>
      <c r="AH76" s="17">
        <v>9443</v>
      </c>
      <c r="AI76" s="17">
        <v>9443</v>
      </c>
      <c r="AJ76" s="17">
        <v>10120</v>
      </c>
      <c r="AK76" s="17">
        <v>10799</v>
      </c>
      <c r="AL76" s="17">
        <v>11477</v>
      </c>
      <c r="AM76" s="17">
        <v>12156</v>
      </c>
      <c r="AN76" s="17">
        <v>9833</v>
      </c>
      <c r="AO76" s="17">
        <v>10400</v>
      </c>
      <c r="AP76" s="17">
        <v>11324</v>
      </c>
      <c r="AQ76" s="17">
        <v>12615</v>
      </c>
      <c r="AR76" s="17">
        <v>12615</v>
      </c>
      <c r="AS76" s="17">
        <v>12615</v>
      </c>
      <c r="AT76" s="17">
        <v>12615</v>
      </c>
      <c r="AU76" s="17">
        <v>12517</v>
      </c>
      <c r="AV76" s="17">
        <v>12517</v>
      </c>
      <c r="AW76" s="13">
        <v>12615</v>
      </c>
      <c r="AX76" s="30">
        <v>0</v>
      </c>
      <c r="AY76" s="13">
        <v>-9017</v>
      </c>
      <c r="AZ76" s="13">
        <v>-4753.999999999998</v>
      </c>
      <c r="BA76" s="39">
        <v>-10837</v>
      </c>
      <c r="BB76" s="39">
        <v>-18113</v>
      </c>
      <c r="BC76" s="39">
        <v>22452</v>
      </c>
    </row>
    <row r="77" spans="1:55" ht="15">
      <c r="A77" s="4"/>
      <c r="B77" s="21" t="s">
        <v>57</v>
      </c>
      <c r="C77" s="23">
        <v>122849</v>
      </c>
      <c r="D77" s="23">
        <v>122848</v>
      </c>
      <c r="E77" s="23">
        <v>122848</v>
      </c>
      <c r="F77" s="23">
        <v>184946</v>
      </c>
      <c r="G77" s="23">
        <v>184946</v>
      </c>
      <c r="H77" s="23">
        <v>84946</v>
      </c>
      <c r="I77" s="23">
        <v>84946</v>
      </c>
      <c r="J77" s="23">
        <v>79277</v>
      </c>
      <c r="K77" s="23">
        <v>79277</v>
      </c>
      <c r="L77" s="23">
        <v>79277</v>
      </c>
      <c r="M77" s="23">
        <v>79277</v>
      </c>
      <c r="N77" s="23">
        <v>130611</v>
      </c>
      <c r="O77" s="23">
        <v>130611</v>
      </c>
      <c r="P77" s="23">
        <v>130611</v>
      </c>
      <c r="Q77" s="23">
        <v>130611</v>
      </c>
      <c r="R77" s="23"/>
      <c r="S77" s="23"/>
      <c r="T77" s="23"/>
      <c r="U77" s="23">
        <v>157568</v>
      </c>
      <c r="V77" s="23">
        <v>157568</v>
      </c>
      <c r="W77" s="23">
        <v>157568</v>
      </c>
      <c r="X77" s="23">
        <v>157568</v>
      </c>
      <c r="Y77" s="23">
        <v>201197</v>
      </c>
      <c r="Z77" s="23">
        <v>201197</v>
      </c>
      <c r="AA77" s="23">
        <v>201197</v>
      </c>
      <c r="AB77" s="23">
        <v>201197</v>
      </c>
      <c r="AC77" s="23">
        <v>266417</v>
      </c>
      <c r="AD77" s="23">
        <v>266417</v>
      </c>
      <c r="AE77" s="23">
        <v>266417</v>
      </c>
      <c r="AF77" s="23">
        <v>266417</v>
      </c>
      <c r="AG77" s="17">
        <v>307685</v>
      </c>
      <c r="AH77" s="23">
        <v>303961</v>
      </c>
      <c r="AI77" s="23">
        <v>134500</v>
      </c>
      <c r="AJ77" s="23">
        <v>134500</v>
      </c>
      <c r="AK77" s="26">
        <v>137507</v>
      </c>
      <c r="AL77" s="26">
        <v>127176</v>
      </c>
      <c r="AM77" s="26">
        <v>127176</v>
      </c>
      <c r="AN77" s="26">
        <v>136355</v>
      </c>
      <c r="AO77" s="26">
        <v>180697</v>
      </c>
      <c r="AP77" s="26">
        <v>182536</v>
      </c>
      <c r="AQ77" s="26">
        <v>184691</v>
      </c>
      <c r="AR77" s="26">
        <v>186753</v>
      </c>
      <c r="AS77" s="26">
        <v>193777</v>
      </c>
      <c r="AT77" s="26">
        <v>195241</v>
      </c>
      <c r="AU77" s="26">
        <v>196557</v>
      </c>
      <c r="AV77" s="26">
        <v>197642</v>
      </c>
      <c r="AW77" s="13">
        <v>199614</v>
      </c>
      <c r="AX77" s="30">
        <v>14388</v>
      </c>
      <c r="AY77" s="30">
        <v>5070</v>
      </c>
      <c r="AZ77" s="13">
        <v>6892</v>
      </c>
      <c r="BA77" s="39">
        <v>45774</v>
      </c>
      <c r="BB77" s="39">
        <v>48477</v>
      </c>
      <c r="BC77" s="39">
        <v>51638</v>
      </c>
    </row>
    <row r="78" spans="1:55" ht="15">
      <c r="A78" s="4"/>
      <c r="B78" s="21" t="s">
        <v>50</v>
      </c>
      <c r="C78" s="23">
        <v>-1607</v>
      </c>
      <c r="D78" s="23">
        <v>-2547</v>
      </c>
      <c r="E78" s="23">
        <v>-2345</v>
      </c>
      <c r="F78" s="23">
        <v>-3279</v>
      </c>
      <c r="G78" s="23">
        <v>-2713</v>
      </c>
      <c r="H78" s="23">
        <v>-3615</v>
      </c>
      <c r="I78" s="23">
        <v>530</v>
      </c>
      <c r="J78" s="23">
        <v>-504</v>
      </c>
      <c r="K78" s="23">
        <v>-717</v>
      </c>
      <c r="L78" s="23">
        <v>-1287</v>
      </c>
      <c r="M78" s="23">
        <v>-647</v>
      </c>
      <c r="N78" s="23">
        <v>1028</v>
      </c>
      <c r="O78" s="23">
        <v>-2066</v>
      </c>
      <c r="P78" s="23">
        <v>5602</v>
      </c>
      <c r="Q78" s="23">
        <v>9243</v>
      </c>
      <c r="R78" s="23"/>
      <c r="S78" s="23"/>
      <c r="T78" s="23"/>
      <c r="U78" s="23">
        <v>13039</v>
      </c>
      <c r="V78" s="23">
        <v>6263</v>
      </c>
      <c r="W78" s="23">
        <v>3299</v>
      </c>
      <c r="X78" s="23">
        <v>7455</v>
      </c>
      <c r="Y78" s="23">
        <v>13644</v>
      </c>
      <c r="Z78" s="23">
        <v>26827</v>
      </c>
      <c r="AA78" s="23">
        <v>24488</v>
      </c>
      <c r="AB78" s="23">
        <v>65578</v>
      </c>
      <c r="AC78" s="23">
        <v>34949</v>
      </c>
      <c r="AD78" s="23">
        <v>-9606</v>
      </c>
      <c r="AE78" s="23">
        <v>-73521</v>
      </c>
      <c r="AF78" s="23">
        <v>-65658</v>
      </c>
      <c r="AG78" s="17">
        <v>-77227</v>
      </c>
      <c r="AH78" s="23">
        <v>-89137</v>
      </c>
      <c r="AI78" s="23">
        <v>-62402</v>
      </c>
      <c r="AJ78" s="23">
        <v>-89792</v>
      </c>
      <c r="AK78" s="26">
        <v>-71317</v>
      </c>
      <c r="AL78" s="26">
        <v>-72828</v>
      </c>
      <c r="AM78" s="26">
        <v>-3569</v>
      </c>
      <c r="AN78" s="26">
        <v>10213</v>
      </c>
      <c r="AO78" s="26">
        <v>-8808</v>
      </c>
      <c r="AP78" s="26">
        <v>-10740</v>
      </c>
      <c r="AQ78" s="26">
        <v>-18787</v>
      </c>
      <c r="AR78" s="26">
        <v>21309</v>
      </c>
      <c r="AS78" s="26">
        <v>4041</v>
      </c>
      <c r="AT78" s="26">
        <v>146680</v>
      </c>
      <c r="AU78" s="26">
        <v>203104</v>
      </c>
      <c r="AV78" s="26">
        <v>225035</v>
      </c>
      <c r="AW78" s="13">
        <v>173502</v>
      </c>
      <c r="AX78" s="26">
        <v>223165</v>
      </c>
      <c r="AY78" s="26">
        <v>150276</v>
      </c>
      <c r="AZ78" s="13">
        <v>202483</v>
      </c>
      <c r="BA78" s="39">
        <v>220340</v>
      </c>
      <c r="BB78" s="39">
        <v>124545</v>
      </c>
      <c r="BC78" s="39">
        <v>187446</v>
      </c>
    </row>
    <row r="79" spans="1:55" ht="15">
      <c r="A79" s="4"/>
      <c r="B79" s="21" t="s">
        <v>51</v>
      </c>
      <c r="C79" s="23">
        <v>0</v>
      </c>
      <c r="D79" s="23">
        <v>0</v>
      </c>
      <c r="E79" s="23">
        <v>0</v>
      </c>
      <c r="F79" s="23">
        <v>8471</v>
      </c>
      <c r="G79" s="23">
        <v>8471</v>
      </c>
      <c r="H79" s="23">
        <v>0</v>
      </c>
      <c r="I79" s="23">
        <v>0</v>
      </c>
      <c r="J79" s="23">
        <v>65911</v>
      </c>
      <c r="K79" s="23">
        <v>65911</v>
      </c>
      <c r="L79" s="23">
        <v>12771</v>
      </c>
      <c r="M79" s="23">
        <v>0</v>
      </c>
      <c r="N79" s="23">
        <v>18486</v>
      </c>
      <c r="O79" s="23">
        <v>18486</v>
      </c>
      <c r="P79" s="23">
        <v>0</v>
      </c>
      <c r="Q79" s="23">
        <v>0</v>
      </c>
      <c r="R79" s="23"/>
      <c r="S79" s="23"/>
      <c r="T79" s="23"/>
      <c r="U79" s="23">
        <v>7952</v>
      </c>
      <c r="V79" s="23">
        <v>7952</v>
      </c>
      <c r="W79" s="23">
        <v>0</v>
      </c>
      <c r="X79" s="23">
        <v>0</v>
      </c>
      <c r="Y79" s="23">
        <v>10238</v>
      </c>
      <c r="Z79" s="23">
        <v>10238</v>
      </c>
      <c r="AA79" s="23">
        <v>0</v>
      </c>
      <c r="AB79" s="23">
        <v>0</v>
      </c>
      <c r="AC79" s="23">
        <v>16094</v>
      </c>
      <c r="AD79" s="23">
        <v>16094</v>
      </c>
      <c r="AE79" s="23">
        <v>0</v>
      </c>
      <c r="AF79" s="23">
        <v>0</v>
      </c>
      <c r="AG79" s="17">
        <v>0</v>
      </c>
      <c r="AH79" s="23">
        <v>0</v>
      </c>
      <c r="AI79" s="23">
        <v>0</v>
      </c>
      <c r="AJ79" s="23">
        <v>0</v>
      </c>
      <c r="AK79" s="26">
        <v>10577</v>
      </c>
      <c r="AL79" s="26">
        <v>10577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/>
      <c r="AV79" s="26">
        <v>0</v>
      </c>
      <c r="AW79" s="13">
        <v>0</v>
      </c>
      <c r="AX79" s="26">
        <v>0</v>
      </c>
      <c r="AY79" s="26">
        <v>0</v>
      </c>
      <c r="AZ79" s="13"/>
      <c r="BA79" s="39"/>
      <c r="BB79" s="39"/>
      <c r="BC79" s="39"/>
    </row>
    <row r="80" spans="1:55" ht="15">
      <c r="A80" s="4"/>
      <c r="B80" s="21" t="s">
        <v>52</v>
      </c>
      <c r="C80" s="23">
        <v>17042</v>
      </c>
      <c r="D80" s="23">
        <v>30911</v>
      </c>
      <c r="E80" s="23">
        <v>47463</v>
      </c>
      <c r="F80" s="23">
        <v>0</v>
      </c>
      <c r="G80" s="23">
        <v>21243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34280</v>
      </c>
      <c r="Q80" s="23">
        <v>37905</v>
      </c>
      <c r="R80" s="23"/>
      <c r="S80" s="23"/>
      <c r="T80" s="23"/>
      <c r="U80" s="23">
        <v>0</v>
      </c>
      <c r="V80" s="23">
        <v>0</v>
      </c>
      <c r="W80" s="23">
        <v>30366</v>
      </c>
      <c r="X80" s="23">
        <v>60042</v>
      </c>
      <c r="Y80" s="23">
        <v>0</v>
      </c>
      <c r="Z80" s="23">
        <v>35643</v>
      </c>
      <c r="AA80" s="23">
        <v>50948</v>
      </c>
      <c r="AB80" s="23">
        <v>91681</v>
      </c>
      <c r="AC80" s="23">
        <v>0</v>
      </c>
      <c r="AD80" s="23">
        <v>11830</v>
      </c>
      <c r="AE80" s="23">
        <v>10423</v>
      </c>
      <c r="AF80" s="23">
        <v>45136</v>
      </c>
      <c r="AG80" s="17">
        <v>0</v>
      </c>
      <c r="AH80" s="23">
        <v>7641</v>
      </c>
      <c r="AI80" s="23">
        <v>0</v>
      </c>
      <c r="AJ80" s="23">
        <v>0</v>
      </c>
      <c r="AK80" s="26">
        <v>0</v>
      </c>
      <c r="AL80" s="26">
        <v>19722</v>
      </c>
      <c r="AM80" s="26">
        <v>33199</v>
      </c>
      <c r="AN80" s="26">
        <v>40414</v>
      </c>
      <c r="AO80" s="26">
        <v>0</v>
      </c>
      <c r="AP80" s="26">
        <v>0</v>
      </c>
      <c r="AQ80" s="26">
        <v>20033</v>
      </c>
      <c r="AR80" s="26">
        <v>51675</v>
      </c>
      <c r="AS80" s="26"/>
      <c r="AT80" s="26">
        <v>2102</v>
      </c>
      <c r="AU80" s="26">
        <v>-145956</v>
      </c>
      <c r="AV80" s="26">
        <v>-148430</v>
      </c>
      <c r="AW80" s="13">
        <v>-202455</v>
      </c>
      <c r="AX80" s="26">
        <v>-7800</v>
      </c>
      <c r="AY80" s="26">
        <v>-25403</v>
      </c>
      <c r="AZ80" s="13">
        <v>26855</v>
      </c>
      <c r="BA80" s="39">
        <v>0</v>
      </c>
      <c r="BB80" s="39">
        <v>-18083</v>
      </c>
      <c r="BC80" s="39">
        <v>-22385</v>
      </c>
    </row>
    <row r="81" spans="2:55" ht="15">
      <c r="B81" s="21" t="s">
        <v>53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39842</v>
      </c>
      <c r="I81" s="23">
        <v>59254</v>
      </c>
      <c r="J81" s="23">
        <v>0</v>
      </c>
      <c r="K81" s="23">
        <v>23289</v>
      </c>
      <c r="L81" s="23">
        <v>50806</v>
      </c>
      <c r="M81" s="23">
        <v>73551</v>
      </c>
      <c r="N81" s="23">
        <v>0</v>
      </c>
      <c r="O81" s="23">
        <v>13928</v>
      </c>
      <c r="P81" s="23">
        <v>0</v>
      </c>
      <c r="Q81" s="23">
        <v>0</v>
      </c>
      <c r="R81" s="23"/>
      <c r="S81" s="23"/>
      <c r="T81" s="23"/>
      <c r="U81" s="23">
        <v>0</v>
      </c>
      <c r="V81" s="23">
        <v>17541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17">
        <v>0</v>
      </c>
      <c r="AH81" s="23">
        <v>0</v>
      </c>
      <c r="AI81" s="23">
        <v>10805</v>
      </c>
      <c r="AJ81" s="23">
        <v>26622.999999999996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13722</v>
      </c>
      <c r="AQ81" s="26">
        <v>0</v>
      </c>
      <c r="AR81" s="26"/>
      <c r="AS81" s="26"/>
      <c r="AT81" s="26">
        <v>0</v>
      </c>
      <c r="AU81" s="26"/>
      <c r="AV81" s="26">
        <v>0</v>
      </c>
      <c r="AW81" s="13">
        <v>0</v>
      </c>
      <c r="AX81" s="26">
        <v>0</v>
      </c>
      <c r="AY81" s="26">
        <v>0</v>
      </c>
      <c r="AZ81" s="13"/>
      <c r="BA81" s="39"/>
      <c r="BB81" s="39"/>
      <c r="BC81" s="39"/>
    </row>
    <row r="82" spans="1:55" ht="15">
      <c r="A82" s="4"/>
      <c r="B82" s="19" t="s">
        <v>64</v>
      </c>
      <c r="C82" s="20">
        <f aca="true" t="shared" si="24" ref="C82:I82">SUM(C73:C81)</f>
        <v>401072</v>
      </c>
      <c r="D82" s="20">
        <f t="shared" si="24"/>
        <v>410292</v>
      </c>
      <c r="E82" s="20">
        <f t="shared" si="24"/>
        <v>425712</v>
      </c>
      <c r="F82" s="20">
        <f t="shared" si="24"/>
        <v>455050</v>
      </c>
      <c r="G82" s="20">
        <f t="shared" si="24"/>
        <v>473515</v>
      </c>
      <c r="H82" s="20">
        <f t="shared" si="24"/>
        <v>479248</v>
      </c>
      <c r="I82" s="20">
        <f t="shared" si="24"/>
        <v>485749</v>
      </c>
      <c r="J82" s="20">
        <f aca="true" t="shared" si="25" ref="J82:Q82">SUM(J73:J81)</f>
        <v>503310</v>
      </c>
      <c r="K82" s="20">
        <f t="shared" si="25"/>
        <v>529903</v>
      </c>
      <c r="L82" s="20">
        <f t="shared" si="25"/>
        <v>503891</v>
      </c>
      <c r="M82" s="20">
        <f t="shared" si="25"/>
        <v>514505</v>
      </c>
      <c r="N82" s="20">
        <f>SUM(N73:N81)</f>
        <v>512449</v>
      </c>
      <c r="O82" s="20">
        <f>SUM(O73:O81)</f>
        <v>523283</v>
      </c>
      <c r="P82" s="20">
        <f t="shared" si="25"/>
        <v>535404</v>
      </c>
      <c r="Q82" s="20">
        <f t="shared" si="25"/>
        <v>542670</v>
      </c>
      <c r="R82" s="31"/>
      <c r="S82" s="31"/>
      <c r="T82" s="31"/>
      <c r="U82" s="20">
        <f aca="true" t="shared" si="26" ref="U82:AA82">SUM(U73:U81)</f>
        <v>543470</v>
      </c>
      <c r="V82" s="20">
        <f t="shared" si="26"/>
        <v>554235</v>
      </c>
      <c r="W82" s="20">
        <f t="shared" si="26"/>
        <v>556715</v>
      </c>
      <c r="X82" s="20">
        <f t="shared" si="26"/>
        <v>590547</v>
      </c>
      <c r="Y82" s="20">
        <f t="shared" si="26"/>
        <v>590561</v>
      </c>
      <c r="Z82" s="20">
        <f t="shared" si="26"/>
        <v>640780</v>
      </c>
      <c r="AA82" s="20">
        <f t="shared" si="26"/>
        <v>643508</v>
      </c>
      <c r="AB82" s="20">
        <f aca="true" t="shared" si="27" ref="AB82:AG82">SUM(AB73:AB81)</f>
        <v>1106677</v>
      </c>
      <c r="AC82" s="20">
        <f t="shared" si="27"/>
        <v>1065756</v>
      </c>
      <c r="AD82" s="20">
        <f t="shared" si="27"/>
        <v>1033031</v>
      </c>
      <c r="AE82" s="20">
        <f t="shared" si="27"/>
        <v>952237</v>
      </c>
      <c r="AF82" s="20">
        <f t="shared" si="27"/>
        <v>994813</v>
      </c>
      <c r="AG82" s="20">
        <f t="shared" si="27"/>
        <v>980721</v>
      </c>
      <c r="AH82" s="20">
        <f aca="true" t="shared" si="28" ref="AH82:AO82">SUM(AH73:AH81)</f>
        <v>972728</v>
      </c>
      <c r="AI82" s="20">
        <f t="shared" si="28"/>
        <v>985108</v>
      </c>
      <c r="AJ82" s="20">
        <f t="shared" si="28"/>
        <v>972886</v>
      </c>
      <c r="AK82" s="20">
        <f t="shared" si="28"/>
        <v>979001</v>
      </c>
      <c r="AL82" s="20">
        <f t="shared" si="28"/>
        <v>985683</v>
      </c>
      <c r="AM82" s="20">
        <f t="shared" si="28"/>
        <v>1058521</v>
      </c>
      <c r="AN82" s="20">
        <f t="shared" si="28"/>
        <v>1086262</v>
      </c>
      <c r="AO82" s="20">
        <f t="shared" si="28"/>
        <v>1071908</v>
      </c>
      <c r="AP82" s="20">
        <f>SUM(AP73:AP81)</f>
        <v>1086461</v>
      </c>
      <c r="AQ82" s="20">
        <f>SUM(AQ73:AQ81)</f>
        <v>1088171</v>
      </c>
      <c r="AR82" s="20">
        <f>SUM(AR73:AR81)</f>
        <v>1160784</v>
      </c>
      <c r="AS82" s="20">
        <f>SUM(AS73:AS81)</f>
        <v>1098865</v>
      </c>
      <c r="AT82" s="20">
        <f>SUM(AT73:AT81)</f>
        <v>1241457</v>
      </c>
      <c r="AU82" s="20">
        <v>1151139</v>
      </c>
      <c r="AV82" s="20">
        <v>1171681</v>
      </c>
      <c r="AW82" s="20">
        <f>SUM(AW73:AW81)</f>
        <v>1062878</v>
      </c>
      <c r="AX82" s="20">
        <f>SUM(AX73:AX81)</f>
        <v>1208360</v>
      </c>
      <c r="AY82" s="20">
        <f>SUM(AY73:AY81)</f>
        <v>1124439</v>
      </c>
      <c r="AZ82" s="20">
        <v>1235003</v>
      </c>
      <c r="BA82" s="42">
        <v>1258804</v>
      </c>
      <c r="BB82" s="42">
        <v>1144675</v>
      </c>
      <c r="BC82" s="42">
        <v>1204691</v>
      </c>
    </row>
    <row r="83" spans="1:55" ht="15">
      <c r="A83" s="4"/>
      <c r="B83" s="19" t="s">
        <v>65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12470</v>
      </c>
      <c r="AD83" s="20">
        <v>12349</v>
      </c>
      <c r="AE83" s="20">
        <v>10395</v>
      </c>
      <c r="AF83" s="20">
        <v>11151</v>
      </c>
      <c r="AG83" s="20">
        <v>11429</v>
      </c>
      <c r="AH83" s="20">
        <v>11523</v>
      </c>
      <c r="AI83" s="20">
        <v>12330.57</v>
      </c>
      <c r="AJ83" s="20">
        <v>11289.689999999999</v>
      </c>
      <c r="AK83" s="20">
        <v>11694</v>
      </c>
      <c r="AL83" s="20">
        <v>12275</v>
      </c>
      <c r="AM83" s="20">
        <v>13959</v>
      </c>
      <c r="AN83" s="20">
        <v>14456</v>
      </c>
      <c r="AO83" s="20">
        <v>16535</v>
      </c>
      <c r="AP83" s="20">
        <v>15341</v>
      </c>
      <c r="AQ83" s="20">
        <v>15757</v>
      </c>
      <c r="AR83" s="20">
        <v>19779</v>
      </c>
      <c r="AS83" s="20">
        <v>18242</v>
      </c>
      <c r="AT83" s="20">
        <v>17537</v>
      </c>
      <c r="AU83" s="20">
        <v>20253</v>
      </c>
      <c r="AV83" s="20">
        <v>24064</v>
      </c>
      <c r="AW83" s="20">
        <v>49778</v>
      </c>
      <c r="AX83" s="20">
        <v>52166</v>
      </c>
      <c r="AY83" s="20">
        <v>47347</v>
      </c>
      <c r="AZ83" s="20">
        <v>49323</v>
      </c>
      <c r="BA83" s="42">
        <v>47722</v>
      </c>
      <c r="BB83" s="42">
        <v>46923</v>
      </c>
      <c r="BC83" s="42">
        <v>48452</v>
      </c>
    </row>
    <row r="84" spans="1:55" ht="15">
      <c r="A84" s="4"/>
      <c r="B84" s="19" t="s">
        <v>63</v>
      </c>
      <c r="C84" s="20">
        <f>SUM(C82:C83)</f>
        <v>401072</v>
      </c>
      <c r="D84" s="20">
        <f aca="true" t="shared" si="29" ref="D84:AC84">SUM(D82:D83)</f>
        <v>410292</v>
      </c>
      <c r="E84" s="20">
        <f t="shared" si="29"/>
        <v>425712</v>
      </c>
      <c r="F84" s="20">
        <f t="shared" si="29"/>
        <v>455050</v>
      </c>
      <c r="G84" s="20">
        <f t="shared" si="29"/>
        <v>473515</v>
      </c>
      <c r="H84" s="20">
        <f t="shared" si="29"/>
        <v>479248</v>
      </c>
      <c r="I84" s="20">
        <f t="shared" si="29"/>
        <v>485749</v>
      </c>
      <c r="J84" s="20">
        <f t="shared" si="29"/>
        <v>503310</v>
      </c>
      <c r="K84" s="20">
        <f t="shared" si="29"/>
        <v>529903</v>
      </c>
      <c r="L84" s="20">
        <f t="shared" si="29"/>
        <v>503891</v>
      </c>
      <c r="M84" s="20">
        <f t="shared" si="29"/>
        <v>514505</v>
      </c>
      <c r="N84" s="20">
        <f t="shared" si="29"/>
        <v>512449</v>
      </c>
      <c r="O84" s="20">
        <f t="shared" si="29"/>
        <v>523283</v>
      </c>
      <c r="P84" s="20">
        <f t="shared" si="29"/>
        <v>535404</v>
      </c>
      <c r="Q84" s="20">
        <f t="shared" si="29"/>
        <v>542670</v>
      </c>
      <c r="R84" s="31">
        <f t="shared" si="29"/>
        <v>0</v>
      </c>
      <c r="S84" s="31">
        <f t="shared" si="29"/>
        <v>0</v>
      </c>
      <c r="T84" s="31">
        <f t="shared" si="29"/>
        <v>0</v>
      </c>
      <c r="U84" s="20">
        <f t="shared" si="29"/>
        <v>543470</v>
      </c>
      <c r="V84" s="20">
        <f t="shared" si="29"/>
        <v>554235</v>
      </c>
      <c r="W84" s="20">
        <f t="shared" si="29"/>
        <v>556715</v>
      </c>
      <c r="X84" s="20">
        <f t="shared" si="29"/>
        <v>590547</v>
      </c>
      <c r="Y84" s="20">
        <f t="shared" si="29"/>
        <v>590561</v>
      </c>
      <c r="Z84" s="20">
        <f t="shared" si="29"/>
        <v>640780</v>
      </c>
      <c r="AA84" s="20">
        <f t="shared" si="29"/>
        <v>643508</v>
      </c>
      <c r="AB84" s="20">
        <f t="shared" si="29"/>
        <v>1106677</v>
      </c>
      <c r="AC84" s="20">
        <f t="shared" si="29"/>
        <v>1078226</v>
      </c>
      <c r="AD84" s="20">
        <f aca="true" t="shared" si="30" ref="AD84:AK84">SUM(AD82:AD83)</f>
        <v>1045380</v>
      </c>
      <c r="AE84" s="20">
        <f t="shared" si="30"/>
        <v>962632</v>
      </c>
      <c r="AF84" s="20">
        <f t="shared" si="30"/>
        <v>1005964</v>
      </c>
      <c r="AG84" s="20">
        <f t="shared" si="30"/>
        <v>992150</v>
      </c>
      <c r="AH84" s="20">
        <f t="shared" si="30"/>
        <v>984251</v>
      </c>
      <c r="AI84" s="20">
        <f t="shared" si="30"/>
        <v>997438.57</v>
      </c>
      <c r="AJ84" s="20">
        <f t="shared" si="30"/>
        <v>984175.69</v>
      </c>
      <c r="AK84" s="20">
        <f t="shared" si="30"/>
        <v>990695</v>
      </c>
      <c r="AL84" s="20">
        <f aca="true" t="shared" si="31" ref="AL84:AR84">SUM(AL82:AL83)</f>
        <v>997958</v>
      </c>
      <c r="AM84" s="20">
        <f t="shared" si="31"/>
        <v>1072480</v>
      </c>
      <c r="AN84" s="20">
        <f t="shared" si="31"/>
        <v>1100718</v>
      </c>
      <c r="AO84" s="20">
        <f t="shared" si="31"/>
        <v>1088443</v>
      </c>
      <c r="AP84" s="20">
        <f t="shared" si="31"/>
        <v>1101802</v>
      </c>
      <c r="AQ84" s="20">
        <f t="shared" si="31"/>
        <v>1103928</v>
      </c>
      <c r="AR84" s="20">
        <f t="shared" si="31"/>
        <v>1180563</v>
      </c>
      <c r="AS84" s="20">
        <f>SUM(AS82:AS83)</f>
        <v>1117107</v>
      </c>
      <c r="AT84" s="20">
        <f>SUM(AT82:AT83)</f>
        <v>1258994</v>
      </c>
      <c r="AU84" s="20">
        <v>1171392</v>
      </c>
      <c r="AV84" s="20">
        <v>1195745</v>
      </c>
      <c r="AW84" s="20">
        <f>SUM(AW82:AW83)</f>
        <v>1112656</v>
      </c>
      <c r="AX84" s="20">
        <f>SUM(AX82:AX83)</f>
        <v>1260526</v>
      </c>
      <c r="AY84" s="20">
        <f>SUM(AY82:AY83)</f>
        <v>1171786</v>
      </c>
      <c r="AZ84" s="20">
        <v>1284326</v>
      </c>
      <c r="BA84" s="42">
        <v>1306526</v>
      </c>
      <c r="BB84" s="42">
        <v>1191598</v>
      </c>
      <c r="BC84" s="42">
        <v>1253143</v>
      </c>
    </row>
    <row r="85" spans="1:55" ht="15">
      <c r="A85" s="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Z85" s="13"/>
      <c r="BA85" s="38"/>
      <c r="BB85" s="38"/>
      <c r="BC85" s="38"/>
    </row>
    <row r="86" spans="1:55" ht="15">
      <c r="A86" s="4"/>
      <c r="B86" s="19" t="s">
        <v>91</v>
      </c>
      <c r="C86" s="20">
        <f>C59+C71+C84</f>
        <v>745543</v>
      </c>
      <c r="D86" s="20">
        <f aca="true" t="shared" si="32" ref="D86:AC86">D59+D71+D84</f>
        <v>735997</v>
      </c>
      <c r="E86" s="20">
        <f t="shared" si="32"/>
        <v>771491</v>
      </c>
      <c r="F86" s="20">
        <f t="shared" si="32"/>
        <v>801104</v>
      </c>
      <c r="G86" s="20">
        <f t="shared" si="32"/>
        <v>825937</v>
      </c>
      <c r="H86" s="20">
        <f t="shared" si="32"/>
        <v>807020</v>
      </c>
      <c r="I86" s="20">
        <f t="shared" si="32"/>
        <v>832998</v>
      </c>
      <c r="J86" s="20">
        <f t="shared" si="32"/>
        <v>915601</v>
      </c>
      <c r="K86" s="20">
        <f t="shared" si="32"/>
        <v>937133</v>
      </c>
      <c r="L86" s="20">
        <f t="shared" si="32"/>
        <v>883708</v>
      </c>
      <c r="M86" s="20">
        <f t="shared" si="32"/>
        <v>883966</v>
      </c>
      <c r="N86" s="20">
        <f t="shared" si="32"/>
        <v>1095868</v>
      </c>
      <c r="O86" s="20">
        <f t="shared" si="32"/>
        <v>1123303</v>
      </c>
      <c r="P86" s="20">
        <f t="shared" si="32"/>
        <v>1229857</v>
      </c>
      <c r="Q86" s="20">
        <f t="shared" si="32"/>
        <v>1263552</v>
      </c>
      <c r="R86" s="20">
        <f t="shared" si="32"/>
        <v>0</v>
      </c>
      <c r="S86" s="20">
        <f t="shared" si="32"/>
        <v>0</v>
      </c>
      <c r="T86" s="20">
        <f t="shared" si="32"/>
        <v>0</v>
      </c>
      <c r="U86" s="20">
        <f t="shared" si="32"/>
        <v>1172956</v>
      </c>
      <c r="V86" s="20">
        <f t="shared" si="32"/>
        <v>1193613</v>
      </c>
      <c r="W86" s="20">
        <f t="shared" si="32"/>
        <v>1213631</v>
      </c>
      <c r="X86" s="20">
        <f t="shared" si="32"/>
        <v>1284565</v>
      </c>
      <c r="Y86" s="20">
        <f t="shared" si="32"/>
        <v>1296214</v>
      </c>
      <c r="Z86" s="20">
        <f t="shared" si="32"/>
        <v>1432230</v>
      </c>
      <c r="AA86" s="20">
        <f t="shared" si="32"/>
        <v>1584048.8052</v>
      </c>
      <c r="AB86" s="20">
        <f t="shared" si="32"/>
        <v>2190423</v>
      </c>
      <c r="AC86" s="20">
        <f t="shared" si="32"/>
        <v>2156239</v>
      </c>
      <c r="AD86" s="20">
        <f aca="true" t="shared" si="33" ref="AD86:AJ86">AD59+AD71+AD84</f>
        <v>2053616</v>
      </c>
      <c r="AE86" s="20">
        <f t="shared" si="33"/>
        <v>1878155</v>
      </c>
      <c r="AF86" s="20">
        <f t="shared" si="33"/>
        <v>2161365</v>
      </c>
      <c r="AG86" s="20">
        <f t="shared" si="33"/>
        <v>2074697</v>
      </c>
      <c r="AH86" s="20">
        <f t="shared" si="33"/>
        <v>2018552</v>
      </c>
      <c r="AI86" s="20">
        <f t="shared" si="33"/>
        <v>2091919.5699999998</v>
      </c>
      <c r="AJ86" s="20">
        <f t="shared" si="33"/>
        <v>2075911.69</v>
      </c>
      <c r="AK86" s="20">
        <f aca="true" t="shared" si="34" ref="AK86:AP86">AK59+AK71+AK84</f>
        <v>2059765</v>
      </c>
      <c r="AL86" s="20">
        <f t="shared" si="34"/>
        <v>2053485</v>
      </c>
      <c r="AM86" s="20">
        <f t="shared" si="34"/>
        <v>2422281</v>
      </c>
      <c r="AN86" s="20">
        <f t="shared" si="34"/>
        <v>2301208</v>
      </c>
      <c r="AO86" s="20">
        <f t="shared" si="34"/>
        <v>2247239</v>
      </c>
      <c r="AP86" s="20">
        <f t="shared" si="34"/>
        <v>2368989</v>
      </c>
      <c r="AQ86" s="20">
        <f>AQ59+AQ71+AQ84</f>
        <v>2425497</v>
      </c>
      <c r="AR86" s="20">
        <f>AR59+AR71+AR84</f>
        <v>2610684</v>
      </c>
      <c r="AS86" s="20">
        <f>AS59+AS71+AS84</f>
        <v>2518442</v>
      </c>
      <c r="AT86" s="20">
        <f>AT59+AT71+AT84</f>
        <v>2834472</v>
      </c>
      <c r="AU86" s="20">
        <v>3021778</v>
      </c>
      <c r="AV86" s="20">
        <v>3096698</v>
      </c>
      <c r="AW86" s="20">
        <f>AW59+AW71+AW84</f>
        <v>2869132</v>
      </c>
      <c r="AX86" s="20">
        <f>AX59+AX71+AX84</f>
        <v>3168877</v>
      </c>
      <c r="AY86" s="20">
        <f>AY59+AY71+AY84</f>
        <v>2895945</v>
      </c>
      <c r="AZ86" s="20">
        <v>3048746</v>
      </c>
      <c r="BA86" s="42">
        <v>3097783</v>
      </c>
      <c r="BB86" s="42">
        <v>2959343</v>
      </c>
      <c r="BC86" s="42">
        <v>2984995</v>
      </c>
    </row>
    <row r="87" spans="1:22" ht="15">
      <c r="A87" s="4"/>
      <c r="N87" s="1"/>
      <c r="O87" s="1"/>
      <c r="P87" s="1"/>
      <c r="Q87" s="1"/>
      <c r="U87" s="1"/>
      <c r="V87" s="1"/>
    </row>
    <row r="88" spans="1:29" ht="15">
      <c r="A88" s="4"/>
      <c r="AC88" s="2"/>
    </row>
    <row r="89" spans="1:2" ht="15.75" customHeight="1">
      <c r="A89" s="4"/>
      <c r="B89" s="43" t="s">
        <v>68</v>
      </c>
    </row>
    <row r="90" spans="1:2" ht="15">
      <c r="A90" s="4"/>
      <c r="B90" s="43"/>
    </row>
    <row r="91" spans="1:2" ht="15">
      <c r="A91" s="4"/>
      <c r="B91" s="43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</sheetData>
  <sheetProtection/>
  <mergeCells count="1">
    <mergeCell ref="B89:B9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Felipe Morgado Dias</cp:lastModifiedBy>
  <dcterms:created xsi:type="dcterms:W3CDTF">2013-11-04T17:11:51Z</dcterms:created>
  <dcterms:modified xsi:type="dcterms:W3CDTF">2022-08-08T13:32:04Z</dcterms:modified>
  <cp:category/>
  <cp:version/>
  <cp:contentType/>
  <cp:contentStatus/>
</cp:coreProperties>
</file>