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2160025742\Downloads\"/>
    </mc:Choice>
  </mc:AlternateContent>
  <xr:revisionPtr revIDLastSave="0" documentId="8_{0F7511C9-EC41-4D8B-BE0C-D3FC5B9DD9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ções dos Analistas" sheetId="2" r:id="rId1"/>
  </sheets>
  <externalReferences>
    <externalReference r:id="rId2"/>
  </externalReferences>
  <definedNames>
    <definedName name="wrn.VIDAS._.1099." hidden="1">{#N/A,#N/A,FALSE,"VidasXfat ajustado"}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7" i="2"/>
  <c r="D8" i="2"/>
  <c r="D9" i="2"/>
  <c r="D10" i="2"/>
  <c r="D11" i="2"/>
  <c r="D14" i="2"/>
  <c r="D15" i="2"/>
  <c r="D16" i="2"/>
  <c r="D17" i="2"/>
  <c r="B16" i="2"/>
  <c r="B15" i="2"/>
  <c r="B14" i="2"/>
  <c r="B13" i="2"/>
  <c r="B12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<sst xmlns="http://schemas.openxmlformats.org/spreadsheetml/2006/main" count="52" uniqueCount="32">
  <si>
    <t>Data</t>
  </si>
  <si>
    <t>Recomendação</t>
  </si>
  <si>
    <t>Preço-alvo</t>
  </si>
  <si>
    <t>Lucro Líquido
(R$ milhões)</t>
  </si>
  <si>
    <t>BTG Pactual</t>
  </si>
  <si>
    <t>Citi</t>
  </si>
  <si>
    <t>J.P. Morgan</t>
  </si>
  <si>
    <t>Morgan Stanley</t>
  </si>
  <si>
    <t>Santander</t>
  </si>
  <si>
    <t>Consenso</t>
  </si>
  <si>
    <t>BofA Merrill Lynch</t>
  </si>
  <si>
    <t>Banco do Brasil</t>
  </si>
  <si>
    <t xml:space="preserve">Bradesco </t>
  </si>
  <si>
    <t>EBITDA Ajustado 
(R$ milhões)</t>
  </si>
  <si>
    <t>Resultado Financeiro          (R$ milhões)</t>
  </si>
  <si>
    <t>Receita Líquida                        (R$ milhões)</t>
  </si>
  <si>
    <t>Margem Bruta
%</t>
  </si>
  <si>
    <t>Goldman Sachs</t>
  </si>
  <si>
    <t>XP</t>
  </si>
  <si>
    <t>Genial Institucional</t>
  </si>
  <si>
    <t>Date</t>
  </si>
  <si>
    <t>Recommendation</t>
  </si>
  <si>
    <t>Target Price</t>
  </si>
  <si>
    <t>Net Sales                      (R$ million)</t>
  </si>
  <si>
    <t>Gross Margin
(%)</t>
  </si>
  <si>
    <t>Adjusted Ebitda
(R$ millions)</t>
  </si>
  <si>
    <t>Financial Result                           (R$ million)</t>
  </si>
  <si>
    <t>Net Income
(R$ million)</t>
  </si>
  <si>
    <t>Neutro - Neutral</t>
  </si>
  <si>
    <t>Venda - Sell</t>
  </si>
  <si>
    <t>Média - Average</t>
  </si>
  <si>
    <t>Safra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</si>
</sst>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"/>
    <numFmt numFmtId="167" formatCode="#,##0.00_ ;\-#,##0.00\ "/>
    <numFmt numFmtId="168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9"/>
      </left>
      <right style="medium">
        <color indexed="22"/>
      </right>
      <top style="thick">
        <color indexed="9"/>
      </top>
      <bottom/>
      <diagonal/>
    </border>
    <border>
      <left style="medium">
        <color indexed="22"/>
      </left>
      <right/>
      <top style="thick">
        <color theme="0"/>
      </top>
      <bottom style="thick">
        <color indexed="9"/>
      </bottom>
      <diagonal/>
    </border>
    <border>
      <left style="thick">
        <color indexed="9"/>
      </left>
      <right style="medium">
        <color indexed="22"/>
      </right>
      <top/>
      <bottom style="medium">
        <color indexed="9"/>
      </bottom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7">
    <xf numFmtId="0" fontId="0" fillId="0" borderId="0" xfId="0"/>
    <xf numFmtId="166" fontId="8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left" vertical="center" indent="2"/>
    </xf>
    <xf numFmtId="166" fontId="7" fillId="2" borderId="5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164" fontId="7" fillId="2" borderId="5" xfId="1" applyFont="1" applyFill="1" applyBorder="1" applyAlignment="1">
      <alignment horizontal="center" vertical="center"/>
    </xf>
    <xf numFmtId="165" fontId="8" fillId="2" borderId="5" xfId="1" applyNumberFormat="1" applyFont="1" applyFill="1" applyBorder="1" applyAlignment="1">
      <alignment horizontal="center" vertical="center"/>
    </xf>
    <xf numFmtId="168" fontId="8" fillId="2" borderId="5" xfId="2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168" fontId="7" fillId="2" borderId="5" xfId="2" applyNumberFormat="1" applyFont="1" applyFill="1" applyBorder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 wrapText="1"/>
    </xf>
    <xf numFmtId="37" fontId="9" fillId="3" borderId="6" xfId="1" applyNumberFormat="1" applyFont="1" applyFill="1" applyBorder="1" applyAlignment="1">
      <alignment horizontal="center" vertical="center"/>
    </xf>
    <xf numFmtId="14" fontId="9" fillId="3" borderId="6" xfId="1" applyNumberFormat="1" applyFont="1" applyFill="1" applyBorder="1" applyAlignment="1">
      <alignment horizontal="left"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0" fontId="6" fillId="5" borderId="0" xfId="3" applyFont="1" applyFill="1"/>
    <xf numFmtId="14" fontId="6" fillId="5" borderId="0" xfId="3" applyNumberFormat="1" applyFont="1" applyFill="1"/>
    <xf numFmtId="167" fontId="10" fillId="5" borderId="0" xfId="3" applyNumberFormat="1" applyFont="1" applyFill="1" applyAlignment="1">
      <alignment horizontal="center"/>
    </xf>
    <xf numFmtId="14" fontId="12" fillId="5" borderId="0" xfId="3" applyNumberFormat="1" applyFont="1" applyFill="1" applyAlignment="1">
      <alignment horizontal="center"/>
    </xf>
    <xf numFmtId="167" fontId="6" fillId="5" borderId="0" xfId="3" applyNumberFormat="1" applyFont="1" applyFill="1"/>
    <xf numFmtId="0" fontId="2" fillId="5" borderId="0" xfId="3" applyFont="1" applyFill="1" applyAlignment="1">
      <alignment horizontal="center"/>
    </xf>
    <xf numFmtId="14" fontId="2" fillId="5" borderId="0" xfId="3" applyNumberFormat="1" applyFont="1" applyFill="1" applyAlignment="1">
      <alignment horizontal="center"/>
    </xf>
    <xf numFmtId="0" fontId="1" fillId="5" borderId="0" xfId="3" applyFont="1" applyFill="1" applyAlignment="1">
      <alignment horizontal="center"/>
    </xf>
    <xf numFmtId="0" fontId="2" fillId="5" borderId="0" xfId="3" applyFont="1" applyFill="1"/>
    <xf numFmtId="0" fontId="6" fillId="5" borderId="4" xfId="3" applyFont="1" applyFill="1" applyBorder="1"/>
    <xf numFmtId="0" fontId="1" fillId="5" borderId="0" xfId="3" applyFont="1" applyFill="1"/>
    <xf numFmtId="0" fontId="10" fillId="5" borderId="0" xfId="3" applyFont="1" applyFill="1"/>
    <xf numFmtId="0" fontId="8" fillId="2" borderId="5" xfId="1" applyNumberFormat="1" applyFont="1" applyFill="1" applyBorder="1" applyAlignment="1">
      <alignment horizontal="left" vertical="center" indent="2"/>
    </xf>
    <xf numFmtId="39" fontId="9" fillId="3" borderId="6" xfId="1" applyNumberFormat="1" applyFont="1" applyFill="1" applyBorder="1" applyAlignment="1">
      <alignment horizontal="right" vertical="center"/>
    </xf>
    <xf numFmtId="37" fontId="9" fillId="3" borderId="6" xfId="1" applyNumberFormat="1" applyFont="1" applyFill="1" applyBorder="1" applyAlignment="1">
      <alignment horizontal="right" vertical="center"/>
    </xf>
    <xf numFmtId="0" fontId="11" fillId="5" borderId="0" xfId="0" applyFont="1" applyFill="1" applyAlignment="1">
      <alignment horizontal="center"/>
    </xf>
    <xf numFmtId="168" fontId="9" fillId="3" borderId="6" xfId="4" applyNumberFormat="1" applyFont="1" applyFill="1" applyBorder="1" applyAlignment="1">
      <alignment horizontal="right" vertical="center"/>
    </xf>
    <xf numFmtId="0" fontId="4" fillId="4" borderId="7" xfId="1" applyNumberFormat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7" fontId="10" fillId="5" borderId="0" xfId="3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</cellXfs>
  <cellStyles count="6">
    <cellStyle name="Normal" xfId="0" builtinId="0"/>
    <cellStyle name="Normal 18" xfId="3" xr:uid="{00000000-0005-0000-0000-000001000000}"/>
    <cellStyle name="Porcentagem" xfId="4" builtinId="5"/>
    <cellStyle name="Porcentagem 2" xfId="2" xr:uid="{00000000-0005-0000-0000-000002000000}"/>
    <cellStyle name="Porcentagem 3" xfId="5" xr:uid="{6C51377C-B60B-4CD0-9BA0-EBB9A911DBB1}"/>
    <cellStyle name="Vírgula 2" xfId="1" xr:uid="{00000000-0005-0000-0000-000003000000}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320675</xdr:colOff>
      <xdr:row>0</xdr:row>
      <xdr:rowOff>254888</xdr:rowOff>
    </xdr:from>
    <xdr:to>
      <xdr:col>3</xdr:col>
      <xdr:colOff>416719</xdr:colOff>
      <xdr:row>1</xdr:row>
      <xdr:rowOff>342645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FE46C4-E2B7-BCC0-45A1-73D1249FC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675" y="254888"/>
          <a:ext cx="3886994" cy="411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4.%20Rela&#231;&#245;es%20com%20Investidores\07%20Radar%20de%20Analistas%20e%20Relat&#243;rios\03%20Consenso\2024\BHIA%20Estimates%20Sell%20Side%20-%2027.08.2024.xlsx" TargetMode="External"/><Relationship Id="rId1" Type="http://schemas.openxmlformats.org/officeDocument/2006/relationships/externalLinkPath" Target="file:///Z:\4.%20Rela&#231;&#245;es%20com%20Investidores\07%20Radar%20de%20Analistas%20e%20Relat&#243;rios\03%20Consenso\2024\BHIA%20Estimates%20Sell%20Side%20-%2027.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inhamento 4T18"/>
      <sheetName val="Preview 1T22"/>
      <sheetName val="Preview 2T22"/>
      <sheetName val="Preview 3T22"/>
      <sheetName val="Preview 4T22"/>
      <sheetName val="Preview 1T23"/>
      <sheetName val="Weekly -1T23"/>
      <sheetName val="Preview 2T23"/>
      <sheetName val="Weekly -2T23"/>
      <sheetName val="Preview 3T23"/>
      <sheetName val="Preview 4T23"/>
      <sheetName val="Preview 1T24"/>
      <sheetName val="Preview 2T24"/>
      <sheetName val="Estimativas Anuais"/>
      <sheetName val="Resumo"/>
      <sheetName val="Target Price VV"/>
      <sheetName val="Site Projeções dos Ana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9">
          <cell r="C79">
            <v>45299</v>
          </cell>
          <cell r="D79">
            <v>45328</v>
          </cell>
          <cell r="G79">
            <v>45405</v>
          </cell>
          <cell r="H79">
            <v>45489</v>
          </cell>
          <cell r="I79">
            <v>45506</v>
          </cell>
          <cell r="K79">
            <v>45547</v>
          </cell>
          <cell r="M79">
            <v>45079</v>
          </cell>
          <cell r="N79">
            <v>45407</v>
          </cell>
          <cell r="O79">
            <v>45483</v>
          </cell>
          <cell r="P79">
            <v>45397</v>
          </cell>
          <cell r="S79">
            <v>45441</v>
          </cell>
        </row>
      </sheetData>
      <sheetData sheetId="14"/>
      <sheetData sheetId="15">
        <row r="4">
          <cell r="V4">
            <v>9</v>
          </cell>
        </row>
        <row r="5">
          <cell r="V5">
            <v>7</v>
          </cell>
        </row>
        <row r="7">
          <cell r="V7">
            <v>9.8000000000000007</v>
          </cell>
        </row>
        <row r="8">
          <cell r="V8">
            <v>9</v>
          </cell>
        </row>
        <row r="9">
          <cell r="V9">
            <v>6.5</v>
          </cell>
        </row>
        <row r="11">
          <cell r="V11">
            <v>4</v>
          </cell>
        </row>
        <row r="12">
          <cell r="V12">
            <v>5.5</v>
          </cell>
        </row>
        <row r="13">
          <cell r="V13">
            <v>7</v>
          </cell>
        </row>
        <row r="18">
          <cell r="V18">
            <v>8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0FF0-7608-4DB0-8FB4-4B861CB8AD15}">
  <dimension ref="A1:U21"/>
  <sheetViews>
    <sheetView tabSelected="1" topLeftCell="D4" zoomScale="110" zoomScaleNormal="110" workbookViewId="0">
      <selection activeCell="P10" sqref="P10"/>
    </sheetView>
  </sheetViews>
  <sheetFormatPr defaultColWidth="9.1796875" defaultRowHeight="14.5" x14ac:dyDescent="0.35"/>
  <cols>
    <col min="1" max="1" width="18.7265625" style="14" customWidth="1"/>
    <col min="2" max="2" width="18.26953125" style="15" customWidth="1"/>
    <col min="3" max="3" width="17.26953125" style="14" customWidth="1"/>
    <col min="4" max="4" width="9.81640625" style="14" bestFit="1" customWidth="1"/>
    <col min="5" max="9" width="12.26953125" style="14" customWidth="1"/>
    <col min="10" max="10" width="2.81640625" style="14" customWidth="1"/>
    <col min="11" max="15" width="12.26953125" style="14" customWidth="1"/>
    <col min="16" max="18" width="9.1796875" style="14"/>
    <col min="19" max="20" width="11.7265625" style="14" bestFit="1" customWidth="1"/>
    <col min="21" max="16384" width="9.1796875" style="14"/>
  </cols>
  <sheetData>
    <row r="1" spans="1:21" s="22" customFormat="1" ht="25.5" customHeight="1" x14ac:dyDescent="0.35">
      <c r="A1" s="19"/>
      <c r="B1" s="20"/>
      <c r="C1" s="19"/>
      <c r="D1" s="21"/>
      <c r="E1" s="19"/>
      <c r="F1" s="19"/>
      <c r="G1" s="19"/>
      <c r="H1" s="19"/>
      <c r="I1" s="19"/>
      <c r="K1" s="19"/>
      <c r="L1" s="19"/>
      <c r="M1" s="19"/>
      <c r="N1" s="19"/>
      <c r="O1" s="19"/>
    </row>
    <row r="2" spans="1:21" s="22" customFormat="1" ht="36.75" customHeight="1" thickBot="1" x14ac:dyDescent="0.4">
      <c r="A2" s="19"/>
      <c r="B2" s="20"/>
      <c r="C2" s="20"/>
      <c r="D2" s="21"/>
      <c r="E2" s="31">
        <v>2024</v>
      </c>
      <c r="F2" s="32"/>
      <c r="G2" s="32"/>
      <c r="H2" s="32"/>
      <c r="I2" s="32"/>
      <c r="K2" s="31">
        <v>2025</v>
      </c>
      <c r="L2" s="32"/>
      <c r="M2" s="32"/>
      <c r="N2" s="32"/>
      <c r="O2" s="32"/>
    </row>
    <row r="3" spans="1:21" ht="43" customHeight="1" thickTop="1" thickBot="1" x14ac:dyDescent="0.4">
      <c r="A3" s="33"/>
      <c r="B3" s="13" t="s">
        <v>0</v>
      </c>
      <c r="C3" s="13" t="s">
        <v>1</v>
      </c>
      <c r="D3" s="13" t="s">
        <v>2</v>
      </c>
      <c r="E3" s="10" t="s">
        <v>15</v>
      </c>
      <c r="F3" s="10" t="s">
        <v>16</v>
      </c>
      <c r="G3" s="10" t="s">
        <v>13</v>
      </c>
      <c r="H3" s="10" t="s">
        <v>14</v>
      </c>
      <c r="I3" s="10" t="s">
        <v>3</v>
      </c>
      <c r="K3" s="10" t="s">
        <v>15</v>
      </c>
      <c r="L3" s="10" t="s">
        <v>16</v>
      </c>
      <c r="M3" s="10" t="s">
        <v>13</v>
      </c>
      <c r="N3" s="10" t="s">
        <v>14</v>
      </c>
      <c r="O3" s="10" t="s">
        <v>3</v>
      </c>
    </row>
    <row r="4" spans="1:21" ht="42" customHeight="1" thickTop="1" thickBot="1" x14ac:dyDescent="0.4">
      <c r="A4" s="34"/>
      <c r="B4" s="13" t="s">
        <v>20</v>
      </c>
      <c r="C4" s="13" t="s">
        <v>21</v>
      </c>
      <c r="D4" s="13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27</v>
      </c>
      <c r="J4" s="23"/>
      <c r="K4" s="10" t="s">
        <v>23</v>
      </c>
      <c r="L4" s="10" t="s">
        <v>24</v>
      </c>
      <c r="M4" s="10" t="s">
        <v>25</v>
      </c>
      <c r="N4" s="10" t="s">
        <v>26</v>
      </c>
      <c r="O4" s="10" t="s">
        <v>27</v>
      </c>
    </row>
    <row r="5" spans="1:21" s="24" customFormat="1" ht="15" customHeight="1" thickBot="1" x14ac:dyDescent="0.4">
      <c r="A5" s="2" t="s">
        <v>11</v>
      </c>
      <c r="B5" s="3">
        <f>'[1]Estimativas Anuais'!C79</f>
        <v>45299</v>
      </c>
      <c r="C5" s="4" t="s">
        <v>29</v>
      </c>
      <c r="D5" s="5">
        <f>'[1]Target Price VV'!V7</f>
        <v>9.8000000000000007</v>
      </c>
      <c r="E5" s="6">
        <v>26977</v>
      </c>
      <c r="F5" s="7">
        <v>0.30741001593950401</v>
      </c>
      <c r="G5" s="6">
        <v>1983</v>
      </c>
      <c r="H5" s="6">
        <v>-1743</v>
      </c>
      <c r="I5" s="6">
        <v>-625</v>
      </c>
      <c r="J5" s="23"/>
      <c r="K5" s="6">
        <v>28147</v>
      </c>
      <c r="L5" s="7">
        <v>0.29832664227093475</v>
      </c>
      <c r="M5" s="6">
        <v>2210</v>
      </c>
      <c r="N5" s="6">
        <v>-1934</v>
      </c>
      <c r="O5" s="6">
        <v>-613</v>
      </c>
      <c r="P5" s="14"/>
      <c r="Q5" s="14"/>
      <c r="R5" s="14"/>
      <c r="S5" s="14"/>
      <c r="T5" s="14"/>
      <c r="U5" s="14"/>
    </row>
    <row r="6" spans="1:21" s="24" customFormat="1" ht="15.5" thickTop="1" thickBot="1" x14ac:dyDescent="0.4">
      <c r="A6" s="2" t="s">
        <v>10</v>
      </c>
      <c r="B6" s="3">
        <f>'[1]Estimativas Anuais'!K79</f>
        <v>45547</v>
      </c>
      <c r="C6" s="4" t="s">
        <v>29</v>
      </c>
      <c r="D6" s="5">
        <v>4.5</v>
      </c>
      <c r="E6" s="6">
        <v>25835</v>
      </c>
      <c r="F6" s="7"/>
      <c r="G6" s="6">
        <v>1362</v>
      </c>
      <c r="H6" s="6">
        <v>-1677</v>
      </c>
      <c r="I6" s="6">
        <v>-835</v>
      </c>
      <c r="J6" s="23"/>
      <c r="K6" s="6">
        <v>27151</v>
      </c>
      <c r="L6" s="7"/>
      <c r="M6" s="6">
        <v>1702</v>
      </c>
      <c r="N6" s="6">
        <v>-1746</v>
      </c>
      <c r="O6" s="6">
        <v>-742</v>
      </c>
      <c r="P6" s="14"/>
      <c r="Q6" s="14"/>
      <c r="R6" s="14"/>
      <c r="S6" s="14"/>
      <c r="T6" s="14"/>
      <c r="U6" s="14"/>
    </row>
    <row r="7" spans="1:21" s="24" customFormat="1" ht="15" customHeight="1" thickTop="1" thickBot="1" x14ac:dyDescent="0.4">
      <c r="A7" s="2" t="s">
        <v>12</v>
      </c>
      <c r="B7" s="3">
        <f>'[1]Estimativas Anuais'!G79</f>
        <v>45405</v>
      </c>
      <c r="C7" s="4" t="s">
        <v>28</v>
      </c>
      <c r="D7" s="5">
        <f>'[1]Target Price VV'!V8</f>
        <v>9</v>
      </c>
      <c r="E7" s="6">
        <v>28697</v>
      </c>
      <c r="F7" s="7"/>
      <c r="G7" s="6">
        <v>2058</v>
      </c>
      <c r="H7" s="6"/>
      <c r="I7" s="6">
        <v>-1086</v>
      </c>
      <c r="J7" s="23"/>
      <c r="K7" s="6">
        <v>30512</v>
      </c>
      <c r="L7" s="7"/>
      <c r="M7" s="6">
        <v>3008</v>
      </c>
      <c r="N7" s="6"/>
      <c r="O7" s="6"/>
      <c r="P7" s="14"/>
      <c r="Q7" s="14"/>
      <c r="R7" s="14"/>
      <c r="S7" s="14"/>
      <c r="T7" s="14"/>
      <c r="U7" s="14"/>
    </row>
    <row r="8" spans="1:21" s="24" customFormat="1" ht="15" customHeight="1" thickTop="1" thickBot="1" x14ac:dyDescent="0.4">
      <c r="A8" s="2" t="s">
        <v>4</v>
      </c>
      <c r="B8" s="3">
        <f>'[1]Estimativas Anuais'!P79</f>
        <v>45397</v>
      </c>
      <c r="C8" s="4" t="s">
        <v>28</v>
      </c>
      <c r="D8" s="5">
        <f>'[1]Target Price VV'!V4</f>
        <v>9</v>
      </c>
      <c r="E8" s="6">
        <v>28083</v>
      </c>
      <c r="F8" s="7">
        <v>0.3014635188548232</v>
      </c>
      <c r="G8" s="6">
        <v>1845</v>
      </c>
      <c r="H8" s="6">
        <v>-2160</v>
      </c>
      <c r="I8" s="6">
        <v>-1024</v>
      </c>
      <c r="J8" s="23"/>
      <c r="K8" s="6">
        <v>30204</v>
      </c>
      <c r="L8" s="7">
        <v>0.31022381141570654</v>
      </c>
      <c r="M8" s="6">
        <v>2680</v>
      </c>
      <c r="N8" s="6">
        <v>-2252</v>
      </c>
      <c r="O8" s="6">
        <v>-204</v>
      </c>
      <c r="P8" s="14"/>
      <c r="Q8" s="14"/>
      <c r="R8" s="14"/>
      <c r="S8" s="14"/>
      <c r="T8" s="14"/>
      <c r="U8" s="14"/>
    </row>
    <row r="9" spans="1:21" s="24" customFormat="1" ht="15.5" thickTop="1" thickBot="1" x14ac:dyDescent="0.4">
      <c r="A9" s="2" t="s">
        <v>5</v>
      </c>
      <c r="B9" s="3">
        <f>'[1]Estimativas Anuais'!H79</f>
        <v>45489</v>
      </c>
      <c r="C9" s="4" t="s">
        <v>28</v>
      </c>
      <c r="D9" s="5">
        <f>'[1]Target Price VV'!V9</f>
        <v>6.5</v>
      </c>
      <c r="E9" s="6">
        <v>26636</v>
      </c>
      <c r="F9" s="7">
        <v>0.31130800420483556</v>
      </c>
      <c r="G9" s="6">
        <v>2008</v>
      </c>
      <c r="H9" s="6"/>
      <c r="I9" s="6">
        <v>-726</v>
      </c>
      <c r="J9" s="23"/>
      <c r="K9" s="6">
        <v>28129</v>
      </c>
      <c r="L9" s="7">
        <v>0.31529737992818802</v>
      </c>
      <c r="M9" s="6">
        <v>2533</v>
      </c>
      <c r="N9" s="6"/>
      <c r="O9" s="6">
        <v>-489</v>
      </c>
      <c r="P9" s="14"/>
      <c r="Q9" s="14"/>
      <c r="R9" s="14"/>
      <c r="S9" s="14"/>
      <c r="T9" s="14"/>
      <c r="U9" s="14"/>
    </row>
    <row r="10" spans="1:21" s="24" customFormat="1" ht="15" customHeight="1" thickTop="1" thickBot="1" x14ac:dyDescent="0.4">
      <c r="A10" s="2" t="s">
        <v>19</v>
      </c>
      <c r="B10" s="3">
        <f>'[1]Estimativas Anuais'!I79</f>
        <v>45506</v>
      </c>
      <c r="C10" s="4" t="s">
        <v>29</v>
      </c>
      <c r="D10" s="5">
        <f>'[1]Target Price VV'!V11</f>
        <v>4</v>
      </c>
      <c r="E10" s="6">
        <v>28156</v>
      </c>
      <c r="F10" s="7">
        <v>0.30398494104276175</v>
      </c>
      <c r="G10" s="6">
        <v>2114</v>
      </c>
      <c r="H10" s="6">
        <v>-2510</v>
      </c>
      <c r="I10" s="6">
        <v>-1274</v>
      </c>
      <c r="J10" s="23"/>
      <c r="K10" s="6">
        <v>29715</v>
      </c>
      <c r="L10" s="7">
        <v>0.31142520612485275</v>
      </c>
      <c r="M10" s="6">
        <v>2692</v>
      </c>
      <c r="N10" s="6">
        <v>-2326</v>
      </c>
      <c r="O10" s="6">
        <v>-602</v>
      </c>
      <c r="P10" s="14"/>
      <c r="Q10" s="14"/>
      <c r="R10" s="14"/>
      <c r="S10" s="14"/>
      <c r="T10" s="14"/>
      <c r="U10" s="14"/>
    </row>
    <row r="11" spans="1:21" s="24" customFormat="1" ht="15.5" thickTop="1" thickBot="1" x14ac:dyDescent="0.4">
      <c r="A11" s="2" t="s">
        <v>17</v>
      </c>
      <c r="B11" s="3">
        <v>45622</v>
      </c>
      <c r="C11" s="4" t="s">
        <v>29</v>
      </c>
      <c r="D11" s="5">
        <f>'[1]Target Price VV'!V12</f>
        <v>5.5</v>
      </c>
      <c r="E11" s="6">
        <v>26796</v>
      </c>
      <c r="F11" s="7"/>
      <c r="G11" s="6">
        <v>1720</v>
      </c>
      <c r="H11" s="6"/>
      <c r="I11" s="6">
        <v>-835</v>
      </c>
      <c r="J11" s="23"/>
      <c r="K11" s="6">
        <v>28282</v>
      </c>
      <c r="L11" s="7"/>
      <c r="M11" s="6">
        <v>2306</v>
      </c>
      <c r="N11" s="6"/>
      <c r="O11" s="6">
        <v>-1280</v>
      </c>
      <c r="P11" s="14"/>
      <c r="Q11" s="14"/>
      <c r="R11" s="14"/>
      <c r="S11" s="14"/>
      <c r="T11" s="14"/>
      <c r="U11" s="14"/>
    </row>
    <row r="12" spans="1:21" s="24" customFormat="1" ht="15.5" thickTop="1" thickBot="1" x14ac:dyDescent="0.4">
      <c r="A12" s="2" t="s">
        <v>6</v>
      </c>
      <c r="B12" s="1">
        <f>'[1]Estimativas Anuais'!M79</f>
        <v>45079</v>
      </c>
      <c r="C12" s="4" t="s">
        <v>29</v>
      </c>
      <c r="D12" s="5"/>
      <c r="E12" s="6">
        <v>33645</v>
      </c>
      <c r="F12" s="7"/>
      <c r="G12" s="6"/>
      <c r="H12" s="6">
        <v>-2869</v>
      </c>
      <c r="I12" s="6">
        <v>-376</v>
      </c>
      <c r="J12" s="23"/>
      <c r="K12" s="6">
        <v>36425</v>
      </c>
      <c r="L12" s="7">
        <v>0.3206588881262869</v>
      </c>
      <c r="M12" s="6">
        <v>3569.65</v>
      </c>
      <c r="N12" s="6">
        <v>-2654</v>
      </c>
      <c r="O12" s="6">
        <v>-78</v>
      </c>
      <c r="P12" s="14"/>
      <c r="Q12" s="14"/>
      <c r="R12" s="14"/>
      <c r="S12" s="14"/>
      <c r="T12" s="14"/>
      <c r="U12" s="14"/>
    </row>
    <row r="13" spans="1:21" s="24" customFormat="1" ht="15.5" thickTop="1" thickBot="1" x14ac:dyDescent="0.4">
      <c r="A13" s="2" t="s">
        <v>7</v>
      </c>
      <c r="B13" s="1">
        <f>'[1]Estimativas Anuais'!S79</f>
        <v>45441</v>
      </c>
      <c r="C13" s="4" t="s">
        <v>29</v>
      </c>
      <c r="D13" s="5"/>
      <c r="E13" s="6">
        <v>26695</v>
      </c>
      <c r="F13" s="7">
        <v>0.3049634763064244</v>
      </c>
      <c r="G13" s="6">
        <v>1843</v>
      </c>
      <c r="H13" s="6">
        <v>-1709</v>
      </c>
      <c r="I13" s="6">
        <v>-762</v>
      </c>
      <c r="J13" s="23"/>
      <c r="K13" s="6">
        <v>28148</v>
      </c>
      <c r="L13" s="7">
        <v>0.30733977547250246</v>
      </c>
      <c r="M13" s="6">
        <v>2228</v>
      </c>
      <c r="N13" s="6">
        <v>-2218</v>
      </c>
      <c r="O13" s="6">
        <v>-806</v>
      </c>
      <c r="P13" s="14"/>
      <c r="Q13" s="14"/>
      <c r="R13" s="14"/>
      <c r="S13" s="14"/>
      <c r="T13" s="14"/>
      <c r="U13" s="14"/>
    </row>
    <row r="14" spans="1:21" s="24" customFormat="1" ht="15.5" thickTop="1" thickBot="1" x14ac:dyDescent="0.4">
      <c r="A14" s="26" t="s">
        <v>31</v>
      </c>
      <c r="B14" s="1">
        <f>'[1]Estimativas Anuais'!O79</f>
        <v>45483</v>
      </c>
      <c r="C14" s="4" t="s">
        <v>28</v>
      </c>
      <c r="D14" s="5">
        <f>'[1]Target Price VV'!V5</f>
        <v>7</v>
      </c>
      <c r="E14" s="6">
        <v>26709</v>
      </c>
      <c r="F14" s="7">
        <v>0.31180500954734358</v>
      </c>
      <c r="G14" s="6">
        <v>1914</v>
      </c>
      <c r="H14" s="6"/>
      <c r="I14" s="6">
        <v>-958</v>
      </c>
      <c r="J14" s="23"/>
      <c r="K14" s="8">
        <v>28297</v>
      </c>
      <c r="L14" s="9">
        <v>0.31324875428490651</v>
      </c>
      <c r="M14" s="8">
        <v>2600</v>
      </c>
      <c r="N14" s="8"/>
      <c r="O14" s="8">
        <v>-542</v>
      </c>
      <c r="P14" s="14"/>
      <c r="Q14" s="14"/>
      <c r="R14" s="14"/>
      <c r="S14" s="14"/>
      <c r="T14" s="14"/>
      <c r="U14" s="14"/>
    </row>
    <row r="15" spans="1:21" s="24" customFormat="1" ht="15.5" thickTop="1" thickBot="1" x14ac:dyDescent="0.4">
      <c r="A15" s="2" t="s">
        <v>8</v>
      </c>
      <c r="B15" s="3">
        <f>'[1]Estimativas Anuais'!N79</f>
        <v>45407</v>
      </c>
      <c r="C15" s="4" t="s">
        <v>28</v>
      </c>
      <c r="D15" s="5">
        <f>'[1]Target Price VV'!V13</f>
        <v>7</v>
      </c>
      <c r="E15" s="6">
        <v>27486</v>
      </c>
      <c r="F15" s="7">
        <v>0.30099999999999999</v>
      </c>
      <c r="G15" s="6">
        <v>1816</v>
      </c>
      <c r="H15" s="6">
        <v>-2774</v>
      </c>
      <c r="I15" s="6">
        <v>-1346</v>
      </c>
      <c r="J15" s="23"/>
      <c r="K15" s="6">
        <v>29236</v>
      </c>
      <c r="L15" s="7">
        <v>0.308</v>
      </c>
      <c r="M15" s="6">
        <v>2760</v>
      </c>
      <c r="N15" s="6">
        <v>-2442</v>
      </c>
      <c r="O15" s="6">
        <v>-514</v>
      </c>
      <c r="P15" s="14"/>
      <c r="Q15" s="14"/>
      <c r="R15" s="14"/>
      <c r="S15" s="14"/>
      <c r="T15" s="14"/>
      <c r="U15" s="14"/>
    </row>
    <row r="16" spans="1:21" s="24" customFormat="1" ht="15.5" thickTop="1" thickBot="1" x14ac:dyDescent="0.4">
      <c r="A16" s="2" t="s">
        <v>18</v>
      </c>
      <c r="B16" s="3">
        <f>'[1]Estimativas Anuais'!D79</f>
        <v>45328</v>
      </c>
      <c r="C16" s="4" t="s">
        <v>28</v>
      </c>
      <c r="D16" s="5">
        <f>'[1]Target Price VV'!V18</f>
        <v>8</v>
      </c>
      <c r="E16" s="6">
        <v>31377</v>
      </c>
      <c r="F16" s="7">
        <v>0.29661854224431911</v>
      </c>
      <c r="G16" s="6">
        <v>2066</v>
      </c>
      <c r="H16" s="6"/>
      <c r="I16" s="6">
        <v>-1051</v>
      </c>
      <c r="J16" s="23"/>
      <c r="K16" s="6"/>
      <c r="L16" s="7"/>
      <c r="M16" s="6"/>
      <c r="N16" s="6"/>
      <c r="O16" s="6"/>
      <c r="P16" s="14"/>
      <c r="Q16" s="14"/>
      <c r="R16" s="14"/>
      <c r="S16" s="14"/>
      <c r="T16" s="14"/>
      <c r="U16" s="14"/>
    </row>
    <row r="17" spans="1:21" s="25" customFormat="1" ht="15.65" customHeight="1" thickTop="1" thickBot="1" x14ac:dyDescent="0.4">
      <c r="A17" s="11" t="s">
        <v>9</v>
      </c>
      <c r="B17" s="12"/>
      <c r="C17" s="11" t="s">
        <v>30</v>
      </c>
      <c r="D17" s="27">
        <f t="shared" ref="D17" si="0">AVERAGE(D$5:D$16)</f>
        <v>7.0299999999999994</v>
      </c>
      <c r="E17" s="28">
        <v>28091</v>
      </c>
      <c r="F17" s="30">
        <v>0.3048191885175015</v>
      </c>
      <c r="G17" s="28">
        <v>1884.4545454545455</v>
      </c>
      <c r="H17" s="28">
        <v>-2206</v>
      </c>
      <c r="I17" s="28">
        <v>-908.16666666666663</v>
      </c>
      <c r="J17" s="23"/>
      <c r="K17" s="28">
        <v>29476.909090909092</v>
      </c>
      <c r="L17" s="30">
        <v>0.31056505720292221</v>
      </c>
      <c r="M17" s="28">
        <v>2571.6954545454546</v>
      </c>
      <c r="N17" s="28">
        <v>-2224.5714285714284</v>
      </c>
      <c r="O17" s="28">
        <v>-587</v>
      </c>
      <c r="P17" s="14"/>
      <c r="Q17" s="14"/>
      <c r="R17" s="14"/>
      <c r="S17" s="14"/>
      <c r="T17" s="14"/>
      <c r="U17" s="14"/>
    </row>
    <row r="18" spans="1:21" ht="21" customHeight="1" thickTop="1" x14ac:dyDescent="0.35">
      <c r="J18" s="23"/>
    </row>
    <row r="19" spans="1:21" x14ac:dyDescent="0.35">
      <c r="B19" s="16"/>
      <c r="C19" s="17"/>
    </row>
    <row r="20" spans="1:21" x14ac:dyDescent="0.35">
      <c r="D20" s="35"/>
      <c r="E20" s="36"/>
      <c r="F20" s="36"/>
      <c r="G20" s="36"/>
      <c r="H20" s="36"/>
      <c r="I20" s="36"/>
      <c r="K20" s="18"/>
      <c r="L20" s="18"/>
      <c r="M20" s="18"/>
      <c r="N20" s="18"/>
      <c r="O20" s="18"/>
    </row>
    <row r="21" spans="1:21" x14ac:dyDescent="0.35"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</sheetData>
  <mergeCells count="4">
    <mergeCell ref="E2:I2"/>
    <mergeCell ref="K2:O2"/>
    <mergeCell ref="A3:A4"/>
    <mergeCell ref="D20:I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Projeções dos Analistas</vt:lpstr>
    </vt:vector>
  </TitlesOfParts>
  <Company>OdontoPrev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Tordin Fornazieri</dc:creator>
  <cp:lastModifiedBy>CAMILA SILVESTRE PINHEIRO</cp:lastModifiedBy>
  <dcterms:created xsi:type="dcterms:W3CDTF">2020-06-03T17:40:06Z</dcterms:created>
  <dcterms:modified xsi:type="dcterms:W3CDTF">2024-11-26T20:13:35Z</dcterms:modified>
</cp:coreProperties>
</file>