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iago Leal\Downloads\"/>
    </mc:Choice>
  </mc:AlternateContent>
  <bookViews>
    <workbookView xWindow="0" yWindow="0" windowWidth="20490" windowHeight="7650" firstSheet="3"/>
  </bookViews>
  <sheets>
    <sheet name="Cover" sheetId="1" r:id="rId1"/>
    <sheet name="Portfolio" sheetId="2" r:id="rId2"/>
    <sheet name="Demonstração de Resultados" sheetId="3" r:id="rId3"/>
    <sheet name="Balanço Patrimonial" sheetId="4" r:id="rId4"/>
    <sheet name="Fluxo de Caixa" sheetId="5" r:id="rId5"/>
    <sheet name="Amortizações" sheetId="6" r:id="rId6"/>
    <sheet name="Cronograma de Amortizações" sheetId="7" r:id="rId7"/>
  </sheets>
  <externalReferences>
    <externalReference r:id="rId8"/>
    <externalReference r:id="rId9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40" i="2" l="1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Z64" i="5" l="1"/>
  <c r="AJ26" i="4"/>
  <c r="AU127" i="3"/>
  <c r="AT127" i="3"/>
  <c r="AS127" i="3"/>
  <c r="AR127" i="3"/>
  <c r="AQ127" i="3"/>
  <c r="AP127" i="3"/>
  <c r="AO127" i="3"/>
  <c r="AN127" i="3"/>
  <c r="AM127" i="3"/>
  <c r="AL127" i="3"/>
  <c r="AK127" i="3"/>
  <c r="AJ127" i="3"/>
  <c r="AI127" i="3"/>
  <c r="AH127" i="3"/>
  <c r="AG127" i="3"/>
  <c r="AF127" i="3"/>
  <c r="AE127" i="3"/>
  <c r="AD127" i="3"/>
  <c r="AC127" i="3"/>
  <c r="AB127" i="3"/>
  <c r="AA127" i="3"/>
  <c r="Z127" i="3"/>
  <c r="Y127" i="3"/>
  <c r="X127" i="3"/>
  <c r="W127" i="3"/>
  <c r="V127" i="3"/>
  <c r="U127" i="3"/>
  <c r="T127" i="3"/>
  <c r="S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AU108" i="3"/>
  <c r="AT108" i="3"/>
  <c r="AS108" i="3"/>
  <c r="AR108" i="3"/>
  <c r="AQ108" i="3"/>
  <c r="AP108" i="3"/>
  <c r="AO108" i="3"/>
  <c r="AN108" i="3"/>
  <c r="AM108" i="3"/>
  <c r="AL108" i="3"/>
  <c r="AK108" i="3"/>
  <c r="AJ108" i="3"/>
  <c r="AI108" i="3"/>
  <c r="AH108" i="3"/>
  <c r="AG108" i="3"/>
  <c r="AF108" i="3"/>
  <c r="AE108" i="3"/>
  <c r="AD108" i="3"/>
  <c r="AC108" i="3"/>
  <c r="AB108" i="3"/>
  <c r="AA108" i="3"/>
  <c r="Z108" i="3"/>
  <c r="Y108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C23" i="2"/>
  <c r="C17" i="2"/>
  <c r="AN53" i="2"/>
  <c r="AN52" i="2"/>
  <c r="AN47" i="2"/>
  <c r="AN49" i="2" s="1"/>
  <c r="AN43" i="2"/>
  <c r="AN42" i="2"/>
  <c r="AL50" i="2"/>
  <c r="AK50" i="2"/>
  <c r="AJ50" i="2"/>
  <c r="AI50" i="2"/>
  <c r="AH23" i="2"/>
  <c r="AH50" i="2" s="1"/>
  <c r="AG23" i="2"/>
  <c r="AG50" i="2" s="1"/>
  <c r="AF23" i="2"/>
  <c r="AF50" i="2" s="1"/>
  <c r="AE23" i="2"/>
  <c r="AE50" i="2" s="1"/>
  <c r="AD23" i="2"/>
  <c r="AD50" i="2" s="1"/>
  <c r="AC23" i="2"/>
  <c r="AC50" i="2" s="1"/>
  <c r="AB23" i="2"/>
  <c r="AB50" i="2" s="1"/>
  <c r="AA23" i="2"/>
  <c r="AA50" i="2" s="1"/>
  <c r="Z23" i="2"/>
  <c r="Z50" i="2" s="1"/>
  <c r="Y23" i="2"/>
  <c r="Y50" i="2" s="1"/>
  <c r="X23" i="2"/>
  <c r="X50" i="2" s="1"/>
  <c r="W23" i="2"/>
  <c r="W50" i="2" s="1"/>
  <c r="V23" i="2"/>
  <c r="V50" i="2" s="1"/>
  <c r="U23" i="2"/>
  <c r="U50" i="2" s="1"/>
  <c r="T23" i="2"/>
  <c r="T50" i="2" s="1"/>
  <c r="S23" i="2"/>
  <c r="S50" i="2" s="1"/>
  <c r="R23" i="2"/>
  <c r="R50" i="2" s="1"/>
  <c r="Q23" i="2"/>
  <c r="Q50" i="2" s="1"/>
  <c r="P23" i="2"/>
  <c r="P50" i="2" s="1"/>
  <c r="O23" i="2"/>
  <c r="O50" i="2" s="1"/>
  <c r="N23" i="2"/>
  <c r="N50" i="2" s="1"/>
  <c r="M23" i="2"/>
  <c r="M50" i="2" s="1"/>
  <c r="L23" i="2"/>
  <c r="L50" i="2" s="1"/>
  <c r="K23" i="2"/>
  <c r="K50" i="2" s="1"/>
  <c r="J23" i="2"/>
  <c r="J50" i="2" s="1"/>
  <c r="I23" i="2"/>
  <c r="I50" i="2" s="1"/>
  <c r="H23" i="2"/>
  <c r="H50" i="2" s="1"/>
  <c r="G23" i="2"/>
  <c r="G50" i="2" s="1"/>
  <c r="F23" i="2"/>
  <c r="F50" i="2" s="1"/>
  <c r="E23" i="2"/>
  <c r="E50" i="2" s="1"/>
  <c r="D23" i="2"/>
  <c r="D50" i="2" s="1"/>
  <c r="AL45" i="2"/>
  <c r="AK45" i="2"/>
  <c r="AJ45" i="2"/>
  <c r="AI45" i="2"/>
  <c r="AH17" i="2"/>
  <c r="AH45" i="2" s="1"/>
  <c r="AG17" i="2"/>
  <c r="AG45" i="2" s="1"/>
  <c r="AF17" i="2"/>
  <c r="AF45" i="2" s="1"/>
  <c r="AE17" i="2"/>
  <c r="AE45" i="2" s="1"/>
  <c r="AD17" i="2"/>
  <c r="AD45" i="2" s="1"/>
  <c r="AC17" i="2"/>
  <c r="AC45" i="2" s="1"/>
  <c r="AB17" i="2"/>
  <c r="AB45" i="2" s="1"/>
  <c r="AA17" i="2"/>
  <c r="AA45" i="2" s="1"/>
  <c r="Z17" i="2"/>
  <c r="Z45" i="2" s="1"/>
  <c r="Y17" i="2"/>
  <c r="Y45" i="2" s="1"/>
  <c r="X17" i="2"/>
  <c r="X45" i="2" s="1"/>
  <c r="W17" i="2"/>
  <c r="W45" i="2" s="1"/>
  <c r="V17" i="2"/>
  <c r="V45" i="2" s="1"/>
  <c r="U17" i="2"/>
  <c r="U45" i="2" s="1"/>
  <c r="T17" i="2"/>
  <c r="T45" i="2" s="1"/>
  <c r="S17" i="2"/>
  <c r="S45" i="2" s="1"/>
  <c r="R17" i="2"/>
  <c r="R45" i="2" s="1"/>
  <c r="Q17" i="2"/>
  <c r="Q45" i="2" s="1"/>
  <c r="P17" i="2"/>
  <c r="P45" i="2" s="1"/>
  <c r="O17" i="2"/>
  <c r="O45" i="2" s="1"/>
  <c r="N17" i="2"/>
  <c r="N45" i="2" s="1"/>
  <c r="M17" i="2"/>
  <c r="M45" i="2" s="1"/>
  <c r="L17" i="2"/>
  <c r="L45" i="2" s="1"/>
  <c r="K17" i="2"/>
  <c r="K45" i="2" s="1"/>
  <c r="J17" i="2"/>
  <c r="J45" i="2" s="1"/>
  <c r="I17" i="2"/>
  <c r="I45" i="2" s="1"/>
  <c r="H17" i="2"/>
  <c r="H45" i="2" s="1"/>
  <c r="G17" i="2"/>
  <c r="G45" i="2" s="1"/>
  <c r="F17" i="2"/>
  <c r="F45" i="2" s="1"/>
  <c r="E17" i="2"/>
  <c r="E45" i="2" s="1"/>
  <c r="D17" i="2"/>
  <c r="D45" i="2" s="1"/>
  <c r="AN44" i="2" l="1"/>
  <c r="AN51" i="2" s="1"/>
  <c r="AN54" i="2" s="1"/>
  <c r="AQ54" i="2"/>
  <c r="AN50" i="2"/>
  <c r="AP54" i="2"/>
  <c r="AO54" i="2"/>
  <c r="AN45" i="2" l="1"/>
</calcChain>
</file>

<file path=xl/sharedStrings.xml><?xml version="1.0" encoding="utf-8"?>
<sst xmlns="http://schemas.openxmlformats.org/spreadsheetml/2006/main" count="4530" uniqueCount="606">
  <si>
    <t/>
  </si>
  <si>
    <t>Portfólio</t>
  </si>
  <si>
    <t>Portfolio</t>
  </si>
  <si>
    <t>2009</t>
  </si>
  <si>
    <t>2010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</si>
  <si>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</si>
  <si>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</si>
  <si>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</si>
  <si>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</si>
  <si>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</si>
  <si>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</si>
  <si>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</si>
  <si>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</si>
  <si>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</si>
  <si>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</si>
  <si>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</si>
  <si>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</si>
  <si>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</si>
  <si>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</si>
  <si>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</si>
  <si>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</si>
  <si>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</si>
  <si>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</si>
  <si>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</si>
  <si>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</si>
  <si>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</si>
  <si>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</si>
  <si>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</si>
  <si>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</si>
  <si>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</si>
  <si>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</si>
  <si>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</si>
  <si>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</si>
  <si>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</si>
  <si>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</si>
  <si>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</si>
  <si>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</si>
  <si>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</si>
  <si>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</si>
  <si>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</si>
  <si>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</si>
  <si>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</si>
  <si>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</si>
  <si>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</si>
  <si>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Número de Vidas (final do período) (milhares de vidas)</t>
  </si>
  <si>
    <t>Number of lives (end of period) (thousands of lives)</t>
  </si>
  <si>
    <t>Affinity lives</t>
  </si>
  <si>
    <t>Empresarial</t>
  </si>
  <si>
    <t>Corporate</t>
  </si>
  <si>
    <t xml:space="preserve">Outras (Gama e PME) </t>
  </si>
  <si>
    <t>Other (TPA, SME, Health Management)</t>
  </si>
  <si>
    <t xml:space="preserve">Total Número de Vidas </t>
  </si>
  <si>
    <t>Total number of lives</t>
  </si>
  <si>
    <t>Affinity lives - Health (thousands of lives)</t>
  </si>
  <si>
    <t xml:space="preserve">Total Portfolio (início do período) </t>
  </si>
  <si>
    <t>Total portfolio (beginning of period)</t>
  </si>
  <si>
    <t xml:space="preserve">Novas Vidas (líquido) </t>
  </si>
  <si>
    <t>New lives (net)</t>
  </si>
  <si>
    <t xml:space="preserve">Venda Potencial </t>
  </si>
  <si>
    <t xml:space="preserve">Sale of Potencial </t>
  </si>
  <si>
    <t>-</t>
  </si>
  <si>
    <t xml:space="preserve">Total Portfolio (final do período) </t>
  </si>
  <si>
    <t>Total portfolio (end of period)</t>
  </si>
  <si>
    <t>Portfólio Médio do Período</t>
  </si>
  <si>
    <t>Average portfolio along the period</t>
  </si>
  <si>
    <t>Other affinity products (thousands of lives)</t>
  </si>
  <si>
    <t>Total affinity lives (thousands of lives)</t>
  </si>
  <si>
    <t>Net revenue</t>
  </si>
  <si>
    <t>Affinity - Health</t>
  </si>
  <si>
    <t>Recurring affinity revenue (R$ MN)</t>
  </si>
  <si>
    <t>Affinity One-Time (R$ MN)</t>
  </si>
  <si>
    <t>Total affinity - Health (R$ MN)</t>
  </si>
  <si>
    <t>Average Monthly per Life Affinity health (R$)</t>
  </si>
  <si>
    <t>Affinity - New products</t>
  </si>
  <si>
    <t>Receitas Recorrentes (R$ MM)</t>
  </si>
  <si>
    <t>Affinity Recurring (R$ MN)</t>
  </si>
  <si>
    <t>Affinity - Other products (R$ MN)</t>
  </si>
  <si>
    <t>Average Monthly Ticket Affinity - New products (R$)</t>
  </si>
  <si>
    <t>Total affinity (Health + Other Products) (R$ MN)</t>
  </si>
  <si>
    <t>Corporate and SME (R$ MN)</t>
  </si>
  <si>
    <t>Gama (R$ MM)</t>
  </si>
  <si>
    <t>Gama (R$ MN)</t>
  </si>
  <si>
    <t>Total Receita Líquida (Ex. USS) (R$ MM)</t>
  </si>
  <si>
    <t>Total net revenue (Ex. US$) (R$ MN)</t>
  </si>
  <si>
    <t>Demonstrações do Resultado (R$ MM)</t>
  </si>
  <si>
    <t>Income Statement (R$ MM)</t>
  </si>
  <si>
    <t>1T10</t>
  </si>
  <si>
    <t>2T10</t>
  </si>
  <si>
    <t>3T10</t>
  </si>
  <si>
    <t>4T10</t>
  </si>
  <si>
    <t>2011</t>
  </si>
  <si>
    <t>2012</t>
  </si>
  <si>
    <t>2013</t>
  </si>
  <si>
    <t>2014</t>
  </si>
  <si>
    <t>2015</t>
  </si>
  <si>
    <t>2016</t>
  </si>
  <si>
    <t>2017</t>
  </si>
  <si>
    <t>2018</t>
  </si>
  <si>
    <t xml:space="preserve">Receita Operacional Liquida </t>
  </si>
  <si>
    <t xml:space="preserve">Net operating revenue </t>
  </si>
  <si>
    <t xml:space="preserve">Taxa de administração </t>
  </si>
  <si>
    <t xml:space="preserve">Administration fees </t>
  </si>
  <si>
    <t xml:space="preserve">Corretagem </t>
  </si>
  <si>
    <t xml:space="preserve">Brokerage fees </t>
  </si>
  <si>
    <t xml:space="preserve">Agenciamento </t>
  </si>
  <si>
    <t xml:space="preserve">Sales fees </t>
  </si>
  <si>
    <t xml:space="preserve">Repasses financeiros com estipulação de contratos </t>
  </si>
  <si>
    <t xml:space="preserve">Financial transfers from contract stipulation </t>
  </si>
  <si>
    <t xml:space="preserve">Benefício PIS/COFINS recorrente </t>
  </si>
  <si>
    <t xml:space="preserve">Recurring PIS/COFINS benefit </t>
  </si>
  <si>
    <t xml:space="preserve">Massificados </t>
  </si>
  <si>
    <t xml:space="preserve">Total Segmento Afinidades </t>
  </si>
  <si>
    <t xml:space="preserve">Total affinity segment </t>
  </si>
  <si>
    <t>Gama</t>
  </si>
  <si>
    <t xml:space="preserve">Gestão de Saúde </t>
  </si>
  <si>
    <t xml:space="preserve">Health management </t>
  </si>
  <si>
    <t>Sales fees</t>
  </si>
  <si>
    <t xml:space="preserve">Mass </t>
  </si>
  <si>
    <t xml:space="preserve">Conectividade </t>
  </si>
  <si>
    <t xml:space="preserve">Connectivity </t>
  </si>
  <si>
    <t xml:space="preserve">Total Segmento Corporativos e Outros </t>
  </si>
  <si>
    <t>Total corporate segment and other</t>
  </si>
  <si>
    <t xml:space="preserve">Receita operacional líquida - Ex. CRC/Gama </t>
  </si>
  <si>
    <t xml:space="preserve">Net operating revenue - Ex. CRC/Gama </t>
  </si>
  <si>
    <t>Receita operacional retroativa - PIS/COFINS Jan-maio 14</t>
  </si>
  <si>
    <t xml:space="preserve">Retroactive operating revenue - PIS/COFINS Jan-May 14 </t>
  </si>
  <si>
    <t xml:space="preserve">Receita operacional líquida - CRC/Gama </t>
  </si>
  <si>
    <t xml:space="preserve">Net operating revenue - CRC/Gama </t>
  </si>
  <si>
    <t xml:space="preserve">Receita operacional líquida - Consolidado </t>
  </si>
  <si>
    <t xml:space="preserve">Net operating revenue - Consolidated </t>
  </si>
  <si>
    <t xml:space="preserve">Custos dos Serviços Prestados </t>
  </si>
  <si>
    <t>COGS</t>
  </si>
  <si>
    <t xml:space="preserve">Gastos com pessoal </t>
  </si>
  <si>
    <t xml:space="preserve">Personnel </t>
  </si>
  <si>
    <t xml:space="preserve">Gastos com serviços de terceiros </t>
  </si>
  <si>
    <t xml:space="preserve">Third-party services </t>
  </si>
  <si>
    <t xml:space="preserve">Gastos com material de expediente </t>
  </si>
  <si>
    <t xml:space="preserve">Office supplies </t>
  </si>
  <si>
    <t xml:space="preserve">Gastos com ocupação </t>
  </si>
  <si>
    <t xml:space="preserve">Occupancy </t>
  </si>
  <si>
    <t xml:space="preserve">Gastos com correio </t>
  </si>
  <si>
    <t xml:space="preserve">Mailing </t>
  </si>
  <si>
    <t xml:space="preserve">Processos Judiciais </t>
  </si>
  <si>
    <t xml:space="preserve">Lawsuits </t>
  </si>
  <si>
    <t xml:space="preserve">Outros custos dos serviços prestados </t>
  </si>
  <si>
    <t xml:space="preserve">Other cost of services </t>
  </si>
  <si>
    <t>Pro labore</t>
  </si>
  <si>
    <t xml:space="preserve">Reembolso de títulos e mensalidades associativas (b) </t>
  </si>
  <si>
    <t xml:space="preserve">Reimbursement of membership and monthly fees (b) </t>
  </si>
  <si>
    <t xml:space="preserve">Custos dos Serviços Prestados - Ex. CRC/Gama </t>
  </si>
  <si>
    <t xml:space="preserve">COGS - Ex. CRC/Gama </t>
  </si>
  <si>
    <t xml:space="preserve">Custos dos Serviços Prestados - CRC/Gama </t>
  </si>
  <si>
    <t xml:space="preserve">COGS - CRC/Gama </t>
  </si>
  <si>
    <t>Custos dos Serviços Prestados - Consolidado</t>
  </si>
  <si>
    <t xml:space="preserve">COGS - Consolidated </t>
  </si>
  <si>
    <t xml:space="preserve">Lucro bruto - Ex. CRC/Gama </t>
  </si>
  <si>
    <t xml:space="preserve">Gross profit - Ex. CRC/Gama </t>
  </si>
  <si>
    <t xml:space="preserve">Lucro bruto - CRC/Gama </t>
  </si>
  <si>
    <t xml:space="preserve">Gross profit - CRC/Gama </t>
  </si>
  <si>
    <t xml:space="preserve">Lucro bruto Consolidado </t>
  </si>
  <si>
    <t xml:space="preserve">Gross profit - Consolidated </t>
  </si>
  <si>
    <t xml:space="preserve">Despesas operacionais - Ex. CRC/Gama </t>
  </si>
  <si>
    <t xml:space="preserve">Operating expenses - Ex. CRC/Gama </t>
  </si>
  <si>
    <t xml:space="preserve">Despesas operacionais - CRC/Gama </t>
  </si>
  <si>
    <t xml:space="preserve">Operating expenses - CRC/Gama </t>
  </si>
  <si>
    <t xml:space="preserve">Despesas operacionais Consolidado </t>
  </si>
  <si>
    <t xml:space="preserve">Operating expenses - Consolidated </t>
  </si>
  <si>
    <t xml:space="preserve">Despesas Administrativas </t>
  </si>
  <si>
    <t xml:space="preserve">Administrative expenses </t>
  </si>
  <si>
    <t>Gastos com serviços de terceiros</t>
  </si>
  <si>
    <t xml:space="preserve">Gastos com contribuições e doações </t>
  </si>
  <si>
    <t xml:space="preserve">Contribution and donation </t>
  </si>
  <si>
    <t xml:space="preserve">Processos judiciais </t>
  </si>
  <si>
    <t xml:space="preserve">Outras despesas administrativas </t>
  </si>
  <si>
    <t xml:space="preserve">Other </t>
  </si>
  <si>
    <t xml:space="preserve">Amortização Aluguel </t>
  </si>
  <si>
    <t xml:space="preserve">Rental amortization </t>
  </si>
  <si>
    <t>D&amp;A (depreciações e amortizações)</t>
  </si>
  <si>
    <t xml:space="preserve">D&amp;A (depreciation and amortization) </t>
  </si>
  <si>
    <t xml:space="preserve">Despesas Administrativas - Ex. CRC/Gama </t>
  </si>
  <si>
    <t xml:space="preserve">Administrative expenses - Ex. CRC/Gama </t>
  </si>
  <si>
    <t xml:space="preserve">Despesas Administrativas - CRC/Gama </t>
  </si>
  <si>
    <t xml:space="preserve">Administrative expenses - CRC/Gama </t>
  </si>
  <si>
    <t xml:space="preserve"> - </t>
  </si>
  <si>
    <t xml:space="preserve">Despesas Administrativas Consolidado </t>
  </si>
  <si>
    <t xml:space="preserve">Administrative expenses - Consolidated </t>
  </si>
  <si>
    <t xml:space="preserve">(+) Despesas Extraordinárias Administrativas </t>
  </si>
  <si>
    <t xml:space="preserve">(+) Non-recurring administrative expenses </t>
  </si>
  <si>
    <t xml:space="preserve">Stock Options (não caixa) </t>
  </si>
  <si>
    <t xml:space="preserve">Stock options (non-cash) </t>
  </si>
  <si>
    <t xml:space="preserve">Outras </t>
  </si>
  <si>
    <t xml:space="preserve">Despesas Administrativas Recorrentes </t>
  </si>
  <si>
    <t xml:space="preserve">Recurring administrative expenses </t>
  </si>
  <si>
    <t xml:space="preserve">Reclassificação </t>
  </si>
  <si>
    <t xml:space="preserve">Reclassification </t>
  </si>
  <si>
    <t xml:space="preserve">Despesas Comerciais </t>
  </si>
  <si>
    <t xml:space="preserve">Selling expenses </t>
  </si>
  <si>
    <t>Gastos com material de expediente</t>
  </si>
  <si>
    <t>Processos Judiciais</t>
  </si>
  <si>
    <t xml:space="preserve">Outras despesas comerciais </t>
  </si>
  <si>
    <t xml:space="preserve">Campanha de vendas </t>
  </si>
  <si>
    <t xml:space="preserve">Sales campaign </t>
  </si>
  <si>
    <t xml:space="preserve">Patrocínios </t>
  </si>
  <si>
    <t xml:space="preserve">Sponsorships </t>
  </si>
  <si>
    <t xml:space="preserve">Descontos concedidos </t>
  </si>
  <si>
    <t>Discounts granted</t>
  </si>
  <si>
    <t>Amortização de Comissões por Novas Vendas</t>
  </si>
  <si>
    <t xml:space="preserve">Amortization of commissions on new sales </t>
  </si>
  <si>
    <t xml:space="preserve">Comissão de terceiros </t>
  </si>
  <si>
    <t xml:space="preserve">Third-party commissions </t>
  </si>
  <si>
    <t xml:space="preserve">Publicidade e propaganda </t>
  </si>
  <si>
    <t xml:space="preserve">Marketing and advertising </t>
  </si>
  <si>
    <t xml:space="preserve">Despesas Comerciais - Ex. CRC/Gama </t>
  </si>
  <si>
    <t xml:space="preserve">Selling expenses - Ex. CRC/Gama </t>
  </si>
  <si>
    <t xml:space="preserve">Despesas Comerciais - CRC/Gama </t>
  </si>
  <si>
    <t xml:space="preserve">Selling expenses - CRC/Gama </t>
  </si>
  <si>
    <t>Despesas Comerciais Consolidado</t>
  </si>
  <si>
    <t xml:space="preserve">Selling expenses - Consolidated </t>
  </si>
  <si>
    <t xml:space="preserve">Fixas </t>
  </si>
  <si>
    <t xml:space="preserve">Fixed </t>
  </si>
  <si>
    <t xml:space="preserve">Variáveis </t>
  </si>
  <si>
    <t xml:space="preserve">Variable </t>
  </si>
  <si>
    <t xml:space="preserve">Verba de Marketing </t>
  </si>
  <si>
    <t xml:space="preserve">Marketing budget </t>
  </si>
  <si>
    <t xml:space="preserve">Não Recorrente </t>
  </si>
  <si>
    <t xml:space="preserve">Non-recurring </t>
  </si>
  <si>
    <t xml:space="preserve">Perdas com créditos incobráveis bruta - Ex. CRC/Gama </t>
  </si>
  <si>
    <t xml:space="preserve">Gross losses from uncollectible receivables - Ex. CRC/Gama </t>
  </si>
  <si>
    <t xml:space="preserve">Recuperação de créditos </t>
  </si>
  <si>
    <t xml:space="preserve">Credit recovery </t>
  </si>
  <si>
    <t xml:space="preserve">Perdas com créditos incobráveis líquida </t>
  </si>
  <si>
    <t xml:space="preserve">Net losses from uncollectible receivables </t>
  </si>
  <si>
    <t xml:space="preserve">Perdas com créditos incobráveis líquida - CRC/Gama </t>
  </si>
  <si>
    <t>Net losses from uncollectible receivables - CRC/Gama</t>
  </si>
  <si>
    <t xml:space="preserve">Perdas com créditos incobráveis líquida Consolidado </t>
  </si>
  <si>
    <t>Net losses from uncollectible receivables - Consolidated</t>
  </si>
  <si>
    <t>Outras (despesas) receitas operacionais líquidas - Ex. CRC/Gama</t>
  </si>
  <si>
    <t xml:space="preserve">Other net operating income (expenses) - Ex. CRC/Gama </t>
  </si>
  <si>
    <t xml:space="preserve">Despesas relativas à contingências </t>
  </si>
  <si>
    <t xml:space="preserve">Expenses related to contingencies </t>
  </si>
  <si>
    <t xml:space="preserve">Provisão por redução de valor recuperável </t>
  </si>
  <si>
    <t xml:space="preserve">Provision for impairment </t>
  </si>
  <si>
    <t>Constituição (Baixa) de Crédito Tributário em controladas</t>
  </si>
  <si>
    <t xml:space="preserve">Recording (write-off) of tax credits in subsidiaries </t>
  </si>
  <si>
    <t>Recuperação INSS</t>
  </si>
  <si>
    <t xml:space="preserve">INSS recovery </t>
  </si>
  <si>
    <t>(Perdas) Ganhos Operacionais</t>
  </si>
  <si>
    <t xml:space="preserve">Operating (losses) gains </t>
  </si>
  <si>
    <t xml:space="preserve">Outras (despesas) receitas líquidas </t>
  </si>
  <si>
    <t xml:space="preserve">Other net operating income (expenses) </t>
  </si>
  <si>
    <t xml:space="preserve">PIS e COFINS s/ outras receitas </t>
  </si>
  <si>
    <t xml:space="preserve">PIS and COFINS on other revenue </t>
  </si>
  <si>
    <t>Venda da Potencial</t>
  </si>
  <si>
    <t xml:space="preserve">Constituição de Crédito Tributário - PIS / COFINS </t>
  </si>
  <si>
    <t xml:space="preserve">Recording of tax credits - PIS/COFINS </t>
  </si>
  <si>
    <t>Outras (despesas) receitas operacionais líquidas - CRC/Gama (R$)</t>
  </si>
  <si>
    <t>Other net operating income (expenses) - CRC/Gama (R$)</t>
  </si>
  <si>
    <t xml:space="preserve">Outras (despesas) receitas operacionais líquidas Consolidado </t>
  </si>
  <si>
    <t xml:space="preserve">Other net operating income (expenses) - Consolidated </t>
  </si>
  <si>
    <t>Total de Despesas Operacionais - Ex. CRC/Gama</t>
  </si>
  <si>
    <t xml:space="preserve">Total operating expenses - Ex. CRC/Gama </t>
  </si>
  <si>
    <t>Total de Despesas Operacionais - Consolidado</t>
  </si>
  <si>
    <t xml:space="preserve">Total operating expenses - Consolidated </t>
  </si>
  <si>
    <t xml:space="preserve">EBIT - Ex. CRC/Gama </t>
  </si>
  <si>
    <t xml:space="preserve">EBIT - Consolidado </t>
  </si>
  <si>
    <t>EBIT - Consolidated</t>
  </si>
  <si>
    <t xml:space="preserve">(+) Depreciação e Amortização Ex. CRC/Gama </t>
  </si>
  <si>
    <t xml:space="preserve">(+) Depreciation and amortization - Ex. CRC/Gama </t>
  </si>
  <si>
    <t xml:space="preserve">(+) Depreciação e Amortização Consolidado </t>
  </si>
  <si>
    <t xml:space="preserve">(+) Depreciation and amortization - Consolidated </t>
  </si>
  <si>
    <t>EBITDA contábil - Ex. CRC/Gama</t>
  </si>
  <si>
    <t>Accounting EBITDA - Ex. CRC/Gama</t>
  </si>
  <si>
    <r>
      <t xml:space="preserve">Margem </t>
    </r>
    <r>
      <rPr>
        <sz val="11"/>
        <color indexed="8"/>
        <rFont val="Calibri Light"/>
        <family val="2"/>
        <scheme val="major"/>
      </rPr>
      <t>(%)</t>
    </r>
  </si>
  <si>
    <t>Margin (%)</t>
  </si>
  <si>
    <t xml:space="preserve">EBITDA contábil - Consolidado </t>
  </si>
  <si>
    <t xml:space="preserve">Accounting EBITDA - Consolidated </t>
  </si>
  <si>
    <t>Margem (%)</t>
  </si>
  <si>
    <t xml:space="preserve">Ajustes ao EBITDA </t>
  </si>
  <si>
    <t xml:space="preserve">Adjustments to EBITDA </t>
  </si>
  <si>
    <t>Stock Options</t>
  </si>
  <si>
    <t>Stock options</t>
  </si>
  <si>
    <t xml:space="preserve">Não recorrentes </t>
  </si>
  <si>
    <t xml:space="preserve">Non-recurring items </t>
  </si>
  <si>
    <t>Juros e multa Clientes</t>
  </si>
  <si>
    <t>Interest and fine - Clients</t>
  </si>
  <si>
    <t xml:space="preserve">Reclassificações financeiras/operacionais </t>
  </si>
  <si>
    <t xml:space="preserve">Financial/operating reclassifications </t>
  </si>
  <si>
    <t xml:space="preserve">PIS / COFINS Retroativo (c) </t>
  </si>
  <si>
    <t xml:space="preserve">Retroactive PIS/COFINS (c) </t>
  </si>
  <si>
    <t>Amortização Comissões</t>
  </si>
  <si>
    <t>Amortization Commissions</t>
  </si>
  <si>
    <t>Rental amortization</t>
  </si>
  <si>
    <t>Venda da aeronave</t>
  </si>
  <si>
    <t>Aircraft sale</t>
  </si>
  <si>
    <t>Recisões</t>
  </si>
  <si>
    <t>Terminations</t>
  </si>
  <si>
    <t>Venda Qsaúde</t>
  </si>
  <si>
    <t>Qsaúde selling</t>
  </si>
  <si>
    <t>Ação Covid</t>
  </si>
  <si>
    <t>COVID-19  Actions</t>
  </si>
  <si>
    <t>Baixa Benfeitorias</t>
  </si>
  <si>
    <t>Betterment Write-off</t>
  </si>
  <si>
    <t xml:space="preserve">EBITDA Ajustado - Ex. CRC/Gama </t>
  </si>
  <si>
    <t xml:space="preserve">Adjusted EBITDA - Ex. CRC/Gama </t>
  </si>
  <si>
    <t xml:space="preserve">EBITDA Aj. </t>
  </si>
  <si>
    <t>Adj. EBITDA</t>
  </si>
  <si>
    <t xml:space="preserve">Lucro Operacional Antes do Resultado Financeiro </t>
  </si>
  <si>
    <t xml:space="preserve">Operating profit before financial income (expense) </t>
  </si>
  <si>
    <t xml:space="preserve">Receitas financeiras Consolidada </t>
  </si>
  <si>
    <t xml:space="preserve">Consolidated financial income </t>
  </si>
  <si>
    <t xml:space="preserve">Despesas financeiras Consolidada </t>
  </si>
  <si>
    <t xml:space="preserve">Consolidated financial expense </t>
  </si>
  <si>
    <t xml:space="preserve">Resultado Antes do Imposto de Renda </t>
  </si>
  <si>
    <t xml:space="preserve">Income (loss) before income tax </t>
  </si>
  <si>
    <t xml:space="preserve">Imposto de Renda e Contribuição Social </t>
  </si>
  <si>
    <t xml:space="preserve">Income tax and social contribution </t>
  </si>
  <si>
    <t xml:space="preserve">Lucro (Prejuízo) Líquido do Período - Consolidado </t>
  </si>
  <si>
    <t xml:space="preserve">Net (loss) income for the period - Consolidated </t>
  </si>
  <si>
    <t xml:space="preserve">Atribuível a </t>
  </si>
  <si>
    <t xml:space="preserve">Attributable to </t>
  </si>
  <si>
    <t xml:space="preserve">Participações dos controladores </t>
  </si>
  <si>
    <t xml:space="preserve">Controlling interest </t>
  </si>
  <si>
    <t xml:space="preserve">Participações de não controladores </t>
  </si>
  <si>
    <t xml:space="preserve">Non-controlling interest </t>
  </si>
  <si>
    <t xml:space="preserve"> -   </t>
  </si>
  <si>
    <t>Balanço Patrimonial (R$ MM)</t>
  </si>
  <si>
    <t>Statement of Financial Position  (R$ MM)</t>
  </si>
  <si>
    <t xml:space="preserve">ATIVO </t>
  </si>
  <si>
    <t xml:space="preserve">ASSETS </t>
  </si>
  <si>
    <t xml:space="preserve">CIRCULANTE </t>
  </si>
  <si>
    <t>CURRENT ASSETS</t>
  </si>
  <si>
    <t xml:space="preserve">Caixa e equivalentes de caixa </t>
  </si>
  <si>
    <t xml:space="preserve">Cash and cash equivalents </t>
  </si>
  <si>
    <t xml:space="preserve">Aplicações financeiras </t>
  </si>
  <si>
    <t xml:space="preserve">Financial investments </t>
  </si>
  <si>
    <t xml:space="preserve">Créditos a receber de clientes </t>
  </si>
  <si>
    <t xml:space="preserve">Trade receivables </t>
  </si>
  <si>
    <t xml:space="preserve">Outros ativos </t>
  </si>
  <si>
    <t xml:space="preserve">Other assets </t>
  </si>
  <si>
    <t xml:space="preserve">Outros ativos financeiros </t>
  </si>
  <si>
    <t xml:space="preserve">Other financial assets </t>
  </si>
  <si>
    <t xml:space="preserve">Outros ativos não financeiros </t>
  </si>
  <si>
    <t xml:space="preserve">Other non-financial assets </t>
  </si>
  <si>
    <t xml:space="preserve">Ativos não circulantes classificados como mantidos para venda </t>
  </si>
  <si>
    <t xml:space="preserve">Non-current assets classified as held for sale </t>
  </si>
  <si>
    <t xml:space="preserve">Partes relacionadas </t>
  </si>
  <si>
    <t xml:space="preserve">Related parties </t>
  </si>
  <si>
    <t xml:space="preserve">Total do ativo circulante </t>
  </si>
  <si>
    <t xml:space="preserve">Total current assets </t>
  </si>
  <si>
    <t xml:space="preserve">NÃO CIRCULANTE </t>
  </si>
  <si>
    <t xml:space="preserve">NON-CURRENT ASSETS </t>
  </si>
  <si>
    <t xml:space="preserve">Realizável a longo prazo: </t>
  </si>
  <si>
    <t xml:space="preserve">Long-term assets: </t>
  </si>
  <si>
    <t xml:space="preserve">Imposto de renda e contribuição social diferidos </t>
  </si>
  <si>
    <t xml:space="preserve">Deferred income tax and social contribution </t>
  </si>
  <si>
    <t>Total do realizável a longo prazo</t>
  </si>
  <si>
    <t xml:space="preserve">Total long-term assets </t>
  </si>
  <si>
    <t xml:space="preserve">Investimentos </t>
  </si>
  <si>
    <t xml:space="preserve">Investments </t>
  </si>
  <si>
    <t xml:space="preserve">Imobilizado </t>
  </si>
  <si>
    <t xml:space="preserve">Property, plant and equipment </t>
  </si>
  <si>
    <t xml:space="preserve">Intangível </t>
  </si>
  <si>
    <t xml:space="preserve">Intangible assets </t>
  </si>
  <si>
    <t xml:space="preserve">Ágio </t>
  </si>
  <si>
    <t xml:space="preserve">Goodwill </t>
  </si>
  <si>
    <t>Outros ativos intangíveis</t>
  </si>
  <si>
    <t xml:space="preserve">Other intangible assets </t>
  </si>
  <si>
    <t>Total do ativo não circulante</t>
  </si>
  <si>
    <t xml:space="preserve">Total non-current assets </t>
  </si>
  <si>
    <t>TOTAL DO ATIVO</t>
  </si>
  <si>
    <t xml:space="preserve">TOTAL ASSETS </t>
  </si>
  <si>
    <t>PASSIVO E PATRIMÔNIO LÍQUIDO</t>
  </si>
  <si>
    <t xml:space="preserve">LIABILITIES AND EQUITY </t>
  </si>
  <si>
    <t xml:space="preserve">CURRENT LIABILITIES </t>
  </si>
  <si>
    <t xml:space="preserve">Debêntures </t>
  </si>
  <si>
    <t xml:space="preserve">Debentures </t>
  </si>
  <si>
    <t xml:space="preserve">Empréstimos e Financiamentos </t>
  </si>
  <si>
    <t xml:space="preserve">Loans and financing </t>
  </si>
  <si>
    <t xml:space="preserve">Impostos e contribuições a recolher </t>
  </si>
  <si>
    <t xml:space="preserve">Taxes and contributions payable </t>
  </si>
  <si>
    <t xml:space="preserve">Prêmios a repassar </t>
  </si>
  <si>
    <t xml:space="preserve">Transferable premiums </t>
  </si>
  <si>
    <t xml:space="preserve">Repasses financeiros a pagar </t>
  </si>
  <si>
    <t xml:space="preserve">Financial transfers payable </t>
  </si>
  <si>
    <t xml:space="preserve">Obrigações com pessoal </t>
  </si>
  <si>
    <t xml:space="preserve">Personnel obligations </t>
  </si>
  <si>
    <t xml:space="preserve">Antecipações a repassar </t>
  </si>
  <si>
    <t xml:space="preserve">Transferable advances </t>
  </si>
  <si>
    <t xml:space="preserve">Débitos diversos </t>
  </si>
  <si>
    <t xml:space="preserve">Sundry debits </t>
  </si>
  <si>
    <t xml:space="preserve">Opções para aquisição de participação de não controladores </t>
  </si>
  <si>
    <t xml:space="preserve">Options to buy non-controlling interest </t>
  </si>
  <si>
    <t xml:space="preserve">Arrendamentos </t>
  </si>
  <si>
    <t xml:space="preserve">Leases </t>
  </si>
  <si>
    <t>Passivos diretamente associados a ativos não circulantes classificados como mantidos para venda</t>
  </si>
  <si>
    <t xml:space="preserve">
Liabilities directly associated with non-current assets classified as held for sale</t>
  </si>
  <si>
    <t xml:space="preserve">Provisões técnicas de operações de assistência à saúde </t>
  </si>
  <si>
    <t xml:space="preserve">Technical provisions for health care operations </t>
  </si>
  <si>
    <t xml:space="preserve">Total do passivo circulante </t>
  </si>
  <si>
    <t xml:space="preserve">Total current liabilities </t>
  </si>
  <si>
    <t xml:space="preserve">Provisão para riscos tributários, cíveis e trabalhistas </t>
  </si>
  <si>
    <t xml:space="preserve">Provision for tax, civil and labor risks </t>
  </si>
  <si>
    <t xml:space="preserve">Receitas diferidas </t>
  </si>
  <si>
    <t xml:space="preserve">Deferred revenue </t>
  </si>
  <si>
    <t xml:space="preserve">Opções de ações de participação dos não controladores </t>
  </si>
  <si>
    <t xml:space="preserve">Stock options of non-controlling interest </t>
  </si>
  <si>
    <t>Obrigações com Pessoal</t>
  </si>
  <si>
    <t xml:space="preserve">Total do passivo não circulante </t>
  </si>
  <si>
    <t xml:space="preserve">Total non-current liabilities </t>
  </si>
  <si>
    <t xml:space="preserve">PATRIMÔNIO LÍQUIDO </t>
  </si>
  <si>
    <t xml:space="preserve">EQUITY </t>
  </si>
  <si>
    <t xml:space="preserve">Capital social </t>
  </si>
  <si>
    <t xml:space="preserve">Capital stock </t>
  </si>
  <si>
    <t xml:space="preserve">Reservas de capital </t>
  </si>
  <si>
    <t xml:space="preserve">Capital reserves </t>
  </si>
  <si>
    <t xml:space="preserve">Reserva de Lucro </t>
  </si>
  <si>
    <t xml:space="preserve">Profit reserve </t>
  </si>
  <si>
    <t xml:space="preserve">Ajuste de avaliação patrimonial </t>
  </si>
  <si>
    <t xml:space="preserve">Equity valuation adjustment </t>
  </si>
  <si>
    <t xml:space="preserve">Lucros (Prejuízos) acumulados </t>
  </si>
  <si>
    <t>Accumulated Profit (losses)</t>
  </si>
  <si>
    <t xml:space="preserve">Total do patrimônio líquido dos acionistas controladores </t>
  </si>
  <si>
    <t xml:space="preserve">Total controlling interest </t>
  </si>
  <si>
    <t>Participação dos não controladores no patrimônio líquido das controladas</t>
  </si>
  <si>
    <t xml:space="preserve">Non-controlling interest in the equity of subsidiaries </t>
  </si>
  <si>
    <t xml:space="preserve">Total do patrimônio líquido </t>
  </si>
  <si>
    <t xml:space="preserve">Total equity </t>
  </si>
  <si>
    <t xml:space="preserve">TOTAL DO PASSIVO E PATRIMÔNIO LÍQUIDO  </t>
  </si>
  <si>
    <t xml:space="preserve">TOTAL LIABILITIES AND EQUITY </t>
  </si>
  <si>
    <t>Fluxo de Caixa das Atividades Operacionais (R$ MM)</t>
  </si>
  <si>
    <t>Cash Flow from Operating Activities (R$ MM)</t>
  </si>
  <si>
    <t>2011A</t>
  </si>
  <si>
    <t>2012A</t>
  </si>
  <si>
    <t>2013A</t>
  </si>
  <si>
    <t xml:space="preserve">Lucro (prejuízo) líquido antes do imposto de renda e da contribuição social </t>
  </si>
  <si>
    <t xml:space="preserve">Net income (loss) before income tax and social contribution </t>
  </si>
  <si>
    <t xml:space="preserve">Ajustes por: </t>
  </si>
  <si>
    <t xml:space="preserve">Adjustment for: </t>
  </si>
  <si>
    <t xml:space="preserve">Depreciações e amortizações </t>
  </si>
  <si>
    <t xml:space="preserve">Depreciation and amortization </t>
  </si>
  <si>
    <t xml:space="preserve">Equivalência patrimonial </t>
  </si>
  <si>
    <t xml:space="preserve">Equity income </t>
  </si>
  <si>
    <t>Resultado na venda de ativo imobilizado e outros</t>
  </si>
  <si>
    <t xml:space="preserve">Result from the sale of fixed assets and other </t>
  </si>
  <si>
    <t xml:space="preserve">Opções outorgadas reconhecidas </t>
  </si>
  <si>
    <t xml:space="preserve">Options granted </t>
  </si>
  <si>
    <t xml:space="preserve">Perdas por redução de valor recuperavel </t>
  </si>
  <si>
    <t xml:space="preserve">Impairment losses </t>
  </si>
  <si>
    <t xml:space="preserve">Despesas financeiras </t>
  </si>
  <si>
    <t xml:space="preserve">Financial expenses </t>
  </si>
  <si>
    <t>Ações Restritas</t>
  </si>
  <si>
    <t>Restricted actions</t>
  </si>
  <si>
    <t xml:space="preserve">Impostos a compensar - PIS/COFINS </t>
  </si>
  <si>
    <t xml:space="preserve">Taxes to offset - PIS/COFINS </t>
  </si>
  <si>
    <t>Provisão para riscos tributários, cíveis e trabalhistas</t>
  </si>
  <si>
    <t xml:space="preserve">Resultado na Venda da Potencial </t>
  </si>
  <si>
    <t xml:space="preserve">Result from the sale of Potencial </t>
  </si>
  <si>
    <t>Perdas com dividendos desproporcionais</t>
  </si>
  <si>
    <t>Losses with disproportionate dividends</t>
  </si>
  <si>
    <t>Provisão de reajustes</t>
  </si>
  <si>
    <t>Provision for readjustments</t>
  </si>
  <si>
    <t>Resultado na Venda de Controlada</t>
  </si>
  <si>
    <t>Result from the sale of Qsaúde</t>
  </si>
  <si>
    <t xml:space="preserve">Lucro Líquido Ajustado </t>
  </si>
  <si>
    <t xml:space="preserve">Adjusted net income </t>
  </si>
  <si>
    <t xml:space="preserve">Aumento de créditos a receber de clientes </t>
  </si>
  <si>
    <t xml:space="preserve">Increase in trade receivables </t>
  </si>
  <si>
    <t xml:space="preserve">Aumento de outros ativos </t>
  </si>
  <si>
    <t xml:space="preserve">Increase in other assets </t>
  </si>
  <si>
    <t xml:space="preserve">Aumento (redução) de impostos e contribuições a recolher </t>
  </si>
  <si>
    <t xml:space="preserve">Increase (decrease) in taxes and contributions payable </t>
  </si>
  <si>
    <t xml:space="preserve">Aumento de prêmios a repassar </t>
  </si>
  <si>
    <t xml:space="preserve">Increase in transferable premiums </t>
  </si>
  <si>
    <t xml:space="preserve">Aumento (redução) de repasses financeiros a pagar </t>
  </si>
  <si>
    <t xml:space="preserve">Increase (decrease) of financial transfers payable </t>
  </si>
  <si>
    <t xml:space="preserve">Aumento (redução) de obrigações com pessoal </t>
  </si>
  <si>
    <t xml:space="preserve">Increase (decrease) in personnel obligations </t>
  </si>
  <si>
    <t xml:space="preserve">Redução (aumento) de débitos diversos </t>
  </si>
  <si>
    <t xml:space="preserve">Decrease (increase) in sundry debits </t>
  </si>
  <si>
    <t xml:space="preserve">(Redução) aumento de antecipações a repassar </t>
  </si>
  <si>
    <t xml:space="preserve">(Decrease) increase in transferable advances </t>
  </si>
  <si>
    <t xml:space="preserve">Aumento de aplicações financeiras </t>
  </si>
  <si>
    <t xml:space="preserve">Increase in financial investments </t>
  </si>
  <si>
    <t xml:space="preserve">Aumento (redução) de partes relacionadas </t>
  </si>
  <si>
    <t xml:space="preserve">Increase (decrease) in related parties </t>
  </si>
  <si>
    <t>Redução de receitas diferidas</t>
  </si>
  <si>
    <t xml:space="preserve">Decrease in deferred revenue </t>
  </si>
  <si>
    <t xml:space="preserve">Outros </t>
  </si>
  <si>
    <t xml:space="preserve">Caixa proveniente das (utilizado nas) operações </t>
  </si>
  <si>
    <t xml:space="preserve">Cash provided by (used in) operations </t>
  </si>
  <si>
    <t xml:space="preserve">Juros pagos sobre debêntures </t>
  </si>
  <si>
    <t>Interest paid on debentures</t>
  </si>
  <si>
    <t xml:space="preserve">Dividendos recebidos de controladas </t>
  </si>
  <si>
    <t xml:space="preserve">Dividends received from subsidiaries </t>
  </si>
  <si>
    <t xml:space="preserve">Imposto de renda e contribuição social pagos </t>
  </si>
  <si>
    <t>Income tax and social contribution paid</t>
  </si>
  <si>
    <t xml:space="preserve">Dividendos pagos a controladoras </t>
  </si>
  <si>
    <t xml:space="preserve">Dividends paid to controlling shareholders </t>
  </si>
  <si>
    <t xml:space="preserve">Dividendos pagos para minoritários </t>
  </si>
  <si>
    <t xml:space="preserve">Dividends paid to minority shareholders </t>
  </si>
  <si>
    <t xml:space="preserve">Dividendos pagos para acionistas não controladores </t>
  </si>
  <si>
    <t xml:space="preserve">Dividends paid to non-controlling shareholders </t>
  </si>
  <si>
    <t xml:space="preserve">Caixa líquido proveniente das (utilizado nas) atividades operacionais </t>
  </si>
  <si>
    <t xml:space="preserve">Net cash provided by (used in) operating activities </t>
  </si>
  <si>
    <t xml:space="preserve">FLUXO DE CAIXA DAS ATIVIDADES DE INVESTIMENTO </t>
  </si>
  <si>
    <t xml:space="preserve">CASH FLOW FROM INVESTING ACTIVITIES </t>
  </si>
  <si>
    <t xml:space="preserve">Caixa Inicial Gama Saúde e Connectmed-CRC </t>
  </si>
  <si>
    <t xml:space="preserve">Initial cash at Gama Saúde and Connectmed-CRC </t>
  </si>
  <si>
    <t>Increase in financial investments</t>
  </si>
  <si>
    <t xml:space="preserve">Aplicações no ativo intangível </t>
  </si>
  <si>
    <t xml:space="preserve">Investment in intangible assets </t>
  </si>
  <si>
    <t xml:space="preserve">Aquisição de ativo imobilizado </t>
  </si>
  <si>
    <t>Acquisition of fixed assets</t>
  </si>
  <si>
    <t>Aquisição da UniConsult</t>
  </si>
  <si>
    <t>Acquisition of Uniconsult</t>
  </si>
  <si>
    <t xml:space="preserve">Valor pago na aquisição da Medlink, líquido do caixa adquirido </t>
  </si>
  <si>
    <t xml:space="preserve">Amount paid for the acquisition of Medlink, net of acquired cash </t>
  </si>
  <si>
    <t>Valor pago na aquisição da Praxis, líquido do caixa adquirido</t>
  </si>
  <si>
    <t xml:space="preserve">Amount paid for the acquisition of Praxis, net of acquired cash </t>
  </si>
  <si>
    <t xml:space="preserve">Participações dos não controladores </t>
  </si>
  <si>
    <t>Non-controlling interest</t>
  </si>
  <si>
    <t>Valor pago na aquisição da Aliança, líquido do caixa adquirido</t>
  </si>
  <si>
    <t xml:space="preserve">Amount paid for the acquisition of Aliança, net of acquired cash </t>
  </si>
  <si>
    <t xml:space="preserve">Valor pago na aquisição da GA Consultoria, líquido do caixa adquirido </t>
  </si>
  <si>
    <t>Amount paid for the acquisition of GA Consultoria, net of acquired cash</t>
  </si>
  <si>
    <t xml:space="preserve">Valor pago na aquisição da CRC-Gama Saúde, líquido do caixa adquirido </t>
  </si>
  <si>
    <t xml:space="preserve">Amount paid for the acquisition of CRC-Gama Saúde, net of acquired cash </t>
  </si>
  <si>
    <t xml:space="preserve">Acordo de Não Competição </t>
  </si>
  <si>
    <t xml:space="preserve">Non-compete agreement </t>
  </si>
  <si>
    <t xml:space="preserve">Pagamento do Bonus de Subscrição - Connectemed-CRC e Gama Saúde </t>
  </si>
  <si>
    <t xml:space="preserve">Payment of subscription warrant - Connectemed-CRC and Gama Saúde </t>
  </si>
  <si>
    <t xml:space="preserve">Valor pago na aquisição do Grupo Padrão, líquido do caixa adquirido </t>
  </si>
  <si>
    <t xml:space="preserve">Amount paid for the acquisition of Grupo Padrão, net of acquired cash </t>
  </si>
  <si>
    <t>Caixa líquido utilizado nas atividades de investimento</t>
  </si>
  <si>
    <t xml:space="preserve">Net cash used in investing activities </t>
  </si>
  <si>
    <t xml:space="preserve">FLUXO DE CAIXA DAS ATIVIDADES DE FINANCIAMENTO </t>
  </si>
  <si>
    <t xml:space="preserve">CASH FLOW FROM FINANCING ACTIVITIES </t>
  </si>
  <si>
    <t>Valores pagos de empréstimos e financiamentos</t>
  </si>
  <si>
    <t>Loans and financing paid</t>
  </si>
  <si>
    <t>Pagamento Arrendamento</t>
  </si>
  <si>
    <t>Rental Payment</t>
  </si>
  <si>
    <t>Compra de ações em tesourária</t>
  </si>
  <si>
    <t>Purchase of treasury shares</t>
  </si>
  <si>
    <t xml:space="preserve">Dividendos pago aos acionistas Qualicorp S/A </t>
  </si>
  <si>
    <t xml:space="preserve">Dividends paid to Qualicorp S/A shareholders </t>
  </si>
  <si>
    <t xml:space="preserve">Valores pagos na emissão de debêntures </t>
  </si>
  <si>
    <t xml:space="preserve">Amounts paid for the issue of debentures </t>
  </si>
  <si>
    <t xml:space="preserve">Valores recebidos de debêntures emitidas </t>
  </si>
  <si>
    <t xml:space="preserve">Amounts received from the debenture issue </t>
  </si>
  <si>
    <t>Redução de Capital</t>
  </si>
  <si>
    <t>Capital reduction</t>
  </si>
  <si>
    <t xml:space="preserve">Aumento de Capital </t>
  </si>
  <si>
    <t xml:space="preserve">Capital increase </t>
  </si>
  <si>
    <t xml:space="preserve">Gasto com Emissão de Ações </t>
  </si>
  <si>
    <t xml:space="preserve">Share issue costs </t>
  </si>
  <si>
    <t xml:space="preserve">Caixa líquido proveniente das atividades de financiamento </t>
  </si>
  <si>
    <t xml:space="preserve">Net cash provided by financing activities </t>
  </si>
  <si>
    <t xml:space="preserve">AUMENTO (REDUÇÃO) LÍQUIDO(A) NO CAIXA E EQUIVALENTES DE CAIXA  </t>
  </si>
  <si>
    <t xml:space="preserve">NET INCREASE (DECREASE) IN CASH AND CASH EQUIVALENTS </t>
  </si>
  <si>
    <t xml:space="preserve">CAIXA E EQUIVALENTES DE CAIXA NO INÍCIO DO EXERCÍCIO/PERÍODO </t>
  </si>
  <si>
    <t>CASH AND CASH EQUIVALENTS AT BEGINNING OF YEAR/PERIOD</t>
  </si>
  <si>
    <t>CAIXA E EQUIVALENTES DE CAIXA NO FIM DO EXERCÍCIO/PERÍODO</t>
  </si>
  <si>
    <t xml:space="preserve">CASH AND CASH EQUIVALENTS AT END OF YEAR/PERIOD </t>
  </si>
  <si>
    <t>Amortizações</t>
  </si>
  <si>
    <t>Amortizations</t>
  </si>
  <si>
    <t>Amortização de Relacionamento c/ Clientes</t>
  </si>
  <si>
    <t>Amortization Clients Relationship</t>
  </si>
  <si>
    <t>Amortização de Aquisição de Portfólio</t>
  </si>
  <si>
    <t>Portfolio Amortization</t>
  </si>
  <si>
    <t>Amortização Ágio</t>
  </si>
  <si>
    <t>Goodwill Amortization</t>
  </si>
  <si>
    <t>Cronograma de Amortizações</t>
  </si>
  <si>
    <t>Amortizations Schedule</t>
  </si>
  <si>
    <t>Relacionamento com cliente</t>
  </si>
  <si>
    <t>Clients Relationship</t>
  </si>
  <si>
    <t>Rentabilidade Futura - Ágio</t>
  </si>
  <si>
    <t>Goodwill</t>
  </si>
  <si>
    <t>Portfólio/Intangíveis</t>
  </si>
  <si>
    <t>Portfolio Acquisition</t>
  </si>
  <si>
    <t>PME</t>
  </si>
  <si>
    <t>PME Estipulação</t>
  </si>
  <si>
    <t>Empresarial e PME (R$ MM)</t>
  </si>
  <si>
    <t>Receita Bruta</t>
  </si>
  <si>
    <t xml:space="preserve">Adesão - Saúde </t>
  </si>
  <si>
    <t>Receitas Recorrentes Adesão (R$ MM)</t>
  </si>
  <si>
    <t xml:space="preserve">Vidas Adesão </t>
  </si>
  <si>
    <t>Adesão Vidas - Saúde  (milhares de vidas)</t>
  </si>
  <si>
    <t>Adesão Outros Produtos (milhares de vidas)</t>
  </si>
  <si>
    <t>Total Vidas Adesão (milhares de vidas)</t>
  </si>
  <si>
    <t xml:space="preserve">   Adesão One-time (R$ MM)</t>
  </si>
  <si>
    <t>Total Adesão - Saúde (R$ MM)</t>
  </si>
  <si>
    <t>Ticket Médio Mensal por Vida Adesão -  Saúde (R$)</t>
  </si>
  <si>
    <t xml:space="preserve">Adesãos - Novos Produtos </t>
  </si>
  <si>
    <t>Adesãos - Outros Produtos (R$ MM)</t>
  </si>
  <si>
    <t>Ticket Médio Mensal Adesãos - Novos Produtos (R$)</t>
  </si>
  <si>
    <t>Total Adesãos (Saúde + Outros Produtos)  (R$ MM)</t>
  </si>
  <si>
    <t>Adesão (R$ MM)</t>
  </si>
  <si>
    <t>Massificados (R$ MM)</t>
  </si>
  <si>
    <t>Empresarial (R$ MM)</t>
  </si>
  <si>
    <t>PME (R$ MM)</t>
  </si>
  <si>
    <t>PME Estipulação (R$ MM)</t>
  </si>
  <si>
    <t>Médico-Hospitalar (R$ MM)</t>
  </si>
  <si>
    <t>Total Receita Bruta (R$ MM)</t>
  </si>
  <si>
    <t>Cancelamentos</t>
  </si>
  <si>
    <t>Impostos sobre a venda</t>
  </si>
  <si>
    <t>Receita Líquida (R$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</si>
</sst>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_-;\-* #,##0.0_-;_-* &quot;-&quot;??_-;_-@_-"/>
    <numFmt numFmtId="165" formatCode="_-* #,##0.0_-;\-* #,##0.0_-;_-* &quot;-&quot;?_-;_-@_-"/>
    <numFmt numFmtId="166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indexed="8"/>
      <name val="Calibri Light"/>
      <family val="2"/>
      <scheme val="major"/>
    </font>
    <font>
      <sz val="11"/>
      <color rgb="FF002060"/>
      <name val="Calibri Light"/>
      <family val="2"/>
      <scheme val="major"/>
    </font>
    <font>
      <b/>
      <sz val="14"/>
      <color theme="8" tint="-0.249977111117893"/>
      <name val="Calibri Light"/>
      <family val="2"/>
      <scheme val="major"/>
    </font>
    <font>
      <sz val="17"/>
      <color theme="0"/>
      <name val="Calibri Light"/>
      <family val="2"/>
      <scheme val="major"/>
    </font>
    <font>
      <b/>
      <sz val="11"/>
      <color theme="8" tint="-0.249977111117893"/>
      <name val="Calibri Light"/>
      <family val="2"/>
      <scheme val="major"/>
    </font>
    <font>
      <b/>
      <sz val="20"/>
      <color theme="0"/>
      <name val="Verdana"/>
      <family val="2"/>
    </font>
    <font>
      <sz val="11"/>
      <name val="Calibri"/>
      <family val="2"/>
      <scheme val="minor"/>
    </font>
    <font>
      <sz val="12"/>
      <color rgb="FF383838"/>
      <name val="Calibri"/>
      <family val="2"/>
      <scheme val="minor"/>
    </font>
    <font>
      <b/>
      <sz val="24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</fills>
  <borders count="11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 style="thin">
        <color rgb="FFD3D3D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thin">
        <color rgb="FFD3D3D3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medium">
        <color rgb="FFFFC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11">
    <xf numFmtId="0" fontId="0" fillId="0" borderId="0" xfId="0"/>
    <xf numFmtId="0" fontId="0" fillId="2" borderId="0" xfId="0" applyFill="1"/>
    <xf numFmtId="0" fontId="0" fillId="2" borderId="0" xfId="0" quotePrefix="1" applyFill="1"/>
    <xf numFmtId="0" fontId="0" fillId="3" borderId="0" xfId="0" applyFill="1"/>
    <xf numFmtId="0" fontId="2" fillId="4" borderId="0" xfId="0" applyFont="1" applyFill="1"/>
    <xf numFmtId="0" fontId="3" fillId="2" borderId="1" xfId="0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 indent="1"/>
    </xf>
    <xf numFmtId="164" fontId="5" fillId="5" borderId="0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3" borderId="0" xfId="0" applyFont="1" applyFill="1"/>
    <xf numFmtId="0" fontId="2" fillId="4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6" fillId="2" borderId="3" xfId="2" applyNumberFormat="1" applyFont="1" applyFill="1" applyBorder="1" applyAlignment="1">
      <alignment horizontal="left" vertical="center" indent="1"/>
    </xf>
    <xf numFmtId="0" fontId="5" fillId="5" borderId="0" xfId="0" applyFont="1" applyFill="1" applyAlignment="1">
      <alignment horizontal="left" indent="1"/>
    </xf>
    <xf numFmtId="164" fontId="5" fillId="5" borderId="0" xfId="1" applyNumberFormat="1" applyFont="1" applyFill="1" applyAlignment="1">
      <alignment horizontal="left" wrapText="1" indent="1"/>
    </xf>
    <xf numFmtId="0" fontId="2" fillId="0" borderId="0" xfId="0" applyFont="1" applyAlignment="1">
      <alignment horizontal="left" indent="2"/>
    </xf>
    <xf numFmtId="164" fontId="2" fillId="0" borderId="0" xfId="1" applyNumberFormat="1" applyFont="1" applyAlignment="1">
      <alignment horizontal="left" wrapText="1"/>
    </xf>
    <xf numFmtId="0" fontId="2" fillId="5" borderId="0" xfId="0" applyFont="1" applyFill="1" applyAlignment="1">
      <alignment horizontal="left" indent="2"/>
    </xf>
    <xf numFmtId="164" fontId="2" fillId="5" borderId="0" xfId="1" applyNumberFormat="1" applyFont="1" applyFill="1" applyAlignment="1">
      <alignment horizontal="left" wrapText="1"/>
    </xf>
    <xf numFmtId="0" fontId="5" fillId="0" borderId="0" xfId="0" applyFont="1" applyAlignment="1">
      <alignment horizontal="left" indent="2"/>
    </xf>
    <xf numFmtId="164" fontId="5" fillId="0" borderId="0" xfId="1" applyNumberFormat="1" applyFont="1" applyAlignment="1">
      <alignment horizontal="left" wrapText="1"/>
    </xf>
    <xf numFmtId="0" fontId="5" fillId="5" borderId="0" xfId="0" applyFont="1" applyFill="1" applyAlignment="1">
      <alignment horizontal="left" indent="2"/>
    </xf>
    <xf numFmtId="164" fontId="5" fillId="5" borderId="0" xfId="1" applyNumberFormat="1" applyFont="1" applyFill="1" applyAlignment="1">
      <alignment horizontal="left" wrapText="1"/>
    </xf>
    <xf numFmtId="164" fontId="2" fillId="0" borderId="0" xfId="1" applyNumberFormat="1" applyFont="1" applyAlignment="1">
      <alignment horizontal="right" wrapText="1"/>
    </xf>
    <xf numFmtId="164" fontId="2" fillId="5" borderId="0" xfId="1" applyNumberFormat="1" applyFont="1" applyFill="1" applyAlignment="1">
      <alignment horizontal="right" wrapText="1"/>
    </xf>
    <xf numFmtId="0" fontId="2" fillId="0" borderId="4" xfId="0" applyFont="1" applyBorder="1" applyAlignment="1">
      <alignment horizontal="left" indent="2"/>
    </xf>
    <xf numFmtId="164" fontId="2" fillId="0" borderId="4" xfId="1" applyNumberFormat="1" applyFont="1" applyFill="1" applyBorder="1" applyAlignment="1">
      <alignment horizontal="left" wrapText="1" indent="1"/>
    </xf>
    <xf numFmtId="164" fontId="2" fillId="0" borderId="5" xfId="1" applyNumberFormat="1" applyFont="1" applyFill="1" applyBorder="1" applyAlignment="1">
      <alignment horizontal="left" wrapText="1" indent="1"/>
    </xf>
    <xf numFmtId="0" fontId="8" fillId="4" borderId="0" xfId="0" applyFont="1" applyFill="1"/>
    <xf numFmtId="164" fontId="8" fillId="4" borderId="0" xfId="1" applyNumberFormat="1" applyFont="1" applyFill="1"/>
    <xf numFmtId="0" fontId="6" fillId="2" borderId="6" xfId="2" applyNumberFormat="1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right" vertical="center"/>
    </xf>
    <xf numFmtId="164" fontId="3" fillId="2" borderId="7" xfId="1" applyNumberFormat="1" applyFont="1" applyFill="1" applyBorder="1" applyAlignment="1">
      <alignment horizontal="right" vertical="center"/>
    </xf>
    <xf numFmtId="0" fontId="9" fillId="5" borderId="0" xfId="0" applyFont="1" applyFill="1" applyAlignment="1">
      <alignment horizontal="left" indent="1"/>
    </xf>
    <xf numFmtId="0" fontId="9" fillId="0" borderId="0" xfId="0" applyFont="1" applyAlignment="1">
      <alignment horizontal="left" indent="1"/>
    </xf>
    <xf numFmtId="0" fontId="5" fillId="0" borderId="0" xfId="0" applyFont="1" applyAlignment="1">
      <alignment horizontal="right" wrapText="1"/>
    </xf>
    <xf numFmtId="164" fontId="5" fillId="5" borderId="0" xfId="1" applyNumberFormat="1" applyFont="1" applyFill="1" applyAlignment="1">
      <alignment horizontal="right" wrapText="1"/>
    </xf>
    <xf numFmtId="0" fontId="5" fillId="5" borderId="0" xfId="0" applyFont="1" applyFill="1" applyAlignment="1">
      <alignment horizontal="right" wrapText="1"/>
    </xf>
    <xf numFmtId="0" fontId="5" fillId="0" borderId="0" xfId="0" applyFont="1" applyAlignment="1">
      <alignment horizontal="left" indent="1"/>
    </xf>
    <xf numFmtId="164" fontId="5" fillId="0" borderId="0" xfId="1" applyNumberFormat="1" applyFont="1" applyAlignment="1">
      <alignment horizontal="right" wrapText="1"/>
    </xf>
    <xf numFmtId="0" fontId="2" fillId="5" borderId="0" xfId="0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 wrapText="1"/>
    </xf>
    <xf numFmtId="164" fontId="2" fillId="0" borderId="0" xfId="3" applyNumberFormat="1" applyFont="1"/>
    <xf numFmtId="164" fontId="2" fillId="0" borderId="0" xfId="3" applyNumberFormat="1" applyFont="1" applyFill="1"/>
    <xf numFmtId="164" fontId="2" fillId="5" borderId="0" xfId="1" applyNumberFormat="1" applyFont="1" applyFill="1"/>
    <xf numFmtId="164" fontId="2" fillId="5" borderId="0" xfId="3" applyNumberFormat="1" applyFont="1" applyFill="1"/>
    <xf numFmtId="164" fontId="2" fillId="0" borderId="0" xfId="1" applyNumberFormat="1" applyFont="1"/>
    <xf numFmtId="164" fontId="5" fillId="0" borderId="0" xfId="3" applyNumberFormat="1" applyFont="1"/>
    <xf numFmtId="164" fontId="5" fillId="0" borderId="0" xfId="3" applyNumberFormat="1" applyFont="1" applyFill="1"/>
    <xf numFmtId="164" fontId="5" fillId="5" borderId="0" xfId="1" applyNumberFormat="1" applyFont="1" applyFill="1"/>
    <xf numFmtId="164" fontId="5" fillId="5" borderId="0" xfId="3" applyNumberFormat="1" applyFont="1" applyFill="1"/>
    <xf numFmtId="164" fontId="5" fillId="0" borderId="0" xfId="1" applyNumberFormat="1" applyFont="1"/>
    <xf numFmtId="0" fontId="5" fillId="5" borderId="2" xfId="0" applyFont="1" applyFill="1" applyBorder="1" applyAlignment="1">
      <alignment horizontal="left" indent="1"/>
    </xf>
    <xf numFmtId="0" fontId="5" fillId="0" borderId="2" xfId="0" applyFont="1" applyBorder="1" applyAlignment="1">
      <alignment horizontal="left" indent="1"/>
    </xf>
    <xf numFmtId="0" fontId="5" fillId="0" borderId="2" xfId="0" applyFont="1" applyBorder="1" applyAlignment="1">
      <alignment horizontal="right" wrapText="1"/>
    </xf>
    <xf numFmtId="164" fontId="5" fillId="0" borderId="2" xfId="3" applyNumberFormat="1" applyFont="1" applyBorder="1"/>
    <xf numFmtId="164" fontId="5" fillId="0" borderId="2" xfId="3" applyNumberFormat="1" applyFont="1" applyFill="1" applyBorder="1"/>
    <xf numFmtId="164" fontId="5" fillId="5" borderId="2" xfId="1" applyNumberFormat="1" applyFont="1" applyFill="1" applyBorder="1"/>
    <xf numFmtId="164" fontId="5" fillId="5" borderId="2" xfId="3" applyNumberFormat="1" applyFont="1" applyFill="1" applyBorder="1"/>
    <xf numFmtId="0" fontId="0" fillId="0" borderId="2" xfId="0" applyBorder="1"/>
    <xf numFmtId="0" fontId="10" fillId="4" borderId="0" xfId="0" applyFont="1" applyFill="1"/>
    <xf numFmtId="0" fontId="11" fillId="5" borderId="0" xfId="0" applyFont="1" applyFill="1" applyAlignment="1">
      <alignment horizontal="left" indent="1"/>
    </xf>
    <xf numFmtId="0" fontId="11" fillId="0" borderId="0" xfId="0" applyFont="1" applyAlignment="1">
      <alignment horizontal="left" indent="1"/>
    </xf>
    <xf numFmtId="0" fontId="5" fillId="5" borderId="7" xfId="0" applyFont="1" applyFill="1" applyBorder="1" applyAlignment="1">
      <alignment horizontal="left" indent="2"/>
    </xf>
    <xf numFmtId="0" fontId="12" fillId="4" borderId="0" xfId="0" applyFont="1" applyFill="1" applyAlignment="1">
      <alignment vertical="center"/>
    </xf>
    <xf numFmtId="0" fontId="6" fillId="2" borderId="0" xfId="2" applyNumberFormat="1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 wrapText="1"/>
    </xf>
    <xf numFmtId="164" fontId="0" fillId="0" borderId="0" xfId="1" applyNumberFormat="1" applyFont="1"/>
    <xf numFmtId="0" fontId="13" fillId="6" borderId="0" xfId="0" applyFont="1" applyFill="1"/>
    <xf numFmtId="164" fontId="2" fillId="5" borderId="0" xfId="1" applyNumberFormat="1" applyFont="1" applyFill="1" applyAlignment="1">
      <alignment horizontal="left"/>
    </xf>
    <xf numFmtId="164" fontId="0" fillId="0" borderId="2" xfId="1" applyNumberFormat="1" applyFont="1" applyBorder="1"/>
    <xf numFmtId="164" fontId="14" fillId="3" borderId="0" xfId="0" applyNumberFormat="1" applyFont="1" applyFill="1" applyBorder="1" applyAlignment="1">
      <alignment horizontal="left" indent="1"/>
    </xf>
    <xf numFmtId="164" fontId="14" fillId="3" borderId="8" xfId="0" applyNumberFormat="1" applyFont="1" applyFill="1" applyBorder="1" applyAlignment="1">
      <alignment horizontal="left" indent="1"/>
    </xf>
    <xf numFmtId="164" fontId="2" fillId="7" borderId="0" xfId="1" applyNumberFormat="1" applyFont="1" applyFill="1" applyAlignment="1">
      <alignment horizontal="left"/>
    </xf>
    <xf numFmtId="0" fontId="13" fillId="6" borderId="0" xfId="0" applyFont="1" applyFill="1" applyAlignment="1">
      <alignment horizontal="left" indent="2"/>
    </xf>
    <xf numFmtId="0" fontId="15" fillId="4" borderId="0" xfId="0" applyFont="1" applyFill="1" applyAlignment="1">
      <alignment vertical="center"/>
    </xf>
    <xf numFmtId="0" fontId="5" fillId="6" borderId="0" xfId="0" applyFont="1" applyFill="1" applyBorder="1" applyAlignment="1">
      <alignment horizontal="left" vertical="center" indent="1"/>
    </xf>
    <xf numFmtId="164" fontId="5" fillId="6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1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indent="1"/>
    </xf>
    <xf numFmtId="0" fontId="4" fillId="0" borderId="10" xfId="0" applyFont="1" applyFill="1" applyBorder="1" applyAlignment="1">
      <alignment horizontal="left" vertical="center" indent="1"/>
    </xf>
    <xf numFmtId="0" fontId="5" fillId="3" borderId="0" xfId="0" applyFont="1" applyFill="1" applyBorder="1" applyAlignment="1">
      <alignment horizontal="left" vertical="center" indent="1"/>
    </xf>
    <xf numFmtId="164" fontId="5" fillId="3" borderId="0" xfId="1" applyNumberFormat="1" applyFont="1" applyFill="1" applyBorder="1" applyAlignment="1">
      <alignment horizontal="right" vertical="center" wrapText="1"/>
    </xf>
    <xf numFmtId="0" fontId="2" fillId="6" borderId="0" xfId="0" applyFont="1" applyFill="1" applyBorder="1" applyAlignment="1">
      <alignment horizontal="left" vertical="center" indent="1"/>
    </xf>
    <xf numFmtId="0" fontId="2" fillId="4" borderId="0" xfId="0" applyFont="1" applyFill="1" applyBorder="1"/>
    <xf numFmtId="0" fontId="2" fillId="3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164" fontId="2" fillId="0" borderId="0" xfId="1" applyNumberFormat="1" applyFont="1" applyBorder="1" applyAlignment="1">
      <alignment horizontal="right" vertical="center" wrapText="1"/>
    </xf>
    <xf numFmtId="164" fontId="2" fillId="6" borderId="0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indent="1"/>
    </xf>
    <xf numFmtId="164" fontId="2" fillId="0" borderId="0" xfId="1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 vertical="center" indent="2"/>
    </xf>
    <xf numFmtId="164" fontId="2" fillId="3" borderId="0" xfId="1" applyNumberFormat="1" applyFont="1" applyFill="1" applyBorder="1" applyAlignment="1">
      <alignment horizontal="right" vertical="center" wrapText="1"/>
    </xf>
    <xf numFmtId="43" fontId="2" fillId="6" borderId="0" xfId="1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 vertical="center" indent="1"/>
    </xf>
    <xf numFmtId="0" fontId="5" fillId="0" borderId="9" xfId="0" applyFont="1" applyFill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vertical="center" indent="1"/>
    </xf>
    <xf numFmtId="164" fontId="5" fillId="0" borderId="10" xfId="1" applyNumberFormat="1" applyFont="1" applyFill="1" applyBorder="1" applyAlignment="1">
      <alignment horizontal="right" vertical="center" wrapText="1"/>
    </xf>
    <xf numFmtId="164" fontId="5" fillId="3" borderId="10" xfId="1" applyNumberFormat="1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left" vertical="center" indent="1"/>
    </xf>
    <xf numFmtId="0" fontId="5" fillId="6" borderId="10" xfId="0" applyFont="1" applyFill="1" applyBorder="1" applyAlignment="1">
      <alignment horizontal="left" vertical="center" indent="1"/>
    </xf>
    <xf numFmtId="165" fontId="5" fillId="6" borderId="10" xfId="1" applyNumberFormat="1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left" vertical="center" indent="1"/>
    </xf>
    <xf numFmtId="0" fontId="5" fillId="3" borderId="10" xfId="0" applyFont="1" applyFill="1" applyBorder="1" applyAlignment="1">
      <alignment horizontal="left" vertical="center" indent="1"/>
    </xf>
    <xf numFmtId="164" fontId="5" fillId="6" borderId="10" xfId="1" applyNumberFormat="1" applyFont="1" applyFill="1" applyBorder="1" applyAlignment="1">
      <alignment horizontal="right" vertical="center" wrapText="1"/>
    </xf>
    <xf numFmtId="0" fontId="4" fillId="6" borderId="9" xfId="0" applyFont="1" applyFill="1" applyBorder="1" applyAlignment="1">
      <alignment horizontal="left" vertical="center" indent="1"/>
    </xf>
    <xf numFmtId="0" fontId="4" fillId="6" borderId="10" xfId="0" applyFont="1" applyFill="1" applyBorder="1" applyAlignment="1">
      <alignment horizontal="left" vertical="center" indent="1"/>
    </xf>
  </cellXfs>
  <cellStyles count="4">
    <cellStyle name="Normal" xfId="0" builtinId="0"/>
    <cellStyle name="Vírgula" xfId="1" builtinId="3"/>
    <cellStyle name="Vírgula 11" xfId="3"/>
    <cellStyle name="Vírgula 3" xfId="2"/>
  </cellStyles>
  <dxfs count="8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.0_-;\-* #,##0.0_-;_-* &quot;-&quot;??_-;_-@_-"/>
      <fill>
        <patternFill patternType="solid">
          <fgColor theme="0" tint="-0.14999847407452621"/>
          <bgColor theme="0" tint="-0.14999847407452621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8" tint="-0.249977111117893"/>
        <name val="Calibri Light"/>
        <scheme val="major"/>
      </font>
      <alignment horizontal="left" vertical="bottom" textRotation="0" wrapText="0" indent="1" justifyLastLine="0" shrinkToFit="0" readingOrder="0"/>
    </dxf>
    <dxf>
      <border outline="0">
        <top style="medium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 Light"/>
        <scheme val="major"/>
      </font>
      <fill>
        <patternFill patternType="solid">
          <fgColor indexed="64"/>
          <bgColor rgb="FF002060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name val="Calibri Light"/>
        <scheme val="major"/>
      </font>
      <alignment horizontal="righ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left" vertical="bottom" textRotation="0" relativeIndent="1" justifyLastLine="0" shrinkToFit="0" readingOrder="0"/>
    </dxf>
    <dxf>
      <border outline="0">
        <top style="medium">
          <color theme="1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 Light"/>
        <scheme val="maj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 Light"/>
        <scheme val="major"/>
      </font>
      <fill>
        <patternFill patternType="solid">
          <fgColor indexed="64"/>
          <bgColor rgb="FF002060"/>
        </patternFill>
      </fill>
      <alignment horizontal="righ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emonstra&#231;&#227;o de Resultados'!A1"/><Relationship Id="rId7" Type="http://schemas.openxmlformats.org/officeDocument/2006/relationships/hyperlink" Target="#'Cronograma de Amortiza&#231;&#245;es'!A1"/><Relationship Id="rId2" Type="http://schemas.openxmlformats.org/officeDocument/2006/relationships/hyperlink" Target="#Portfolio!A1"/><Relationship Id="rId1" Type="http://schemas.openxmlformats.org/officeDocument/2006/relationships/image" Target="../media/image1.png"/><Relationship Id="rId6" Type="http://schemas.openxmlformats.org/officeDocument/2006/relationships/hyperlink" Target="#Amortiza&#231;&#245;es!A1"/><Relationship Id="rId5" Type="http://schemas.openxmlformats.org/officeDocument/2006/relationships/hyperlink" Target="#'Fluxo de Caixa'!A1"/><Relationship Id="rId4" Type="http://schemas.openxmlformats.org/officeDocument/2006/relationships/hyperlink" Target="#'Balan&#231;o Patrimonial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over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over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over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over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over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over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38</xdr:row>
      <xdr:rowOff>0</xdr:rowOff>
    </xdr:to>
    <xdr:sp macro="" textlink="">
      <xdr:nvSpPr>
        <xdr:cNvPr id="2" name="Retângulo 1">
          <a:extLst/>
        </xdr:cNvPr>
        <xdr:cNvSpPr/>
      </xdr:nvSpPr>
      <xdr:spPr>
        <a:xfrm>
          <a:off x="0" y="0"/>
          <a:ext cx="6318946" cy="7239000"/>
        </a:xfrm>
        <a:prstGeom prst="rect">
          <a:avLst/>
        </a:prstGeom>
        <a:solidFill>
          <a:schemeClr val="bg1"/>
        </a:solidFill>
        <a:ln>
          <a:solidFill>
            <a:srgbClr val="50555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 editAs="oneCell">
    <xdr:from>
      <xdr:col>2</xdr:col>
      <xdr:colOff>180975</xdr:colOff>
      <xdr:row>8</xdr:row>
      <xdr:rowOff>171450</xdr:rowOff>
    </xdr:from>
    <xdr:to>
      <xdr:col>7</xdr:col>
      <xdr:colOff>349063</xdr:colOff>
      <xdr:row>24</xdr:row>
      <xdr:rowOff>66151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2FF358C-E833-534F-927C-74D1A18CB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1695450"/>
          <a:ext cx="3216088" cy="2942701"/>
        </a:xfrm>
        <a:prstGeom prst="rect">
          <a:avLst/>
        </a:prstGeom>
      </xdr:spPr>
    </xdr:pic>
    <xdr:clientData/>
  </xdr:twoCellAnchor>
  <xdr:twoCellAnchor>
    <xdr:from>
      <xdr:col>12</xdr:col>
      <xdr:colOff>141883</xdr:colOff>
      <xdr:row>6</xdr:row>
      <xdr:rowOff>120124</xdr:rowOff>
    </xdr:from>
    <xdr:to>
      <xdr:col>22</xdr:col>
      <xdr:colOff>43459</xdr:colOff>
      <xdr:row>11</xdr:row>
      <xdr:rowOff>31509</xdr:rowOff>
    </xdr:to>
    <xdr:sp macro="" textlink="">
      <xdr:nvSpPr>
        <xdr:cNvPr id="4" name="Retângulo de cantos arredondados 4">
          <a:hlinkClick xmlns:r="http://schemas.openxmlformats.org/officeDocument/2006/relationships" r:id="rId2"/>
          <a:extLst/>
        </xdr:cNvPr>
        <xdr:cNvSpPr/>
      </xdr:nvSpPr>
      <xdr:spPr>
        <a:xfrm>
          <a:off x="9285883" y="1263124"/>
          <a:ext cx="5997576" cy="863885"/>
        </a:xfrm>
        <a:prstGeom prst="roundRect">
          <a:avLst/>
        </a:prstGeom>
        <a:solidFill>
          <a:srgbClr val="FFC00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>
            <a:lnSpc>
              <a:spcPts val="1900"/>
            </a:lnSpc>
          </a:pPr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Portfólio</a:t>
          </a:r>
          <a:r>
            <a:rPr lang="pt-BR" sz="16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</a:t>
          </a:r>
          <a:r>
            <a:rPr lang="pt-BR" sz="1600" b="0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Portfolio</a:t>
          </a:r>
          <a:endParaRPr lang="pt-BR" sz="1600" b="0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152466</xdr:colOff>
      <xdr:row>11</xdr:row>
      <xdr:rowOff>166913</xdr:rowOff>
    </xdr:from>
    <xdr:to>
      <xdr:col>22</xdr:col>
      <xdr:colOff>54042</xdr:colOff>
      <xdr:row>16</xdr:row>
      <xdr:rowOff>80214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/>
        </xdr:cNvPr>
        <xdr:cNvSpPr/>
      </xdr:nvSpPr>
      <xdr:spPr>
        <a:xfrm>
          <a:off x="9296466" y="2262413"/>
          <a:ext cx="5997576" cy="865801"/>
        </a:xfrm>
        <a:prstGeom prst="roundRect">
          <a:avLst/>
        </a:prstGeom>
        <a:solidFill>
          <a:srgbClr val="FFC00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Demonstrações de Resultados</a:t>
          </a:r>
          <a:r>
            <a:rPr lang="pt-BR" sz="16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Income</a:t>
          </a:r>
          <a:r>
            <a:rPr lang="pt-BR" sz="1600" b="0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Statement</a:t>
          </a:r>
          <a:endParaRPr lang="pt-BR" sz="1600" b="0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176123</xdr:colOff>
      <xdr:row>17</xdr:row>
      <xdr:rowOff>2214</xdr:rowOff>
    </xdr:from>
    <xdr:to>
      <xdr:col>22</xdr:col>
      <xdr:colOff>77699</xdr:colOff>
      <xdr:row>21</xdr:row>
      <xdr:rowOff>75980</xdr:rowOff>
    </xdr:to>
    <xdr:sp macro="" textlink="">
      <xdr:nvSpPr>
        <xdr:cNvPr id="6" name="Retângulo de cantos arredondados 7">
          <a:hlinkClick xmlns:r="http://schemas.openxmlformats.org/officeDocument/2006/relationships" r:id="rId4"/>
          <a:extLst/>
        </xdr:cNvPr>
        <xdr:cNvSpPr/>
      </xdr:nvSpPr>
      <xdr:spPr>
        <a:xfrm>
          <a:off x="9320123" y="3240714"/>
          <a:ext cx="5997576" cy="835766"/>
        </a:xfrm>
        <a:prstGeom prst="roundRect">
          <a:avLst/>
        </a:prstGeom>
        <a:solidFill>
          <a:srgbClr val="FFC00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Balanço</a:t>
          </a:r>
          <a:r>
            <a:rPr lang="pt-BR" sz="16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Patrimonial / </a:t>
          </a:r>
          <a:r>
            <a:rPr lang="pt-BR" sz="1600" b="0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Statement of Financial Position</a:t>
          </a:r>
          <a:endParaRPr lang="pt-BR" sz="1600" b="0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187391</xdr:colOff>
      <xdr:row>22</xdr:row>
      <xdr:rowOff>32807</xdr:rowOff>
    </xdr:from>
    <xdr:to>
      <xdr:col>22</xdr:col>
      <xdr:colOff>88967</xdr:colOff>
      <xdr:row>26</xdr:row>
      <xdr:rowOff>113679</xdr:rowOff>
    </xdr:to>
    <xdr:sp macro="" textlink="">
      <xdr:nvSpPr>
        <xdr:cNvPr id="7" name="Retângulo de cantos arredondados 6">
          <a:hlinkClick xmlns:r="http://schemas.openxmlformats.org/officeDocument/2006/relationships" r:id="rId5"/>
          <a:extLst/>
        </xdr:cNvPr>
        <xdr:cNvSpPr/>
      </xdr:nvSpPr>
      <xdr:spPr>
        <a:xfrm>
          <a:off x="9331391" y="4223807"/>
          <a:ext cx="5997576" cy="842872"/>
        </a:xfrm>
        <a:prstGeom prst="roundRect">
          <a:avLst/>
        </a:prstGeom>
        <a:solidFill>
          <a:srgbClr val="FFC00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Fluxo</a:t>
          </a:r>
          <a:r>
            <a:rPr lang="pt-BR" sz="16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Caixa / </a:t>
          </a:r>
          <a:r>
            <a:rPr lang="pt-BR" sz="1600" b="0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Cash Flow</a:t>
          </a:r>
          <a:endParaRPr lang="pt-BR" sz="1600" b="0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200025</xdr:colOff>
      <xdr:row>27</xdr:row>
      <xdr:rowOff>66675</xdr:rowOff>
    </xdr:from>
    <xdr:to>
      <xdr:col>22</xdr:col>
      <xdr:colOff>101601</xdr:colOff>
      <xdr:row>31</xdr:row>
      <xdr:rowOff>147547</xdr:rowOff>
    </xdr:to>
    <xdr:sp macro="" textlink="">
      <xdr:nvSpPr>
        <xdr:cNvPr id="8" name="Retângulo de cantos arredondados 6">
          <a:hlinkClick xmlns:r="http://schemas.openxmlformats.org/officeDocument/2006/relationships" r:id="rId6"/>
          <a:extLst/>
        </xdr:cNvPr>
        <xdr:cNvSpPr/>
      </xdr:nvSpPr>
      <xdr:spPr>
        <a:xfrm>
          <a:off x="7515225" y="5210175"/>
          <a:ext cx="5997576" cy="842872"/>
        </a:xfrm>
        <a:prstGeom prst="roundRect">
          <a:avLst/>
        </a:prstGeom>
        <a:solidFill>
          <a:srgbClr val="FFC00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Amortizações</a:t>
          </a:r>
          <a:r>
            <a:rPr lang="pt-BR" sz="16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/ </a:t>
          </a:r>
          <a:r>
            <a:rPr lang="pt-BR" sz="1600" b="0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Amortizations</a:t>
          </a:r>
          <a:endParaRPr lang="pt-BR" sz="1600" b="0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219075</xdr:colOff>
      <xdr:row>32</xdr:row>
      <xdr:rowOff>95250</xdr:rowOff>
    </xdr:from>
    <xdr:to>
      <xdr:col>22</xdr:col>
      <xdr:colOff>120651</xdr:colOff>
      <xdr:row>36</xdr:row>
      <xdr:rowOff>176122</xdr:rowOff>
    </xdr:to>
    <xdr:sp macro="" textlink="">
      <xdr:nvSpPr>
        <xdr:cNvPr id="9" name="Retângulo de cantos arredondados 6">
          <a:hlinkClick xmlns:r="http://schemas.openxmlformats.org/officeDocument/2006/relationships" r:id="rId7"/>
          <a:extLst/>
        </xdr:cNvPr>
        <xdr:cNvSpPr/>
      </xdr:nvSpPr>
      <xdr:spPr>
        <a:xfrm>
          <a:off x="7534275" y="6191250"/>
          <a:ext cx="5997576" cy="842872"/>
        </a:xfrm>
        <a:prstGeom prst="roundRect">
          <a:avLst/>
        </a:prstGeom>
        <a:solidFill>
          <a:srgbClr val="FFC000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pt-BR" sz="1600" b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Cronograma de Amortizações</a:t>
          </a:r>
          <a:r>
            <a:rPr lang="pt-BR" sz="1600" b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/ </a:t>
          </a:r>
          <a:r>
            <a:rPr lang="pt-BR" sz="1600" b="0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Amortizations Schedule</a:t>
          </a:r>
          <a:endParaRPr lang="pt-BR" sz="1600" b="0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55056</xdr:colOff>
      <xdr:row>0</xdr:row>
      <xdr:rowOff>590593</xdr:rowOff>
    </xdr:to>
    <xdr:sp macro="" textlink="">
      <xdr:nvSpPr>
        <xdr:cNvPr id="2" name="CaixaDeTexto 1">
          <a:extLst/>
        </xdr:cNvPr>
        <xdr:cNvSpPr txBox="1"/>
      </xdr:nvSpPr>
      <xdr:spPr>
        <a:xfrm>
          <a:off x="0" y="0"/>
          <a:ext cx="9751506" cy="5905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Portfólio</a:t>
          </a:r>
        </a:p>
      </xdr:txBody>
    </xdr:sp>
    <xdr:clientData/>
  </xdr:twoCellAnchor>
  <xdr:twoCellAnchor editAs="absolute">
    <xdr:from>
      <xdr:col>2</xdr:col>
      <xdr:colOff>104775</xdr:colOff>
      <xdr:row>0</xdr:row>
      <xdr:rowOff>38100</xdr:rowOff>
    </xdr:from>
    <xdr:to>
      <xdr:col>2</xdr:col>
      <xdr:colOff>676275</xdr:colOff>
      <xdr:row>0</xdr:row>
      <xdr:rowOff>590550</xdr:rowOff>
    </xdr:to>
    <xdr:grpSp>
      <xdr:nvGrpSpPr>
        <xdr:cNvPr id="3" name="Grupo 14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4314825" y="38100"/>
          <a:ext cx="571500" cy="552450"/>
          <a:chOff x="25556307" y="144961"/>
          <a:chExt cx="467591" cy="461058"/>
        </a:xfrm>
      </xdr:grpSpPr>
      <xdr:pic>
        <xdr:nvPicPr>
          <xdr:cNvPr id="4" name="Imagem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5642511" y="144961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CaixaDeTexto 4">
            <a:extLst/>
          </xdr:cNvPr>
          <xdr:cNvSpPr txBox="1"/>
        </xdr:nvSpPr>
        <xdr:spPr>
          <a:xfrm>
            <a:off x="25556307" y="375490"/>
            <a:ext cx="467591" cy="23052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181604</xdr:colOff>
      <xdr:row>0</xdr:row>
      <xdr:rowOff>668868</xdr:rowOff>
    </xdr:to>
    <xdr:sp macro="" textlink="">
      <xdr:nvSpPr>
        <xdr:cNvPr id="2" name="CaixaDeTexto 1">
          <a:extLst/>
        </xdr:cNvPr>
        <xdr:cNvSpPr txBox="1"/>
      </xdr:nvSpPr>
      <xdr:spPr>
        <a:xfrm>
          <a:off x="0" y="0"/>
          <a:ext cx="8325479" cy="6688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Demonstração do Resultados (R$</a:t>
          </a:r>
          <a:r>
            <a:rPr lang="pt-BR" sz="1700" b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MM)</a:t>
          </a:r>
        </a:p>
      </xdr:txBody>
    </xdr:sp>
    <xdr:clientData/>
  </xdr:twoCellAnchor>
  <xdr:twoCellAnchor editAs="absolute">
    <xdr:from>
      <xdr:col>5</xdr:col>
      <xdr:colOff>466725</xdr:colOff>
      <xdr:row>0</xdr:row>
      <xdr:rowOff>95250</xdr:rowOff>
    </xdr:from>
    <xdr:to>
      <xdr:col>6</xdr:col>
      <xdr:colOff>342900</xdr:colOff>
      <xdr:row>0</xdr:row>
      <xdr:rowOff>657225</xdr:rowOff>
    </xdr:to>
    <xdr:grpSp>
      <xdr:nvGrpSpPr>
        <xdr:cNvPr id="3" name="Grupo 14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6553200" y="95250"/>
          <a:ext cx="561975" cy="561975"/>
          <a:chOff x="11605780" y="215217"/>
          <a:chExt cx="467591" cy="469878"/>
        </a:xfrm>
      </xdr:grpSpPr>
      <xdr:pic>
        <xdr:nvPicPr>
          <xdr:cNvPr id="4" name="Imagem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91982" y="215217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CaixaDeTexto 4">
            <a:extLst/>
          </xdr:cNvPr>
          <xdr:cNvSpPr txBox="1"/>
        </xdr:nvSpPr>
        <xdr:spPr>
          <a:xfrm>
            <a:off x="11605780" y="454138"/>
            <a:ext cx="467591" cy="23095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7</xdr:col>
      <xdr:colOff>266288</xdr:colOff>
      <xdr:row>0</xdr:row>
      <xdr:rowOff>590690</xdr:rowOff>
    </xdr:to>
    <xdr:sp macro="" textlink="">
      <xdr:nvSpPr>
        <xdr:cNvPr id="2" name="CaixaDeTexto 1">
          <a:extLst/>
        </xdr:cNvPr>
        <xdr:cNvSpPr txBox="1"/>
      </xdr:nvSpPr>
      <xdr:spPr>
        <a:xfrm>
          <a:off x="0" y="0"/>
          <a:ext cx="9591263" cy="590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Balanço Patrimonial</a:t>
          </a:r>
        </a:p>
      </xdr:txBody>
    </xdr:sp>
    <xdr:clientData/>
  </xdr:twoCellAnchor>
  <xdr:twoCellAnchor editAs="absolute">
    <xdr:from>
      <xdr:col>2</xdr:col>
      <xdr:colOff>19050</xdr:colOff>
      <xdr:row>0</xdr:row>
      <xdr:rowOff>38100</xdr:rowOff>
    </xdr:from>
    <xdr:to>
      <xdr:col>3</xdr:col>
      <xdr:colOff>9525</xdr:colOff>
      <xdr:row>0</xdr:row>
      <xdr:rowOff>590550</xdr:rowOff>
    </xdr:to>
    <xdr:grpSp>
      <xdr:nvGrpSpPr>
        <xdr:cNvPr id="3" name="Grupo 14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5886450" y="38100"/>
          <a:ext cx="552450" cy="552450"/>
          <a:chOff x="11605780" y="215217"/>
          <a:chExt cx="467591" cy="469878"/>
        </a:xfrm>
      </xdr:grpSpPr>
      <xdr:pic>
        <xdr:nvPicPr>
          <xdr:cNvPr id="4" name="Imagem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91982" y="215217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CaixaDeTexto 4">
            <a:extLst/>
          </xdr:cNvPr>
          <xdr:cNvSpPr txBox="1"/>
        </xdr:nvSpPr>
        <xdr:spPr>
          <a:xfrm>
            <a:off x="11605780" y="458257"/>
            <a:ext cx="467591" cy="2268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5</xdr:col>
      <xdr:colOff>656957</xdr:colOff>
      <xdr:row>0</xdr:row>
      <xdr:rowOff>598263</xdr:rowOff>
    </xdr:to>
    <xdr:sp macro="" textlink="">
      <xdr:nvSpPr>
        <xdr:cNvPr id="2" name="CaixaDeTexto 1">
          <a:extLst/>
        </xdr:cNvPr>
        <xdr:cNvSpPr txBox="1"/>
      </xdr:nvSpPr>
      <xdr:spPr>
        <a:xfrm>
          <a:off x="0" y="0"/>
          <a:ext cx="8000732" cy="5982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Fluxo de Caixa</a:t>
          </a:r>
        </a:p>
      </xdr:txBody>
    </xdr:sp>
    <xdr:clientData/>
  </xdr:twoCellAnchor>
  <xdr:twoCellAnchor editAs="absolute">
    <xdr:from>
      <xdr:col>2</xdr:col>
      <xdr:colOff>619125</xdr:colOff>
      <xdr:row>0</xdr:row>
      <xdr:rowOff>76200</xdr:rowOff>
    </xdr:from>
    <xdr:to>
      <xdr:col>3</xdr:col>
      <xdr:colOff>485775</xdr:colOff>
      <xdr:row>0</xdr:row>
      <xdr:rowOff>632883</xdr:rowOff>
    </xdr:to>
    <xdr:grpSp>
      <xdr:nvGrpSpPr>
        <xdr:cNvPr id="3" name="Grupo 14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5905500" y="76200"/>
          <a:ext cx="552450" cy="556683"/>
          <a:chOff x="11605780" y="215217"/>
          <a:chExt cx="467591" cy="469878"/>
        </a:xfrm>
      </xdr:grpSpPr>
      <xdr:pic>
        <xdr:nvPicPr>
          <xdr:cNvPr id="4" name="Imagem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91982" y="215217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CaixaDeTexto 4">
            <a:extLst/>
          </xdr:cNvPr>
          <xdr:cNvSpPr txBox="1"/>
        </xdr:nvSpPr>
        <xdr:spPr>
          <a:xfrm>
            <a:off x="11605780" y="458257"/>
            <a:ext cx="467591" cy="2268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275957</xdr:colOff>
      <xdr:row>0</xdr:row>
      <xdr:rowOff>598263</xdr:rowOff>
    </xdr:to>
    <xdr:sp macro="" textlink="">
      <xdr:nvSpPr>
        <xdr:cNvPr id="2" name="CaixaDeTexto 1">
          <a:extLst/>
        </xdr:cNvPr>
        <xdr:cNvSpPr txBox="1"/>
      </xdr:nvSpPr>
      <xdr:spPr>
        <a:xfrm>
          <a:off x="0" y="0"/>
          <a:ext cx="8000732" cy="5982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Amortizações</a:t>
          </a:r>
        </a:p>
      </xdr:txBody>
    </xdr:sp>
    <xdr:clientData/>
  </xdr:twoCellAnchor>
  <xdr:twoCellAnchor editAs="absolute">
    <xdr:from>
      <xdr:col>5</xdr:col>
      <xdr:colOff>238125</xdr:colOff>
      <xdr:row>0</xdr:row>
      <xdr:rowOff>38100</xdr:rowOff>
    </xdr:from>
    <xdr:to>
      <xdr:col>6</xdr:col>
      <xdr:colOff>161925</xdr:colOff>
      <xdr:row>0</xdr:row>
      <xdr:rowOff>594783</xdr:rowOff>
    </xdr:to>
    <xdr:grpSp>
      <xdr:nvGrpSpPr>
        <xdr:cNvPr id="3" name="Grupo 14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4819650" y="38100"/>
          <a:ext cx="552450" cy="556683"/>
          <a:chOff x="11605780" y="215217"/>
          <a:chExt cx="467591" cy="469878"/>
        </a:xfrm>
      </xdr:grpSpPr>
      <xdr:pic>
        <xdr:nvPicPr>
          <xdr:cNvPr id="4" name="Imagem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91982" y="215217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CaixaDeTexto 4">
            <a:extLst/>
          </xdr:cNvPr>
          <xdr:cNvSpPr txBox="1"/>
        </xdr:nvSpPr>
        <xdr:spPr>
          <a:xfrm>
            <a:off x="11605780" y="458257"/>
            <a:ext cx="467591" cy="2268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19050</xdr:colOff>
      <xdr:row>0</xdr:row>
      <xdr:rowOff>57150</xdr:rowOff>
    </xdr:from>
    <xdr:to>
      <xdr:col>2</xdr:col>
      <xdr:colOff>571500</xdr:colOff>
      <xdr:row>1</xdr:row>
      <xdr:rowOff>32808</xdr:rowOff>
    </xdr:to>
    <xdr:grpSp>
      <xdr:nvGrpSpPr>
        <xdr:cNvPr id="3" name="Grupo 14">
          <a:hlinkClick xmlns:r="http://schemas.openxmlformats.org/officeDocument/2006/relationships" r:id="rId1"/>
        </xdr:cNvPr>
        <xdr:cNvGrpSpPr>
          <a:grpSpLocks/>
        </xdr:cNvGrpSpPr>
      </xdr:nvGrpSpPr>
      <xdr:grpSpPr bwMode="auto">
        <a:xfrm>
          <a:off x="4400550" y="57150"/>
          <a:ext cx="552450" cy="556683"/>
          <a:chOff x="11605780" y="215217"/>
          <a:chExt cx="467591" cy="469878"/>
        </a:xfrm>
      </xdr:grpSpPr>
      <xdr:pic>
        <xdr:nvPicPr>
          <xdr:cNvPr id="4" name="Imagem 2">
            <a:hlinkClick xmlns:r="http://schemas.openxmlformats.org/officeDocument/2006/relationships" r:id="rId1"/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691982" y="215217"/>
            <a:ext cx="295187" cy="2951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5" name="CaixaDeTexto 4">
            <a:extLst/>
          </xdr:cNvPr>
          <xdr:cNvSpPr txBox="1"/>
        </xdr:nvSpPr>
        <xdr:spPr>
          <a:xfrm>
            <a:off x="11605780" y="458257"/>
            <a:ext cx="467591" cy="2268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800">
                <a:solidFill>
                  <a:schemeClr val="bg1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Home</a:t>
            </a:r>
          </a:p>
        </xdr:txBody>
      </xdr:sp>
    </xdr:grpSp>
    <xdr:clientData/>
  </xdr:twoCellAnchor>
  <xdr:twoCellAnchor editAs="absolute">
    <xdr:from>
      <xdr:col>0</xdr:col>
      <xdr:colOff>95250</xdr:colOff>
      <xdr:row>0</xdr:row>
      <xdr:rowOff>0</xdr:rowOff>
    </xdr:from>
    <xdr:to>
      <xdr:col>2</xdr:col>
      <xdr:colOff>0</xdr:colOff>
      <xdr:row>1</xdr:row>
      <xdr:rowOff>17238</xdr:rowOff>
    </xdr:to>
    <xdr:sp macro="" textlink="">
      <xdr:nvSpPr>
        <xdr:cNvPr id="7" name="CaixaDeTexto 6">
          <a:extLst/>
        </xdr:cNvPr>
        <xdr:cNvSpPr txBox="1"/>
      </xdr:nvSpPr>
      <xdr:spPr>
        <a:xfrm>
          <a:off x="95250" y="0"/>
          <a:ext cx="4286250" cy="5982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7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Cronograma de Amortizações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RGANIZACIONAL\GER%20PLAN%20FIN%20E%20ORCAMENTO\2_Or&#231;amento%20&amp;%20Desempenho\03_Dashboard\MODELO%20GA\2019\12_Dez_2019\Dashboard%20de%20DEZ2019_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RGANIZACIONAL\GER%20RELACOES%20INVESTIDORES\1Q19\QUADROS_RELEASE%20-%20Mar&#231;o.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quisitions_schedule"/>
      <sheetName val="CashFlowAnalysis"/>
      <sheetName val="1. Output"/>
      <sheetName val="3. IS"/>
      <sheetName val="Receita"/>
      <sheetName val="Net Segment Revenue QC+Alia (2"/>
      <sheetName val="Net Revenue fechada"/>
      <sheetName val="Base Receita Segmentada"/>
      <sheetName val="Comparativo Trimestre YOY"/>
      <sheetName val="2. IS Monthly Consol Tempo"/>
      <sheetName val="2. IS Monthly (EX-Tempo)"/>
      <sheetName val="Tempo"/>
      <sheetName val="Comercial e Outras ITR"/>
      <sheetName val="Net Segment Revenue QC+Aliança "/>
      <sheetName val="8. Portfolio"/>
      <sheetName val="10. Aver Tick Vendas (Health)"/>
      <sheetName val="11. Aver Tick Carteira (Health)"/>
      <sheetName val="12. Cancellations"/>
      <sheetName val="TD_ORÇ_2019"/>
      <sheetName val="Explicações"/>
      <sheetName val="4. Bridge  EBITDA"/>
      <sheetName val="Balancete Fiscal YTD 05M11"/>
      <sheetName val="5. BP"/>
      <sheetName val="6. CF"/>
      <sheetName val="Comparativo Trimestre YOY (2)"/>
      <sheetName val="Comparativo ITR 4º tri"/>
      <sheetName val="Histórico Explicações ITR"/>
      <sheetName val="ITR Histórico"/>
      <sheetName val="Explicações Trimestre"/>
      <sheetName val="Quadros ITR"/>
      <sheetName val="Comparativo T-1"/>
      <sheetName val="Planilha1"/>
      <sheetName val="7. New Lives"/>
      <sheetName val="9. Attrition"/>
      <sheetName val="Gráficos"/>
      <sheetName val="12. Headcount"/>
      <sheetName val="13. Portfolio2"/>
      <sheetName val="Pró Forma Atrittion"/>
      <sheetName val="Dinamica Associations"/>
      <sheetName val="14. Aver Tick Entidades"/>
      <sheetName val="15.Cancellations"/>
      <sheetName val="14. Associations"/>
      <sheetName val="Dados "/>
      <sheetName val="Corretagem Dem"/>
      <sheetName val="Agenciamento"/>
      <sheetName val="Plan2"/>
      <sheetName val="Premio Faturado"/>
      <sheetName val="Potencial"/>
      <sheetName val="Anajustra"/>
      <sheetName val="16.1 Resumo Qualicorp"/>
      <sheetName val="16.1 Resumo Qualicorp (2)"/>
      <sheetName val="16.2 Resumo Aliança"/>
      <sheetName val="17. Vidas Oper.Entid."/>
      <sheetName val="18. Premio Oper.Entid"/>
      <sheetName val="19. Cancelados"/>
      <sheetName val="20. Vendas"/>
      <sheetName val="21. Receita segmentada"/>
      <sheetName val="Consolidado"/>
      <sheetName val="Alianç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6">
          <cell r="FC106">
            <v>-3.8512521199999949</v>
          </cell>
        </row>
      </sheetData>
      <sheetData sheetId="10">
        <row r="9">
          <cell r="FC9">
            <v>108.30592852010105</v>
          </cell>
        </row>
      </sheetData>
      <sheetData sheetId="11"/>
      <sheetData sheetId="12">
        <row r="24">
          <cell r="BF24">
            <v>-340511.15999999968</v>
          </cell>
        </row>
      </sheetData>
      <sheetData sheetId="13">
        <row r="49">
          <cell r="CW49">
            <v>101760440.37820522</v>
          </cell>
          <cell r="CX49">
            <v>100507686.65785468</v>
          </cell>
          <cell r="CY49">
            <v>101086275.97901542</v>
          </cell>
        </row>
        <row r="50">
          <cell r="CW50">
            <v>40222425.312834792</v>
          </cell>
          <cell r="CX50">
            <v>29279052.42785091</v>
          </cell>
          <cell r="CY50">
            <v>40499906.720468588</v>
          </cell>
        </row>
        <row r="51">
          <cell r="CW51">
            <v>21300216.225522596</v>
          </cell>
          <cell r="CX51">
            <v>25892044.16188018</v>
          </cell>
          <cell r="CY51">
            <v>21578997.72072003</v>
          </cell>
        </row>
        <row r="52">
          <cell r="CW52">
            <v>0</v>
          </cell>
          <cell r="CX52">
            <v>0</v>
          </cell>
          <cell r="CY52">
            <v>0</v>
          </cell>
        </row>
        <row r="55">
          <cell r="CW55">
            <v>316134.38811951253</v>
          </cell>
          <cell r="CX55">
            <v>319854.76024157373</v>
          </cell>
          <cell r="CY55">
            <v>319619.73012601177</v>
          </cell>
        </row>
        <row r="56">
          <cell r="CW56">
            <v>0</v>
          </cell>
          <cell r="CX56">
            <v>0</v>
          </cell>
          <cell r="CY56">
            <v>0</v>
          </cell>
        </row>
        <row r="57">
          <cell r="CW57">
            <v>490531.48962327407</v>
          </cell>
          <cell r="CX57">
            <v>465519.48483632976</v>
          </cell>
          <cell r="CY57">
            <v>833086.04425187013</v>
          </cell>
        </row>
        <row r="58">
          <cell r="CW58">
            <v>2544754.3337597717</v>
          </cell>
          <cell r="CX58">
            <v>1971539.6895555994</v>
          </cell>
          <cell r="CY58">
            <v>3713351.012282555</v>
          </cell>
        </row>
        <row r="59">
          <cell r="CW59">
            <v>1810591.3429199909</v>
          </cell>
          <cell r="CX59">
            <v>1848866.6165710848</v>
          </cell>
          <cell r="CY59">
            <v>1867864.4487049365</v>
          </cell>
        </row>
        <row r="77">
          <cell r="CW77">
            <v>7194609.609999992</v>
          </cell>
          <cell r="CX77">
            <v>7680360.7900000019</v>
          </cell>
          <cell r="CY77">
            <v>7688518.980000006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C ORGANICO"/>
      <sheetName val="RACIONAL ROIC"/>
      <sheetName val="Beneficiários"/>
      <sheetName val="DRE"/>
      <sheetName val="COVENANTS LTM"/>
      <sheetName val="Teste PDD"/>
      <sheetName val="Teste Corretagem"/>
      <sheetName val="Teste Taxa ADM"/>
      <sheetName val="Comissão e campanhas"/>
      <sheetName val="Controle Dash"/>
      <sheetName val="Controle Dash Trimestre"/>
      <sheetName val="Mala Direta"/>
      <sheetName val="PRINC INDICADORES"/>
      <sheetName val="PORTFOLIO"/>
      <sheetName val="REC OP LIQUIDA"/>
      <sheetName val="CUSTOS SUMMARY"/>
      <sheetName val="CUSTOS SERVS PREST"/>
      <sheetName val="CUSTOS SERVS - MM"/>
      <sheetName val="DESP ADMINISTRATIVAS"/>
      <sheetName val="DESP ADM - MM"/>
      <sheetName val="DESPESAS COMERCIAISM"/>
      <sheetName val="DESPESAS COM - MM"/>
      <sheetName val="PERDAS C INCOBRAVEIS"/>
      <sheetName val="OUTRAS REC DESP O"/>
      <sheetName val="OUTRAS REC DESP FIN - MM"/>
      <sheetName val="RECEITAS DESP FINANC."/>
      <sheetName val="Lucro e Amortizações"/>
      <sheetName val="EBITDA"/>
      <sheetName val="ENDIVIDAMENTO"/>
      <sheetName val="CAPEX"/>
      <sheetName val="DEMONS RESULTADO"/>
      <sheetName val="EBITDA SIMULAÇÃO"/>
      <sheetName val="Ganho de Margem"/>
      <sheetName val="Ativo + Passivo (Release)"/>
      <sheetName val="FLUXO DE CAIXA"/>
      <sheetName val="DRE TEMPO"/>
      <sheetName val="Cenários DRE 3T14"/>
      <sheetName val="Cenários DRE 2014e1T15"/>
      <sheetName val="Dividendos"/>
      <sheetName val="DRE CRC GAMA"/>
      <sheetName val="Plan1"/>
      <sheetName val="DEMONS RESULTADO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B1" t="str">
            <v>1T16</v>
          </cell>
        </row>
      </sheetData>
      <sheetData sheetId="11"/>
      <sheetData sheetId="12"/>
      <sheetData sheetId="13">
        <row r="7">
          <cell r="H7">
            <v>97805</v>
          </cell>
        </row>
      </sheetData>
      <sheetData sheetId="14"/>
      <sheetData sheetId="15"/>
      <sheetData sheetId="16">
        <row r="5">
          <cell r="C5">
            <v>-33.504432210000012</v>
          </cell>
        </row>
      </sheetData>
      <sheetData sheetId="17"/>
      <sheetData sheetId="18">
        <row r="7">
          <cell r="C7">
            <v>-26.394673439999981</v>
          </cell>
        </row>
      </sheetData>
      <sheetData sheetId="19"/>
      <sheetData sheetId="20">
        <row r="5">
          <cell r="B5">
            <v>-9.9334323999999956</v>
          </cell>
        </row>
      </sheetData>
      <sheetData sheetId="21"/>
      <sheetData sheetId="22">
        <row r="18">
          <cell r="B18">
            <v>-28.022601260000002</v>
          </cell>
        </row>
      </sheetData>
      <sheetData sheetId="23">
        <row r="4">
          <cell r="B4">
            <v>1.2478333800000017</v>
          </cell>
        </row>
      </sheetData>
      <sheetData sheetId="24"/>
      <sheetData sheetId="25"/>
      <sheetData sheetId="26"/>
      <sheetData sheetId="27">
        <row r="18">
          <cell r="B18">
            <v>6.1815376100000003</v>
          </cell>
        </row>
      </sheetData>
      <sheetData sheetId="28"/>
      <sheetData sheetId="29"/>
      <sheetData sheetId="30">
        <row r="17">
          <cell r="E17">
            <v>16.852568780000993</v>
          </cell>
        </row>
      </sheetData>
      <sheetData sheetId="31"/>
      <sheetData sheetId="32"/>
      <sheetData sheetId="33">
        <row r="7">
          <cell r="K7">
            <v>262.56</v>
          </cell>
        </row>
        <row r="27">
          <cell r="K27">
            <v>114.78400000000001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ables/table1.xml><?xml version="1.0" encoding="utf-8"?>
<table xmlns="http://schemas.openxmlformats.org/spreadsheetml/2006/main" id="1" name="Tabela5" displayName="Tabela5" ref="B3:AJ72" totalsRowShown="0" headerRowDxfId="82" dataDxfId="81" tableBorderDxfId="80">
  <tableColumns count="35">
    <tableColumn id="1" name="Statement of Financial Position  (R$ MM)" dataDxfId="79"/>
    <tableColumn id="2" name="4T10" dataDxfId="78"/>
    <tableColumn id="3" name="1T11" dataDxfId="77"/>
    <tableColumn id="4" name="2T11" dataDxfId="76"/>
    <tableColumn id="5" name="3T11" dataDxfId="75"/>
    <tableColumn id="6" name="4T11" dataDxfId="74"/>
    <tableColumn id="7" name="1T12" dataDxfId="73"/>
    <tableColumn id="8" name="2T12" dataDxfId="72"/>
    <tableColumn id="9" name="3T12" dataDxfId="71"/>
    <tableColumn id="10" name="4T12" dataDxfId="70"/>
    <tableColumn id="11" name="1T13" dataDxfId="69"/>
    <tableColumn id="12" name="2T13" dataDxfId="68"/>
    <tableColumn id="13" name="3T13" dataDxfId="67"/>
    <tableColumn id="14" name="4T13" dataDxfId="66"/>
    <tableColumn id="15" name="1T14" dataDxfId="65"/>
    <tableColumn id="16" name="2T14" dataDxfId="64"/>
    <tableColumn id="17" name="3T14" dataDxfId="63"/>
    <tableColumn id="18" name="4T14" dataDxfId="62"/>
    <tableColumn id="19" name="1T15" dataDxfId="61"/>
    <tableColumn id="20" name="2T15" dataDxfId="60"/>
    <tableColumn id="21" name="3T15" dataDxfId="59"/>
    <tableColumn id="22" name="4T15" dataDxfId="58"/>
    <tableColumn id="23" name="1T16" dataDxfId="57"/>
    <tableColumn id="24" name="2T16" dataDxfId="56"/>
    <tableColumn id="25" name="3T16" dataDxfId="55"/>
    <tableColumn id="26" name="4T16" dataDxfId="54"/>
    <tableColumn id="27" name="1T17" dataDxfId="53"/>
    <tableColumn id="28" name="2T17" dataDxfId="52"/>
    <tableColumn id="29" name="3T17" dataDxfId="51"/>
    <tableColumn id="30" name="4T17" dataDxfId="50"/>
    <tableColumn id="31" name="1T18" dataDxfId="49"/>
    <tableColumn id="32" name="2T18" dataDxfId="48"/>
    <tableColumn id="33" name="3T18" dataDxfId="47"/>
    <tableColumn id="34" name="4T18" dataDxfId="46"/>
    <tableColumn id="35" name="1T19" dataDxfId="45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id="2" name="Tabela6" displayName="Tabela6" ref="B3:AQ76" totalsRowShown="0" headerRowDxfId="44" dataDxfId="43" tableBorderDxfId="42">
  <tableColumns count="42">
    <tableColumn id="1" name="Cash Flow from Operating Activities (R$ MM)" dataDxfId="41"/>
    <tableColumn id="2" name="1T11" dataDxfId="40" dataCellStyle="Vírgula"/>
    <tableColumn id="3" name="2T11" dataDxfId="39" dataCellStyle="Vírgula"/>
    <tableColumn id="4" name="3T11" dataDxfId="38" dataCellStyle="Vírgula"/>
    <tableColumn id="5" name="4T11" dataDxfId="37" dataCellStyle="Vírgula"/>
    <tableColumn id="6" name="2011A" dataDxfId="36" dataCellStyle="Vírgula"/>
    <tableColumn id="7" name="1T12" dataDxfId="35" dataCellStyle="Vírgula"/>
    <tableColumn id="8" name="2T12" dataDxfId="34" dataCellStyle="Vírgula"/>
    <tableColumn id="9" name="3T12" dataDxfId="33" dataCellStyle="Vírgula"/>
    <tableColumn id="10" name="4T12" dataDxfId="32" dataCellStyle="Vírgula"/>
    <tableColumn id="11" name="2012A" dataDxfId="31" dataCellStyle="Vírgula"/>
    <tableColumn id="12" name="1T13" dataDxfId="30" dataCellStyle="Vírgula"/>
    <tableColumn id="13" name="2T13" dataDxfId="29" dataCellStyle="Vírgula"/>
    <tableColumn id="14" name="3T13" dataDxfId="28" dataCellStyle="Vírgula"/>
    <tableColumn id="15" name="4T13" dataDxfId="27" dataCellStyle="Vírgula"/>
    <tableColumn id="16" name="2013A" dataDxfId="26" dataCellStyle="Vírgula"/>
    <tableColumn id="17" name="1T14" dataDxfId="25" dataCellStyle="Vírgula"/>
    <tableColumn id="18" name="2T14" dataDxfId="24" dataCellStyle="Vírgula"/>
    <tableColumn id="19" name="3T14" dataDxfId="23" dataCellStyle="Vírgula"/>
    <tableColumn id="20" name="4T14" dataDxfId="22" dataCellStyle="Vírgula"/>
    <tableColumn id="21" name="2014" dataDxfId="21" dataCellStyle="Vírgula"/>
    <tableColumn id="22" name="1T15" dataDxfId="20" dataCellStyle="Vírgula"/>
    <tableColumn id="23" name="2T15" dataDxfId="19" dataCellStyle="Vírgula"/>
    <tableColumn id="24" name="3T15" dataDxfId="18" dataCellStyle="Vírgula"/>
    <tableColumn id="25" name="4T15" dataDxfId="17" dataCellStyle="Vírgula"/>
    <tableColumn id="26" name="2015" dataDxfId="16" dataCellStyle="Vírgula"/>
    <tableColumn id="27" name="1T16" dataDxfId="15" dataCellStyle="Vírgula"/>
    <tableColumn id="28" name="2T16" dataDxfId="14" dataCellStyle="Vírgula"/>
    <tableColumn id="29" name="3T16" dataDxfId="13" dataCellStyle="Vírgula"/>
    <tableColumn id="30" name="4T16" dataDxfId="12" dataCellStyle="Vírgula"/>
    <tableColumn id="31" name="2016" dataDxfId="11" dataCellStyle="Vírgula"/>
    <tableColumn id="32" name="1T17" dataDxfId="10" dataCellStyle="Vírgula"/>
    <tableColumn id="33" name="2T17" dataDxfId="9" dataCellStyle="Vírgula"/>
    <tableColumn id="34" name="3T17" dataDxfId="8" dataCellStyle="Vírgula"/>
    <tableColumn id="35" name="4T17" dataDxfId="7" dataCellStyle="Vírgula"/>
    <tableColumn id="36" name="1T18" dataDxfId="6" dataCellStyle="Vírgula"/>
    <tableColumn id="37" name="2T18" dataDxfId="5" dataCellStyle="Vírgula"/>
    <tableColumn id="38" name="3T18" dataDxfId="4" dataCellStyle="Vírgula"/>
    <tableColumn id="39" name="4T18" dataDxfId="3" dataCellStyle="Vírgula"/>
    <tableColumn id="40" name="1T19" dataDxfId="2" dataCellStyle="Vírgula"/>
    <tableColumn id="41" name="2T19" dataDxfId="1" dataCellStyle="Vírgula"/>
    <tableColumn id="42" name="3T19" dataDxfId="0" dataCellStyle="Vírgula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:W38"/>
  <sheetViews>
    <sheetView showGridLines="0" tabSelected="1" zoomScale="70" zoomScaleNormal="70" workbookViewId="0">
      <selection activeCell="Y29" sqref="Y29"/>
    </sheetView>
  </sheetViews>
  <sheetFormatPr defaultRowHeight="15" x14ac:dyDescent="0.25"/>
  <sheetData>
    <row r="1" spans="11:23" x14ac:dyDescent="0.25"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1:23" x14ac:dyDescent="0.25"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1:23" x14ac:dyDescent="0.25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1:23" x14ac:dyDescent="0.25"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1:23" x14ac:dyDescent="0.25"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1:23" x14ac:dyDescent="0.25"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1:23" x14ac:dyDescent="0.25"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1:23" x14ac:dyDescent="0.25"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1:23" x14ac:dyDescent="0.25"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1:23" x14ac:dyDescent="0.25"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1:23" x14ac:dyDescent="0.25">
      <c r="K11" s="1"/>
      <c r="L11" s="1"/>
      <c r="M11" s="1"/>
      <c r="N11" s="1"/>
      <c r="O11" s="1"/>
      <c r="P11" s="2" t="s">
        <v>0</v>
      </c>
      <c r="Q11" s="1"/>
      <c r="R11" s="1"/>
      <c r="S11" s="1"/>
      <c r="T11" s="1"/>
      <c r="U11" s="1"/>
      <c r="V11" s="1"/>
      <c r="W11" s="1"/>
    </row>
    <row r="12" spans="11:23" x14ac:dyDescent="0.25"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1:23" x14ac:dyDescent="0.25"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1:23" x14ac:dyDescent="0.25"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1:23" x14ac:dyDescent="0.25"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1:23" x14ac:dyDescent="0.25"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1:23" x14ac:dyDescent="0.25"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1:23" x14ac:dyDescent="0.25"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1:23" x14ac:dyDescent="0.25"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1:23" x14ac:dyDescent="0.25"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1:23" x14ac:dyDescent="0.25"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1:23" x14ac:dyDescent="0.25"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1:23" x14ac:dyDescent="0.25"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1:23" x14ac:dyDescent="0.25"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1:23" x14ac:dyDescent="0.25"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1:23" x14ac:dyDescent="0.25"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1:23" x14ac:dyDescent="0.25"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1:23" x14ac:dyDescent="0.25"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1:23" x14ac:dyDescent="0.25"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1:23" x14ac:dyDescent="0.25"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1:23" x14ac:dyDescent="0.25"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1:23" x14ac:dyDescent="0.25"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1:23" x14ac:dyDescent="0.25"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1:23" x14ac:dyDescent="0.25"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1:23" x14ac:dyDescent="0.25"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1:23" x14ac:dyDescent="0.25"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1:23" x14ac:dyDescent="0.25"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1:23" x14ac:dyDescent="0.25"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H17" sqref="C17:AH17"/>
    </sheetView>
  </sheetViews>
  <sheetFormatPr defaultRowHeight="15" outlineLevelRow="1" outlineLevelCol="1" x14ac:dyDescent="0.25"/>
  <cols>
    <col min="1" max="1" width="63.140625" bestFit="1" customWidth="1"/>
    <col min="2" max="2" width="59.28515625" hidden="1" customWidth="1" outlineLevel="1"/>
    <col min="3" max="3" width="10.28515625" bestFit="1" customWidth="1" collapsed="1"/>
    <col min="4" max="43" width="10.28515625" bestFit="1" customWidth="1"/>
  </cols>
  <sheetData>
    <row r="1" spans="1:43" ht="50.25" customHeight="1" x14ac:dyDescent="0.2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</row>
    <row r="2" spans="1:43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</row>
    <row r="3" spans="1:43" ht="15.75" x14ac:dyDescent="0.25">
      <c r="A3" s="89" t="s">
        <v>1</v>
      </c>
      <c r="B3" s="89" t="s">
        <v>2</v>
      </c>
      <c r="C3" s="67" t="s">
        <v>3</v>
      </c>
      <c r="D3" s="67" t="s">
        <v>4</v>
      </c>
      <c r="E3" s="67" t="s">
        <v>5</v>
      </c>
      <c r="F3" s="67" t="s">
        <v>6</v>
      </c>
      <c r="G3" s="67" t="s">
        <v>7</v>
      </c>
      <c r="H3" s="67" t="s">
        <v>8</v>
      </c>
      <c r="I3" s="67" t="s">
        <v>9</v>
      </c>
      <c r="J3" s="67" t="s">
        <v>10</v>
      </c>
      <c r="K3" s="67" t="s">
        <v>11</v>
      </c>
      <c r="L3" s="67" t="s">
        <v>12</v>
      </c>
      <c r="M3" s="67" t="s">
        <v>13</v>
      </c>
      <c r="N3" s="67" t="s">
        <v>14</v>
      </c>
      <c r="O3" s="67" t="s">
        <v>15</v>
      </c>
      <c r="P3" s="67" t="s">
        <v>16</v>
      </c>
      <c r="Q3" s="67" t="s">
        <v>17</v>
      </c>
      <c r="R3" s="67" t="s">
        <v>18</v>
      </c>
      <c r="S3" s="67" t="s">
        <v>19</v>
      </c>
      <c r="T3" s="67" t="s">
        <v>20</v>
      </c>
      <c r="U3" s="67" t="s">
        <v>21</v>
      </c>
      <c r="V3" s="67" t="s">
        <v>22</v>
      </c>
      <c r="W3" s="67" t="s">
        <v>23</v>
      </c>
      <c r="X3" s="67" t="s">
        <v>24</v>
      </c>
      <c r="Y3" s="67" t="s">
        <v>25</v>
      </c>
      <c r="Z3" s="67" t="s">
        <v>26</v>
      </c>
      <c r="AA3" s="67" t="s">
        <v>27</v>
      </c>
      <c r="AB3" s="67" t="s">
        <v>28</v>
      </c>
      <c r="AC3" s="67" t="s">
        <v>29</v>
      </c>
      <c r="AD3" s="67" t="s">
        <v>30</v>
      </c>
      <c r="AE3" s="67" t="s">
        <v>31</v>
      </c>
      <c r="AF3" s="67" t="s">
        <v>32</v>
      </c>
      <c r="AG3" s="67" t="s">
        <v>33</v>
      </c>
      <c r="AH3" s="67" t="s">
        <v>34</v>
      </c>
      <c r="AI3" s="67" t="s">
        <v>35</v>
      </c>
      <c r="AJ3" s="67" t="s">
        <v>36</v>
      </c>
      <c r="AK3" s="67" t="s">
        <v>37</v>
      </c>
      <c r="AL3" s="67" t="s">
        <v>38</v>
      </c>
      <c r="AM3" s="67" t="s">
        <v>39</v>
      </c>
      <c r="AN3" s="67" t="s">
        <v>40</v>
      </c>
      <c r="AO3" s="67" t="s">
        <v>41</v>
      </c>
      <c r="AP3" s="67" t="s">
        <v>42</v>
      </c>
      <c r="AQ3" s="67" t="s">
        <v>43</v>
      </c>
    </row>
    <row r="4" spans="1:43" ht="15.75" x14ac:dyDescent="0.25">
      <c r="A4" s="6" t="s">
        <v>44</v>
      </c>
      <c r="B4" s="6" t="s">
        <v>45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5" spans="1:43" x14ac:dyDescent="0.25">
      <c r="A5" s="90" t="s">
        <v>585</v>
      </c>
      <c r="B5" s="90" t="s">
        <v>46</v>
      </c>
      <c r="C5" s="91">
        <v>603.29999999999995</v>
      </c>
      <c r="D5" s="91">
        <v>850.5</v>
      </c>
      <c r="E5" s="91">
        <v>957.38900000000001</v>
      </c>
      <c r="F5" s="91">
        <v>1234.011</v>
      </c>
      <c r="G5" s="91">
        <v>1336.52</v>
      </c>
      <c r="H5" s="91">
        <v>1376.682</v>
      </c>
      <c r="I5" s="91">
        <v>1402.7570000000001</v>
      </c>
      <c r="J5" s="91">
        <v>1473.2750000000001</v>
      </c>
      <c r="K5" s="91">
        <v>1736.7739999999999</v>
      </c>
      <c r="L5" s="91">
        <v>1719.0640000000001</v>
      </c>
      <c r="M5" s="91">
        <v>1756.66</v>
      </c>
      <c r="N5" s="91">
        <v>1815.4649999999999</v>
      </c>
      <c r="O5" s="91">
        <v>1837.9480000000001</v>
      </c>
      <c r="P5" s="91">
        <v>1880.163</v>
      </c>
      <c r="Q5" s="91">
        <v>1910.538</v>
      </c>
      <c r="R5" s="91">
        <v>1867.057</v>
      </c>
      <c r="S5" s="91">
        <v>1890.23</v>
      </c>
      <c r="T5" s="91">
        <v>1890.6659999999999</v>
      </c>
      <c r="U5" s="91">
        <v>2004.671</v>
      </c>
      <c r="V5" s="91">
        <v>1858.278</v>
      </c>
      <c r="W5" s="91">
        <v>1831.3340000000001</v>
      </c>
      <c r="X5" s="91">
        <v>1790.7719999999999</v>
      </c>
      <c r="Y5" s="91">
        <v>1774.404</v>
      </c>
      <c r="Z5" s="91">
        <v>1815.3620000000001</v>
      </c>
      <c r="AA5" s="91">
        <v>1794.883</v>
      </c>
      <c r="AB5" s="91">
        <v>1790.9970000000001</v>
      </c>
      <c r="AC5" s="91">
        <v>1756.527</v>
      </c>
      <c r="AD5" s="91">
        <v>1736.175</v>
      </c>
      <c r="AE5" s="91">
        <v>1663.3520000000001</v>
      </c>
      <c r="AF5" s="91">
        <v>1558.2260000000001</v>
      </c>
      <c r="AG5" s="91">
        <v>1344.3130000000001</v>
      </c>
      <c r="AH5" s="91">
        <v>1347.982</v>
      </c>
      <c r="AI5" s="91">
        <v>1284.51</v>
      </c>
      <c r="AJ5" s="91">
        <v>1260.2349999999999</v>
      </c>
      <c r="AK5" s="91">
        <v>1282.4549999999999</v>
      </c>
      <c r="AL5" s="91">
        <v>1279.627</v>
      </c>
      <c r="AM5" s="91">
        <v>1267.037</v>
      </c>
      <c r="AN5" s="91">
        <v>1304.9839999999999</v>
      </c>
      <c r="AO5" s="91">
        <v>1292.4010000000001</v>
      </c>
      <c r="AP5" s="91">
        <v>1318.0319999999999</v>
      </c>
      <c r="AQ5" s="91">
        <v>1536.0450000000001</v>
      </c>
    </row>
    <row r="6" spans="1:43" x14ac:dyDescent="0.25">
      <c r="A6" s="86" t="s">
        <v>47</v>
      </c>
      <c r="B6" s="86" t="s">
        <v>48</v>
      </c>
      <c r="C6" s="92">
        <v>520.6</v>
      </c>
      <c r="D6" s="92">
        <v>586.6</v>
      </c>
      <c r="E6" s="92">
        <v>633.43700000000001</v>
      </c>
      <c r="F6" s="92">
        <v>677.43299999999999</v>
      </c>
      <c r="G6" s="92">
        <v>887.29200000000003</v>
      </c>
      <c r="H6" s="92">
        <v>935.48</v>
      </c>
      <c r="I6" s="92">
        <v>1057.8109999999999</v>
      </c>
      <c r="J6" s="92">
        <v>1090.5309999999999</v>
      </c>
      <c r="K6" s="92">
        <v>1085.6569999999999</v>
      </c>
      <c r="L6" s="92">
        <v>1153.432</v>
      </c>
      <c r="M6" s="92">
        <v>1189.9880000000001</v>
      </c>
      <c r="N6" s="92">
        <v>1229.1759999999999</v>
      </c>
      <c r="O6" s="92">
        <v>1244.7460000000001</v>
      </c>
      <c r="P6" s="92">
        <v>1152.1510000000001</v>
      </c>
      <c r="Q6" s="92">
        <v>1153.9449999999999</v>
      </c>
      <c r="R6" s="92">
        <v>1152.7760000000001</v>
      </c>
      <c r="S6" s="92">
        <v>1024.654</v>
      </c>
      <c r="T6" s="92">
        <v>1016.468</v>
      </c>
      <c r="U6" s="92">
        <v>985.98299999999995</v>
      </c>
      <c r="V6" s="92">
        <v>1226.4870000000001</v>
      </c>
      <c r="W6" s="92">
        <v>1165.94</v>
      </c>
      <c r="X6" s="92">
        <v>1130.277</v>
      </c>
      <c r="Y6" s="92">
        <v>921.202</v>
      </c>
      <c r="Z6" s="92">
        <v>535.92600000000004</v>
      </c>
      <c r="AA6" s="92">
        <v>503.72300000000001</v>
      </c>
      <c r="AB6" s="92">
        <v>489.23700000000002</v>
      </c>
      <c r="AC6" s="92">
        <v>494.53800000000001</v>
      </c>
      <c r="AD6" s="92">
        <v>483.57600000000002</v>
      </c>
      <c r="AE6" s="92">
        <v>745.32100000000003</v>
      </c>
      <c r="AF6" s="92">
        <v>717.92899999999997</v>
      </c>
      <c r="AG6" s="92">
        <v>768.51300000000003</v>
      </c>
      <c r="AH6" s="92">
        <v>326.86900000000003</v>
      </c>
      <c r="AI6" s="92">
        <v>327.57799999999997</v>
      </c>
      <c r="AJ6" s="92">
        <v>292.07</v>
      </c>
      <c r="AK6" s="92">
        <v>307.24200000000002</v>
      </c>
      <c r="AL6" s="92">
        <v>349.50400000000002</v>
      </c>
      <c r="AM6" s="92">
        <v>374.52346</v>
      </c>
      <c r="AN6" s="92">
        <v>361</v>
      </c>
      <c r="AO6" s="92">
        <v>357.56700000000001</v>
      </c>
      <c r="AP6" s="92">
        <v>311.85300000000001</v>
      </c>
      <c r="AQ6" s="92">
        <v>308.74</v>
      </c>
    </row>
    <row r="7" spans="1:43" x14ac:dyDescent="0.25">
      <c r="A7" s="90" t="s">
        <v>579</v>
      </c>
      <c r="B7" s="90"/>
      <c r="C7" s="91">
        <v>0</v>
      </c>
      <c r="D7" s="91">
        <v>0</v>
      </c>
      <c r="E7" s="91">
        <v>0</v>
      </c>
      <c r="F7" s="91">
        <v>0</v>
      </c>
      <c r="G7" s="91">
        <v>0</v>
      </c>
      <c r="H7" s="91">
        <v>0</v>
      </c>
      <c r="I7" s="91">
        <v>0</v>
      </c>
      <c r="J7" s="91">
        <v>0</v>
      </c>
      <c r="K7" s="91">
        <v>0</v>
      </c>
      <c r="L7" s="91">
        <v>0</v>
      </c>
      <c r="M7" s="91">
        <v>0</v>
      </c>
      <c r="N7" s="91">
        <v>0</v>
      </c>
      <c r="O7" s="91">
        <v>0</v>
      </c>
      <c r="P7" s="91">
        <v>0</v>
      </c>
      <c r="Q7" s="91">
        <v>0</v>
      </c>
      <c r="R7" s="91">
        <v>0</v>
      </c>
      <c r="S7" s="91">
        <v>0</v>
      </c>
      <c r="T7" s="91">
        <v>0</v>
      </c>
      <c r="U7" s="91">
        <v>0</v>
      </c>
      <c r="V7" s="91">
        <v>0</v>
      </c>
      <c r="W7" s="91">
        <v>0</v>
      </c>
      <c r="X7" s="91">
        <v>0</v>
      </c>
      <c r="Y7" s="91">
        <v>0</v>
      </c>
      <c r="Z7" s="91">
        <v>0</v>
      </c>
      <c r="AA7" s="91">
        <v>0</v>
      </c>
      <c r="AB7" s="91">
        <v>0</v>
      </c>
      <c r="AC7" s="91">
        <v>0</v>
      </c>
      <c r="AD7" s="91">
        <v>0</v>
      </c>
      <c r="AE7" s="91">
        <v>0</v>
      </c>
      <c r="AF7" s="91">
        <v>0</v>
      </c>
      <c r="AG7" s="91">
        <v>0</v>
      </c>
      <c r="AH7" s="91">
        <v>0</v>
      </c>
      <c r="AI7" s="91">
        <v>0</v>
      </c>
      <c r="AJ7" s="91">
        <v>0</v>
      </c>
      <c r="AK7" s="91">
        <v>36.914999999999999</v>
      </c>
      <c r="AL7" s="91">
        <v>37.024000000000001</v>
      </c>
      <c r="AM7" s="91">
        <v>40.052</v>
      </c>
      <c r="AN7" s="91">
        <v>41.679000000000002</v>
      </c>
      <c r="AO7" s="91">
        <v>43.881999999999998</v>
      </c>
      <c r="AP7" s="91">
        <v>44.646000000000001</v>
      </c>
      <c r="AQ7" s="91">
        <v>47.353999999999999</v>
      </c>
    </row>
    <row r="8" spans="1:43" x14ac:dyDescent="0.25">
      <c r="A8" s="86" t="s">
        <v>580</v>
      </c>
      <c r="B8" s="86"/>
      <c r="C8" s="92">
        <v>0</v>
      </c>
      <c r="D8" s="92">
        <v>0</v>
      </c>
      <c r="E8" s="92">
        <v>0</v>
      </c>
      <c r="F8" s="92">
        <v>0</v>
      </c>
      <c r="G8" s="92">
        <v>0</v>
      </c>
      <c r="H8" s="92">
        <v>0</v>
      </c>
      <c r="I8" s="92">
        <v>0</v>
      </c>
      <c r="J8" s="92">
        <v>0</v>
      </c>
      <c r="K8" s="92">
        <v>0</v>
      </c>
      <c r="L8" s="92">
        <v>0</v>
      </c>
      <c r="M8" s="92">
        <v>0</v>
      </c>
      <c r="N8" s="92">
        <v>0</v>
      </c>
      <c r="O8" s="92">
        <v>0</v>
      </c>
      <c r="P8" s="92">
        <v>0</v>
      </c>
      <c r="Q8" s="92">
        <v>0</v>
      </c>
      <c r="R8" s="92">
        <v>0</v>
      </c>
      <c r="S8" s="92">
        <v>0</v>
      </c>
      <c r="T8" s="92">
        <v>0</v>
      </c>
      <c r="U8" s="92">
        <v>0</v>
      </c>
      <c r="V8" s="92">
        <v>0</v>
      </c>
      <c r="W8" s="92">
        <v>0</v>
      </c>
      <c r="X8" s="92">
        <v>0</v>
      </c>
      <c r="Y8" s="92">
        <v>0</v>
      </c>
      <c r="Z8" s="92">
        <v>0</v>
      </c>
      <c r="AA8" s="92">
        <v>0</v>
      </c>
      <c r="AB8" s="92">
        <v>0</v>
      </c>
      <c r="AC8" s="92">
        <v>0</v>
      </c>
      <c r="AD8" s="92">
        <v>0</v>
      </c>
      <c r="AE8" s="92">
        <v>0</v>
      </c>
      <c r="AF8" s="92">
        <v>0</v>
      </c>
      <c r="AG8" s="92">
        <v>0</v>
      </c>
      <c r="AH8" s="92">
        <v>0</v>
      </c>
      <c r="AI8" s="92">
        <v>0</v>
      </c>
      <c r="AJ8" s="92">
        <v>0</v>
      </c>
      <c r="AK8" s="92">
        <v>118.767</v>
      </c>
      <c r="AL8" s="92">
        <v>130.19499999999999</v>
      </c>
      <c r="AM8" s="92">
        <v>141.214</v>
      </c>
      <c r="AN8" s="92">
        <v>147.04300000000001</v>
      </c>
      <c r="AO8" s="92">
        <v>137.10900000000001</v>
      </c>
      <c r="AP8" s="92">
        <v>0</v>
      </c>
      <c r="AQ8" s="92">
        <v>0</v>
      </c>
    </row>
    <row r="9" spans="1:43" x14ac:dyDescent="0.25">
      <c r="A9" s="90" t="s">
        <v>113</v>
      </c>
      <c r="B9" s="90"/>
      <c r="C9" s="91">
        <v>0</v>
      </c>
      <c r="D9" s="91">
        <v>0</v>
      </c>
      <c r="E9" s="91">
        <v>0</v>
      </c>
      <c r="F9" s="91">
        <v>0</v>
      </c>
      <c r="G9" s="91">
        <v>0</v>
      </c>
      <c r="H9" s="91">
        <v>0</v>
      </c>
      <c r="I9" s="91">
        <v>0</v>
      </c>
      <c r="J9" s="91">
        <v>0</v>
      </c>
      <c r="K9" s="91">
        <v>0</v>
      </c>
      <c r="L9" s="91">
        <v>0</v>
      </c>
      <c r="M9" s="91">
        <v>0</v>
      </c>
      <c r="N9" s="91">
        <v>0</v>
      </c>
      <c r="O9" s="91">
        <v>0</v>
      </c>
      <c r="P9" s="91">
        <v>0</v>
      </c>
      <c r="Q9" s="91">
        <v>0</v>
      </c>
      <c r="R9" s="91">
        <v>0</v>
      </c>
      <c r="S9" s="91">
        <v>0</v>
      </c>
      <c r="T9" s="91">
        <v>0</v>
      </c>
      <c r="U9" s="91">
        <v>0</v>
      </c>
      <c r="V9" s="91">
        <v>0</v>
      </c>
      <c r="W9" s="91">
        <v>0</v>
      </c>
      <c r="X9" s="91">
        <v>0</v>
      </c>
      <c r="Y9" s="91">
        <v>0</v>
      </c>
      <c r="Z9" s="91">
        <v>0</v>
      </c>
      <c r="AA9" s="91">
        <v>0</v>
      </c>
      <c r="AB9" s="91">
        <v>0</v>
      </c>
      <c r="AC9" s="91">
        <v>0</v>
      </c>
      <c r="AD9" s="91">
        <v>0</v>
      </c>
      <c r="AE9" s="91">
        <v>0</v>
      </c>
      <c r="AF9" s="91">
        <v>0</v>
      </c>
      <c r="AG9" s="91">
        <v>0</v>
      </c>
      <c r="AH9" s="91">
        <v>0</v>
      </c>
      <c r="AI9" s="91">
        <v>0</v>
      </c>
      <c r="AJ9" s="91">
        <v>0</v>
      </c>
      <c r="AK9" s="91">
        <v>681.202</v>
      </c>
      <c r="AL9" s="91">
        <v>676.31500000000005</v>
      </c>
      <c r="AM9" s="91">
        <v>692.44899999999996</v>
      </c>
      <c r="AN9" s="91">
        <v>693.51199999999994</v>
      </c>
      <c r="AO9" s="91">
        <v>704.59400000000005</v>
      </c>
      <c r="AP9" s="91">
        <v>645.54200000000003</v>
      </c>
      <c r="AQ9" s="91">
        <v>603.827</v>
      </c>
    </row>
    <row r="10" spans="1:43" x14ac:dyDescent="0.25">
      <c r="A10" s="86" t="s">
        <v>49</v>
      </c>
      <c r="B10" s="86" t="s">
        <v>50</v>
      </c>
      <c r="C10" s="92">
        <v>1521.5</v>
      </c>
      <c r="D10" s="92">
        <v>1538.2</v>
      </c>
      <c r="E10" s="92">
        <v>1436.837</v>
      </c>
      <c r="F10" s="92">
        <v>1464.9549999999999</v>
      </c>
      <c r="G10" s="92">
        <v>1458.9849999999999</v>
      </c>
      <c r="H10" s="92">
        <v>1492.6769999999999</v>
      </c>
      <c r="I10" s="92">
        <v>1453.269</v>
      </c>
      <c r="J10" s="92">
        <v>1451.8409999999999</v>
      </c>
      <c r="K10" s="92">
        <v>1489.7850000000001</v>
      </c>
      <c r="L10" s="92">
        <v>1480.5740000000001</v>
      </c>
      <c r="M10" s="92">
        <v>1491.912</v>
      </c>
      <c r="N10" s="92">
        <v>1477.693</v>
      </c>
      <c r="O10" s="92">
        <v>1513.4690000000001</v>
      </c>
      <c r="P10" s="92">
        <v>1544.7639999999999</v>
      </c>
      <c r="Q10" s="92">
        <v>1557.085</v>
      </c>
      <c r="R10" s="92">
        <v>1541.8009999999999</v>
      </c>
      <c r="S10" s="92">
        <v>2296.7370000000001</v>
      </c>
      <c r="T10" s="92">
        <v>2225.7579999999998</v>
      </c>
      <c r="U10" s="92">
        <v>2249.123</v>
      </c>
      <c r="V10" s="92">
        <v>2148.1410000000001</v>
      </c>
      <c r="W10" s="92">
        <v>2187.7689999999998</v>
      </c>
      <c r="X10" s="92">
        <v>2163.6080000000002</v>
      </c>
      <c r="Y10" s="92">
        <v>2161.31</v>
      </c>
      <c r="Z10" s="92">
        <v>2318.393</v>
      </c>
      <c r="AA10" s="92">
        <v>2329.0920000000001</v>
      </c>
      <c r="AB10" s="92">
        <v>2287.5970000000002</v>
      </c>
      <c r="AC10" s="92">
        <v>2266.6379999999999</v>
      </c>
      <c r="AD10" s="92">
        <v>2230.1849999999999</v>
      </c>
      <c r="AE10" s="92">
        <v>2235.1529999999998</v>
      </c>
      <c r="AF10" s="92">
        <v>2240.924</v>
      </c>
      <c r="AG10" s="92">
        <v>940.375</v>
      </c>
      <c r="AH10" s="92">
        <v>952.37599999999998</v>
      </c>
      <c r="AI10" s="92">
        <v>945.78300000000002</v>
      </c>
      <c r="AJ10" s="92">
        <v>839.90899999999999</v>
      </c>
      <c r="AK10" s="92">
        <v>0</v>
      </c>
      <c r="AL10" s="92">
        <v>0</v>
      </c>
      <c r="AM10" s="92">
        <v>0</v>
      </c>
      <c r="AN10" s="92">
        <v>0</v>
      </c>
      <c r="AO10" s="92">
        <v>0</v>
      </c>
      <c r="AP10" s="92">
        <v>0</v>
      </c>
      <c r="AQ10" s="92">
        <v>0</v>
      </c>
    </row>
    <row r="11" spans="1:43" x14ac:dyDescent="0.25">
      <c r="A11" s="99" t="s">
        <v>51</v>
      </c>
      <c r="B11" s="100" t="s">
        <v>52</v>
      </c>
      <c r="C11" s="101">
        <v>2645.5</v>
      </c>
      <c r="D11" s="101">
        <v>2975.5</v>
      </c>
      <c r="E11" s="101">
        <v>3027.663</v>
      </c>
      <c r="F11" s="101">
        <v>3376.3989999999999</v>
      </c>
      <c r="G11" s="101">
        <v>3682.797</v>
      </c>
      <c r="H11" s="101">
        <v>3804.8389999999999</v>
      </c>
      <c r="I11" s="101">
        <v>3913.837</v>
      </c>
      <c r="J11" s="101">
        <v>4015.6469999999999</v>
      </c>
      <c r="K11" s="101">
        <v>4312.2160000000003</v>
      </c>
      <c r="L11" s="101">
        <v>4353.07</v>
      </c>
      <c r="M11" s="101">
        <v>4438.5600000000004</v>
      </c>
      <c r="N11" s="101">
        <v>4522.3339999999998</v>
      </c>
      <c r="O11" s="101">
        <v>4596.1629999999996</v>
      </c>
      <c r="P11" s="101">
        <v>4577.0780000000004</v>
      </c>
      <c r="Q11" s="101">
        <v>4621.5680000000002</v>
      </c>
      <c r="R11" s="101">
        <v>4561.634</v>
      </c>
      <c r="S11" s="101">
        <v>5211.6210000000001</v>
      </c>
      <c r="T11" s="101">
        <v>5132.8919999999998</v>
      </c>
      <c r="U11" s="101">
        <v>5239.777</v>
      </c>
      <c r="V11" s="101">
        <v>5232.9059999999999</v>
      </c>
      <c r="W11" s="101">
        <v>5185.0429999999997</v>
      </c>
      <c r="X11" s="101">
        <v>5084.6570000000002</v>
      </c>
      <c r="Y11" s="101">
        <v>4856.9160000000002</v>
      </c>
      <c r="Z11" s="101">
        <v>4669.6809999999996</v>
      </c>
      <c r="AA11" s="101">
        <v>4627.6980000000003</v>
      </c>
      <c r="AB11" s="101">
        <v>4567.8310000000001</v>
      </c>
      <c r="AC11" s="101">
        <v>4517.7030000000004</v>
      </c>
      <c r="AD11" s="101">
        <v>4449.9359999999997</v>
      </c>
      <c r="AE11" s="101">
        <v>4643.826</v>
      </c>
      <c r="AF11" s="101">
        <v>4517.0789999999997</v>
      </c>
      <c r="AG11" s="101">
        <v>3053.201</v>
      </c>
      <c r="AH11" s="101">
        <v>2627.2269999999999</v>
      </c>
      <c r="AI11" s="101">
        <v>2557.8710000000001</v>
      </c>
      <c r="AJ11" s="101">
        <v>2392.2139999999999</v>
      </c>
      <c r="AK11" s="101">
        <v>2426.5810000000001</v>
      </c>
      <c r="AL11" s="101">
        <v>2472.665</v>
      </c>
      <c r="AM11" s="101">
        <v>2515.2754599999998</v>
      </c>
      <c r="AN11" s="101">
        <v>2548.2179999999998</v>
      </c>
      <c r="AO11" s="101">
        <v>2535.5529999999999</v>
      </c>
      <c r="AP11" s="101">
        <v>2320.0729999999999</v>
      </c>
      <c r="AQ11" s="101">
        <v>2495.9660000000003</v>
      </c>
    </row>
    <row r="12" spans="1:43" x14ac:dyDescent="0.25">
      <c r="A12" s="78" t="s">
        <v>586</v>
      </c>
      <c r="B12" s="78" t="s">
        <v>53</v>
      </c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</row>
    <row r="13" spans="1:43" x14ac:dyDescent="0.25">
      <c r="A13" s="93" t="s">
        <v>54</v>
      </c>
      <c r="B13" s="93" t="s">
        <v>55</v>
      </c>
      <c r="C13" s="94">
        <v>374</v>
      </c>
      <c r="D13" s="94">
        <v>460.6</v>
      </c>
      <c r="E13" s="94">
        <v>668.94600000000003</v>
      </c>
      <c r="F13" s="94">
        <v>764.65899999999999</v>
      </c>
      <c r="G13" s="94">
        <v>835.14300000000003</v>
      </c>
      <c r="H13" s="94">
        <v>928.48400000000004</v>
      </c>
      <c r="I13" s="94">
        <v>954.24</v>
      </c>
      <c r="J13" s="94">
        <v>990.29</v>
      </c>
      <c r="K13" s="94">
        <v>1039.893</v>
      </c>
      <c r="L13" s="94">
        <v>1252.848</v>
      </c>
      <c r="M13" s="94">
        <v>1261.7180000000001</v>
      </c>
      <c r="N13" s="94">
        <v>1275.5319999999999</v>
      </c>
      <c r="O13" s="94">
        <v>1322.2460000000001</v>
      </c>
      <c r="P13" s="94">
        <v>1347.712</v>
      </c>
      <c r="Q13" s="94">
        <v>1369.4680000000001</v>
      </c>
      <c r="R13" s="94">
        <v>1392.9169999999999</v>
      </c>
      <c r="S13" s="94">
        <v>1431.1559999999999</v>
      </c>
      <c r="T13" s="94">
        <v>1445.4090000000001</v>
      </c>
      <c r="U13" s="94">
        <v>1467.19</v>
      </c>
      <c r="V13" s="94">
        <v>1467.799</v>
      </c>
      <c r="W13" s="94">
        <v>1432.123</v>
      </c>
      <c r="X13" s="94">
        <v>1406.2750000000001</v>
      </c>
      <c r="Y13" s="94">
        <v>1365.46</v>
      </c>
      <c r="Z13" s="94">
        <v>1365.6369999999999</v>
      </c>
      <c r="AA13" s="94">
        <v>1392.33</v>
      </c>
      <c r="AB13" s="94">
        <v>1371.5550000000001</v>
      </c>
      <c r="AC13" s="94">
        <v>1369.6759999999999</v>
      </c>
      <c r="AD13" s="94">
        <v>1349.63</v>
      </c>
      <c r="AE13" s="94">
        <v>1345.778</v>
      </c>
      <c r="AF13" s="94">
        <v>1276.883</v>
      </c>
      <c r="AG13" s="94">
        <v>1211.5909999999999</v>
      </c>
      <c r="AH13" s="94">
        <v>1222.7059999999999</v>
      </c>
      <c r="AI13" s="94">
        <v>1222.7059999999999</v>
      </c>
      <c r="AJ13" s="94">
        <v>1186.3309999999999</v>
      </c>
      <c r="AK13" s="94">
        <v>1163.2909999999999</v>
      </c>
      <c r="AL13" s="94">
        <v>1187.45</v>
      </c>
      <c r="AM13" s="94">
        <v>1191.876</v>
      </c>
      <c r="AN13" s="94">
        <v>1166.509</v>
      </c>
      <c r="AO13" s="94">
        <v>1189.693</v>
      </c>
      <c r="AP13" s="94">
        <v>1168.192</v>
      </c>
      <c r="AQ13" s="94">
        <v>1180.4739999999999</v>
      </c>
    </row>
    <row r="14" spans="1:43" x14ac:dyDescent="0.25">
      <c r="A14" s="86" t="s">
        <v>56</v>
      </c>
      <c r="B14" s="86" t="s">
        <v>57</v>
      </c>
      <c r="C14" s="92">
        <v>86.6</v>
      </c>
      <c r="D14" s="92">
        <v>208.2</v>
      </c>
      <c r="E14" s="92">
        <v>95.712999999999994</v>
      </c>
      <c r="F14" s="92">
        <v>704.84</v>
      </c>
      <c r="G14" s="92">
        <v>93.340999999999994</v>
      </c>
      <c r="H14" s="92">
        <v>25.756</v>
      </c>
      <c r="I14" s="92">
        <v>36.049999999999997</v>
      </c>
      <c r="J14" s="92">
        <v>49.603000000000002</v>
      </c>
      <c r="K14" s="92">
        <v>212.95500000000001</v>
      </c>
      <c r="L14" s="92">
        <v>8.8699999999999992</v>
      </c>
      <c r="M14" s="92">
        <v>13.814</v>
      </c>
      <c r="N14" s="92">
        <v>46.713999999999999</v>
      </c>
      <c r="O14" s="92">
        <v>25.466000000000001</v>
      </c>
      <c r="P14" s="92">
        <v>21.756</v>
      </c>
      <c r="Q14" s="92">
        <v>23.449000000000002</v>
      </c>
      <c r="R14" s="92">
        <v>38.238999999999997</v>
      </c>
      <c r="S14" s="92">
        <v>14.253</v>
      </c>
      <c r="T14" s="92">
        <v>21.780999999999999</v>
      </c>
      <c r="U14" s="92">
        <v>609</v>
      </c>
      <c r="V14" s="92">
        <v>17.654</v>
      </c>
      <c r="W14" s="92">
        <v>-25.847999999999999</v>
      </c>
      <c r="X14" s="92">
        <v>-40.814999999999998</v>
      </c>
      <c r="Y14" s="92">
        <v>177</v>
      </c>
      <c r="Z14" s="92">
        <v>26.693000000000001</v>
      </c>
      <c r="AA14" s="92">
        <v>-20.774999999999999</v>
      </c>
      <c r="AB14" s="92">
        <v>-1.879</v>
      </c>
      <c r="AC14" s="92">
        <v>-20.045999999999999</v>
      </c>
      <c r="AD14" s="92">
        <v>-3.8519999999999999</v>
      </c>
      <c r="AE14" s="92">
        <v>-68.894999999999996</v>
      </c>
      <c r="AF14" s="92">
        <v>-65.292000000000002</v>
      </c>
      <c r="AG14" s="92">
        <v>11.115</v>
      </c>
      <c r="AH14" s="92">
        <v>5.0540000000000003</v>
      </c>
      <c r="AI14" s="92">
        <v>-41.429000000000002</v>
      </c>
      <c r="AJ14" s="92">
        <v>-23.04</v>
      </c>
      <c r="AK14" s="92">
        <v>24.158999999999999</v>
      </c>
      <c r="AL14" s="92">
        <v>4.4260000000000002</v>
      </c>
      <c r="AM14" s="92">
        <v>-25.367000000000001</v>
      </c>
      <c r="AN14" s="92">
        <v>23.184000000000001</v>
      </c>
      <c r="AO14" s="92">
        <v>-21.501000000000001</v>
      </c>
      <c r="AP14" s="92">
        <v>12.282</v>
      </c>
      <c r="AQ14" s="92">
        <v>-15.938000000000001</v>
      </c>
    </row>
    <row r="15" spans="1:43" x14ac:dyDescent="0.25">
      <c r="A15" s="93" t="s">
        <v>58</v>
      </c>
      <c r="B15" s="93" t="s">
        <v>59</v>
      </c>
      <c r="C15" s="94" t="s">
        <v>60</v>
      </c>
      <c r="D15" s="94" t="s">
        <v>60</v>
      </c>
      <c r="E15" s="94" t="s">
        <v>60</v>
      </c>
      <c r="F15" s="94" t="s">
        <v>60</v>
      </c>
      <c r="G15" s="94" t="s">
        <v>60</v>
      </c>
      <c r="H15" s="94" t="s">
        <v>60</v>
      </c>
      <c r="I15" s="94" t="s">
        <v>60</v>
      </c>
      <c r="J15" s="94" t="s">
        <v>60</v>
      </c>
      <c r="K15" s="94" t="s">
        <v>60</v>
      </c>
      <c r="L15" s="94" t="s">
        <v>60</v>
      </c>
      <c r="M15" s="94" t="s">
        <v>60</v>
      </c>
      <c r="N15" s="94" t="s">
        <v>60</v>
      </c>
      <c r="O15" s="94" t="s">
        <v>60</v>
      </c>
      <c r="P15" s="94" t="s">
        <v>60</v>
      </c>
      <c r="Q15" s="94" t="s">
        <v>60</v>
      </c>
      <c r="R15" s="94" t="s">
        <v>60</v>
      </c>
      <c r="S15" s="94" t="s">
        <v>60</v>
      </c>
      <c r="T15" s="94" t="s">
        <v>60</v>
      </c>
      <c r="U15" s="94" t="s">
        <v>60</v>
      </c>
      <c r="V15" s="94">
        <v>-53.33</v>
      </c>
      <c r="W15" s="94" t="s">
        <v>60</v>
      </c>
      <c r="X15" s="94" t="s">
        <v>60</v>
      </c>
      <c r="Y15" s="94" t="s">
        <v>60</v>
      </c>
      <c r="Z15" s="94" t="s">
        <v>60</v>
      </c>
      <c r="AA15" s="94" t="s">
        <v>60</v>
      </c>
      <c r="AB15" s="94" t="s">
        <v>60</v>
      </c>
      <c r="AC15" s="94" t="s">
        <v>60</v>
      </c>
      <c r="AD15" s="94" t="s">
        <v>60</v>
      </c>
      <c r="AE15" s="94" t="s">
        <v>60</v>
      </c>
      <c r="AF15" s="94" t="s">
        <v>60</v>
      </c>
      <c r="AG15" s="94" t="s">
        <v>60</v>
      </c>
      <c r="AH15" s="94" t="s">
        <v>60</v>
      </c>
      <c r="AI15" s="94" t="s">
        <v>60</v>
      </c>
      <c r="AJ15" s="94" t="s">
        <v>60</v>
      </c>
      <c r="AK15" s="94" t="s">
        <v>60</v>
      </c>
      <c r="AL15" s="94" t="s">
        <v>60</v>
      </c>
      <c r="AM15" s="94" t="s">
        <v>60</v>
      </c>
      <c r="AN15" s="94">
        <v>0</v>
      </c>
      <c r="AO15" s="94">
        <v>0</v>
      </c>
      <c r="AP15" s="94">
        <v>0</v>
      </c>
      <c r="AQ15" s="94">
        <v>0</v>
      </c>
    </row>
    <row r="16" spans="1:43" x14ac:dyDescent="0.25">
      <c r="A16" s="86" t="s">
        <v>61</v>
      </c>
      <c r="B16" s="86" t="s">
        <v>62</v>
      </c>
      <c r="C16" s="92">
        <v>460.6</v>
      </c>
      <c r="D16" s="92">
        <v>668.9</v>
      </c>
      <c r="E16" s="92">
        <v>764.65899999999999</v>
      </c>
      <c r="F16" s="92">
        <v>835.14300000000003</v>
      </c>
      <c r="G16" s="92">
        <v>928.48400000000004</v>
      </c>
      <c r="H16" s="92">
        <v>954.24</v>
      </c>
      <c r="I16" s="92">
        <v>990.29</v>
      </c>
      <c r="J16" s="92">
        <v>1039.893</v>
      </c>
      <c r="K16" s="92">
        <v>1252.848</v>
      </c>
      <c r="L16" s="92">
        <v>1261.7180000000001</v>
      </c>
      <c r="M16" s="92">
        <v>1275.5319999999999</v>
      </c>
      <c r="N16" s="92">
        <v>1322.2460000000001</v>
      </c>
      <c r="O16" s="92">
        <v>1347.712</v>
      </c>
      <c r="P16" s="92">
        <v>1369.4680000000001</v>
      </c>
      <c r="Q16" s="92">
        <v>1392.9169999999999</v>
      </c>
      <c r="R16" s="92">
        <v>1431.1559999999999</v>
      </c>
      <c r="S16" s="92">
        <v>1445.4090000000001</v>
      </c>
      <c r="T16" s="92">
        <v>1467.19</v>
      </c>
      <c r="U16" s="92">
        <v>1467.799</v>
      </c>
      <c r="V16" s="92">
        <v>1432.123</v>
      </c>
      <c r="W16" s="92">
        <v>1406.2750000000001</v>
      </c>
      <c r="X16" s="92">
        <v>1365.46</v>
      </c>
      <c r="Y16" s="92">
        <v>1365.6369999999999</v>
      </c>
      <c r="Z16" s="92">
        <v>1392.33</v>
      </c>
      <c r="AA16" s="92">
        <v>1371.5550000000001</v>
      </c>
      <c r="AB16" s="92">
        <v>1369.6759999999999</v>
      </c>
      <c r="AC16" s="92">
        <v>1349.63</v>
      </c>
      <c r="AD16" s="92">
        <v>1345.778</v>
      </c>
      <c r="AE16" s="92">
        <v>1276.883</v>
      </c>
      <c r="AF16" s="92">
        <v>1211.5909999999999</v>
      </c>
      <c r="AG16" s="92">
        <v>1222.7059999999999</v>
      </c>
      <c r="AH16" s="92">
        <v>1227.76</v>
      </c>
      <c r="AI16" s="92">
        <v>1181.277</v>
      </c>
      <c r="AJ16" s="92">
        <v>1163.2909999999999</v>
      </c>
      <c r="AK16" s="92">
        <v>1187.45</v>
      </c>
      <c r="AL16" s="92">
        <v>1191.876</v>
      </c>
      <c r="AM16" s="92">
        <v>1166.509</v>
      </c>
      <c r="AN16" s="92">
        <v>1189.693</v>
      </c>
      <c r="AO16" s="92">
        <v>1168.192</v>
      </c>
      <c r="AP16" s="92">
        <v>1180.4739999999999</v>
      </c>
      <c r="AQ16" s="92">
        <v>1164.5359999999998</v>
      </c>
    </row>
    <row r="17" spans="1:43" x14ac:dyDescent="0.25">
      <c r="A17" s="99" t="s">
        <v>63</v>
      </c>
      <c r="B17" s="100" t="s">
        <v>64</v>
      </c>
      <c r="C17" s="101">
        <f t="shared" ref="C17:AH17" si="0">AVERAGE(B16:C16)</f>
        <v>460.6</v>
      </c>
      <c r="D17" s="101">
        <f t="shared" si="0"/>
        <v>564.75</v>
      </c>
      <c r="E17" s="101">
        <f t="shared" si="0"/>
        <v>716.77949999999998</v>
      </c>
      <c r="F17" s="101">
        <f t="shared" si="0"/>
        <v>799.90100000000007</v>
      </c>
      <c r="G17" s="101">
        <f t="shared" si="0"/>
        <v>881.81349999999998</v>
      </c>
      <c r="H17" s="101">
        <f t="shared" si="0"/>
        <v>941.36200000000008</v>
      </c>
      <c r="I17" s="101">
        <f t="shared" si="0"/>
        <v>972.26499999999999</v>
      </c>
      <c r="J17" s="101">
        <f t="shared" si="0"/>
        <v>1015.0915</v>
      </c>
      <c r="K17" s="101">
        <f t="shared" si="0"/>
        <v>1146.3705</v>
      </c>
      <c r="L17" s="101">
        <f t="shared" si="0"/>
        <v>1257.2829999999999</v>
      </c>
      <c r="M17" s="101">
        <f t="shared" si="0"/>
        <v>1268.625</v>
      </c>
      <c r="N17" s="101">
        <f t="shared" si="0"/>
        <v>1298.8890000000001</v>
      </c>
      <c r="O17" s="101">
        <f t="shared" si="0"/>
        <v>1334.979</v>
      </c>
      <c r="P17" s="101">
        <f t="shared" si="0"/>
        <v>1358.5900000000001</v>
      </c>
      <c r="Q17" s="101">
        <f t="shared" si="0"/>
        <v>1381.1925000000001</v>
      </c>
      <c r="R17" s="101">
        <f t="shared" si="0"/>
        <v>1412.0364999999999</v>
      </c>
      <c r="S17" s="101">
        <f t="shared" si="0"/>
        <v>1438.2825</v>
      </c>
      <c r="T17" s="101">
        <f t="shared" si="0"/>
        <v>1456.2995000000001</v>
      </c>
      <c r="U17" s="101">
        <f t="shared" si="0"/>
        <v>1467.4945</v>
      </c>
      <c r="V17" s="101">
        <f t="shared" si="0"/>
        <v>1449.961</v>
      </c>
      <c r="W17" s="101">
        <f t="shared" si="0"/>
        <v>1419.1990000000001</v>
      </c>
      <c r="X17" s="101">
        <f t="shared" si="0"/>
        <v>1385.8675000000001</v>
      </c>
      <c r="Y17" s="101">
        <f t="shared" si="0"/>
        <v>1365.5484999999999</v>
      </c>
      <c r="Z17" s="101">
        <f t="shared" si="0"/>
        <v>1378.9834999999998</v>
      </c>
      <c r="AA17" s="101">
        <f t="shared" si="0"/>
        <v>1381.9425000000001</v>
      </c>
      <c r="AB17" s="101">
        <f t="shared" si="0"/>
        <v>1370.6154999999999</v>
      </c>
      <c r="AC17" s="101">
        <f t="shared" si="0"/>
        <v>1359.653</v>
      </c>
      <c r="AD17" s="101">
        <f t="shared" si="0"/>
        <v>1347.7040000000002</v>
      </c>
      <c r="AE17" s="101">
        <f t="shared" si="0"/>
        <v>1311.3305</v>
      </c>
      <c r="AF17" s="101">
        <f t="shared" si="0"/>
        <v>1244.2370000000001</v>
      </c>
      <c r="AG17" s="101">
        <f t="shared" si="0"/>
        <v>1217.1484999999998</v>
      </c>
      <c r="AH17" s="101">
        <f t="shared" si="0"/>
        <v>1225.2329999999999</v>
      </c>
      <c r="AI17" s="101">
        <v>1204.5185000000001</v>
      </c>
      <c r="AJ17" s="101">
        <v>1172.2840000000001</v>
      </c>
      <c r="AK17" s="101">
        <v>1175.3705</v>
      </c>
      <c r="AL17" s="101">
        <v>1189.663</v>
      </c>
      <c r="AM17" s="101">
        <v>1179.1925000000001</v>
      </c>
      <c r="AN17" s="101">
        <v>1178.1010000000001</v>
      </c>
      <c r="AO17" s="101">
        <v>1178.9425000000001</v>
      </c>
      <c r="AP17" s="101">
        <v>1174.3330000000001</v>
      </c>
      <c r="AQ17" s="101">
        <v>1172.5049999999999</v>
      </c>
    </row>
    <row r="18" spans="1:43" x14ac:dyDescent="0.25">
      <c r="A18" s="78" t="s">
        <v>587</v>
      </c>
      <c r="B18" s="78" t="s">
        <v>65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</row>
    <row r="19" spans="1:43" x14ac:dyDescent="0.25">
      <c r="A19" s="93" t="s">
        <v>54</v>
      </c>
      <c r="B19" s="93" t="s">
        <v>55</v>
      </c>
      <c r="C19" s="94">
        <v>116.7</v>
      </c>
      <c r="D19" s="94">
        <v>142.69999999999999</v>
      </c>
      <c r="E19" s="94">
        <v>181.65100000000001</v>
      </c>
      <c r="F19" s="94">
        <v>192.73</v>
      </c>
      <c r="G19" s="94">
        <v>398.86799999999999</v>
      </c>
      <c r="H19" s="94">
        <v>408.036</v>
      </c>
      <c r="I19" s="94">
        <v>422.44200000000001</v>
      </c>
      <c r="J19" s="94">
        <v>412.46699999999998</v>
      </c>
      <c r="K19" s="94">
        <v>433.38200000000001</v>
      </c>
      <c r="L19" s="94">
        <v>483.92599999999999</v>
      </c>
      <c r="M19" s="94">
        <v>457.346</v>
      </c>
      <c r="N19" s="94">
        <v>481.12799999999999</v>
      </c>
      <c r="O19" s="94">
        <v>493.21899999999999</v>
      </c>
      <c r="P19" s="94">
        <v>490.23599999999999</v>
      </c>
      <c r="Q19" s="94">
        <v>510.69499999999999</v>
      </c>
      <c r="R19" s="94">
        <v>517.62099999999998</v>
      </c>
      <c r="S19" s="94">
        <v>435.90100000000001</v>
      </c>
      <c r="T19" s="94">
        <v>444.82100000000003</v>
      </c>
      <c r="U19" s="94">
        <v>423.476</v>
      </c>
      <c r="V19" s="94">
        <v>536.87199999999996</v>
      </c>
      <c r="W19" s="94">
        <v>426.15499999999997</v>
      </c>
      <c r="X19" s="94">
        <v>425.05900000000003</v>
      </c>
      <c r="Y19" s="94">
        <v>425.31200000000001</v>
      </c>
      <c r="Z19" s="94">
        <v>408.767</v>
      </c>
      <c r="AA19" s="94">
        <v>423.03199999999998</v>
      </c>
      <c r="AB19" s="94">
        <v>423.32799999999997</v>
      </c>
      <c r="AC19" s="94">
        <v>421.32100000000003</v>
      </c>
      <c r="AD19" s="94">
        <v>406.89699999999999</v>
      </c>
      <c r="AE19" s="94">
        <v>390.39699999999999</v>
      </c>
      <c r="AF19" s="94">
        <v>386.46899999999999</v>
      </c>
      <c r="AG19" s="94">
        <v>346.63499999999999</v>
      </c>
      <c r="AH19" s="94">
        <v>121.607</v>
      </c>
      <c r="AI19" s="94">
        <v>120.22199999999999</v>
      </c>
      <c r="AJ19" s="94">
        <v>98.179000000000002</v>
      </c>
      <c r="AK19" s="94">
        <v>96.944000000000003</v>
      </c>
      <c r="AL19" s="94">
        <v>95.004999999999995</v>
      </c>
      <c r="AM19" s="94">
        <v>87.751000000000005</v>
      </c>
      <c r="AN19" s="94">
        <v>100.52800000000001</v>
      </c>
      <c r="AO19" s="94">
        <v>115.291</v>
      </c>
      <c r="AP19" s="94">
        <v>124.209</v>
      </c>
      <c r="AQ19" s="94">
        <v>137.55799999999999</v>
      </c>
    </row>
    <row r="20" spans="1:43" x14ac:dyDescent="0.25">
      <c r="A20" s="86" t="s">
        <v>56</v>
      </c>
      <c r="B20" s="86" t="s">
        <v>57</v>
      </c>
      <c r="C20" s="92">
        <v>26</v>
      </c>
      <c r="D20" s="92">
        <v>38.950000000000003</v>
      </c>
      <c r="E20" s="92">
        <v>11.079000000000001</v>
      </c>
      <c r="F20" s="92">
        <v>206.13800000000001</v>
      </c>
      <c r="G20" s="92">
        <v>9.1679999999999993</v>
      </c>
      <c r="H20" s="92">
        <v>14.406000000000001</v>
      </c>
      <c r="I20" s="92">
        <v>-9.9749999999999996</v>
      </c>
      <c r="J20" s="92">
        <v>20.914999999999999</v>
      </c>
      <c r="K20" s="92">
        <v>50.543999999999997</v>
      </c>
      <c r="L20" s="92">
        <v>-26.58</v>
      </c>
      <c r="M20" s="92">
        <v>23.782</v>
      </c>
      <c r="N20" s="92">
        <v>12.090999999999999</v>
      </c>
      <c r="O20" s="92">
        <v>-2.9830000000000001</v>
      </c>
      <c r="P20" s="92">
        <v>20.459</v>
      </c>
      <c r="Q20" s="92">
        <v>6.9260000000000002</v>
      </c>
      <c r="R20" s="92">
        <v>-81.72</v>
      </c>
      <c r="S20" s="92">
        <v>8.92</v>
      </c>
      <c r="T20" s="92">
        <v>-21.344999999999999</v>
      </c>
      <c r="U20" s="92">
        <v>113.396</v>
      </c>
      <c r="V20" s="92">
        <v>11.385</v>
      </c>
      <c r="W20" s="92">
        <v>-1.0960000000000001</v>
      </c>
      <c r="X20" s="92">
        <v>0.253</v>
      </c>
      <c r="Y20" s="92">
        <v>-16.545000000000002</v>
      </c>
      <c r="Z20" s="92">
        <v>14.265000000000001</v>
      </c>
      <c r="AA20" s="92">
        <v>0.29599999999999999</v>
      </c>
      <c r="AB20" s="92">
        <v>-2.0070000000000001</v>
      </c>
      <c r="AC20" s="92">
        <v>-14.423999999999999</v>
      </c>
      <c r="AD20" s="92">
        <v>-16.5</v>
      </c>
      <c r="AE20" s="92">
        <v>-3.9279999999999999</v>
      </c>
      <c r="AF20" s="92">
        <v>-39.834000000000003</v>
      </c>
      <c r="AG20" s="92">
        <v>-225.02799999999999</v>
      </c>
      <c r="AH20" s="92">
        <v>-1.385</v>
      </c>
      <c r="AI20" s="92">
        <v>-22.042999999999999</v>
      </c>
      <c r="AJ20" s="92">
        <v>-1.2350000000000001</v>
      </c>
      <c r="AK20" s="92">
        <v>-1.9390000000000001</v>
      </c>
      <c r="AL20" s="92">
        <v>-7.2539999999999996</v>
      </c>
      <c r="AM20" s="92">
        <v>12.776999999999999</v>
      </c>
      <c r="AN20" s="92">
        <v>14.763</v>
      </c>
      <c r="AO20" s="92">
        <v>8.9179999999999993</v>
      </c>
      <c r="AP20" s="92">
        <v>13.349</v>
      </c>
      <c r="AQ20" s="92">
        <v>233.95099999999999</v>
      </c>
    </row>
    <row r="21" spans="1:43" x14ac:dyDescent="0.25">
      <c r="A21" s="93" t="s">
        <v>58</v>
      </c>
      <c r="B21" s="93" t="s">
        <v>59</v>
      </c>
      <c r="C21" s="94" t="s">
        <v>60</v>
      </c>
      <c r="D21" s="94" t="s">
        <v>60</v>
      </c>
      <c r="E21" s="94" t="s">
        <v>60</v>
      </c>
      <c r="F21" s="94" t="s">
        <v>60</v>
      </c>
      <c r="G21" s="94" t="s">
        <v>60</v>
      </c>
      <c r="H21" s="94" t="s">
        <v>60</v>
      </c>
      <c r="I21" s="94" t="s">
        <v>60</v>
      </c>
      <c r="J21" s="94" t="s">
        <v>60</v>
      </c>
      <c r="K21" s="94" t="s">
        <v>60</v>
      </c>
      <c r="L21" s="94" t="s">
        <v>60</v>
      </c>
      <c r="M21" s="94" t="s">
        <v>60</v>
      </c>
      <c r="N21" s="94" t="s">
        <v>60</v>
      </c>
      <c r="O21" s="94" t="s">
        <v>60</v>
      </c>
      <c r="P21" s="94" t="s">
        <v>60</v>
      </c>
      <c r="Q21" s="94" t="s">
        <v>60</v>
      </c>
      <c r="R21" s="94" t="s">
        <v>60</v>
      </c>
      <c r="S21" s="94" t="s">
        <v>60</v>
      </c>
      <c r="T21" s="94" t="s">
        <v>60</v>
      </c>
      <c r="U21" s="94" t="s">
        <v>60</v>
      </c>
      <c r="V21" s="94">
        <v>-122.102</v>
      </c>
      <c r="W21" s="94" t="s">
        <v>60</v>
      </c>
      <c r="X21" s="94" t="s">
        <v>60</v>
      </c>
      <c r="Y21" s="94" t="s">
        <v>60</v>
      </c>
      <c r="Z21" s="94" t="s">
        <v>60</v>
      </c>
      <c r="AA21" s="94" t="s">
        <v>60</v>
      </c>
      <c r="AB21" s="94" t="s">
        <v>60</v>
      </c>
      <c r="AC21" s="94" t="s">
        <v>60</v>
      </c>
      <c r="AD21" s="94" t="s">
        <v>60</v>
      </c>
      <c r="AE21" s="94" t="s">
        <v>60</v>
      </c>
      <c r="AF21" s="94" t="s">
        <v>60</v>
      </c>
      <c r="AG21" s="94" t="s">
        <v>60</v>
      </c>
      <c r="AH21" s="94" t="s">
        <v>60</v>
      </c>
      <c r="AI21" s="94" t="s">
        <v>60</v>
      </c>
      <c r="AJ21" s="94" t="s">
        <v>60</v>
      </c>
      <c r="AK21" s="94" t="s">
        <v>60</v>
      </c>
      <c r="AL21" s="94" t="s">
        <v>60</v>
      </c>
      <c r="AM21" s="94">
        <v>0</v>
      </c>
      <c r="AN21" s="94">
        <v>0</v>
      </c>
      <c r="AO21" s="94">
        <v>0</v>
      </c>
      <c r="AP21" s="94">
        <v>0</v>
      </c>
      <c r="AQ21" s="94">
        <v>0</v>
      </c>
    </row>
    <row r="22" spans="1:43" x14ac:dyDescent="0.25">
      <c r="A22" s="86" t="s">
        <v>61</v>
      </c>
      <c r="B22" s="86" t="s">
        <v>62</v>
      </c>
      <c r="C22" s="92">
        <v>142.69999999999999</v>
      </c>
      <c r="D22" s="92">
        <v>181.6</v>
      </c>
      <c r="E22" s="92">
        <v>192.73</v>
      </c>
      <c r="F22" s="92">
        <v>398.86799999999999</v>
      </c>
      <c r="G22" s="92">
        <v>408.036</v>
      </c>
      <c r="H22" s="92">
        <v>422.44200000000001</v>
      </c>
      <c r="I22" s="92">
        <v>412.46699999999998</v>
      </c>
      <c r="J22" s="92">
        <v>433.38200000000001</v>
      </c>
      <c r="K22" s="92">
        <v>483.92599999999999</v>
      </c>
      <c r="L22" s="92">
        <v>457.346</v>
      </c>
      <c r="M22" s="92">
        <v>481.12799999999999</v>
      </c>
      <c r="N22" s="92">
        <v>493.21899999999999</v>
      </c>
      <c r="O22" s="92">
        <v>490.23599999999999</v>
      </c>
      <c r="P22" s="92">
        <v>510.69499999999999</v>
      </c>
      <c r="Q22" s="92">
        <v>517.62099999999998</v>
      </c>
      <c r="R22" s="92">
        <v>435.90100000000001</v>
      </c>
      <c r="S22" s="92">
        <v>444.82100000000003</v>
      </c>
      <c r="T22" s="92">
        <v>423.476</v>
      </c>
      <c r="U22" s="92">
        <v>536.87199999999996</v>
      </c>
      <c r="V22" s="92">
        <v>426.15499999999997</v>
      </c>
      <c r="W22" s="92">
        <v>425.05900000000003</v>
      </c>
      <c r="X22" s="92">
        <v>425.31200000000001</v>
      </c>
      <c r="Y22" s="92">
        <v>408.767</v>
      </c>
      <c r="Z22" s="92">
        <v>423.03199999999998</v>
      </c>
      <c r="AA22" s="92">
        <v>423.32799999999997</v>
      </c>
      <c r="AB22" s="92">
        <v>421.32100000000003</v>
      </c>
      <c r="AC22" s="92">
        <v>406.89699999999999</v>
      </c>
      <c r="AD22" s="92">
        <v>390.39699999999999</v>
      </c>
      <c r="AE22" s="92">
        <v>386.46899999999999</v>
      </c>
      <c r="AF22" s="92">
        <v>346.63499999999999</v>
      </c>
      <c r="AG22" s="92">
        <v>121.607</v>
      </c>
      <c r="AH22" s="92">
        <v>120.22199999999999</v>
      </c>
      <c r="AI22" s="92">
        <v>98.179000000000002</v>
      </c>
      <c r="AJ22" s="92">
        <v>96.944000000000003</v>
      </c>
      <c r="AK22" s="92">
        <v>95.004999999999995</v>
      </c>
      <c r="AL22" s="92">
        <v>87.751000000000005</v>
      </c>
      <c r="AM22" s="92">
        <v>100.52800000000001</v>
      </c>
      <c r="AN22" s="92">
        <v>115.29100000000001</v>
      </c>
      <c r="AO22" s="92">
        <v>124.209</v>
      </c>
      <c r="AP22" s="92">
        <v>137.55799999999999</v>
      </c>
      <c r="AQ22" s="92">
        <v>371.50900000000001</v>
      </c>
    </row>
    <row r="23" spans="1:43" x14ac:dyDescent="0.25">
      <c r="A23" s="99" t="s">
        <v>63</v>
      </c>
      <c r="B23" s="100" t="s">
        <v>64</v>
      </c>
      <c r="C23" s="101">
        <f t="shared" ref="C23:AH23" si="1">AVERAGE(B22:C22)</f>
        <v>142.69999999999999</v>
      </c>
      <c r="D23" s="101">
        <f t="shared" si="1"/>
        <v>162.14999999999998</v>
      </c>
      <c r="E23" s="101">
        <f t="shared" si="1"/>
        <v>187.16499999999999</v>
      </c>
      <c r="F23" s="101">
        <f t="shared" si="1"/>
        <v>295.79899999999998</v>
      </c>
      <c r="G23" s="101">
        <f t="shared" si="1"/>
        <v>403.452</v>
      </c>
      <c r="H23" s="101">
        <f t="shared" si="1"/>
        <v>415.23900000000003</v>
      </c>
      <c r="I23" s="101">
        <f t="shared" si="1"/>
        <v>417.4545</v>
      </c>
      <c r="J23" s="101">
        <f t="shared" si="1"/>
        <v>422.92449999999997</v>
      </c>
      <c r="K23" s="101">
        <f t="shared" si="1"/>
        <v>458.654</v>
      </c>
      <c r="L23" s="101">
        <f t="shared" si="1"/>
        <v>470.63599999999997</v>
      </c>
      <c r="M23" s="101">
        <f t="shared" si="1"/>
        <v>469.23699999999997</v>
      </c>
      <c r="N23" s="101">
        <f t="shared" si="1"/>
        <v>487.17349999999999</v>
      </c>
      <c r="O23" s="101">
        <f t="shared" si="1"/>
        <v>491.72749999999996</v>
      </c>
      <c r="P23" s="101">
        <f t="shared" si="1"/>
        <v>500.46550000000002</v>
      </c>
      <c r="Q23" s="101">
        <f t="shared" si="1"/>
        <v>514.15800000000002</v>
      </c>
      <c r="R23" s="101">
        <f t="shared" si="1"/>
        <v>476.76099999999997</v>
      </c>
      <c r="S23" s="101">
        <f t="shared" si="1"/>
        <v>440.36099999999999</v>
      </c>
      <c r="T23" s="101">
        <f t="shared" si="1"/>
        <v>434.14850000000001</v>
      </c>
      <c r="U23" s="101">
        <f t="shared" si="1"/>
        <v>480.17399999999998</v>
      </c>
      <c r="V23" s="101">
        <f t="shared" si="1"/>
        <v>481.51349999999996</v>
      </c>
      <c r="W23" s="101">
        <f t="shared" si="1"/>
        <v>425.60699999999997</v>
      </c>
      <c r="X23" s="101">
        <f t="shared" si="1"/>
        <v>425.18550000000005</v>
      </c>
      <c r="Y23" s="101">
        <f t="shared" si="1"/>
        <v>417.03949999999998</v>
      </c>
      <c r="Z23" s="101">
        <f t="shared" si="1"/>
        <v>415.89949999999999</v>
      </c>
      <c r="AA23" s="101">
        <f t="shared" si="1"/>
        <v>423.17999999999995</v>
      </c>
      <c r="AB23" s="101">
        <f t="shared" si="1"/>
        <v>422.3245</v>
      </c>
      <c r="AC23" s="101">
        <f t="shared" si="1"/>
        <v>414.10900000000004</v>
      </c>
      <c r="AD23" s="101">
        <f t="shared" si="1"/>
        <v>398.64699999999999</v>
      </c>
      <c r="AE23" s="101">
        <f t="shared" si="1"/>
        <v>388.43299999999999</v>
      </c>
      <c r="AF23" s="101">
        <f t="shared" si="1"/>
        <v>366.55200000000002</v>
      </c>
      <c r="AG23" s="101">
        <f t="shared" si="1"/>
        <v>234.12099999999998</v>
      </c>
      <c r="AH23" s="101">
        <f t="shared" si="1"/>
        <v>120.9145</v>
      </c>
      <c r="AI23" s="101">
        <v>109.20050000000001</v>
      </c>
      <c r="AJ23" s="101">
        <v>97.561499999999995</v>
      </c>
      <c r="AK23" s="101">
        <v>95.974500000000006</v>
      </c>
      <c r="AL23" s="101">
        <v>91.378</v>
      </c>
      <c r="AM23" s="101">
        <v>94.139499999999998</v>
      </c>
      <c r="AN23" s="101">
        <v>107.90950000000001</v>
      </c>
      <c r="AO23" s="101">
        <v>119.75</v>
      </c>
      <c r="AP23" s="101">
        <v>125.68599999999999</v>
      </c>
      <c r="AQ23" s="101">
        <v>211.09200000000001</v>
      </c>
    </row>
    <row r="24" spans="1:43" x14ac:dyDescent="0.25">
      <c r="A24" s="78" t="s">
        <v>588</v>
      </c>
      <c r="B24" s="78" t="s">
        <v>66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</row>
    <row r="25" spans="1:43" x14ac:dyDescent="0.25">
      <c r="A25" s="93" t="s">
        <v>54</v>
      </c>
      <c r="B25" s="93" t="s">
        <v>55</v>
      </c>
      <c r="C25" s="94">
        <v>490.7</v>
      </c>
      <c r="D25" s="94">
        <v>603.29999999999995</v>
      </c>
      <c r="E25" s="94">
        <v>850.59699999999998</v>
      </c>
      <c r="F25" s="94">
        <v>957.38900000000001</v>
      </c>
      <c r="G25" s="94">
        <v>1234.011</v>
      </c>
      <c r="H25" s="94">
        <v>1336.52</v>
      </c>
      <c r="I25" s="94">
        <v>1376.682</v>
      </c>
      <c r="J25" s="94">
        <v>1402.7570000000001</v>
      </c>
      <c r="K25" s="94">
        <v>1473.2750000000001</v>
      </c>
      <c r="L25" s="94">
        <v>1736.7739999999999</v>
      </c>
      <c r="M25" s="94">
        <v>1719.0640000000001</v>
      </c>
      <c r="N25" s="94">
        <v>1756.66</v>
      </c>
      <c r="O25" s="94">
        <v>1815.4649999999999</v>
      </c>
      <c r="P25" s="94">
        <v>1837.9480000000001</v>
      </c>
      <c r="Q25" s="94">
        <v>1880.163</v>
      </c>
      <c r="R25" s="94">
        <v>1910.538</v>
      </c>
      <c r="S25" s="94">
        <v>1867.057</v>
      </c>
      <c r="T25" s="94">
        <v>1890.23</v>
      </c>
      <c r="U25" s="94">
        <v>1890.6659999999999</v>
      </c>
      <c r="V25" s="94">
        <v>2004.671</v>
      </c>
      <c r="W25" s="94">
        <v>1858.278</v>
      </c>
      <c r="X25" s="94">
        <v>1831.3340000000001</v>
      </c>
      <c r="Y25" s="94">
        <v>1790.7719999999999</v>
      </c>
      <c r="Z25" s="94">
        <v>1774.404</v>
      </c>
      <c r="AA25" s="94">
        <v>1815.3620000000001</v>
      </c>
      <c r="AB25" s="94">
        <v>1794.883</v>
      </c>
      <c r="AC25" s="94">
        <v>1790.9970000000001</v>
      </c>
      <c r="AD25" s="94">
        <v>1756.527</v>
      </c>
      <c r="AE25" s="94">
        <v>1736.175</v>
      </c>
      <c r="AF25" s="94">
        <v>1663.3520000000001</v>
      </c>
      <c r="AG25" s="94">
        <v>1558.2260000000001</v>
      </c>
      <c r="AH25" s="94">
        <v>1344.3130000000001</v>
      </c>
      <c r="AI25" s="94">
        <v>1347.982</v>
      </c>
      <c r="AJ25" s="94">
        <v>1284.51</v>
      </c>
      <c r="AK25" s="94">
        <v>1260.2349999999999</v>
      </c>
      <c r="AL25" s="94">
        <v>1282.4549999999999</v>
      </c>
      <c r="AM25" s="94">
        <v>1279.627</v>
      </c>
      <c r="AN25" s="94">
        <v>1267.037</v>
      </c>
      <c r="AO25" s="94">
        <v>1304.9839999999999</v>
      </c>
      <c r="AP25" s="94">
        <v>1292.4009999999998</v>
      </c>
      <c r="AQ25" s="94">
        <v>1318.0319999999999</v>
      </c>
    </row>
    <row r="26" spans="1:43" x14ac:dyDescent="0.25">
      <c r="A26" s="86" t="s">
        <v>56</v>
      </c>
      <c r="B26" s="86" t="s">
        <v>57</v>
      </c>
      <c r="C26" s="92" t="s">
        <v>60</v>
      </c>
      <c r="D26" s="92">
        <v>247.22399999999999</v>
      </c>
      <c r="E26" s="92">
        <v>106.792</v>
      </c>
      <c r="F26" s="92">
        <v>276.62200000000001</v>
      </c>
      <c r="G26" s="92">
        <v>10.2509</v>
      </c>
      <c r="H26" s="92">
        <v>40.161999999999999</v>
      </c>
      <c r="I26" s="92">
        <v>26.074999999999999</v>
      </c>
      <c r="J26" s="92">
        <v>70.518000000000001</v>
      </c>
      <c r="K26" s="92">
        <v>263.49900000000002</v>
      </c>
      <c r="L26" s="92">
        <v>-17.71</v>
      </c>
      <c r="M26" s="92">
        <v>37.595999999999997</v>
      </c>
      <c r="N26" s="92">
        <v>58.805</v>
      </c>
      <c r="O26" s="92">
        <v>22.483000000000001</v>
      </c>
      <c r="P26" s="92">
        <v>422.15</v>
      </c>
      <c r="Q26" s="92">
        <v>30.375</v>
      </c>
      <c r="R26" s="92">
        <v>-43.481000000000002</v>
      </c>
      <c r="S26" s="92">
        <v>23.172999999999998</v>
      </c>
      <c r="T26" s="92">
        <v>436</v>
      </c>
      <c r="U26" s="92">
        <v>114.005</v>
      </c>
      <c r="V26" s="92">
        <v>29.039000000000001</v>
      </c>
      <c r="W26" s="92">
        <v>-1433.2190000000001</v>
      </c>
      <c r="X26" s="92">
        <v>-40.561999999999998</v>
      </c>
      <c r="Y26" s="92">
        <v>-16.367999999999999</v>
      </c>
      <c r="Z26" s="92">
        <v>40.957999999999998</v>
      </c>
      <c r="AA26" s="92">
        <v>-20.478999999999999</v>
      </c>
      <c r="AB26" s="92">
        <v>-3.8860000000000001</v>
      </c>
      <c r="AC26" s="92">
        <v>-34.47</v>
      </c>
      <c r="AD26" s="92">
        <v>-20.352</v>
      </c>
      <c r="AE26" s="92">
        <v>-72.822999999999993</v>
      </c>
      <c r="AF26" s="92">
        <v>-105.126</v>
      </c>
      <c r="AG26" s="92">
        <v>-213.91300000000001</v>
      </c>
      <c r="AH26" s="92">
        <v>3.669</v>
      </c>
      <c r="AI26" s="92">
        <v>-63.472000000000001</v>
      </c>
      <c r="AJ26" s="92">
        <v>-24.274999999999999</v>
      </c>
      <c r="AK26" s="92">
        <v>22.22</v>
      </c>
      <c r="AL26" s="92">
        <v>-2.8279999999999998</v>
      </c>
      <c r="AM26" s="92">
        <v>-12.59</v>
      </c>
      <c r="AN26" s="92">
        <v>37.947000000000003</v>
      </c>
      <c r="AO26" s="92">
        <v>-12.583000000000002</v>
      </c>
      <c r="AP26" s="92">
        <v>25.631</v>
      </c>
      <c r="AQ26" s="92">
        <v>218.01300000000001</v>
      </c>
    </row>
    <row r="27" spans="1:43" x14ac:dyDescent="0.25">
      <c r="A27" s="93" t="s">
        <v>58</v>
      </c>
      <c r="B27" s="93" t="s">
        <v>59</v>
      </c>
      <c r="C27" s="94" t="s">
        <v>60</v>
      </c>
      <c r="D27" s="94" t="s">
        <v>60</v>
      </c>
      <c r="E27" s="94" t="s">
        <v>60</v>
      </c>
      <c r="F27" s="94" t="s">
        <v>60</v>
      </c>
      <c r="G27" s="94" t="s">
        <v>60</v>
      </c>
      <c r="H27" s="94" t="s">
        <v>60</v>
      </c>
      <c r="I27" s="94" t="s">
        <v>60</v>
      </c>
      <c r="J27" s="94" t="s">
        <v>60</v>
      </c>
      <c r="K27" s="94" t="s">
        <v>60</v>
      </c>
      <c r="L27" s="94" t="s">
        <v>60</v>
      </c>
      <c r="M27" s="94" t="s">
        <v>60</v>
      </c>
      <c r="N27" s="94" t="s">
        <v>60</v>
      </c>
      <c r="O27" s="94" t="s">
        <v>60</v>
      </c>
      <c r="P27" s="94" t="s">
        <v>60</v>
      </c>
      <c r="Q27" s="94" t="s">
        <v>60</v>
      </c>
      <c r="R27" s="94" t="s">
        <v>60</v>
      </c>
      <c r="S27" s="94" t="s">
        <v>60</v>
      </c>
      <c r="T27" s="94" t="s">
        <v>60</v>
      </c>
      <c r="U27" s="94" t="s">
        <v>60</v>
      </c>
      <c r="V27" s="94">
        <v>-175.43199999999999</v>
      </c>
      <c r="W27" s="94" t="s">
        <v>60</v>
      </c>
      <c r="X27" s="94" t="s">
        <v>60</v>
      </c>
      <c r="Y27" s="94" t="s">
        <v>60</v>
      </c>
      <c r="Z27" s="94" t="s">
        <v>60</v>
      </c>
      <c r="AA27" s="94" t="s">
        <v>60</v>
      </c>
      <c r="AB27" s="94" t="s">
        <v>60</v>
      </c>
      <c r="AC27" s="94" t="s">
        <v>60</v>
      </c>
      <c r="AD27" s="94" t="s">
        <v>60</v>
      </c>
      <c r="AE27" s="94" t="s">
        <v>60</v>
      </c>
      <c r="AF27" s="94" t="s">
        <v>60</v>
      </c>
      <c r="AG27" s="94" t="s">
        <v>60</v>
      </c>
      <c r="AH27" s="94" t="s">
        <v>60</v>
      </c>
      <c r="AI27" s="94" t="s">
        <v>60</v>
      </c>
      <c r="AJ27" s="94" t="s">
        <v>60</v>
      </c>
      <c r="AK27" s="94" t="s">
        <v>60</v>
      </c>
      <c r="AL27" s="94" t="s">
        <v>60</v>
      </c>
      <c r="AM27" s="94"/>
      <c r="AN27" s="94"/>
      <c r="AO27" s="94"/>
      <c r="AP27" s="94"/>
      <c r="AQ27" s="94"/>
    </row>
    <row r="28" spans="1:43" x14ac:dyDescent="0.25">
      <c r="A28" s="78" t="s">
        <v>61</v>
      </c>
      <c r="B28" s="78" t="s">
        <v>62</v>
      </c>
      <c r="C28" s="79">
        <v>603.29999999999995</v>
      </c>
      <c r="D28" s="79">
        <v>850.59699999999998</v>
      </c>
      <c r="E28" s="79">
        <v>957.38900000000001</v>
      </c>
      <c r="F28" s="79">
        <v>1234.011</v>
      </c>
      <c r="G28" s="79">
        <v>1336.52</v>
      </c>
      <c r="H28" s="79">
        <v>1376.682</v>
      </c>
      <c r="I28" s="79">
        <v>1402.7570000000001</v>
      </c>
      <c r="J28" s="79">
        <v>1473.2750000000001</v>
      </c>
      <c r="K28" s="79">
        <v>1736.7739999999999</v>
      </c>
      <c r="L28" s="79">
        <v>1719.0640000000001</v>
      </c>
      <c r="M28" s="79">
        <v>1756.66</v>
      </c>
      <c r="N28" s="79">
        <v>1815.4649999999999</v>
      </c>
      <c r="O28" s="79">
        <v>1837.9480000000001</v>
      </c>
      <c r="P28" s="79">
        <v>1880.163</v>
      </c>
      <c r="Q28" s="79">
        <v>1910.538</v>
      </c>
      <c r="R28" s="79">
        <v>1867.057</v>
      </c>
      <c r="S28" s="79">
        <v>1890.23</v>
      </c>
      <c r="T28" s="79">
        <v>1890.6659999999999</v>
      </c>
      <c r="U28" s="79">
        <v>2004.671</v>
      </c>
      <c r="V28" s="79">
        <v>1858.278</v>
      </c>
      <c r="W28" s="79">
        <v>1831.3340000000001</v>
      </c>
      <c r="X28" s="79">
        <v>1790.7719999999999</v>
      </c>
      <c r="Y28" s="79">
        <v>1774.404</v>
      </c>
      <c r="Z28" s="79">
        <v>1815.3620000000001</v>
      </c>
      <c r="AA28" s="79">
        <v>1794.883</v>
      </c>
      <c r="AB28" s="79">
        <v>1790.9970000000001</v>
      </c>
      <c r="AC28" s="79">
        <v>1756.527</v>
      </c>
      <c r="AD28" s="79">
        <v>1736.175</v>
      </c>
      <c r="AE28" s="79">
        <v>1663.3520000000001</v>
      </c>
      <c r="AF28" s="79">
        <v>1558.2260000000001</v>
      </c>
      <c r="AG28" s="79">
        <v>1344.3130000000001</v>
      </c>
      <c r="AH28" s="79">
        <v>1347.982</v>
      </c>
      <c r="AI28" s="79">
        <v>1284.51</v>
      </c>
      <c r="AJ28" s="79">
        <v>1260.2349999999999</v>
      </c>
      <c r="AK28" s="79">
        <v>1284.4549999999999</v>
      </c>
      <c r="AL28" s="79">
        <v>1279.627</v>
      </c>
      <c r="AM28" s="79">
        <v>1267.037</v>
      </c>
      <c r="AN28" s="79">
        <v>1304.9839999999999</v>
      </c>
      <c r="AO28" s="79">
        <v>1292.4009999999998</v>
      </c>
      <c r="AP28" s="79">
        <v>1318.0319999999999</v>
      </c>
      <c r="AQ28" s="79">
        <v>1536.0449999999998</v>
      </c>
    </row>
    <row r="29" spans="1:43" ht="15.75" x14ac:dyDescent="0.25">
      <c r="A29" s="82" t="s">
        <v>582</v>
      </c>
      <c r="B29" s="83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</row>
    <row r="30" spans="1:43" x14ac:dyDescent="0.25">
      <c r="A30" s="78" t="s">
        <v>596</v>
      </c>
      <c r="B30" s="78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>
        <v>465.84312992635091</v>
      </c>
      <c r="AL30" s="79">
        <v>497.67830652005591</v>
      </c>
      <c r="AM30" s="79">
        <v>518.19985701557323</v>
      </c>
      <c r="AN30" s="79">
        <v>521.49158768364759</v>
      </c>
      <c r="AO30" s="79">
        <v>500.42788459300698</v>
      </c>
      <c r="AP30" s="79">
        <v>497.3596416232009</v>
      </c>
      <c r="AQ30" s="79">
        <v>536.35904664483746</v>
      </c>
    </row>
    <row r="31" spans="1:43" x14ac:dyDescent="0.25">
      <c r="A31" s="93" t="s">
        <v>601</v>
      </c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96">
        <v>464.79335851995097</v>
      </c>
      <c r="AL31" s="96">
        <v>496.2992201557559</v>
      </c>
      <c r="AM31" s="96">
        <v>517.03967644297313</v>
      </c>
      <c r="AN31" s="96">
        <v>520.45005141454749</v>
      </c>
      <c r="AO31" s="96">
        <v>499.51931137020688</v>
      </c>
      <c r="AP31" s="96">
        <v>496.4225551657629</v>
      </c>
      <c r="AQ31" s="96">
        <v>533.54133071331785</v>
      </c>
    </row>
    <row r="32" spans="1:43" x14ac:dyDescent="0.25">
      <c r="A32" s="86" t="s">
        <v>597</v>
      </c>
      <c r="B32" s="78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92">
        <v>1.0497714063999979</v>
      </c>
      <c r="AL32" s="92">
        <v>1.3790863642999971</v>
      </c>
      <c r="AM32" s="92">
        <v>1.1601805726000001</v>
      </c>
      <c r="AN32" s="92">
        <v>1.0415362691000003</v>
      </c>
      <c r="AO32" s="92">
        <v>0.90857322280000097</v>
      </c>
      <c r="AP32" s="92">
        <v>0.9370864574380019</v>
      </c>
      <c r="AQ32" s="92">
        <v>2.8177159315196794</v>
      </c>
    </row>
    <row r="33" spans="1:43" x14ac:dyDescent="0.25">
      <c r="A33" s="84" t="s">
        <v>598</v>
      </c>
      <c r="B33" s="84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>
        <v>9.4772262747400013</v>
      </c>
      <c r="AL33" s="85">
        <v>6.8498792976000011</v>
      </c>
      <c r="AM33" s="85">
        <v>8.8193003278299997</v>
      </c>
      <c r="AN33" s="85">
        <v>11.0528958826968</v>
      </c>
      <c r="AO33" s="85">
        <v>12.172011130985389</v>
      </c>
      <c r="AP33" s="85">
        <v>5.2620477134190109</v>
      </c>
      <c r="AQ33" s="85">
        <v>7.6549179459954031</v>
      </c>
    </row>
    <row r="34" spans="1:43" x14ac:dyDescent="0.25">
      <c r="A34" s="78" t="s">
        <v>599</v>
      </c>
      <c r="B34" s="78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>
        <v>3.7194985395</v>
      </c>
      <c r="AL34" s="79">
        <v>3.6533529534999989</v>
      </c>
      <c r="AM34" s="79">
        <v>3.7652612939999908</v>
      </c>
      <c r="AN34" s="79">
        <v>3.8122255489999963</v>
      </c>
      <c r="AO34" s="79">
        <v>3.0601305520000017</v>
      </c>
      <c r="AP34" s="79">
        <v>2.952961345999999</v>
      </c>
      <c r="AQ34" s="79">
        <v>4.3550379000000037</v>
      </c>
    </row>
    <row r="35" spans="1:43" x14ac:dyDescent="0.25">
      <c r="A35" s="84" t="s">
        <v>600</v>
      </c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>
        <v>5.0305713499996907</v>
      </c>
      <c r="AL35" s="85">
        <v>5.3314397390998893</v>
      </c>
      <c r="AM35" s="85">
        <v>5.6667858399999442</v>
      </c>
      <c r="AN35" s="85">
        <v>5.9223432200001342</v>
      </c>
      <c r="AO35" s="85">
        <v>5.8892745500004118</v>
      </c>
      <c r="AP35" s="85">
        <v>0.89020218400000029</v>
      </c>
      <c r="AQ35" s="85">
        <v>0</v>
      </c>
    </row>
    <row r="36" spans="1:43" x14ac:dyDescent="0.25">
      <c r="A36" s="78" t="s">
        <v>80</v>
      </c>
      <c r="B36" s="78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>
        <v>24.857123260000005</v>
      </c>
      <c r="AL36" s="79">
        <v>25.528045700000003</v>
      </c>
      <c r="AM36" s="79">
        <v>25.527481780000002</v>
      </c>
      <c r="AN36" s="79">
        <v>24.99076822</v>
      </c>
      <c r="AO36" s="79">
        <v>25.503361589999997</v>
      </c>
      <c r="AP36" s="79">
        <v>25.18212067</v>
      </c>
      <c r="AQ36" s="79">
        <v>23.778654529999997</v>
      </c>
    </row>
    <row r="37" spans="1:43" x14ac:dyDescent="0.25">
      <c r="A37" s="106" t="s">
        <v>602</v>
      </c>
      <c r="B37" s="107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>
        <v>508.92754935059071</v>
      </c>
      <c r="AL37" s="102">
        <v>539.04102421025584</v>
      </c>
      <c r="AM37" s="102">
        <v>561.97868625740307</v>
      </c>
      <c r="AN37" s="101">
        <v>567.26982055534438</v>
      </c>
      <c r="AO37" s="102">
        <v>547.0526624159927</v>
      </c>
      <c r="AP37" s="101">
        <v>531.64697353661984</v>
      </c>
      <c r="AQ37" s="102">
        <v>572.14765702083298</v>
      </c>
    </row>
    <row r="38" spans="1:43" x14ac:dyDescent="0.25">
      <c r="A38" s="78" t="s">
        <v>603</v>
      </c>
      <c r="B38" s="78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>
        <v>-0.8119421</v>
      </c>
      <c r="AL38" s="79">
        <v>-0.78617205999999995</v>
      </c>
      <c r="AM38" s="79">
        <v>-5.5223339999999996E-2</v>
      </c>
      <c r="AN38" s="79">
        <v>-2.7339060000000005E-2</v>
      </c>
      <c r="AO38" s="79">
        <v>-7.9361200000000014E-3</v>
      </c>
      <c r="AP38" s="79">
        <v>-8.9017560000000023E-2</v>
      </c>
      <c r="AQ38" s="79">
        <v>-0.26052382999999996</v>
      </c>
    </row>
    <row r="39" spans="1:43" x14ac:dyDescent="0.25">
      <c r="A39" s="80" t="s">
        <v>604</v>
      </c>
      <c r="B39" s="80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>
        <v>-41.472875950000024</v>
      </c>
      <c r="AL39" s="81">
        <v>-40.770613000000012</v>
      </c>
      <c r="AM39" s="81">
        <v>-44.230673309999993</v>
      </c>
      <c r="AN39" s="81">
        <v>-46.049472099999988</v>
      </c>
      <c r="AO39" s="81">
        <v>-44.49477684</v>
      </c>
      <c r="AP39" s="81">
        <v>-47.856449781522073</v>
      </c>
      <c r="AQ39" s="81">
        <v>-47.283755491000036</v>
      </c>
    </row>
    <row r="40" spans="1:43" ht="15.75" x14ac:dyDescent="0.25">
      <c r="A40" s="109" t="s">
        <v>605</v>
      </c>
      <c r="B40" s="110" t="s">
        <v>67</v>
      </c>
      <c r="C40" s="108">
        <f>C54</f>
        <v>309</v>
      </c>
      <c r="D40" s="108">
        <f t="shared" ref="D40:AH40" si="2">D54</f>
        <v>470</v>
      </c>
      <c r="E40" s="108">
        <f t="shared" si="2"/>
        <v>144</v>
      </c>
      <c r="F40" s="108">
        <f t="shared" si="2"/>
        <v>159.80000000000001</v>
      </c>
      <c r="G40" s="108">
        <f t="shared" si="2"/>
        <v>180.6</v>
      </c>
      <c r="H40" s="108">
        <f t="shared" si="2"/>
        <v>191.7</v>
      </c>
      <c r="I40" s="108">
        <f t="shared" si="2"/>
        <v>198.4</v>
      </c>
      <c r="J40" s="108">
        <f t="shared" si="2"/>
        <v>211.4</v>
      </c>
      <c r="K40" s="108">
        <f t="shared" si="2"/>
        <v>251.6</v>
      </c>
      <c r="L40" s="108">
        <f t="shared" si="2"/>
        <v>259.2</v>
      </c>
      <c r="M40" s="108">
        <f t="shared" si="2"/>
        <v>266.8</v>
      </c>
      <c r="N40" s="108">
        <f t="shared" si="2"/>
        <v>279.8</v>
      </c>
      <c r="O40" s="108">
        <f t="shared" si="2"/>
        <v>319.3</v>
      </c>
      <c r="P40" s="108">
        <f t="shared" si="2"/>
        <v>333.90000000000003</v>
      </c>
      <c r="Q40" s="108">
        <f t="shared" si="2"/>
        <v>327.10000000000002</v>
      </c>
      <c r="R40" s="108">
        <f t="shared" si="2"/>
        <v>344</v>
      </c>
      <c r="S40" s="108">
        <f t="shared" si="2"/>
        <v>405.9</v>
      </c>
      <c r="T40" s="108">
        <f t="shared" si="2"/>
        <v>393.9</v>
      </c>
      <c r="U40" s="108">
        <f t="shared" si="2"/>
        <v>393.6</v>
      </c>
      <c r="V40" s="108">
        <f t="shared" si="2"/>
        <v>392.8706056537925</v>
      </c>
      <c r="W40" s="108">
        <f t="shared" si="2"/>
        <v>444.4</v>
      </c>
      <c r="X40" s="108">
        <f t="shared" si="2"/>
        <v>452.9</v>
      </c>
      <c r="Y40" s="108">
        <f t="shared" si="2"/>
        <v>454.7</v>
      </c>
      <c r="Z40" s="108">
        <f t="shared" si="2"/>
        <v>472.57224890867383</v>
      </c>
      <c r="AA40" s="108">
        <f t="shared" si="2"/>
        <v>521.6</v>
      </c>
      <c r="AB40" s="108">
        <f t="shared" si="2"/>
        <v>515.5</v>
      </c>
      <c r="AC40" s="108">
        <f t="shared" si="2"/>
        <v>481.4</v>
      </c>
      <c r="AD40" s="108">
        <f t="shared" si="2"/>
        <v>492.2</v>
      </c>
      <c r="AE40" s="108">
        <f t="shared" si="2"/>
        <v>520.6</v>
      </c>
      <c r="AF40" s="108">
        <f t="shared" si="2"/>
        <v>483.3</v>
      </c>
      <c r="AG40" s="108">
        <f t="shared" si="2"/>
        <v>479.2</v>
      </c>
      <c r="AH40" s="108">
        <f t="shared" si="2"/>
        <v>482.8</v>
      </c>
      <c r="AI40" s="108">
        <v>491.1</v>
      </c>
      <c r="AJ40" s="108">
        <v>479.1</v>
      </c>
      <c r="AK40" s="108">
        <v>466.6427313005907</v>
      </c>
      <c r="AL40" s="108">
        <v>497.4842391502558</v>
      </c>
      <c r="AM40" s="108">
        <v>517.69278960740303</v>
      </c>
      <c r="AN40" s="108">
        <v>521.19300939534435</v>
      </c>
      <c r="AO40" s="108">
        <v>502.54994945599276</v>
      </c>
      <c r="AP40" s="108">
        <v>483.70150619509775</v>
      </c>
      <c r="AQ40" s="108">
        <v>524.60337769983289</v>
      </c>
    </row>
    <row r="41" spans="1:43" hidden="1" outlineLevel="1" x14ac:dyDescent="0.25">
      <c r="A41" s="78" t="s">
        <v>583</v>
      </c>
      <c r="B41" s="78" t="s">
        <v>68</v>
      </c>
      <c r="C41" s="92" t="s">
        <v>60</v>
      </c>
      <c r="D41" s="92" t="s">
        <v>60</v>
      </c>
      <c r="E41" s="92" t="s">
        <v>60</v>
      </c>
      <c r="F41" s="92" t="s">
        <v>60</v>
      </c>
      <c r="G41" s="92" t="s">
        <v>60</v>
      </c>
      <c r="H41" s="92" t="s">
        <v>60</v>
      </c>
      <c r="I41" s="92" t="s">
        <v>60</v>
      </c>
      <c r="J41" s="92" t="s">
        <v>60</v>
      </c>
      <c r="K41" s="92" t="s">
        <v>60</v>
      </c>
      <c r="L41" s="92" t="s">
        <v>60</v>
      </c>
      <c r="M41" s="92" t="s">
        <v>60</v>
      </c>
      <c r="N41" s="92" t="s">
        <v>60</v>
      </c>
      <c r="O41" s="92" t="s">
        <v>60</v>
      </c>
      <c r="P41" s="92" t="s">
        <v>60</v>
      </c>
      <c r="Q41" s="92" t="s">
        <v>60</v>
      </c>
      <c r="R41" s="92" t="s">
        <v>60</v>
      </c>
      <c r="S41" s="92" t="s">
        <v>60</v>
      </c>
      <c r="T41" s="92" t="s">
        <v>60</v>
      </c>
      <c r="U41" s="92" t="s">
        <v>60</v>
      </c>
      <c r="V41" s="92" t="s">
        <v>60</v>
      </c>
      <c r="W41" s="92" t="s">
        <v>60</v>
      </c>
      <c r="X41" s="92" t="s">
        <v>60</v>
      </c>
      <c r="Y41" s="92" t="s">
        <v>60</v>
      </c>
      <c r="Z41" s="92" t="s">
        <v>60</v>
      </c>
      <c r="AA41" s="92" t="s">
        <v>60</v>
      </c>
      <c r="AB41" s="92" t="s">
        <v>60</v>
      </c>
      <c r="AC41" s="92" t="s">
        <v>60</v>
      </c>
      <c r="AD41" s="92" t="s">
        <v>60</v>
      </c>
      <c r="AE41" s="92" t="s">
        <v>60</v>
      </c>
      <c r="AF41" s="92" t="s">
        <v>60</v>
      </c>
      <c r="AG41" s="92" t="s">
        <v>60</v>
      </c>
      <c r="AH41" s="92" t="s">
        <v>60</v>
      </c>
      <c r="AI41" s="92" t="s">
        <v>60</v>
      </c>
      <c r="AJ41" s="92" t="s">
        <v>60</v>
      </c>
      <c r="AK41" s="92" t="s">
        <v>60</v>
      </c>
      <c r="AL41" s="92" t="s">
        <v>60</v>
      </c>
      <c r="AM41" s="92"/>
      <c r="AN41" s="92"/>
      <c r="AO41" s="92"/>
      <c r="AP41" s="92"/>
      <c r="AQ41" s="92"/>
    </row>
    <row r="42" spans="1:43" hidden="1" outlineLevel="1" x14ac:dyDescent="0.25">
      <c r="A42" s="95" t="s">
        <v>584</v>
      </c>
      <c r="B42" s="95" t="s">
        <v>69</v>
      </c>
      <c r="C42" s="96">
        <v>249.9</v>
      </c>
      <c r="D42" s="96">
        <v>384.5</v>
      </c>
      <c r="E42" s="96">
        <v>120.8</v>
      </c>
      <c r="F42" s="96">
        <v>132.30000000000001</v>
      </c>
      <c r="G42" s="96">
        <v>153.30000000000001</v>
      </c>
      <c r="H42" s="96">
        <v>161.5</v>
      </c>
      <c r="I42" s="96">
        <v>167.1</v>
      </c>
      <c r="J42" s="96">
        <v>176.8</v>
      </c>
      <c r="K42" s="96">
        <v>216.6</v>
      </c>
      <c r="L42" s="96">
        <v>222.58583426563666</v>
      </c>
      <c r="M42" s="96">
        <v>228.5</v>
      </c>
      <c r="N42" s="96">
        <v>236.2</v>
      </c>
      <c r="O42" s="96">
        <v>270.2</v>
      </c>
      <c r="P42" s="96">
        <v>274.3</v>
      </c>
      <c r="Q42" s="96">
        <v>280.10000000000002</v>
      </c>
      <c r="R42" s="96">
        <v>291.2</v>
      </c>
      <c r="S42" s="96">
        <v>353.9</v>
      </c>
      <c r="T42" s="96">
        <v>343.6</v>
      </c>
      <c r="U42" s="96">
        <v>341.4</v>
      </c>
      <c r="V42" s="96">
        <v>342.1</v>
      </c>
      <c r="W42" s="96">
        <v>387.8852911715</v>
      </c>
      <c r="X42" s="96">
        <v>381.6</v>
      </c>
      <c r="Y42" s="96">
        <v>379.3</v>
      </c>
      <c r="Z42" s="96">
        <v>394.6</v>
      </c>
      <c r="AA42" s="96">
        <v>437.4</v>
      </c>
      <c r="AB42" s="96">
        <v>438.6</v>
      </c>
      <c r="AC42" s="96">
        <v>408.3</v>
      </c>
      <c r="AD42" s="96">
        <v>414.3</v>
      </c>
      <c r="AE42" s="96">
        <v>443.8</v>
      </c>
      <c r="AF42" s="96">
        <v>418.2</v>
      </c>
      <c r="AG42" s="96">
        <v>416.3</v>
      </c>
      <c r="AH42" s="96">
        <v>406</v>
      </c>
      <c r="AI42" s="96">
        <v>433.6</v>
      </c>
      <c r="AJ42" s="96">
        <v>421.1</v>
      </c>
      <c r="AK42" s="96">
        <v>411.1</v>
      </c>
      <c r="AL42" s="96">
        <v>428.5</v>
      </c>
      <c r="AM42" s="96">
        <v>445.0752426052249</v>
      </c>
      <c r="AN42" s="96">
        <f>SUM('[1]Net Segment Revenue QC+Aliança '!$CW$49:$CY$50)/1000000</f>
        <v>413.35578747622958</v>
      </c>
      <c r="AO42" s="96">
        <v>0</v>
      </c>
      <c r="AP42" s="96">
        <v>0</v>
      </c>
      <c r="AQ42" s="96">
        <v>0</v>
      </c>
    </row>
    <row r="43" spans="1:43" hidden="1" outlineLevel="1" x14ac:dyDescent="0.25">
      <c r="A43" s="86" t="s">
        <v>589</v>
      </c>
      <c r="B43" s="86" t="s">
        <v>70</v>
      </c>
      <c r="C43" s="92">
        <v>29.2</v>
      </c>
      <c r="D43" s="92">
        <v>40.018141500730501</v>
      </c>
      <c r="E43" s="92">
        <v>10.8</v>
      </c>
      <c r="F43" s="92">
        <v>11</v>
      </c>
      <c r="G43" s="92">
        <v>10.199999999999999</v>
      </c>
      <c r="H43" s="92">
        <v>11.9</v>
      </c>
      <c r="I43" s="92">
        <v>10.4</v>
      </c>
      <c r="J43" s="92">
        <v>10.3</v>
      </c>
      <c r="K43" s="92">
        <v>9.1999999999999993</v>
      </c>
      <c r="L43" s="92">
        <v>14.6</v>
      </c>
      <c r="M43" s="92">
        <v>15.2</v>
      </c>
      <c r="N43" s="92">
        <v>19.7</v>
      </c>
      <c r="O43" s="92">
        <v>23.6</v>
      </c>
      <c r="P43" s="92">
        <v>35.1</v>
      </c>
      <c r="Q43" s="92">
        <v>20.6</v>
      </c>
      <c r="R43" s="92">
        <v>24.3</v>
      </c>
      <c r="S43" s="92">
        <v>23.9</v>
      </c>
      <c r="T43" s="92">
        <v>24.6</v>
      </c>
      <c r="U43" s="92">
        <v>25.7</v>
      </c>
      <c r="V43" s="92">
        <v>24.12</v>
      </c>
      <c r="W43" s="92">
        <v>28.48740653862329</v>
      </c>
      <c r="X43" s="92">
        <v>42.8</v>
      </c>
      <c r="Y43" s="92">
        <v>32.9</v>
      </c>
      <c r="Z43" s="92">
        <v>33.5</v>
      </c>
      <c r="AA43" s="92">
        <v>32</v>
      </c>
      <c r="AB43" s="92">
        <v>28.6</v>
      </c>
      <c r="AC43" s="92">
        <v>30.5</v>
      </c>
      <c r="AD43" s="92">
        <v>34.4</v>
      </c>
      <c r="AE43" s="92">
        <v>34.5</v>
      </c>
      <c r="AF43" s="92">
        <v>23.2</v>
      </c>
      <c r="AG43" s="92">
        <v>24.1</v>
      </c>
      <c r="AH43" s="92">
        <v>38.1</v>
      </c>
      <c r="AI43" s="92">
        <v>20.6</v>
      </c>
      <c r="AJ43" s="92">
        <v>21.6</v>
      </c>
      <c r="AK43" s="92">
        <v>19.100000000000001</v>
      </c>
      <c r="AL43" s="92">
        <v>33.4</v>
      </c>
      <c r="AM43" s="92">
        <v>35.281042133016925</v>
      </c>
      <c r="AN43" s="92">
        <f>SUM('[1]Net Segment Revenue QC+Aliança '!$CW$51:$CY$52)/1000000</f>
        <v>68.771258108122794</v>
      </c>
      <c r="AO43" s="92">
        <v>0</v>
      </c>
      <c r="AP43" s="92">
        <v>0</v>
      </c>
      <c r="AQ43" s="92">
        <v>0</v>
      </c>
    </row>
    <row r="44" spans="1:43" hidden="1" outlineLevel="1" x14ac:dyDescent="0.25">
      <c r="A44" s="84" t="s">
        <v>590</v>
      </c>
      <c r="B44" s="84" t="s">
        <v>71</v>
      </c>
      <c r="C44" s="85">
        <v>279.10000000000002</v>
      </c>
      <c r="D44" s="85">
        <v>424.5</v>
      </c>
      <c r="E44" s="85">
        <v>131.5</v>
      </c>
      <c r="F44" s="85">
        <v>143.30000000000001</v>
      </c>
      <c r="G44" s="85">
        <v>163.5</v>
      </c>
      <c r="H44" s="85">
        <v>173.4</v>
      </c>
      <c r="I44" s="85">
        <v>177.5</v>
      </c>
      <c r="J44" s="85">
        <v>187.1</v>
      </c>
      <c r="K44" s="85">
        <v>225.8</v>
      </c>
      <c r="L44" s="85">
        <v>237.1</v>
      </c>
      <c r="M44" s="85">
        <v>243.7</v>
      </c>
      <c r="N44" s="85">
        <v>256</v>
      </c>
      <c r="O44" s="85">
        <v>293.8</v>
      </c>
      <c r="P44" s="85">
        <v>309.39999999999998</v>
      </c>
      <c r="Q44" s="85">
        <v>300.7</v>
      </c>
      <c r="R44" s="85">
        <v>315.5</v>
      </c>
      <c r="S44" s="85">
        <v>377.6</v>
      </c>
      <c r="T44" s="85">
        <v>368.2</v>
      </c>
      <c r="U44" s="85">
        <v>367.1</v>
      </c>
      <c r="V44" s="85">
        <v>366.3</v>
      </c>
      <c r="W44" s="85">
        <v>416.3726977101233</v>
      </c>
      <c r="X44" s="85">
        <v>424.4</v>
      </c>
      <c r="Y44" s="85">
        <v>411.1</v>
      </c>
      <c r="Z44" s="85">
        <v>428.1</v>
      </c>
      <c r="AA44" s="85">
        <v>469.3</v>
      </c>
      <c r="AB44" s="85">
        <v>467.1</v>
      </c>
      <c r="AC44" s="85">
        <v>438.9</v>
      </c>
      <c r="AD44" s="85">
        <v>448.8</v>
      </c>
      <c r="AE44" s="85">
        <v>478.2</v>
      </c>
      <c r="AF44" s="85">
        <v>441.4</v>
      </c>
      <c r="AG44" s="85">
        <v>440.4</v>
      </c>
      <c r="AH44" s="85">
        <v>442</v>
      </c>
      <c r="AI44" s="85">
        <v>454.2</v>
      </c>
      <c r="AJ44" s="85">
        <v>442.7</v>
      </c>
      <c r="AK44" s="85">
        <v>430.2</v>
      </c>
      <c r="AL44" s="85">
        <v>462</v>
      </c>
      <c r="AM44" s="85">
        <v>480.35628473824181</v>
      </c>
      <c r="AN44" s="85">
        <f>AN43+AN42</f>
        <v>482.12704558435235</v>
      </c>
      <c r="AO44" s="85">
        <v>0</v>
      </c>
      <c r="AP44" s="85">
        <v>0</v>
      </c>
      <c r="AQ44" s="85">
        <v>0</v>
      </c>
    </row>
    <row r="45" spans="1:43" hidden="1" outlineLevel="1" x14ac:dyDescent="0.25">
      <c r="A45" s="103" t="s">
        <v>591</v>
      </c>
      <c r="B45" s="104" t="s">
        <v>72</v>
      </c>
      <c r="C45" s="105" t="s">
        <v>60</v>
      </c>
      <c r="D45" s="105">
        <f>(D42*1000/D17)/12</f>
        <v>56.736018887413309</v>
      </c>
      <c r="E45" s="105">
        <f t="shared" ref="E45:AL45" si="3">(E42*1000/E17)/3</f>
        <v>56.17720186845002</v>
      </c>
      <c r="F45" s="105">
        <f t="shared" si="3"/>
        <v>55.131822563042171</v>
      </c>
      <c r="G45" s="105">
        <f t="shared" si="3"/>
        <v>57.948761274351092</v>
      </c>
      <c r="H45" s="105">
        <f t="shared" si="3"/>
        <v>57.186643749517536</v>
      </c>
      <c r="I45" s="105">
        <f t="shared" si="3"/>
        <v>57.288907859482755</v>
      </c>
      <c r="J45" s="105">
        <f t="shared" si="3"/>
        <v>58.057163648137468</v>
      </c>
      <c r="K45" s="105">
        <f t="shared" si="3"/>
        <v>62.981383418362562</v>
      </c>
      <c r="L45" s="105">
        <f t="shared" si="3"/>
        <v>59.012392666206068</v>
      </c>
      <c r="M45" s="105">
        <f t="shared" si="3"/>
        <v>60.038755870857557</v>
      </c>
      <c r="N45" s="105">
        <f t="shared" si="3"/>
        <v>60.615905849794188</v>
      </c>
      <c r="O45" s="105">
        <f t="shared" si="3"/>
        <v>67.466729189497855</v>
      </c>
      <c r="P45" s="105">
        <f t="shared" si="3"/>
        <v>67.300166594287703</v>
      </c>
      <c r="Q45" s="105">
        <f t="shared" si="3"/>
        <v>67.598590831232187</v>
      </c>
      <c r="R45" s="105">
        <f t="shared" si="3"/>
        <v>68.742321226587748</v>
      </c>
      <c r="S45" s="105">
        <f t="shared" si="3"/>
        <v>82.019121185627071</v>
      </c>
      <c r="T45" s="105">
        <f t="shared" si="3"/>
        <v>78.646825967689566</v>
      </c>
      <c r="U45" s="105">
        <f t="shared" si="3"/>
        <v>77.547139018238227</v>
      </c>
      <c r="V45" s="105">
        <f t="shared" si="3"/>
        <v>78.645793461571273</v>
      </c>
      <c r="W45" s="105">
        <f t="shared" si="3"/>
        <v>91.10427576200847</v>
      </c>
      <c r="X45" s="105">
        <f t="shared" si="3"/>
        <v>91.783666187424117</v>
      </c>
      <c r="Y45" s="105">
        <f t="shared" si="3"/>
        <v>92.587947871008126</v>
      </c>
      <c r="Z45" s="105">
        <f t="shared" si="3"/>
        <v>95.384269161547877</v>
      </c>
      <c r="AA45" s="105">
        <f t="shared" si="3"/>
        <v>105.50366603530898</v>
      </c>
      <c r="AB45" s="105">
        <f t="shared" si="3"/>
        <v>106.66740599387647</v>
      </c>
      <c r="AC45" s="105">
        <f t="shared" si="3"/>
        <v>100.09906939491179</v>
      </c>
      <c r="AD45" s="105">
        <f t="shared" si="3"/>
        <v>102.47057217311811</v>
      </c>
      <c r="AE45" s="105">
        <f t="shared" si="3"/>
        <v>112.81163164689094</v>
      </c>
      <c r="AF45" s="105">
        <f t="shared" si="3"/>
        <v>112.03653323281657</v>
      </c>
      <c r="AG45" s="105">
        <f t="shared" si="3"/>
        <v>114.00964357813915</v>
      </c>
      <c r="AH45" s="105">
        <f t="shared" si="3"/>
        <v>110.45518144984125</v>
      </c>
      <c r="AI45" s="105">
        <f t="shared" si="3"/>
        <v>119.99262222484197</v>
      </c>
      <c r="AJ45" s="105">
        <f t="shared" si="3"/>
        <v>119.73776547889986</v>
      </c>
      <c r="AK45" s="105">
        <f t="shared" si="3"/>
        <v>116.58735125080419</v>
      </c>
      <c r="AL45" s="105">
        <f t="shared" si="3"/>
        <v>120.06201195912904</v>
      </c>
      <c r="AM45" s="105">
        <v>125.81356665832054</v>
      </c>
      <c r="AN45" s="105">
        <f>+AN42/AN17*1000000/3/1000</f>
        <v>116.95539049035398</v>
      </c>
      <c r="AO45" s="105">
        <v>0</v>
      </c>
      <c r="AP45" s="105">
        <v>0</v>
      </c>
      <c r="AQ45" s="105">
        <v>0</v>
      </c>
    </row>
    <row r="46" spans="1:43" hidden="1" outlineLevel="1" x14ac:dyDescent="0.25">
      <c r="A46" s="84" t="s">
        <v>592</v>
      </c>
      <c r="B46" s="84" t="s">
        <v>73</v>
      </c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</row>
    <row r="47" spans="1:43" hidden="1" outlineLevel="1" x14ac:dyDescent="0.25">
      <c r="A47" s="86" t="s">
        <v>74</v>
      </c>
      <c r="B47" s="86" t="s">
        <v>75</v>
      </c>
      <c r="C47" s="97">
        <v>0.6</v>
      </c>
      <c r="D47" s="97">
        <v>1.3274792900548</v>
      </c>
      <c r="E47" s="97">
        <v>0.6</v>
      </c>
      <c r="F47" s="97">
        <v>0.7</v>
      </c>
      <c r="G47" s="97">
        <v>0.8</v>
      </c>
      <c r="H47" s="97">
        <v>1</v>
      </c>
      <c r="I47" s="97">
        <v>0.8</v>
      </c>
      <c r="J47" s="97">
        <v>0.8</v>
      </c>
      <c r="K47" s="97">
        <v>0.86300082326517158</v>
      </c>
      <c r="L47" s="97">
        <v>0.7</v>
      </c>
      <c r="M47" s="97">
        <v>0.8</v>
      </c>
      <c r="N47" s="97">
        <v>0.8</v>
      </c>
      <c r="O47" s="97">
        <v>0.8</v>
      </c>
      <c r="P47" s="97">
        <v>0.7</v>
      </c>
      <c r="Q47" s="97">
        <v>0.7</v>
      </c>
      <c r="R47" s="97">
        <v>0.7</v>
      </c>
      <c r="S47" s="97">
        <v>0.8</v>
      </c>
      <c r="T47" s="97">
        <v>0.7</v>
      </c>
      <c r="U47" s="97">
        <v>0.7</v>
      </c>
      <c r="V47" s="97">
        <v>0.7</v>
      </c>
      <c r="W47" s="97">
        <v>0.7</v>
      </c>
      <c r="X47" s="97">
        <v>0.7</v>
      </c>
      <c r="Y47" s="97">
        <v>0.7</v>
      </c>
      <c r="Z47" s="97">
        <v>0.9</v>
      </c>
      <c r="AA47" s="97">
        <v>3.1</v>
      </c>
      <c r="AB47" s="97">
        <v>0.1</v>
      </c>
      <c r="AC47" s="97">
        <v>0.6</v>
      </c>
      <c r="AD47" s="97">
        <v>2.2999999999999998</v>
      </c>
      <c r="AE47" s="97">
        <v>1.3</v>
      </c>
      <c r="AF47" s="97">
        <v>0.8</v>
      </c>
      <c r="AG47" s="97">
        <v>1.2</v>
      </c>
      <c r="AH47" s="97">
        <v>1.1000000000000001</v>
      </c>
      <c r="AI47" s="97">
        <v>1.2</v>
      </c>
      <c r="AJ47" s="97">
        <v>1.2</v>
      </c>
      <c r="AK47" s="97">
        <v>0.9</v>
      </c>
      <c r="AL47" s="97">
        <v>1.3</v>
      </c>
      <c r="AM47" s="97">
        <v>1.0478867771731131</v>
      </c>
      <c r="AN47" s="97">
        <f>SUM('[1]Net Segment Revenue QC+Aliança '!$CW$55:$CY$55)/1000000</f>
        <v>0.95560887848709808</v>
      </c>
      <c r="AO47" s="97">
        <v>0</v>
      </c>
      <c r="AP47" s="97">
        <v>0</v>
      </c>
      <c r="AQ47" s="97">
        <v>0</v>
      </c>
    </row>
    <row r="48" spans="1:43" hidden="1" outlineLevel="1" x14ac:dyDescent="0.25">
      <c r="A48" s="98" t="s">
        <v>589</v>
      </c>
      <c r="B48" s="98" t="s">
        <v>70</v>
      </c>
      <c r="C48" s="96" t="s">
        <v>60</v>
      </c>
      <c r="D48" s="96" t="s">
        <v>60</v>
      </c>
      <c r="E48" s="96" t="s">
        <v>60</v>
      </c>
      <c r="F48" s="96" t="s">
        <v>60</v>
      </c>
      <c r="G48" s="96" t="s">
        <v>60</v>
      </c>
      <c r="H48" s="96" t="s">
        <v>60</v>
      </c>
      <c r="I48" s="96" t="s">
        <v>60</v>
      </c>
      <c r="J48" s="96" t="s">
        <v>60</v>
      </c>
      <c r="K48" s="96" t="s">
        <v>60</v>
      </c>
      <c r="L48" s="96" t="s">
        <v>60</v>
      </c>
      <c r="M48" s="96" t="s">
        <v>60</v>
      </c>
      <c r="N48" s="96" t="s">
        <v>60</v>
      </c>
      <c r="O48" s="96" t="s">
        <v>60</v>
      </c>
      <c r="P48" s="96" t="s">
        <v>60</v>
      </c>
      <c r="Q48" s="96" t="s">
        <v>60</v>
      </c>
      <c r="R48" s="96" t="s">
        <v>60</v>
      </c>
      <c r="S48" s="96" t="s">
        <v>60</v>
      </c>
      <c r="T48" s="96" t="s">
        <v>60</v>
      </c>
      <c r="U48" s="96" t="s">
        <v>60</v>
      </c>
      <c r="V48" s="96" t="s">
        <v>60</v>
      </c>
      <c r="W48" s="96" t="s">
        <v>60</v>
      </c>
      <c r="X48" s="96" t="s">
        <v>60</v>
      </c>
      <c r="Y48" s="96" t="s">
        <v>60</v>
      </c>
      <c r="Z48" s="96" t="s">
        <v>60</v>
      </c>
      <c r="AA48" s="96" t="s">
        <v>60</v>
      </c>
      <c r="AB48" s="96" t="s">
        <v>60</v>
      </c>
      <c r="AC48" s="96" t="s">
        <v>60</v>
      </c>
      <c r="AD48" s="96" t="s">
        <v>60</v>
      </c>
      <c r="AE48" s="96" t="s">
        <v>60</v>
      </c>
      <c r="AF48" s="96" t="s">
        <v>60</v>
      </c>
      <c r="AG48" s="96" t="s">
        <v>60</v>
      </c>
      <c r="AH48" s="96" t="s">
        <v>60</v>
      </c>
      <c r="AI48" s="96" t="s">
        <v>60</v>
      </c>
      <c r="AJ48" s="96" t="s">
        <v>60</v>
      </c>
      <c r="AK48" s="96" t="s">
        <v>60</v>
      </c>
      <c r="AL48" s="96" t="s">
        <v>60</v>
      </c>
      <c r="AM48" s="96"/>
      <c r="AN48" s="96"/>
      <c r="AO48" s="96">
        <v>0</v>
      </c>
      <c r="AP48" s="96">
        <v>0</v>
      </c>
      <c r="AQ48" s="96">
        <v>0</v>
      </c>
    </row>
    <row r="49" spans="1:43" hidden="1" outlineLevel="1" x14ac:dyDescent="0.25">
      <c r="A49" s="86" t="s">
        <v>593</v>
      </c>
      <c r="B49" s="86" t="s">
        <v>76</v>
      </c>
      <c r="C49" s="92">
        <v>0.6</v>
      </c>
      <c r="D49" s="92">
        <v>1.3274792900548</v>
      </c>
      <c r="E49" s="92">
        <v>0.6</v>
      </c>
      <c r="F49" s="92">
        <v>0.7</v>
      </c>
      <c r="G49" s="92">
        <v>0.8</v>
      </c>
      <c r="H49" s="92">
        <v>1</v>
      </c>
      <c r="I49" s="92">
        <v>0.8</v>
      </c>
      <c r="J49" s="92">
        <v>0.8</v>
      </c>
      <c r="K49" s="92">
        <v>0.86300082326517158</v>
      </c>
      <c r="L49" s="92">
        <v>0.7</v>
      </c>
      <c r="M49" s="92">
        <v>0.8</v>
      </c>
      <c r="N49" s="92">
        <v>0.8</v>
      </c>
      <c r="O49" s="92">
        <v>0.8</v>
      </c>
      <c r="P49" s="92">
        <v>0.7</v>
      </c>
      <c r="Q49" s="92">
        <v>0.7</v>
      </c>
      <c r="R49" s="92">
        <v>0.7</v>
      </c>
      <c r="S49" s="92">
        <v>0.8</v>
      </c>
      <c r="T49" s="92">
        <v>0.7</v>
      </c>
      <c r="U49" s="92">
        <v>0.7</v>
      </c>
      <c r="V49" s="92">
        <v>0.7</v>
      </c>
      <c r="W49" s="92">
        <v>0.7</v>
      </c>
      <c r="X49" s="92">
        <v>0.7</v>
      </c>
      <c r="Y49" s="92">
        <v>0.7</v>
      </c>
      <c r="Z49" s="92">
        <v>0.9</v>
      </c>
      <c r="AA49" s="92">
        <v>3.1</v>
      </c>
      <c r="AB49" s="92">
        <v>0.1</v>
      </c>
      <c r="AC49" s="92">
        <v>0.6</v>
      </c>
      <c r="AD49" s="92">
        <v>2.2999999999999998</v>
      </c>
      <c r="AE49" s="92">
        <v>1.3</v>
      </c>
      <c r="AF49" s="92">
        <v>0.8</v>
      </c>
      <c r="AG49" s="92">
        <v>1.2</v>
      </c>
      <c r="AH49" s="92">
        <v>1.1000000000000001</v>
      </c>
      <c r="AI49" s="92">
        <v>1.2</v>
      </c>
      <c r="AJ49" s="92">
        <v>1.2</v>
      </c>
      <c r="AK49" s="92">
        <v>0.9</v>
      </c>
      <c r="AL49" s="92">
        <v>1.3</v>
      </c>
      <c r="AM49" s="92">
        <v>1.0478867771731131</v>
      </c>
      <c r="AN49" s="92">
        <f>AN48+AN47</f>
        <v>0.95560887848709808</v>
      </c>
      <c r="AO49" s="92">
        <v>0</v>
      </c>
      <c r="AP49" s="92">
        <v>0</v>
      </c>
      <c r="AQ49" s="92">
        <v>0</v>
      </c>
    </row>
    <row r="50" spans="1:43" hidden="1" outlineLevel="1" x14ac:dyDescent="0.25">
      <c r="A50" s="106" t="s">
        <v>594</v>
      </c>
      <c r="B50" s="107" t="s">
        <v>77</v>
      </c>
      <c r="C50" s="102" t="s">
        <v>60</v>
      </c>
      <c r="D50" s="102">
        <f>(D47*1000/D23)/12</f>
        <v>0.68222802449110909</v>
      </c>
      <c r="E50" s="102">
        <f t="shared" ref="E50:AL50" si="4">(E47*1000/E23)/3</f>
        <v>1.0685758555285443</v>
      </c>
      <c r="F50" s="102">
        <f t="shared" si="4"/>
        <v>0.78882394238429931</v>
      </c>
      <c r="G50" s="102">
        <f t="shared" si="4"/>
        <v>0.66096255977580154</v>
      </c>
      <c r="H50" s="102">
        <f t="shared" si="4"/>
        <v>0.80275054446555671</v>
      </c>
      <c r="I50" s="102">
        <f t="shared" si="4"/>
        <v>0.63879217176163305</v>
      </c>
      <c r="J50" s="102">
        <f t="shared" si="4"/>
        <v>0.63053019313533898</v>
      </c>
      <c r="K50" s="102">
        <f t="shared" si="4"/>
        <v>0.62719815174050708</v>
      </c>
      <c r="L50" s="102">
        <f t="shared" si="4"/>
        <v>0.4957830113576806</v>
      </c>
      <c r="M50" s="102">
        <f t="shared" si="4"/>
        <v>0.56829846467066047</v>
      </c>
      <c r="N50" s="102">
        <f t="shared" si="4"/>
        <v>0.54737514800510845</v>
      </c>
      <c r="O50" s="102">
        <f t="shared" si="4"/>
        <v>0.5423057825048766</v>
      </c>
      <c r="P50" s="102">
        <f t="shared" si="4"/>
        <v>0.46623260411223816</v>
      </c>
      <c r="Q50" s="102">
        <f t="shared" si="4"/>
        <v>0.45381640144339547</v>
      </c>
      <c r="R50" s="102">
        <f t="shared" si="4"/>
        <v>0.48941363352567291</v>
      </c>
      <c r="S50" s="102">
        <f t="shared" si="4"/>
        <v>0.60556376851416605</v>
      </c>
      <c r="T50" s="102">
        <f t="shared" si="4"/>
        <v>0.53745051136496691</v>
      </c>
      <c r="U50" s="102">
        <f t="shared" si="4"/>
        <v>0.48593495968822414</v>
      </c>
      <c r="V50" s="102">
        <f t="shared" si="4"/>
        <v>0.48458315983525563</v>
      </c>
      <c r="W50" s="102">
        <f t="shared" si="4"/>
        <v>0.5482365969857953</v>
      </c>
      <c r="X50" s="102">
        <f t="shared" si="4"/>
        <v>0.5487800814781626</v>
      </c>
      <c r="Y50" s="102">
        <f t="shared" si="4"/>
        <v>0.5594993599726964</v>
      </c>
      <c r="Z50" s="102">
        <f t="shared" si="4"/>
        <v>0.72132810931487057</v>
      </c>
      <c r="AA50" s="102">
        <f t="shared" si="4"/>
        <v>2.4418293240071209</v>
      </c>
      <c r="AB50" s="102">
        <f t="shared" si="4"/>
        <v>7.8928249091239869E-2</v>
      </c>
      <c r="AC50" s="102">
        <f t="shared" si="4"/>
        <v>0.48296463008531565</v>
      </c>
      <c r="AD50" s="102">
        <f t="shared" si="4"/>
        <v>1.9231717952641478</v>
      </c>
      <c r="AE50" s="102">
        <f t="shared" si="4"/>
        <v>1.115593508618818</v>
      </c>
      <c r="AF50" s="102">
        <f t="shared" si="4"/>
        <v>0.72750023643757677</v>
      </c>
      <c r="AG50" s="102">
        <f t="shared" si="4"/>
        <v>1.7085182448392073</v>
      </c>
      <c r="AH50" s="102">
        <f t="shared" si="4"/>
        <v>3.0324457915855141</v>
      </c>
      <c r="AI50" s="102">
        <f t="shared" si="4"/>
        <v>3.6629868910856636</v>
      </c>
      <c r="AJ50" s="102">
        <f t="shared" si="4"/>
        <v>4.0999779626184507</v>
      </c>
      <c r="AK50" s="102">
        <f t="shared" si="4"/>
        <v>3.125830298673085</v>
      </c>
      <c r="AL50" s="102">
        <f t="shared" si="4"/>
        <v>4.7422063662296541</v>
      </c>
      <c r="AM50" s="102">
        <v>3.7104041596889474</v>
      </c>
      <c r="AN50" s="102">
        <f>+AN47/AN23*1000000/3/1000</f>
        <v>2.951883687988849</v>
      </c>
      <c r="AO50" s="102">
        <v>0</v>
      </c>
      <c r="AP50" s="102">
        <v>0</v>
      </c>
      <c r="AQ50" s="102">
        <v>0</v>
      </c>
    </row>
    <row r="51" spans="1:43" hidden="1" outlineLevel="1" x14ac:dyDescent="0.25">
      <c r="A51" s="86" t="s">
        <v>595</v>
      </c>
      <c r="B51" s="86" t="s">
        <v>78</v>
      </c>
      <c r="C51" s="92">
        <v>279.8</v>
      </c>
      <c r="D51" s="92">
        <v>425.8</v>
      </c>
      <c r="E51" s="92">
        <v>132.1</v>
      </c>
      <c r="F51" s="92">
        <v>144</v>
      </c>
      <c r="G51" s="92">
        <v>164.3</v>
      </c>
      <c r="H51" s="92">
        <v>174.3</v>
      </c>
      <c r="I51" s="92">
        <v>178.3</v>
      </c>
      <c r="J51" s="92">
        <v>187.9</v>
      </c>
      <c r="K51" s="92">
        <v>226.7</v>
      </c>
      <c r="L51" s="92">
        <v>237.8</v>
      </c>
      <c r="M51" s="92">
        <v>244.5</v>
      </c>
      <c r="N51" s="92">
        <v>256.8</v>
      </c>
      <c r="O51" s="92">
        <v>294.60000000000002</v>
      </c>
      <c r="P51" s="92">
        <v>310.10000000000002</v>
      </c>
      <c r="Q51" s="92">
        <v>301.39999999999998</v>
      </c>
      <c r="R51" s="92">
        <v>316.2</v>
      </c>
      <c r="S51" s="92">
        <v>378.7</v>
      </c>
      <c r="T51" s="92">
        <v>368.9</v>
      </c>
      <c r="U51" s="92">
        <v>367.7816600446784</v>
      </c>
      <c r="V51" s="92">
        <v>367</v>
      </c>
      <c r="W51" s="92">
        <v>417.1</v>
      </c>
      <c r="X51" s="92">
        <v>425.1</v>
      </c>
      <c r="Y51" s="92">
        <v>411.8</v>
      </c>
      <c r="Z51" s="92">
        <v>429</v>
      </c>
      <c r="AA51" s="92">
        <v>472.4</v>
      </c>
      <c r="AB51" s="92">
        <v>467.2</v>
      </c>
      <c r="AC51" s="92">
        <v>439.5</v>
      </c>
      <c r="AD51" s="92">
        <v>451.1</v>
      </c>
      <c r="AE51" s="92">
        <v>479.5</v>
      </c>
      <c r="AF51" s="92">
        <v>442.2</v>
      </c>
      <c r="AG51" s="92">
        <v>441.6</v>
      </c>
      <c r="AH51" s="92">
        <v>445.3</v>
      </c>
      <c r="AI51" s="92">
        <v>455.4</v>
      </c>
      <c r="AJ51" s="92">
        <v>443.9</v>
      </c>
      <c r="AK51" s="92">
        <v>431.1</v>
      </c>
      <c r="AL51" s="92">
        <v>463.3</v>
      </c>
      <c r="AM51" s="92">
        <v>481.40417151541493</v>
      </c>
      <c r="AN51" s="92">
        <f>AN47+AN44</f>
        <v>483.08265446283946</v>
      </c>
      <c r="AO51" s="92">
        <v>0</v>
      </c>
      <c r="AP51" s="92">
        <v>0</v>
      </c>
      <c r="AQ51" s="92">
        <v>0</v>
      </c>
    </row>
    <row r="52" spans="1:43" hidden="1" outlineLevel="1" x14ac:dyDescent="0.25">
      <c r="A52" s="98" t="s">
        <v>581</v>
      </c>
      <c r="B52" s="98" t="s">
        <v>79</v>
      </c>
      <c r="C52" s="96">
        <v>19.8</v>
      </c>
      <c r="D52" s="96">
        <v>26.3</v>
      </c>
      <c r="E52" s="96">
        <v>7.2</v>
      </c>
      <c r="F52" s="96">
        <v>9.5</v>
      </c>
      <c r="G52" s="96">
        <v>8.6999999999999993</v>
      </c>
      <c r="H52" s="96">
        <v>9.6</v>
      </c>
      <c r="I52" s="96">
        <v>11.6</v>
      </c>
      <c r="J52" s="96">
        <v>15</v>
      </c>
      <c r="K52" s="96">
        <v>17.5</v>
      </c>
      <c r="L52" s="96">
        <v>13.4</v>
      </c>
      <c r="M52" s="96">
        <v>14.7</v>
      </c>
      <c r="N52" s="96">
        <v>15.4</v>
      </c>
      <c r="O52" s="96">
        <v>16.8</v>
      </c>
      <c r="P52" s="96">
        <v>16.2</v>
      </c>
      <c r="Q52" s="96">
        <v>17.8</v>
      </c>
      <c r="R52" s="96">
        <v>17.7</v>
      </c>
      <c r="S52" s="96">
        <v>17.8</v>
      </c>
      <c r="T52" s="96">
        <v>16.544246247612357</v>
      </c>
      <c r="U52" s="96">
        <v>16.5</v>
      </c>
      <c r="V52" s="96">
        <v>16.894728548177625</v>
      </c>
      <c r="W52" s="96">
        <v>16.600000000000001</v>
      </c>
      <c r="X52" s="96">
        <v>17.100000000000001</v>
      </c>
      <c r="Y52" s="96">
        <v>15.9</v>
      </c>
      <c r="Z52" s="96">
        <v>13.6</v>
      </c>
      <c r="AA52" s="96">
        <v>14.8</v>
      </c>
      <c r="AB52" s="96">
        <v>12.9</v>
      </c>
      <c r="AC52" s="96">
        <v>12.4</v>
      </c>
      <c r="AD52" s="96">
        <v>11.4</v>
      </c>
      <c r="AE52" s="96">
        <v>13</v>
      </c>
      <c r="AF52" s="96">
        <v>12.2</v>
      </c>
      <c r="AG52" s="96">
        <v>10.3</v>
      </c>
      <c r="AH52" s="96">
        <v>11.8</v>
      </c>
      <c r="AI52" s="96">
        <v>11.1</v>
      </c>
      <c r="AJ52" s="96">
        <v>11.5</v>
      </c>
      <c r="AK52" s="96">
        <v>13.2</v>
      </c>
      <c r="AL52" s="96">
        <v>11.2</v>
      </c>
      <c r="AM52" s="96">
        <v>13.236103391988287</v>
      </c>
      <c r="AN52" s="96">
        <f>SUM('[1]Net Segment Revenue QC+Aliança '!$CW$57:$CY$59)/1000000</f>
        <v>15.546104462505411</v>
      </c>
      <c r="AO52" s="96">
        <v>0</v>
      </c>
      <c r="AP52" s="96">
        <v>0</v>
      </c>
      <c r="AQ52" s="96">
        <v>0</v>
      </c>
    </row>
    <row r="53" spans="1:43" hidden="1" outlineLevel="1" x14ac:dyDescent="0.25">
      <c r="A53" s="86" t="s">
        <v>80</v>
      </c>
      <c r="B53" s="86" t="s">
        <v>81</v>
      </c>
      <c r="C53" s="92">
        <v>9.5</v>
      </c>
      <c r="D53" s="92">
        <v>17.899999999999999</v>
      </c>
      <c r="E53" s="92">
        <v>4.8</v>
      </c>
      <c r="F53" s="92">
        <v>6.4</v>
      </c>
      <c r="G53" s="92">
        <v>7.5</v>
      </c>
      <c r="H53" s="92">
        <v>7.8</v>
      </c>
      <c r="I53" s="92">
        <v>8.5</v>
      </c>
      <c r="J53" s="92">
        <v>8.5</v>
      </c>
      <c r="K53" s="92">
        <v>7.5</v>
      </c>
      <c r="L53" s="92">
        <v>7.9</v>
      </c>
      <c r="M53" s="92">
        <v>7.6</v>
      </c>
      <c r="N53" s="92">
        <v>7.6</v>
      </c>
      <c r="O53" s="92">
        <v>7.9</v>
      </c>
      <c r="P53" s="92">
        <v>7.6</v>
      </c>
      <c r="Q53" s="92">
        <v>7.9</v>
      </c>
      <c r="R53" s="92">
        <v>10.1</v>
      </c>
      <c r="S53" s="92">
        <v>9.4</v>
      </c>
      <c r="T53" s="92">
        <v>8.4</v>
      </c>
      <c r="U53" s="92">
        <v>9.3000000000000007</v>
      </c>
      <c r="V53" s="92">
        <v>8.9758771056148969</v>
      </c>
      <c r="W53" s="92">
        <v>10.7</v>
      </c>
      <c r="X53" s="92">
        <v>10.7</v>
      </c>
      <c r="Y53" s="92">
        <v>26.966547070314615</v>
      </c>
      <c r="Z53" s="92">
        <v>30</v>
      </c>
      <c r="AA53" s="92">
        <v>34.4</v>
      </c>
      <c r="AB53" s="92">
        <v>35.299999999999997</v>
      </c>
      <c r="AC53" s="92">
        <v>29.5</v>
      </c>
      <c r="AD53" s="92">
        <v>29.7</v>
      </c>
      <c r="AE53" s="92">
        <v>28.1</v>
      </c>
      <c r="AF53" s="92">
        <v>28.9</v>
      </c>
      <c r="AG53" s="92">
        <v>27.2</v>
      </c>
      <c r="AH53" s="92">
        <v>25.6</v>
      </c>
      <c r="AI53" s="92">
        <v>24.6</v>
      </c>
      <c r="AJ53" s="92">
        <v>23.7</v>
      </c>
      <c r="AK53" s="92">
        <v>22.2</v>
      </c>
      <c r="AL53" s="92">
        <v>23</v>
      </c>
      <c r="AM53" s="92">
        <v>23.052500100000003</v>
      </c>
      <c r="AN53" s="92">
        <f>(SUM('[1]Net Segment Revenue QC+Aliança '!$CW$77:$CY$77)+SUM('[1]Net Segment Revenue QC+Aliança '!$CW$56:$CY$56))/1000000</f>
        <v>22.563489380000004</v>
      </c>
      <c r="AO53" s="92">
        <v>0</v>
      </c>
      <c r="AP53" s="92">
        <v>0</v>
      </c>
      <c r="AQ53" s="92">
        <v>0</v>
      </c>
    </row>
    <row r="54" spans="1:43" hidden="1" outlineLevel="1" x14ac:dyDescent="0.25">
      <c r="A54" s="106" t="s">
        <v>82</v>
      </c>
      <c r="B54" s="107" t="s">
        <v>83</v>
      </c>
      <c r="C54" s="102">
        <v>309</v>
      </c>
      <c r="D54" s="102">
        <v>470</v>
      </c>
      <c r="E54" s="102">
        <v>144</v>
      </c>
      <c r="F54" s="102">
        <v>159.80000000000001</v>
      </c>
      <c r="G54" s="102">
        <v>180.6</v>
      </c>
      <c r="H54" s="102">
        <v>191.7</v>
      </c>
      <c r="I54" s="102">
        <v>198.4</v>
      </c>
      <c r="J54" s="102">
        <v>211.4</v>
      </c>
      <c r="K54" s="102">
        <v>251.6</v>
      </c>
      <c r="L54" s="102">
        <v>259.2</v>
      </c>
      <c r="M54" s="102">
        <v>266.8</v>
      </c>
      <c r="N54" s="102">
        <v>279.8</v>
      </c>
      <c r="O54" s="102">
        <v>319.3</v>
      </c>
      <c r="P54" s="102">
        <v>333.90000000000003</v>
      </c>
      <c r="Q54" s="102">
        <v>327.10000000000002</v>
      </c>
      <c r="R54" s="102">
        <v>344</v>
      </c>
      <c r="S54" s="102">
        <v>405.9</v>
      </c>
      <c r="T54" s="102">
        <v>393.9</v>
      </c>
      <c r="U54" s="102">
        <v>393.6</v>
      </c>
      <c r="V54" s="102">
        <v>392.8706056537925</v>
      </c>
      <c r="W54" s="102">
        <v>444.4</v>
      </c>
      <c r="X54" s="102">
        <v>452.9</v>
      </c>
      <c r="Y54" s="102">
        <v>454.7</v>
      </c>
      <c r="Z54" s="102">
        <v>472.57224890867383</v>
      </c>
      <c r="AA54" s="102">
        <v>521.6</v>
      </c>
      <c r="AB54" s="102">
        <v>515.5</v>
      </c>
      <c r="AC54" s="102">
        <v>481.4</v>
      </c>
      <c r="AD54" s="102">
        <v>492.2</v>
      </c>
      <c r="AE54" s="102">
        <v>520.6</v>
      </c>
      <c r="AF54" s="102">
        <v>483.3</v>
      </c>
      <c r="AG54" s="102">
        <v>479.2</v>
      </c>
      <c r="AH54" s="102">
        <v>482.8</v>
      </c>
      <c r="AI54" s="102">
        <v>491.1</v>
      </c>
      <c r="AJ54" s="102">
        <v>479.1</v>
      </c>
      <c r="AK54" s="102">
        <v>466.6</v>
      </c>
      <c r="AL54" s="102">
        <v>497.5</v>
      </c>
      <c r="AM54" s="102">
        <v>517.69277500740327</v>
      </c>
      <c r="AN54" s="102">
        <f>AN53+AN52+AN51</f>
        <v>521.19224830534483</v>
      </c>
      <c r="AO54" s="102">
        <f>AO53+AO52+AO51</f>
        <v>0</v>
      </c>
      <c r="AP54" s="102">
        <f>AP53+AP52+AP51</f>
        <v>0</v>
      </c>
      <c r="AQ54" s="102">
        <f>AQ53+AQ52+AQ51</f>
        <v>0</v>
      </c>
    </row>
    <row r="55" spans="1:43" collapsed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C17:AH1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37"/>
  <sheetViews>
    <sheetView showGridLines="0" workbookViewId="0">
      <pane xSplit="2" ySplit="2" topLeftCell="AU5" activePane="bottomRight" state="frozen"/>
      <selection pane="topRight" activeCell="C1" sqref="C1"/>
      <selection pane="bottomLeft" activeCell="A3" sqref="A3"/>
      <selection pane="bottomRight" activeCell="AW15" sqref="AW15"/>
    </sheetView>
  </sheetViews>
  <sheetFormatPr defaultRowHeight="15" outlineLevelCol="1" x14ac:dyDescent="0.25"/>
  <cols>
    <col min="1" max="1" width="60.42578125" bestFit="1" customWidth="1"/>
    <col min="2" max="2" width="60.42578125" hidden="1" customWidth="1" outlineLevel="1"/>
    <col min="3" max="3" width="10.28515625" bestFit="1" customWidth="1" collapsed="1"/>
    <col min="4" max="52" width="10.28515625" bestFit="1" customWidth="1"/>
    <col min="53" max="55" width="8.28515625" bestFit="1" customWidth="1"/>
  </cols>
  <sheetData>
    <row r="1" spans="1:55" ht="54" customHeight="1" x14ac:dyDescent="0.25">
      <c r="A1" s="4"/>
      <c r="B1" s="4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</row>
    <row r="2" spans="1:55" ht="15.75" thickBot="1" x14ac:dyDescent="0.3">
      <c r="A2" s="9"/>
      <c r="B2" s="9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</row>
    <row r="3" spans="1:55" ht="16.5" thickBot="1" x14ac:dyDescent="0.3">
      <c r="A3" s="12" t="s">
        <v>84</v>
      </c>
      <c r="B3" s="12" t="s">
        <v>85</v>
      </c>
      <c r="C3" s="5" t="s">
        <v>86</v>
      </c>
      <c r="D3" s="5" t="s">
        <v>87</v>
      </c>
      <c r="E3" s="5" t="s">
        <v>88</v>
      </c>
      <c r="F3" s="5" t="s">
        <v>89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90</v>
      </c>
      <c r="M3" s="5" t="s">
        <v>9</v>
      </c>
      <c r="N3" s="5" t="s">
        <v>10</v>
      </c>
      <c r="O3" s="5" t="s">
        <v>11</v>
      </c>
      <c r="P3" s="5" t="s">
        <v>12</v>
      </c>
      <c r="Q3" s="5" t="s">
        <v>91</v>
      </c>
      <c r="R3" s="5" t="s">
        <v>13</v>
      </c>
      <c r="S3" s="5" t="s">
        <v>14</v>
      </c>
      <c r="T3" s="5" t="s">
        <v>15</v>
      </c>
      <c r="U3" s="5" t="s">
        <v>16</v>
      </c>
      <c r="V3" s="5" t="s">
        <v>92</v>
      </c>
      <c r="W3" s="5" t="s">
        <v>17</v>
      </c>
      <c r="X3" s="5" t="s">
        <v>18</v>
      </c>
      <c r="Y3" s="5" t="s">
        <v>19</v>
      </c>
      <c r="Z3" s="5" t="s">
        <v>20</v>
      </c>
      <c r="AA3" s="5" t="s">
        <v>93</v>
      </c>
      <c r="AB3" s="5" t="s">
        <v>21</v>
      </c>
      <c r="AC3" s="5" t="s">
        <v>22</v>
      </c>
      <c r="AD3" s="5" t="s">
        <v>23</v>
      </c>
      <c r="AE3" s="5" t="s">
        <v>24</v>
      </c>
      <c r="AF3" s="5" t="s">
        <v>94</v>
      </c>
      <c r="AG3" s="5" t="s">
        <v>25</v>
      </c>
      <c r="AH3" s="5" t="s">
        <v>26</v>
      </c>
      <c r="AI3" s="5" t="s">
        <v>27</v>
      </c>
      <c r="AJ3" s="5" t="s">
        <v>28</v>
      </c>
      <c r="AK3" s="5" t="s">
        <v>95</v>
      </c>
      <c r="AL3" s="5" t="s">
        <v>29</v>
      </c>
      <c r="AM3" s="5" t="s">
        <v>30</v>
      </c>
      <c r="AN3" s="5" t="s">
        <v>31</v>
      </c>
      <c r="AO3" s="5" t="s">
        <v>32</v>
      </c>
      <c r="AP3" s="5" t="s">
        <v>96</v>
      </c>
      <c r="AQ3" s="5" t="s">
        <v>33</v>
      </c>
      <c r="AR3" s="5" t="s">
        <v>34</v>
      </c>
      <c r="AS3" s="5" t="s">
        <v>35</v>
      </c>
      <c r="AT3" s="5" t="s">
        <v>36</v>
      </c>
      <c r="AU3" s="5" t="s">
        <v>97</v>
      </c>
      <c r="AV3" s="5" t="s">
        <v>37</v>
      </c>
      <c r="AW3" s="5" t="s">
        <v>38</v>
      </c>
      <c r="AX3" s="5" t="s">
        <v>39</v>
      </c>
      <c r="AY3" s="5" t="s">
        <v>40</v>
      </c>
      <c r="AZ3" s="5">
        <v>2019</v>
      </c>
      <c r="BA3" s="5" t="s">
        <v>41</v>
      </c>
      <c r="BB3" s="5" t="s">
        <v>42</v>
      </c>
      <c r="BC3" s="5" t="s">
        <v>43</v>
      </c>
    </row>
    <row r="4" spans="1:55" x14ac:dyDescent="0.25">
      <c r="A4" s="13" t="s">
        <v>98</v>
      </c>
      <c r="B4" s="13" t="s">
        <v>99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</row>
    <row r="5" spans="1:55" x14ac:dyDescent="0.25">
      <c r="A5" s="15" t="s">
        <v>100</v>
      </c>
      <c r="B5" s="15" t="s">
        <v>101</v>
      </c>
      <c r="C5" s="16">
        <v>41</v>
      </c>
      <c r="D5" s="16">
        <v>44.9</v>
      </c>
      <c r="E5" s="16">
        <v>55.6</v>
      </c>
      <c r="F5" s="16">
        <v>59.3</v>
      </c>
      <c r="G5" s="16">
        <v>200.8</v>
      </c>
      <c r="H5" s="16">
        <v>62.8</v>
      </c>
      <c r="I5" s="16">
        <v>65.599999999999994</v>
      </c>
      <c r="J5" s="16">
        <v>75.099999999999994</v>
      </c>
      <c r="K5" s="16">
        <v>77.900000000000006</v>
      </c>
      <c r="L5" s="16">
        <v>281.3</v>
      </c>
      <c r="M5" s="16">
        <v>82.4</v>
      </c>
      <c r="N5" s="16">
        <v>89.2</v>
      </c>
      <c r="O5" s="16">
        <v>117.7</v>
      </c>
      <c r="P5" s="16">
        <v>123.6</v>
      </c>
      <c r="Q5" s="16">
        <v>413</v>
      </c>
      <c r="R5" s="16">
        <v>126.6</v>
      </c>
      <c r="S5" s="16">
        <v>133.19999999999999</v>
      </c>
      <c r="T5" s="16">
        <v>152.19999999999999</v>
      </c>
      <c r="U5" s="16">
        <v>156.5</v>
      </c>
      <c r="V5" s="16">
        <v>568.6</v>
      </c>
      <c r="W5" s="16">
        <v>159.1</v>
      </c>
      <c r="X5" s="16">
        <v>165.5</v>
      </c>
      <c r="Y5" s="16">
        <v>193.3</v>
      </c>
      <c r="Z5" s="16">
        <v>195.8</v>
      </c>
      <c r="AA5" s="16">
        <v>713.7</v>
      </c>
      <c r="AB5" s="16">
        <v>200.4</v>
      </c>
      <c r="AC5" s="16">
        <v>200.4</v>
      </c>
      <c r="AD5" s="16">
        <v>229.6</v>
      </c>
      <c r="AE5" s="16">
        <v>230.8</v>
      </c>
      <c r="AF5" s="16">
        <v>861.2</v>
      </c>
      <c r="AG5" s="16">
        <v>236.4</v>
      </c>
      <c r="AH5" s="16">
        <v>242.8</v>
      </c>
      <c r="AI5" s="16">
        <v>279</v>
      </c>
      <c r="AJ5" s="16">
        <v>275.89999999999998</v>
      </c>
      <c r="AK5" s="16">
        <v>1034.0999999999999</v>
      </c>
      <c r="AL5" s="16">
        <v>280.2</v>
      </c>
      <c r="AM5" s="16">
        <v>279.7</v>
      </c>
      <c r="AN5" s="16">
        <v>301.5</v>
      </c>
      <c r="AO5" s="16">
        <v>285.8</v>
      </c>
      <c r="AP5" s="16">
        <v>1147.2</v>
      </c>
      <c r="AQ5" s="16">
        <v>284.3</v>
      </c>
      <c r="AR5" s="16">
        <v>286.89999999999998</v>
      </c>
      <c r="AS5" s="16">
        <v>309</v>
      </c>
      <c r="AT5" s="16">
        <v>311.8</v>
      </c>
      <c r="AU5" s="16">
        <v>1192</v>
      </c>
      <c r="AV5" s="16">
        <v>305.60000000000002</v>
      </c>
      <c r="AW5" s="16">
        <v>303.25472345143038</v>
      </c>
      <c r="AX5" s="16">
        <v>312.75068098637917</v>
      </c>
      <c r="AY5" s="16">
        <v>303.35440301507532</v>
      </c>
      <c r="AZ5" s="16">
        <v>1224.9598074528849</v>
      </c>
      <c r="BA5" s="16">
        <v>308.41227452956076</v>
      </c>
      <c r="BB5" s="16">
        <v>308.46499029059896</v>
      </c>
      <c r="BC5" s="16">
        <v>333.04714053791378</v>
      </c>
    </row>
    <row r="6" spans="1:55" x14ac:dyDescent="0.25">
      <c r="A6" s="17" t="s">
        <v>102</v>
      </c>
      <c r="B6" s="17" t="s">
        <v>103</v>
      </c>
      <c r="C6" s="18">
        <v>32.200000000000003</v>
      </c>
      <c r="D6" s="18">
        <v>35.200000000000003</v>
      </c>
      <c r="E6" s="18">
        <v>38.700000000000003</v>
      </c>
      <c r="F6" s="18">
        <v>41.5</v>
      </c>
      <c r="G6" s="18">
        <v>147.6</v>
      </c>
      <c r="H6" s="18">
        <v>46.2</v>
      </c>
      <c r="I6" s="18">
        <v>55.2</v>
      </c>
      <c r="J6" s="18">
        <v>64.400000000000006</v>
      </c>
      <c r="K6" s="18">
        <v>69.7</v>
      </c>
      <c r="L6" s="18">
        <v>235.5</v>
      </c>
      <c r="M6" s="18">
        <v>69.2</v>
      </c>
      <c r="N6" s="18">
        <v>71.5</v>
      </c>
      <c r="O6" s="18">
        <v>80.400000000000006</v>
      </c>
      <c r="P6" s="18">
        <v>81.400000000000006</v>
      </c>
      <c r="Q6" s="18">
        <v>302.5</v>
      </c>
      <c r="R6" s="18">
        <v>83.4</v>
      </c>
      <c r="S6" s="18">
        <v>84.3</v>
      </c>
      <c r="T6" s="18">
        <v>95.9</v>
      </c>
      <c r="U6" s="18">
        <v>96.1</v>
      </c>
      <c r="V6" s="18">
        <v>359.8</v>
      </c>
      <c r="W6" s="18">
        <v>99.7</v>
      </c>
      <c r="X6" s="18">
        <v>101.6</v>
      </c>
      <c r="Y6" s="18">
        <v>114.4</v>
      </c>
      <c r="Z6" s="18">
        <v>114.8</v>
      </c>
      <c r="AA6" s="18">
        <v>430.5</v>
      </c>
      <c r="AB6" s="18">
        <v>116.5</v>
      </c>
      <c r="AC6" s="18">
        <v>117.3</v>
      </c>
      <c r="AD6" s="18">
        <v>132.19999999999999</v>
      </c>
      <c r="AE6" s="18">
        <v>127.5</v>
      </c>
      <c r="AF6" s="18">
        <v>493.5</v>
      </c>
      <c r="AG6" s="18">
        <v>120.2</v>
      </c>
      <c r="AH6" s="18">
        <v>129.5</v>
      </c>
      <c r="AI6" s="18">
        <v>135.4</v>
      </c>
      <c r="AJ6" s="18">
        <v>138.4</v>
      </c>
      <c r="AK6" s="18">
        <v>523.5</v>
      </c>
      <c r="AL6" s="18">
        <v>128.1</v>
      </c>
      <c r="AM6" s="18">
        <v>134.69999999999999</v>
      </c>
      <c r="AN6" s="18">
        <v>142.19999999999999</v>
      </c>
      <c r="AO6" s="18">
        <v>132.4</v>
      </c>
      <c r="AP6" s="18">
        <v>537.4</v>
      </c>
      <c r="AQ6" s="18">
        <v>132</v>
      </c>
      <c r="AR6" s="18">
        <v>119.2</v>
      </c>
      <c r="AS6" s="18">
        <v>124.6</v>
      </c>
      <c r="AT6" s="18">
        <v>109.3</v>
      </c>
      <c r="AU6" s="18">
        <v>485.1</v>
      </c>
      <c r="AV6" s="18">
        <v>105.5</v>
      </c>
      <c r="AW6" s="18">
        <v>125.28094901912434</v>
      </c>
      <c r="AX6" s="18">
        <v>132.32456161884571</v>
      </c>
      <c r="AY6" s="18">
        <v>110.00138446115429</v>
      </c>
      <c r="AZ6" s="18">
        <v>473.10689509912436</v>
      </c>
      <c r="BA6" s="18">
        <v>121.57033542764485</v>
      </c>
      <c r="BB6" s="18">
        <v>122.31956297015485</v>
      </c>
      <c r="BC6" s="18">
        <v>138.02784170057254</v>
      </c>
    </row>
    <row r="7" spans="1:55" x14ac:dyDescent="0.25">
      <c r="A7" s="15" t="s">
        <v>104</v>
      </c>
      <c r="B7" s="15" t="s">
        <v>105</v>
      </c>
      <c r="C7" s="16">
        <v>7.9</v>
      </c>
      <c r="D7" s="16">
        <v>12.1</v>
      </c>
      <c r="E7" s="16">
        <v>9.5</v>
      </c>
      <c r="F7" s="16">
        <v>10.5</v>
      </c>
      <c r="G7" s="16">
        <v>40</v>
      </c>
      <c r="H7" s="16">
        <v>11</v>
      </c>
      <c r="I7" s="16">
        <v>11</v>
      </c>
      <c r="J7" s="16">
        <v>10.1</v>
      </c>
      <c r="K7" s="16">
        <v>11.8</v>
      </c>
      <c r="L7" s="16">
        <v>43.9</v>
      </c>
      <c r="M7" s="16">
        <v>10.4</v>
      </c>
      <c r="N7" s="16">
        <v>10.3</v>
      </c>
      <c r="O7" s="16">
        <v>9.8000000000000007</v>
      </c>
      <c r="P7" s="16">
        <v>13.9</v>
      </c>
      <c r="Q7" s="16">
        <v>44.5</v>
      </c>
      <c r="R7" s="16">
        <v>15.1</v>
      </c>
      <c r="S7" s="16">
        <v>19.7</v>
      </c>
      <c r="T7" s="16">
        <v>23.6</v>
      </c>
      <c r="U7" s="16">
        <v>35.1</v>
      </c>
      <c r="V7" s="16">
        <v>93.6</v>
      </c>
      <c r="W7" s="16">
        <v>21.1</v>
      </c>
      <c r="X7" s="16">
        <v>24</v>
      </c>
      <c r="Y7" s="16">
        <v>22.4</v>
      </c>
      <c r="Z7" s="16">
        <v>24</v>
      </c>
      <c r="AA7" s="16">
        <v>91.6</v>
      </c>
      <c r="AB7" s="16">
        <v>25.7</v>
      </c>
      <c r="AC7" s="16">
        <v>24.2</v>
      </c>
      <c r="AD7" s="16">
        <v>28.5</v>
      </c>
      <c r="AE7" s="16">
        <v>42.7</v>
      </c>
      <c r="AF7" s="16">
        <v>121.1</v>
      </c>
      <c r="AG7" s="16">
        <v>31.9</v>
      </c>
      <c r="AH7" s="16">
        <v>33.5</v>
      </c>
      <c r="AI7" s="16">
        <v>31.9</v>
      </c>
      <c r="AJ7" s="16">
        <v>28.6</v>
      </c>
      <c r="AK7" s="16">
        <v>126</v>
      </c>
      <c r="AL7" s="16">
        <v>30.5</v>
      </c>
      <c r="AM7" s="16">
        <v>34.4</v>
      </c>
      <c r="AN7" s="16">
        <v>34.5</v>
      </c>
      <c r="AO7" s="16">
        <v>23.2</v>
      </c>
      <c r="AP7" s="16">
        <v>122.7</v>
      </c>
      <c r="AQ7" s="16">
        <v>24.1</v>
      </c>
      <c r="AR7" s="16">
        <v>38.1</v>
      </c>
      <c r="AS7" s="16">
        <v>20.6</v>
      </c>
      <c r="AT7" s="16">
        <v>21.6</v>
      </c>
      <c r="AU7" s="16">
        <v>104.4</v>
      </c>
      <c r="AV7" s="16">
        <v>18.3</v>
      </c>
      <c r="AW7" s="16">
        <v>32.928874158705476</v>
      </c>
      <c r="AX7" s="16">
        <v>35.281042133016925</v>
      </c>
      <c r="AY7" s="16">
        <v>68.771258108122794</v>
      </c>
      <c r="AZ7" s="16">
        <v>155.28117439984521</v>
      </c>
      <c r="BA7" s="16">
        <v>29.709169132828922</v>
      </c>
      <c r="BB7" s="16">
        <v>21.530325596825552</v>
      </c>
      <c r="BC7" s="16">
        <v>18.599386239139758</v>
      </c>
    </row>
    <row r="8" spans="1:55" x14ac:dyDescent="0.25">
      <c r="A8" s="17" t="s">
        <v>106</v>
      </c>
      <c r="B8" s="17" t="s">
        <v>107</v>
      </c>
      <c r="C8" s="18">
        <v>7.6</v>
      </c>
      <c r="D8" s="18">
        <v>8.1999999999999993</v>
      </c>
      <c r="E8" s="18">
        <v>10.5</v>
      </c>
      <c r="F8" s="18">
        <v>11.2</v>
      </c>
      <c r="G8" s="18">
        <v>37.5</v>
      </c>
      <c r="H8" s="18">
        <v>12.2</v>
      </c>
      <c r="I8" s="18">
        <v>13.2</v>
      </c>
      <c r="J8" s="18">
        <v>14.7</v>
      </c>
      <c r="K8" s="18">
        <v>14.9</v>
      </c>
      <c r="L8" s="18">
        <v>54.9</v>
      </c>
      <c r="M8" s="18">
        <v>16.3</v>
      </c>
      <c r="N8" s="18">
        <v>17</v>
      </c>
      <c r="O8" s="18">
        <v>18.8</v>
      </c>
      <c r="P8" s="18">
        <v>18.899999999999999</v>
      </c>
      <c r="Q8" s="18">
        <v>70.900000000000006</v>
      </c>
      <c r="R8" s="18">
        <v>19.2</v>
      </c>
      <c r="S8" s="18">
        <v>19.5</v>
      </c>
      <c r="T8" s="18">
        <v>22.8</v>
      </c>
      <c r="U8" s="18">
        <v>22.3</v>
      </c>
      <c r="V8" s="18">
        <v>83.8</v>
      </c>
      <c r="W8" s="18">
        <v>22</v>
      </c>
      <c r="X8" s="18">
        <v>22.3</v>
      </c>
      <c r="Y8" s="18">
        <v>25.2</v>
      </c>
      <c r="Z8" s="18">
        <v>24.8</v>
      </c>
      <c r="AA8" s="18">
        <v>94.4</v>
      </c>
      <c r="AB8" s="18">
        <v>25.1</v>
      </c>
      <c r="AC8" s="18">
        <v>25.1</v>
      </c>
      <c r="AD8" s="18">
        <v>26.7</v>
      </c>
      <c r="AE8" s="18">
        <v>24.1</v>
      </c>
      <c r="AF8" s="18">
        <v>101</v>
      </c>
      <c r="AG8" s="18">
        <v>23.6</v>
      </c>
      <c r="AH8" s="18">
        <v>23.3</v>
      </c>
      <c r="AI8" s="18">
        <v>26.3</v>
      </c>
      <c r="AJ8" s="18">
        <v>25.6</v>
      </c>
      <c r="AK8" s="18">
        <v>98.8</v>
      </c>
      <c r="AL8" s="18">
        <v>25.7</v>
      </c>
      <c r="AM8" s="18">
        <v>24.6</v>
      </c>
      <c r="AN8" s="18">
        <v>26.7</v>
      </c>
      <c r="AO8" s="18">
        <v>23.5</v>
      </c>
      <c r="AP8" s="18">
        <v>100.5</v>
      </c>
      <c r="AQ8" s="18" t="s">
        <v>60</v>
      </c>
      <c r="AR8" s="18" t="s">
        <v>60</v>
      </c>
      <c r="AS8" s="18" t="s">
        <v>60</v>
      </c>
      <c r="AT8" s="18" t="s">
        <v>60</v>
      </c>
      <c r="AU8" s="18" t="s">
        <v>60</v>
      </c>
      <c r="AV8" s="18">
        <v>0.8</v>
      </c>
      <c r="AW8" s="18">
        <v>0.50941586147242246</v>
      </c>
      <c r="AX8" s="18">
        <v>0</v>
      </c>
      <c r="AY8" s="18">
        <v>0</v>
      </c>
      <c r="AZ8" s="18">
        <v>1.3094158614724225</v>
      </c>
      <c r="BA8" s="18">
        <v>0</v>
      </c>
      <c r="BB8" s="18">
        <v>0</v>
      </c>
      <c r="BC8" s="18">
        <v>0</v>
      </c>
    </row>
    <row r="9" spans="1:55" x14ac:dyDescent="0.25">
      <c r="A9" s="15" t="s">
        <v>108</v>
      </c>
      <c r="B9" s="15" t="s">
        <v>109</v>
      </c>
      <c r="C9" s="16" t="s">
        <v>60</v>
      </c>
      <c r="D9" s="16" t="s">
        <v>60</v>
      </c>
      <c r="E9" s="16" t="s">
        <v>60</v>
      </c>
      <c r="F9" s="16" t="s">
        <v>60</v>
      </c>
      <c r="G9" s="16" t="s">
        <v>60</v>
      </c>
      <c r="H9" s="16" t="s">
        <v>60</v>
      </c>
      <c r="I9" s="16" t="s">
        <v>60</v>
      </c>
      <c r="J9" s="16" t="s">
        <v>60</v>
      </c>
      <c r="K9" s="16" t="s">
        <v>60</v>
      </c>
      <c r="L9" s="16" t="s">
        <v>60</v>
      </c>
      <c r="M9" s="16" t="s">
        <v>60</v>
      </c>
      <c r="N9" s="16" t="s">
        <v>60</v>
      </c>
      <c r="O9" s="16" t="s">
        <v>60</v>
      </c>
      <c r="P9" s="16" t="s">
        <v>60</v>
      </c>
      <c r="Q9" s="16" t="s">
        <v>60</v>
      </c>
      <c r="R9" s="16" t="s">
        <v>60</v>
      </c>
      <c r="S9" s="16" t="s">
        <v>60</v>
      </c>
      <c r="T9" s="16" t="s">
        <v>60</v>
      </c>
      <c r="U9" s="16" t="s">
        <v>60</v>
      </c>
      <c r="V9" s="16" t="s">
        <v>60</v>
      </c>
      <c r="W9" s="16" t="s">
        <v>60</v>
      </c>
      <c r="X9" s="16">
        <v>2.9</v>
      </c>
      <c r="Y9" s="16">
        <v>10.1</v>
      </c>
      <c r="Z9" s="16">
        <v>10.1</v>
      </c>
      <c r="AA9" s="16">
        <v>23.2</v>
      </c>
      <c r="AB9" s="16" t="s">
        <v>60</v>
      </c>
      <c r="AC9" s="16" t="s">
        <v>60</v>
      </c>
      <c r="AD9" s="16" t="s">
        <v>60</v>
      </c>
      <c r="AE9" s="16" t="s">
        <v>60</v>
      </c>
      <c r="AF9" s="16" t="s">
        <v>60</v>
      </c>
      <c r="AG9" s="16" t="s">
        <v>60</v>
      </c>
      <c r="AH9" s="16" t="s">
        <v>60</v>
      </c>
      <c r="AI9" s="16" t="s">
        <v>60</v>
      </c>
      <c r="AJ9" s="16" t="s">
        <v>60</v>
      </c>
      <c r="AK9" s="16" t="s">
        <v>60</v>
      </c>
      <c r="AL9" s="16" t="s">
        <v>60</v>
      </c>
      <c r="AM9" s="16" t="s">
        <v>60</v>
      </c>
      <c r="AN9" s="16" t="s">
        <v>60</v>
      </c>
      <c r="AO9" s="16" t="s">
        <v>60</v>
      </c>
      <c r="AP9" s="16">
        <v>0.2</v>
      </c>
      <c r="AQ9" s="16" t="s">
        <v>60</v>
      </c>
      <c r="AR9" s="16" t="s">
        <v>60</v>
      </c>
      <c r="AS9" s="16" t="s">
        <v>60</v>
      </c>
      <c r="AT9" s="16" t="s">
        <v>60</v>
      </c>
      <c r="AU9" s="16" t="s">
        <v>60</v>
      </c>
      <c r="AV9" s="16" t="s">
        <v>60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</row>
    <row r="10" spans="1:55" x14ac:dyDescent="0.25">
      <c r="A10" s="17" t="s">
        <v>110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>
        <v>0.9</v>
      </c>
      <c r="AW10" s="18">
        <v>1.288676005825345</v>
      </c>
      <c r="AX10" s="18">
        <v>1.0478867771731131</v>
      </c>
      <c r="AY10" s="18">
        <v>0.95560887848709808</v>
      </c>
      <c r="AZ10" s="18"/>
      <c r="BA10" s="18">
        <v>0.83866137042340039</v>
      </c>
      <c r="BB10" s="18">
        <v>0.84632355659202274</v>
      </c>
      <c r="BC10" s="18">
        <v>2.5578688724995509</v>
      </c>
    </row>
    <row r="11" spans="1:55" x14ac:dyDescent="0.25">
      <c r="A11" s="19" t="s">
        <v>111</v>
      </c>
      <c r="B11" s="19" t="s">
        <v>112</v>
      </c>
      <c r="C11" s="20">
        <v>88.7</v>
      </c>
      <c r="D11" s="20">
        <v>100.3</v>
      </c>
      <c r="E11" s="20">
        <v>114.3</v>
      </c>
      <c r="F11" s="20">
        <v>122.5</v>
      </c>
      <c r="G11" s="20">
        <v>425.8</v>
      </c>
      <c r="H11" s="20">
        <v>132.1</v>
      </c>
      <c r="I11" s="20">
        <v>144.9</v>
      </c>
      <c r="J11" s="20">
        <v>164.3</v>
      </c>
      <c r="K11" s="20">
        <v>174.3</v>
      </c>
      <c r="L11" s="20">
        <v>615.6</v>
      </c>
      <c r="M11" s="20">
        <v>178.3</v>
      </c>
      <c r="N11" s="20">
        <v>187.9</v>
      </c>
      <c r="O11" s="20">
        <v>226.8</v>
      </c>
      <c r="P11" s="20">
        <v>237.9</v>
      </c>
      <c r="Q11" s="20">
        <v>830.9</v>
      </c>
      <c r="R11" s="20">
        <v>244.4</v>
      </c>
      <c r="S11" s="20">
        <v>256.7</v>
      </c>
      <c r="T11" s="20">
        <v>294.60000000000002</v>
      </c>
      <c r="U11" s="20">
        <v>310</v>
      </c>
      <c r="V11" s="20">
        <v>1105.7</v>
      </c>
      <c r="W11" s="20">
        <v>301.89999999999998</v>
      </c>
      <c r="X11" s="20">
        <v>316.39999999999998</v>
      </c>
      <c r="Y11" s="20">
        <v>365.5</v>
      </c>
      <c r="Z11" s="20">
        <v>369.6</v>
      </c>
      <c r="AA11" s="20">
        <v>1353.4</v>
      </c>
      <c r="AB11" s="20">
        <v>367.8</v>
      </c>
      <c r="AC11" s="20">
        <v>366.9</v>
      </c>
      <c r="AD11" s="20">
        <v>417</v>
      </c>
      <c r="AE11" s="20">
        <v>425.1</v>
      </c>
      <c r="AF11" s="20">
        <v>1576.9</v>
      </c>
      <c r="AG11" s="20">
        <v>412.1</v>
      </c>
      <c r="AH11" s="20">
        <v>429.1</v>
      </c>
      <c r="AI11" s="20">
        <v>472.7</v>
      </c>
      <c r="AJ11" s="20">
        <v>468.5</v>
      </c>
      <c r="AK11" s="20">
        <v>1782.4</v>
      </c>
      <c r="AL11" s="20">
        <v>438.9</v>
      </c>
      <c r="AM11" s="20">
        <v>448.8</v>
      </c>
      <c r="AN11" s="20">
        <v>478.2</v>
      </c>
      <c r="AO11" s="20">
        <v>441.4</v>
      </c>
      <c r="AP11" s="20">
        <v>1807.3</v>
      </c>
      <c r="AQ11" s="20">
        <v>440.4</v>
      </c>
      <c r="AR11" s="20">
        <v>444.2</v>
      </c>
      <c r="AS11" s="20">
        <v>454.2</v>
      </c>
      <c r="AT11" s="20">
        <v>442.7</v>
      </c>
      <c r="AU11" s="20">
        <v>1781.5</v>
      </c>
      <c r="AV11" s="20">
        <v>431.1</v>
      </c>
      <c r="AW11" s="20">
        <v>463.26263849655788</v>
      </c>
      <c r="AX11" s="20">
        <v>481.40417151541487</v>
      </c>
      <c r="AY11" s="20">
        <v>483.08265446283946</v>
      </c>
      <c r="AZ11" s="20">
        <v>1858.8494644748121</v>
      </c>
      <c r="BA11" s="20">
        <v>460.53044046045795</v>
      </c>
      <c r="BB11" s="20">
        <v>453.16120241417138</v>
      </c>
      <c r="BC11" s="20">
        <v>492.23223735012562</v>
      </c>
    </row>
    <row r="12" spans="1:55" x14ac:dyDescent="0.25">
      <c r="A12" s="17" t="s">
        <v>102</v>
      </c>
      <c r="B12" s="17" t="s">
        <v>103</v>
      </c>
      <c r="C12" s="18">
        <v>3.4</v>
      </c>
      <c r="D12" s="18">
        <v>5.0999999999999996</v>
      </c>
      <c r="E12" s="18">
        <v>6</v>
      </c>
      <c r="F12" s="18">
        <v>6.4</v>
      </c>
      <c r="G12" s="18">
        <v>21</v>
      </c>
      <c r="H12" s="18">
        <v>6.4</v>
      </c>
      <c r="I12" s="18">
        <v>6.7</v>
      </c>
      <c r="J12" s="18">
        <v>7.3</v>
      </c>
      <c r="K12" s="18">
        <v>7.3</v>
      </c>
      <c r="L12" s="18">
        <v>27.7</v>
      </c>
      <c r="M12" s="18">
        <v>8.6999999999999993</v>
      </c>
      <c r="N12" s="18">
        <v>9.8000000000000007</v>
      </c>
      <c r="O12" s="18">
        <v>9.6999999999999993</v>
      </c>
      <c r="P12" s="18">
        <v>10.6</v>
      </c>
      <c r="Q12" s="18">
        <v>38.799999999999997</v>
      </c>
      <c r="R12" s="18">
        <v>11.4</v>
      </c>
      <c r="S12" s="18">
        <v>12.3</v>
      </c>
      <c r="T12" s="18">
        <v>11.8</v>
      </c>
      <c r="U12" s="18">
        <v>12.1</v>
      </c>
      <c r="V12" s="18">
        <v>47.6</v>
      </c>
      <c r="W12" s="18">
        <v>12.4</v>
      </c>
      <c r="X12" s="18">
        <v>12</v>
      </c>
      <c r="Y12" s="18">
        <v>12.4</v>
      </c>
      <c r="Z12" s="18">
        <v>12.6</v>
      </c>
      <c r="AA12" s="18">
        <v>49.4</v>
      </c>
      <c r="AB12" s="18">
        <v>13.3</v>
      </c>
      <c r="AC12" s="18">
        <v>14.2</v>
      </c>
      <c r="AD12" s="18">
        <v>13.6</v>
      </c>
      <c r="AE12" s="18">
        <v>13.6</v>
      </c>
      <c r="AF12" s="18">
        <v>54.7</v>
      </c>
      <c r="AG12" s="18">
        <v>12.7</v>
      </c>
      <c r="AH12" s="18">
        <v>11.1</v>
      </c>
      <c r="AI12" s="18">
        <v>12.4</v>
      </c>
      <c r="AJ12" s="18">
        <v>10.9</v>
      </c>
      <c r="AK12" s="18">
        <v>47.1</v>
      </c>
      <c r="AL12" s="18">
        <v>9.6999999999999993</v>
      </c>
      <c r="AM12" s="18">
        <v>8.1</v>
      </c>
      <c r="AN12" s="18">
        <v>9.5</v>
      </c>
      <c r="AO12" s="18">
        <v>8.6</v>
      </c>
      <c r="AP12" s="18">
        <v>36</v>
      </c>
      <c r="AQ12" s="18">
        <v>8.9</v>
      </c>
      <c r="AR12" s="18">
        <v>10.3</v>
      </c>
      <c r="AS12" s="18">
        <v>9.9</v>
      </c>
      <c r="AT12" s="18">
        <v>10.1</v>
      </c>
      <c r="AU12" s="18">
        <v>39.200000000000003</v>
      </c>
      <c r="AV12" s="18">
        <v>11.3</v>
      </c>
      <c r="AW12" s="18">
        <v>10.142486998416658</v>
      </c>
      <c r="AX12" s="18">
        <v>11.542466124822433</v>
      </c>
      <c r="AY12" s="18">
        <v>13.75696744379394</v>
      </c>
      <c r="AZ12" s="18">
        <v>46.741920567033034</v>
      </c>
      <c r="BA12" s="18">
        <v>16.784397319268933</v>
      </c>
      <c r="BB12" s="18">
        <v>5.1097559434090076</v>
      </c>
      <c r="BC12" s="18">
        <v>6.4578271335127591</v>
      </c>
    </row>
    <row r="13" spans="1:55" x14ac:dyDescent="0.25">
      <c r="A13" s="15" t="s">
        <v>113</v>
      </c>
      <c r="B13" s="15" t="s">
        <v>113</v>
      </c>
      <c r="C13" s="16">
        <v>2.5</v>
      </c>
      <c r="D13" s="16">
        <v>2.8</v>
      </c>
      <c r="E13" s="16">
        <v>2.2000000000000002</v>
      </c>
      <c r="F13" s="16">
        <v>2.4</v>
      </c>
      <c r="G13" s="16">
        <v>10</v>
      </c>
      <c r="H13" s="16">
        <v>3.4</v>
      </c>
      <c r="I13" s="16">
        <v>3.5</v>
      </c>
      <c r="J13" s="16">
        <v>3.2</v>
      </c>
      <c r="K13" s="16">
        <v>4.8</v>
      </c>
      <c r="L13" s="16">
        <v>14.8</v>
      </c>
      <c r="M13" s="16">
        <v>4.3</v>
      </c>
      <c r="N13" s="16">
        <v>4.5999999999999996</v>
      </c>
      <c r="O13" s="16">
        <v>3.6</v>
      </c>
      <c r="P13" s="16">
        <v>4.0999999999999996</v>
      </c>
      <c r="Q13" s="16">
        <v>16.5</v>
      </c>
      <c r="R13" s="16">
        <v>4.2</v>
      </c>
      <c r="S13" s="16">
        <v>3.9</v>
      </c>
      <c r="T13" s="16">
        <v>4</v>
      </c>
      <c r="U13" s="16">
        <v>4.3</v>
      </c>
      <c r="V13" s="16">
        <v>16.5</v>
      </c>
      <c r="W13" s="16">
        <v>4.8</v>
      </c>
      <c r="X13" s="16">
        <v>5.9</v>
      </c>
      <c r="Y13" s="16">
        <v>5.6</v>
      </c>
      <c r="Z13" s="16">
        <v>4.9000000000000004</v>
      </c>
      <c r="AA13" s="16">
        <v>21.2</v>
      </c>
      <c r="AB13" s="16">
        <v>6.3</v>
      </c>
      <c r="AC13" s="16">
        <v>6.5</v>
      </c>
      <c r="AD13" s="16">
        <v>6.8</v>
      </c>
      <c r="AE13" s="16">
        <v>7.1</v>
      </c>
      <c r="AF13" s="16">
        <v>26.8</v>
      </c>
      <c r="AG13" s="16">
        <v>22.8</v>
      </c>
      <c r="AH13" s="16">
        <v>27.5</v>
      </c>
      <c r="AI13" s="16">
        <v>32.1</v>
      </c>
      <c r="AJ13" s="16">
        <v>32.1</v>
      </c>
      <c r="AK13" s="16">
        <v>114.5</v>
      </c>
      <c r="AL13" s="16">
        <v>29.5</v>
      </c>
      <c r="AM13" s="16">
        <v>29.7</v>
      </c>
      <c r="AN13" s="16">
        <v>28.1</v>
      </c>
      <c r="AO13" s="16">
        <v>28.9</v>
      </c>
      <c r="AP13" s="16">
        <v>116.2</v>
      </c>
      <c r="AQ13" s="16">
        <v>27.2</v>
      </c>
      <c r="AR13" s="16">
        <v>25.6</v>
      </c>
      <c r="AS13" s="16">
        <v>24.6</v>
      </c>
      <c r="AT13" s="16">
        <v>23.7</v>
      </c>
      <c r="AU13" s="16">
        <v>101.1</v>
      </c>
      <c r="AV13" s="16">
        <v>22.2</v>
      </c>
      <c r="AW13" s="16">
        <v>23.046077760000003</v>
      </c>
      <c r="AX13" s="16">
        <v>23.052500100000003</v>
      </c>
      <c r="AY13" s="16">
        <v>22.56348938</v>
      </c>
      <c r="AZ13" s="16">
        <v>90.862067240000016</v>
      </c>
      <c r="BA13" s="16">
        <v>23.270303680000012</v>
      </c>
      <c r="BB13" s="16">
        <v>22.929700280000002</v>
      </c>
      <c r="BC13" s="16">
        <v>21.779669739999999</v>
      </c>
    </row>
    <row r="14" spans="1:55" x14ac:dyDescent="0.25">
      <c r="A14" s="17" t="s">
        <v>114</v>
      </c>
      <c r="B14" s="17" t="s">
        <v>115</v>
      </c>
      <c r="C14" s="18">
        <v>1.9</v>
      </c>
      <c r="D14" s="18">
        <v>2.1</v>
      </c>
      <c r="E14" s="18">
        <v>1.9</v>
      </c>
      <c r="F14" s="18">
        <v>2.1</v>
      </c>
      <c r="G14" s="18">
        <v>8</v>
      </c>
      <c r="H14" s="18">
        <v>1.3</v>
      </c>
      <c r="I14" s="18">
        <v>0.9</v>
      </c>
      <c r="J14" s="18">
        <v>1.2</v>
      </c>
      <c r="K14" s="18">
        <v>1</v>
      </c>
      <c r="L14" s="18">
        <v>4.4000000000000004</v>
      </c>
      <c r="M14" s="18">
        <v>0.9</v>
      </c>
      <c r="N14" s="18">
        <v>0.9</v>
      </c>
      <c r="O14" s="18">
        <v>1.3</v>
      </c>
      <c r="P14" s="18">
        <v>1.4</v>
      </c>
      <c r="Q14" s="18">
        <v>4.5</v>
      </c>
      <c r="R14" s="18">
        <v>1.4</v>
      </c>
      <c r="S14" s="18">
        <v>1.6</v>
      </c>
      <c r="T14" s="18">
        <v>1.7</v>
      </c>
      <c r="U14" s="18">
        <v>1.6</v>
      </c>
      <c r="V14" s="18">
        <v>6.2</v>
      </c>
      <c r="W14" s="18">
        <v>1</v>
      </c>
      <c r="X14" s="18">
        <v>1.3</v>
      </c>
      <c r="Y14" s="18">
        <v>1.1000000000000001</v>
      </c>
      <c r="Z14" s="18">
        <v>0.8</v>
      </c>
      <c r="AA14" s="18">
        <v>4.0999999999999996</v>
      </c>
      <c r="AB14" s="18">
        <v>0.7</v>
      </c>
      <c r="AC14" s="18">
        <v>0.5</v>
      </c>
      <c r="AD14" s="18">
        <v>0.8</v>
      </c>
      <c r="AE14" s="18">
        <v>0.6</v>
      </c>
      <c r="AF14" s="18">
        <v>2.6</v>
      </c>
      <c r="AG14" s="18">
        <v>0.4</v>
      </c>
      <c r="AH14" s="18" t="s">
        <v>60</v>
      </c>
      <c r="AI14" s="18" t="s">
        <v>60</v>
      </c>
      <c r="AJ14" s="18" t="s">
        <v>60</v>
      </c>
      <c r="AK14" s="18">
        <v>0.4</v>
      </c>
      <c r="AL14" s="18" t="s">
        <v>60</v>
      </c>
      <c r="AM14" s="18" t="s">
        <v>60</v>
      </c>
      <c r="AN14" s="18" t="s">
        <v>60</v>
      </c>
      <c r="AO14" s="18" t="s">
        <v>60</v>
      </c>
      <c r="AP14" s="18" t="s">
        <v>60</v>
      </c>
      <c r="AQ14" s="18" t="s">
        <v>60</v>
      </c>
      <c r="AR14" s="18" t="s">
        <v>60</v>
      </c>
      <c r="AS14" s="18" t="s">
        <v>60</v>
      </c>
      <c r="AT14" s="18" t="s">
        <v>60</v>
      </c>
      <c r="AU14" s="18" t="s">
        <v>60</v>
      </c>
      <c r="AV14" s="18" t="s">
        <v>60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</row>
    <row r="15" spans="1:55" x14ac:dyDescent="0.25">
      <c r="A15" s="15" t="s">
        <v>104</v>
      </c>
      <c r="B15" s="15" t="s">
        <v>116</v>
      </c>
      <c r="C15" s="16">
        <v>0.5</v>
      </c>
      <c r="D15" s="16">
        <v>0.7</v>
      </c>
      <c r="E15" s="16">
        <v>2</v>
      </c>
      <c r="F15" s="16">
        <v>2.1</v>
      </c>
      <c r="G15" s="16">
        <v>5.3</v>
      </c>
      <c r="H15" s="16">
        <v>0.8</v>
      </c>
      <c r="I15" s="16">
        <v>1.7</v>
      </c>
      <c r="J15" s="16">
        <v>1.4</v>
      </c>
      <c r="K15" s="16">
        <v>1</v>
      </c>
      <c r="L15" s="16">
        <v>4.9000000000000004</v>
      </c>
      <c r="M15" s="16">
        <v>3</v>
      </c>
      <c r="N15" s="16">
        <v>5.2</v>
      </c>
      <c r="O15" s="16">
        <v>7.7</v>
      </c>
      <c r="P15" s="16">
        <v>2.8</v>
      </c>
      <c r="Q15" s="16">
        <v>18.7</v>
      </c>
      <c r="R15" s="16">
        <v>3.3</v>
      </c>
      <c r="S15" s="16">
        <v>3.1</v>
      </c>
      <c r="T15" s="16">
        <v>5</v>
      </c>
      <c r="U15" s="16">
        <v>4.0999999999999996</v>
      </c>
      <c r="V15" s="16">
        <v>15.5</v>
      </c>
      <c r="W15" s="16">
        <v>5.4</v>
      </c>
      <c r="X15" s="16">
        <v>5.6</v>
      </c>
      <c r="Y15" s="16">
        <v>4.3</v>
      </c>
      <c r="Z15" s="16">
        <v>3.6</v>
      </c>
      <c r="AA15" s="16">
        <v>18.8</v>
      </c>
      <c r="AB15" s="16">
        <v>3.2</v>
      </c>
      <c r="AC15" s="16">
        <v>3.2</v>
      </c>
      <c r="AD15" s="16">
        <v>3.9</v>
      </c>
      <c r="AE15" s="16">
        <v>3.4</v>
      </c>
      <c r="AF15" s="16">
        <v>13.8</v>
      </c>
      <c r="AG15" s="16">
        <v>4.3</v>
      </c>
      <c r="AH15" s="16">
        <v>3.7</v>
      </c>
      <c r="AI15" s="16">
        <v>2.9</v>
      </c>
      <c r="AJ15" s="16">
        <v>2.7</v>
      </c>
      <c r="AK15" s="16">
        <v>13.6</v>
      </c>
      <c r="AL15" s="16">
        <v>2.7</v>
      </c>
      <c r="AM15" s="16">
        <v>3.2</v>
      </c>
      <c r="AN15" s="16">
        <v>3.5</v>
      </c>
      <c r="AO15" s="16">
        <v>3.5</v>
      </c>
      <c r="AP15" s="16">
        <v>13</v>
      </c>
      <c r="AQ15" s="16">
        <v>1.4</v>
      </c>
      <c r="AR15" s="16">
        <v>1.5</v>
      </c>
      <c r="AS15" s="16">
        <v>1.2</v>
      </c>
      <c r="AT15" s="16">
        <v>1.4</v>
      </c>
      <c r="AU15" s="16">
        <v>5.5</v>
      </c>
      <c r="AV15" s="16">
        <v>1.9</v>
      </c>
      <c r="AW15" s="16">
        <v>1.0309255277343548</v>
      </c>
      <c r="AX15" s="16">
        <v>1.6936372671658539</v>
      </c>
      <c r="AY15" s="16">
        <v>1.7891370187114741</v>
      </c>
      <c r="AZ15" s="16">
        <v>6.4136998136116832</v>
      </c>
      <c r="BA15" s="16">
        <v>1.9731083675059495</v>
      </c>
      <c r="BB15" s="16">
        <v>2.5008475575176257</v>
      </c>
      <c r="BC15" s="16">
        <v>4.1334572071943354</v>
      </c>
    </row>
    <row r="16" spans="1:55" x14ac:dyDescent="0.25">
      <c r="A16" s="17" t="s">
        <v>110</v>
      </c>
      <c r="B16" s="17" t="s">
        <v>117</v>
      </c>
      <c r="C16" s="18" t="s">
        <v>60</v>
      </c>
      <c r="D16" s="18" t="s">
        <v>60</v>
      </c>
      <c r="E16" s="18" t="s">
        <v>60</v>
      </c>
      <c r="F16" s="18" t="s">
        <v>60</v>
      </c>
      <c r="G16" s="18" t="s">
        <v>60</v>
      </c>
      <c r="H16" s="18" t="s">
        <v>60</v>
      </c>
      <c r="I16" s="18" t="s">
        <v>60</v>
      </c>
      <c r="J16" s="18">
        <v>1</v>
      </c>
      <c r="K16" s="18">
        <v>1.2</v>
      </c>
      <c r="L16" s="18">
        <v>2.2000000000000002</v>
      </c>
      <c r="M16" s="18">
        <v>1.2</v>
      </c>
      <c r="N16" s="18">
        <v>0.7</v>
      </c>
      <c r="O16" s="18">
        <v>0.4</v>
      </c>
      <c r="P16" s="18">
        <v>0.3</v>
      </c>
      <c r="Q16" s="18">
        <v>2.7</v>
      </c>
      <c r="R16" s="18">
        <v>0.2</v>
      </c>
      <c r="S16" s="18">
        <v>0.3</v>
      </c>
      <c r="T16" s="18">
        <v>0.3</v>
      </c>
      <c r="U16" s="18">
        <v>0.3</v>
      </c>
      <c r="V16" s="18">
        <v>1.1000000000000001</v>
      </c>
      <c r="W16" s="18">
        <v>0.5</v>
      </c>
      <c r="X16" s="18">
        <v>1.6</v>
      </c>
      <c r="Y16" s="18">
        <v>0.8</v>
      </c>
      <c r="Z16" s="18">
        <v>1.4</v>
      </c>
      <c r="AA16" s="18">
        <v>4.3</v>
      </c>
      <c r="AB16" s="18">
        <v>1.3</v>
      </c>
      <c r="AC16" s="18">
        <v>0.3</v>
      </c>
      <c r="AD16" s="18">
        <v>1.1000000000000001</v>
      </c>
      <c r="AE16" s="18">
        <v>2.1</v>
      </c>
      <c r="AF16" s="18">
        <v>4.8</v>
      </c>
      <c r="AG16" s="18">
        <v>1.6</v>
      </c>
      <c r="AH16" s="18">
        <v>0.9</v>
      </c>
      <c r="AI16" s="18">
        <v>1.5</v>
      </c>
      <c r="AJ16" s="18">
        <v>1.2</v>
      </c>
      <c r="AK16" s="18">
        <v>5.2</v>
      </c>
      <c r="AL16" s="18">
        <v>0.6</v>
      </c>
      <c r="AM16" s="18">
        <v>-2.2999999999999998</v>
      </c>
      <c r="AN16" s="18">
        <v>1.3</v>
      </c>
      <c r="AO16" s="18">
        <v>0.8</v>
      </c>
      <c r="AP16" s="18">
        <v>0.5</v>
      </c>
      <c r="AQ16" s="18">
        <v>1.2</v>
      </c>
      <c r="AR16" s="18">
        <v>1.1000000000000001</v>
      </c>
      <c r="AS16" s="18">
        <v>1.2</v>
      </c>
      <c r="AT16" s="18">
        <v>1.2</v>
      </c>
      <c r="AU16" s="18">
        <v>4.8</v>
      </c>
      <c r="AV16" s="18"/>
      <c r="AW16" s="18"/>
      <c r="AX16" s="18"/>
      <c r="AY16" s="18"/>
      <c r="AZ16" s="18">
        <v>0</v>
      </c>
      <c r="BA16" s="18"/>
      <c r="BB16" s="18"/>
      <c r="BC16" s="18"/>
    </row>
    <row r="17" spans="1:55" x14ac:dyDescent="0.25">
      <c r="A17" s="15" t="s">
        <v>118</v>
      </c>
      <c r="B17" s="15" t="s">
        <v>119</v>
      </c>
      <c r="C17" s="16" t="s">
        <v>60</v>
      </c>
      <c r="D17" s="16" t="s">
        <v>60</v>
      </c>
      <c r="E17" s="16" t="s">
        <v>60</v>
      </c>
      <c r="F17" s="16" t="s">
        <v>60</v>
      </c>
      <c r="G17" s="16" t="s">
        <v>60</v>
      </c>
      <c r="H17" s="16" t="s">
        <v>60</v>
      </c>
      <c r="I17" s="16">
        <v>2.2000000000000002</v>
      </c>
      <c r="J17" s="16">
        <v>2.2000000000000002</v>
      </c>
      <c r="K17" s="16">
        <v>2</v>
      </c>
      <c r="L17" s="16">
        <v>6.4</v>
      </c>
      <c r="M17" s="16">
        <v>2.1</v>
      </c>
      <c r="N17" s="16">
        <v>2.2000000000000002</v>
      </c>
      <c r="O17" s="16">
        <v>2.2999999999999998</v>
      </c>
      <c r="P17" s="16">
        <v>2.1</v>
      </c>
      <c r="Q17" s="16">
        <v>8.6999999999999993</v>
      </c>
      <c r="R17" s="16">
        <v>1.8</v>
      </c>
      <c r="S17" s="16">
        <v>1.8</v>
      </c>
      <c r="T17" s="16">
        <v>1.9</v>
      </c>
      <c r="U17" s="16">
        <v>1.3</v>
      </c>
      <c r="V17" s="16">
        <v>6.8</v>
      </c>
      <c r="W17" s="16">
        <v>1.2</v>
      </c>
      <c r="X17" s="16">
        <v>1.3</v>
      </c>
      <c r="Y17" s="16">
        <v>1.3</v>
      </c>
      <c r="Z17" s="16">
        <v>1.1000000000000001</v>
      </c>
      <c r="AA17" s="16">
        <v>4.9000000000000004</v>
      </c>
      <c r="AB17" s="16">
        <v>1</v>
      </c>
      <c r="AC17" s="16">
        <v>1.1000000000000001</v>
      </c>
      <c r="AD17" s="16">
        <v>1.1000000000000001</v>
      </c>
      <c r="AE17" s="16">
        <v>0.9</v>
      </c>
      <c r="AF17" s="16">
        <v>4.0999999999999996</v>
      </c>
      <c r="AG17" s="16">
        <v>0.8</v>
      </c>
      <c r="AH17" s="16">
        <v>0.3</v>
      </c>
      <c r="AI17" s="16" t="s">
        <v>60</v>
      </c>
      <c r="AJ17" s="16" t="s">
        <v>60</v>
      </c>
      <c r="AK17" s="16">
        <v>1.1000000000000001</v>
      </c>
      <c r="AL17" s="16" t="s">
        <v>60</v>
      </c>
      <c r="AM17" s="16" t="s">
        <v>60</v>
      </c>
      <c r="AN17" s="16" t="s">
        <v>60</v>
      </c>
      <c r="AO17" s="16" t="s">
        <v>60</v>
      </c>
      <c r="AP17" s="16" t="s">
        <v>60</v>
      </c>
      <c r="AQ17" s="16" t="s">
        <v>60</v>
      </c>
      <c r="AR17" s="16" t="s">
        <v>60</v>
      </c>
      <c r="AS17" s="16" t="s">
        <v>60</v>
      </c>
      <c r="AT17" s="16" t="s">
        <v>60</v>
      </c>
      <c r="AU17" s="16" t="s">
        <v>60</v>
      </c>
      <c r="AV17" s="16" t="s">
        <v>60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</row>
    <row r="18" spans="1:55" x14ac:dyDescent="0.25">
      <c r="A18" s="21" t="s">
        <v>120</v>
      </c>
      <c r="B18" s="21" t="s">
        <v>121</v>
      </c>
      <c r="C18" s="22">
        <v>8.3000000000000007</v>
      </c>
      <c r="D18" s="22">
        <v>10.7</v>
      </c>
      <c r="E18" s="22">
        <v>12.2</v>
      </c>
      <c r="F18" s="22">
        <v>13</v>
      </c>
      <c r="G18" s="22">
        <v>44.2</v>
      </c>
      <c r="H18" s="22">
        <v>12</v>
      </c>
      <c r="I18" s="22">
        <v>14.9</v>
      </c>
      <c r="J18" s="22">
        <v>16.2</v>
      </c>
      <c r="K18" s="22">
        <v>17.399999999999999</v>
      </c>
      <c r="L18" s="22">
        <v>60.5</v>
      </c>
      <c r="M18" s="22">
        <v>20.2</v>
      </c>
      <c r="N18" s="22">
        <v>23.5</v>
      </c>
      <c r="O18" s="22">
        <v>24.8</v>
      </c>
      <c r="P18" s="22">
        <v>21.2</v>
      </c>
      <c r="Q18" s="22">
        <v>89.8</v>
      </c>
      <c r="R18" s="22">
        <v>22.3</v>
      </c>
      <c r="S18" s="22">
        <v>23</v>
      </c>
      <c r="T18" s="22">
        <v>24.7</v>
      </c>
      <c r="U18" s="22">
        <v>23.8</v>
      </c>
      <c r="V18" s="22">
        <v>93.8</v>
      </c>
      <c r="W18" s="22">
        <v>25.2</v>
      </c>
      <c r="X18" s="22">
        <v>27.6</v>
      </c>
      <c r="Y18" s="22">
        <v>25.5</v>
      </c>
      <c r="Z18" s="22">
        <v>24.3</v>
      </c>
      <c r="AA18" s="22">
        <v>102.7</v>
      </c>
      <c r="AB18" s="22">
        <v>25.8</v>
      </c>
      <c r="AC18" s="22">
        <v>25.9</v>
      </c>
      <c r="AD18" s="22">
        <v>27.3</v>
      </c>
      <c r="AE18" s="22">
        <v>27.8</v>
      </c>
      <c r="AF18" s="22">
        <v>106.7</v>
      </c>
      <c r="AG18" s="22">
        <v>42.7</v>
      </c>
      <c r="AH18" s="22">
        <v>43.4</v>
      </c>
      <c r="AI18" s="22">
        <v>48.9</v>
      </c>
      <c r="AJ18" s="22">
        <v>46.9</v>
      </c>
      <c r="AK18" s="22">
        <v>182</v>
      </c>
      <c r="AL18" s="22">
        <v>42.5</v>
      </c>
      <c r="AM18" s="22">
        <v>38.799999999999997</v>
      </c>
      <c r="AN18" s="22">
        <v>42.4</v>
      </c>
      <c r="AO18" s="22">
        <v>41.9</v>
      </c>
      <c r="AP18" s="22">
        <v>165.6</v>
      </c>
      <c r="AQ18" s="22">
        <v>38.799999999999997</v>
      </c>
      <c r="AR18" s="22">
        <v>38.6</v>
      </c>
      <c r="AS18" s="22">
        <v>36.9</v>
      </c>
      <c r="AT18" s="22">
        <v>36.4</v>
      </c>
      <c r="AU18" s="22">
        <v>150.6</v>
      </c>
      <c r="AV18" s="22">
        <v>35.4</v>
      </c>
      <c r="AW18" s="22">
        <v>34.219490286151014</v>
      </c>
      <c r="AX18" s="22">
        <v>36.28860349198829</v>
      </c>
      <c r="AY18" s="22">
        <v>38.109593842505411</v>
      </c>
      <c r="AZ18" s="22">
        <v>144.01768762064469</v>
      </c>
      <c r="BA18" s="22">
        <v>42.027809366774896</v>
      </c>
      <c r="BB18" s="22">
        <v>30.540303780926639</v>
      </c>
      <c r="BC18" s="22">
        <v>32.370954080707094</v>
      </c>
    </row>
    <row r="19" spans="1:55" x14ac:dyDescent="0.25">
      <c r="A19" s="15" t="s">
        <v>122</v>
      </c>
      <c r="B19" s="15" t="s">
        <v>123</v>
      </c>
      <c r="C19" s="16">
        <v>97</v>
      </c>
      <c r="D19" s="16">
        <v>111.1</v>
      </c>
      <c r="E19" s="16">
        <v>126.5</v>
      </c>
      <c r="F19" s="16">
        <v>135.5</v>
      </c>
      <c r="G19" s="16">
        <v>470</v>
      </c>
      <c r="H19" s="16">
        <v>144</v>
      </c>
      <c r="I19" s="16">
        <v>159.80000000000001</v>
      </c>
      <c r="J19" s="16">
        <v>180.6</v>
      </c>
      <c r="K19" s="16">
        <v>191.7</v>
      </c>
      <c r="L19" s="16">
        <v>676.1</v>
      </c>
      <c r="M19" s="16">
        <v>198.5</v>
      </c>
      <c r="N19" s="16">
        <v>211.4</v>
      </c>
      <c r="O19" s="16">
        <v>251.6</v>
      </c>
      <c r="P19" s="16">
        <v>259.10000000000002</v>
      </c>
      <c r="Q19" s="16">
        <v>920.7</v>
      </c>
      <c r="R19" s="16">
        <v>266.8</v>
      </c>
      <c r="S19" s="16">
        <v>279.7</v>
      </c>
      <c r="T19" s="16">
        <v>319.3</v>
      </c>
      <c r="U19" s="16">
        <v>333.8</v>
      </c>
      <c r="V19" s="16">
        <v>1199.5</v>
      </c>
      <c r="W19" s="16">
        <v>327.10000000000002</v>
      </c>
      <c r="X19" s="16">
        <v>344</v>
      </c>
      <c r="Y19" s="16">
        <v>391</v>
      </c>
      <c r="Z19" s="16">
        <v>393.9</v>
      </c>
      <c r="AA19" s="16">
        <v>1456</v>
      </c>
      <c r="AB19" s="16">
        <v>393.6</v>
      </c>
      <c r="AC19" s="16">
        <v>392.8</v>
      </c>
      <c r="AD19" s="16">
        <v>444.3</v>
      </c>
      <c r="AE19" s="16">
        <v>452.9</v>
      </c>
      <c r="AF19" s="16">
        <v>1683.6</v>
      </c>
      <c r="AG19" s="16">
        <v>454.8</v>
      </c>
      <c r="AH19" s="16">
        <v>472.6</v>
      </c>
      <c r="AI19" s="16">
        <v>521.6</v>
      </c>
      <c r="AJ19" s="16" t="s">
        <v>60</v>
      </c>
      <c r="AK19" s="16" t="s">
        <v>60</v>
      </c>
      <c r="AL19" s="16" t="s">
        <v>60</v>
      </c>
      <c r="AM19" s="16" t="s">
        <v>60</v>
      </c>
      <c r="AN19" s="16" t="s">
        <v>60</v>
      </c>
      <c r="AO19" s="16" t="s">
        <v>60</v>
      </c>
      <c r="AP19" s="16" t="s">
        <v>60</v>
      </c>
      <c r="AQ19" s="16" t="s">
        <v>60</v>
      </c>
      <c r="AR19" s="16" t="s">
        <v>60</v>
      </c>
      <c r="AS19" s="16" t="s">
        <v>60</v>
      </c>
      <c r="AT19" s="16" t="s">
        <v>60</v>
      </c>
      <c r="AU19" s="16" t="s">
        <v>60</v>
      </c>
      <c r="AV19" s="16" t="s">
        <v>60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16">
        <v>0</v>
      </c>
      <c r="BC19" s="16">
        <v>0</v>
      </c>
    </row>
    <row r="20" spans="1:55" x14ac:dyDescent="0.25">
      <c r="A20" s="17" t="s">
        <v>124</v>
      </c>
      <c r="B20" s="17" t="s">
        <v>125</v>
      </c>
      <c r="C20" s="18" t="s">
        <v>60</v>
      </c>
      <c r="D20" s="18" t="s">
        <v>60</v>
      </c>
      <c r="E20" s="18" t="s">
        <v>60</v>
      </c>
      <c r="F20" s="18" t="s">
        <v>60</v>
      </c>
      <c r="G20" s="18" t="s">
        <v>60</v>
      </c>
      <c r="H20" s="18" t="s">
        <v>60</v>
      </c>
      <c r="I20" s="18" t="s">
        <v>60</v>
      </c>
      <c r="J20" s="18" t="s">
        <v>60</v>
      </c>
      <c r="K20" s="18" t="s">
        <v>60</v>
      </c>
      <c r="L20" s="18" t="s">
        <v>60</v>
      </c>
      <c r="M20" s="18" t="s">
        <v>60</v>
      </c>
      <c r="N20" s="18" t="s">
        <v>60</v>
      </c>
      <c r="O20" s="18" t="s">
        <v>60</v>
      </c>
      <c r="P20" s="18" t="s">
        <v>60</v>
      </c>
      <c r="Q20" s="18" t="s">
        <v>60</v>
      </c>
      <c r="R20" s="18" t="s">
        <v>60</v>
      </c>
      <c r="S20" s="18" t="s">
        <v>60</v>
      </c>
      <c r="T20" s="18" t="s">
        <v>60</v>
      </c>
      <c r="U20" s="18" t="s">
        <v>60</v>
      </c>
      <c r="V20" s="18" t="s">
        <v>60</v>
      </c>
      <c r="W20" s="18" t="s">
        <v>60</v>
      </c>
      <c r="X20" s="18" t="s">
        <v>60</v>
      </c>
      <c r="Y20" s="18">
        <v>14.8</v>
      </c>
      <c r="Z20" s="18" t="s">
        <v>60</v>
      </c>
      <c r="AA20" s="18">
        <v>14.8</v>
      </c>
      <c r="AB20" s="18" t="s">
        <v>60</v>
      </c>
      <c r="AC20" s="18" t="s">
        <v>60</v>
      </c>
      <c r="AD20" s="18" t="s">
        <v>60</v>
      </c>
      <c r="AE20" s="18" t="s">
        <v>60</v>
      </c>
      <c r="AF20" s="18" t="s">
        <v>60</v>
      </c>
      <c r="AG20" s="18" t="s">
        <v>60</v>
      </c>
      <c r="AH20" s="18" t="s">
        <v>60</v>
      </c>
      <c r="AI20" s="18" t="s">
        <v>60</v>
      </c>
      <c r="AJ20" s="18" t="s">
        <v>60</v>
      </c>
      <c r="AK20" s="18" t="s">
        <v>60</v>
      </c>
      <c r="AL20" s="18" t="s">
        <v>60</v>
      </c>
      <c r="AM20" s="18" t="s">
        <v>60</v>
      </c>
      <c r="AN20" s="18" t="s">
        <v>60</v>
      </c>
      <c r="AO20" s="18" t="s">
        <v>60</v>
      </c>
      <c r="AP20" s="18" t="s">
        <v>60</v>
      </c>
      <c r="AQ20" s="18" t="s">
        <v>60</v>
      </c>
      <c r="AR20" s="18" t="s">
        <v>60</v>
      </c>
      <c r="AS20" s="18" t="s">
        <v>60</v>
      </c>
      <c r="AT20" s="18" t="s">
        <v>60</v>
      </c>
      <c r="AU20" s="18" t="s">
        <v>60</v>
      </c>
      <c r="AV20" s="18" t="s">
        <v>60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</row>
    <row r="21" spans="1:55" x14ac:dyDescent="0.25">
      <c r="A21" s="15" t="s">
        <v>126</v>
      </c>
      <c r="B21" s="15" t="s">
        <v>127</v>
      </c>
      <c r="C21" s="16" t="s">
        <v>60</v>
      </c>
      <c r="D21" s="16" t="s">
        <v>60</v>
      </c>
      <c r="E21" s="16" t="s">
        <v>60</v>
      </c>
      <c r="F21" s="16" t="s">
        <v>60</v>
      </c>
      <c r="G21" s="16" t="s">
        <v>60</v>
      </c>
      <c r="H21" s="16" t="s">
        <v>60</v>
      </c>
      <c r="I21" s="16" t="s">
        <v>60</v>
      </c>
      <c r="J21" s="16" t="s">
        <v>60</v>
      </c>
      <c r="K21" s="16" t="s">
        <v>60</v>
      </c>
      <c r="L21" s="16" t="s">
        <v>60</v>
      </c>
      <c r="M21" s="16" t="s">
        <v>60</v>
      </c>
      <c r="N21" s="16" t="s">
        <v>60</v>
      </c>
      <c r="O21" s="16" t="s">
        <v>60</v>
      </c>
      <c r="P21" s="16" t="s">
        <v>60</v>
      </c>
      <c r="Q21" s="16" t="s">
        <v>60</v>
      </c>
      <c r="R21" s="16" t="s">
        <v>60</v>
      </c>
      <c r="S21" s="16" t="s">
        <v>60</v>
      </c>
      <c r="T21" s="16" t="s">
        <v>60</v>
      </c>
      <c r="U21" s="16" t="s">
        <v>60</v>
      </c>
      <c r="V21" s="16" t="s">
        <v>60</v>
      </c>
      <c r="W21" s="16" t="s">
        <v>60</v>
      </c>
      <c r="X21" s="16" t="s">
        <v>60</v>
      </c>
      <c r="Y21" s="16">
        <v>7.7</v>
      </c>
      <c r="Z21" s="16">
        <v>14.4</v>
      </c>
      <c r="AA21" s="16">
        <v>22.1</v>
      </c>
      <c r="AB21" s="16">
        <v>8.8000000000000007</v>
      </c>
      <c r="AC21" s="16">
        <v>12.9</v>
      </c>
      <c r="AD21" s="16">
        <v>12.5</v>
      </c>
      <c r="AE21" s="16">
        <v>12.3</v>
      </c>
      <c r="AF21" s="16">
        <v>46.6</v>
      </c>
      <c r="AG21" s="16" t="s">
        <v>60</v>
      </c>
      <c r="AH21" s="16" t="s">
        <v>60</v>
      </c>
      <c r="AI21" s="16" t="s">
        <v>60</v>
      </c>
      <c r="AJ21" s="16" t="s">
        <v>60</v>
      </c>
      <c r="AK21" s="16" t="s">
        <v>60</v>
      </c>
      <c r="AL21" s="16" t="s">
        <v>60</v>
      </c>
      <c r="AM21" s="16" t="s">
        <v>60</v>
      </c>
      <c r="AN21" s="16" t="s">
        <v>60</v>
      </c>
      <c r="AO21" s="16" t="s">
        <v>60</v>
      </c>
      <c r="AP21" s="16" t="s">
        <v>60</v>
      </c>
      <c r="AQ21" s="16" t="s">
        <v>60</v>
      </c>
      <c r="AR21" s="16" t="s">
        <v>60</v>
      </c>
      <c r="AS21" s="16" t="s">
        <v>60</v>
      </c>
      <c r="AT21" s="16" t="s">
        <v>60</v>
      </c>
      <c r="AU21" s="16" t="s">
        <v>60</v>
      </c>
      <c r="AV21" s="16" t="s">
        <v>60</v>
      </c>
      <c r="AW21" s="16">
        <v>0</v>
      </c>
      <c r="AX21" s="16">
        <v>0</v>
      </c>
      <c r="AY21" s="16">
        <v>0</v>
      </c>
      <c r="AZ21" s="16">
        <v>0</v>
      </c>
      <c r="BA21" s="16">
        <v>0</v>
      </c>
      <c r="BB21" s="16">
        <v>0</v>
      </c>
      <c r="BC21" s="16">
        <v>0</v>
      </c>
    </row>
    <row r="22" spans="1:55" x14ac:dyDescent="0.25">
      <c r="A22" s="21" t="s">
        <v>128</v>
      </c>
      <c r="B22" s="21" t="s">
        <v>129</v>
      </c>
      <c r="C22" s="22">
        <v>97</v>
      </c>
      <c r="D22" s="22">
        <v>111.1</v>
      </c>
      <c r="E22" s="22">
        <v>126.5</v>
      </c>
      <c r="F22" s="22">
        <v>135.5</v>
      </c>
      <c r="G22" s="22">
        <v>470</v>
      </c>
      <c r="H22" s="22">
        <v>144</v>
      </c>
      <c r="I22" s="22">
        <v>159.80000000000001</v>
      </c>
      <c r="J22" s="22">
        <v>180.6</v>
      </c>
      <c r="K22" s="22">
        <v>191.7</v>
      </c>
      <c r="L22" s="22">
        <v>676.1</v>
      </c>
      <c r="M22" s="22">
        <v>198.5</v>
      </c>
      <c r="N22" s="22">
        <v>211.4</v>
      </c>
      <c r="O22" s="22">
        <v>251.6</v>
      </c>
      <c r="P22" s="22">
        <v>259.10000000000002</v>
      </c>
      <c r="Q22" s="22">
        <v>920.7</v>
      </c>
      <c r="R22" s="22">
        <v>266.8</v>
      </c>
      <c r="S22" s="22">
        <v>279.7</v>
      </c>
      <c r="T22" s="22">
        <v>319.3</v>
      </c>
      <c r="U22" s="22">
        <v>333.8</v>
      </c>
      <c r="V22" s="22">
        <v>1199.5</v>
      </c>
      <c r="W22" s="22">
        <v>327.10000000000002</v>
      </c>
      <c r="X22" s="22">
        <v>344</v>
      </c>
      <c r="Y22" s="22">
        <v>413.6</v>
      </c>
      <c r="Z22" s="22">
        <v>408.3</v>
      </c>
      <c r="AA22" s="22">
        <v>1493</v>
      </c>
      <c r="AB22" s="22">
        <v>402.3</v>
      </c>
      <c r="AC22" s="22">
        <v>405.7</v>
      </c>
      <c r="AD22" s="22">
        <v>456.8</v>
      </c>
      <c r="AE22" s="22">
        <v>465.2</v>
      </c>
      <c r="AF22" s="22">
        <v>1730.2</v>
      </c>
      <c r="AG22" s="22">
        <v>454.8</v>
      </c>
      <c r="AH22" s="22">
        <v>472.6</v>
      </c>
      <c r="AI22" s="22">
        <v>521.6</v>
      </c>
      <c r="AJ22" s="22">
        <v>515.5</v>
      </c>
      <c r="AK22" s="22">
        <v>1964.4</v>
      </c>
      <c r="AL22" s="22">
        <v>481.4</v>
      </c>
      <c r="AM22" s="22">
        <v>487.6</v>
      </c>
      <c r="AN22" s="22">
        <v>520.6</v>
      </c>
      <c r="AO22" s="22">
        <v>483.3</v>
      </c>
      <c r="AP22" s="22">
        <v>1972.9</v>
      </c>
      <c r="AQ22" s="22">
        <v>479.2</v>
      </c>
      <c r="AR22" s="22">
        <v>482.8</v>
      </c>
      <c r="AS22" s="22">
        <v>491.1</v>
      </c>
      <c r="AT22" s="22">
        <v>479</v>
      </c>
      <c r="AU22" s="22">
        <v>1932.1</v>
      </c>
      <c r="AV22" s="22">
        <v>466.6</v>
      </c>
      <c r="AW22" s="22">
        <v>497.48212878270891</v>
      </c>
      <c r="AX22" s="22">
        <v>517.69277500740316</v>
      </c>
      <c r="AY22" s="22">
        <v>521.19224830534483</v>
      </c>
      <c r="AZ22" s="22">
        <v>2002.9671520954571</v>
      </c>
      <c r="BA22" s="22">
        <v>502.55824982723283</v>
      </c>
      <c r="BB22" s="22">
        <v>483.70150619509803</v>
      </c>
      <c r="BC22" s="22">
        <v>524.60319143083268</v>
      </c>
    </row>
    <row r="23" spans="1:55" x14ac:dyDescent="0.25">
      <c r="A23" s="15" t="s">
        <v>130</v>
      </c>
      <c r="B23" s="15" t="s">
        <v>131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</row>
    <row r="24" spans="1:55" x14ac:dyDescent="0.25">
      <c r="A24" s="17" t="s">
        <v>132</v>
      </c>
      <c r="B24" s="17" t="s">
        <v>133</v>
      </c>
      <c r="C24" s="18">
        <v>-7.1</v>
      </c>
      <c r="D24" s="18">
        <v>-7.8</v>
      </c>
      <c r="E24" s="18">
        <v>-8.6999999999999993</v>
      </c>
      <c r="F24" s="18">
        <v>-9.1</v>
      </c>
      <c r="G24" s="18">
        <v>-32.6</v>
      </c>
      <c r="H24" s="18">
        <v>-8.4</v>
      </c>
      <c r="I24" s="18">
        <v>-11.1</v>
      </c>
      <c r="J24" s="18">
        <v>-12.7</v>
      </c>
      <c r="K24" s="18">
        <v>-13</v>
      </c>
      <c r="L24" s="18">
        <v>-45.2</v>
      </c>
      <c r="M24" s="18">
        <v>-14</v>
      </c>
      <c r="N24" s="18">
        <v>-15.5</v>
      </c>
      <c r="O24" s="18">
        <v>-16.8</v>
      </c>
      <c r="P24" s="18">
        <v>-19.5</v>
      </c>
      <c r="Q24" s="18">
        <v>-65.8</v>
      </c>
      <c r="R24" s="18">
        <v>-18.899999999999999</v>
      </c>
      <c r="S24" s="18">
        <v>-19.7</v>
      </c>
      <c r="T24" s="18">
        <v>-23.5</v>
      </c>
      <c r="U24" s="18">
        <v>-23.6</v>
      </c>
      <c r="V24" s="18">
        <v>-85.7</v>
      </c>
      <c r="W24" s="18">
        <v>-22</v>
      </c>
      <c r="X24" s="18">
        <v>-23.9</v>
      </c>
      <c r="Y24" s="18">
        <v>-24.8</v>
      </c>
      <c r="Z24" s="18">
        <v>-24.5</v>
      </c>
      <c r="AA24" s="18">
        <v>-95.1</v>
      </c>
      <c r="AB24" s="18">
        <v>-25.7</v>
      </c>
      <c r="AC24" s="18">
        <v>-26.9</v>
      </c>
      <c r="AD24" s="18">
        <v>-27.4</v>
      </c>
      <c r="AE24" s="18">
        <v>-28.9</v>
      </c>
      <c r="AF24" s="18">
        <v>-108.8</v>
      </c>
      <c r="AG24" s="18">
        <v>-37</v>
      </c>
      <c r="AH24" s="18">
        <v>-42.3</v>
      </c>
      <c r="AI24" s="18">
        <v>-43.2</v>
      </c>
      <c r="AJ24" s="18">
        <v>-44.5</v>
      </c>
      <c r="AK24" s="18">
        <v>-166.9</v>
      </c>
      <c r="AL24" s="18">
        <v>-41.7</v>
      </c>
      <c r="AM24" s="18">
        <v>-38.1</v>
      </c>
      <c r="AN24" s="18">
        <v>-38.6</v>
      </c>
      <c r="AO24" s="18">
        <v>-36.5</v>
      </c>
      <c r="AP24" s="18">
        <v>-154.80000000000001</v>
      </c>
      <c r="AQ24" s="18">
        <v>-30.3</v>
      </c>
      <c r="AR24" s="18">
        <v>-33.4</v>
      </c>
      <c r="AS24" s="18">
        <v>-31.6</v>
      </c>
      <c r="AT24" s="18">
        <v>-28.7</v>
      </c>
      <c r="AU24" s="18">
        <v>-124</v>
      </c>
      <c r="AV24" s="18">
        <v>-33.5</v>
      </c>
      <c r="AW24" s="18">
        <v>-31.375972760000153</v>
      </c>
      <c r="AX24" s="18">
        <v>-27.192873960000036</v>
      </c>
      <c r="AY24" s="18">
        <v>-28.652046789999975</v>
      </c>
      <c r="AZ24" s="18">
        <v>-120.72089351000015</v>
      </c>
      <c r="BA24" s="18">
        <v>-28.065799350000056</v>
      </c>
      <c r="BB24" s="18">
        <v>-29.647837590000005</v>
      </c>
      <c r="BC24" s="18">
        <v>-30.254668749999993</v>
      </c>
    </row>
    <row r="25" spans="1:55" x14ac:dyDescent="0.25">
      <c r="A25" s="15" t="s">
        <v>134</v>
      </c>
      <c r="B25" s="15" t="s">
        <v>135</v>
      </c>
      <c r="C25" s="16">
        <v>-4.0999999999999996</v>
      </c>
      <c r="D25" s="16">
        <v>-3.7</v>
      </c>
      <c r="E25" s="16">
        <v>-4.5</v>
      </c>
      <c r="F25" s="16">
        <v>-4.8</v>
      </c>
      <c r="G25" s="16">
        <v>-17.2</v>
      </c>
      <c r="H25" s="16">
        <v>-5.5</v>
      </c>
      <c r="I25" s="16">
        <v>-6.6</v>
      </c>
      <c r="J25" s="16">
        <v>-8.4</v>
      </c>
      <c r="K25" s="16">
        <v>-8.5</v>
      </c>
      <c r="L25" s="16">
        <v>-29</v>
      </c>
      <c r="M25" s="16">
        <v>-8</v>
      </c>
      <c r="N25" s="16">
        <v>-9.5</v>
      </c>
      <c r="O25" s="16">
        <v>-11.8</v>
      </c>
      <c r="P25" s="16">
        <v>-11.9</v>
      </c>
      <c r="Q25" s="16">
        <v>-41.1</v>
      </c>
      <c r="R25" s="16">
        <v>-13.7</v>
      </c>
      <c r="S25" s="16">
        <v>-13.5</v>
      </c>
      <c r="T25" s="16">
        <v>-16</v>
      </c>
      <c r="U25" s="16">
        <v>-17.5</v>
      </c>
      <c r="V25" s="16">
        <v>-60.7</v>
      </c>
      <c r="W25" s="16">
        <v>-19.3</v>
      </c>
      <c r="X25" s="16">
        <v>-21.2</v>
      </c>
      <c r="Y25" s="16">
        <v>-19.899999999999999</v>
      </c>
      <c r="Z25" s="16">
        <v>-19.5</v>
      </c>
      <c r="AA25" s="16">
        <v>-79.900000000000006</v>
      </c>
      <c r="AB25" s="16">
        <v>-18.100000000000001</v>
      </c>
      <c r="AC25" s="16">
        <v>-20.3</v>
      </c>
      <c r="AD25" s="16">
        <v>-22.7</v>
      </c>
      <c r="AE25" s="16">
        <v>-23.1</v>
      </c>
      <c r="AF25" s="16">
        <v>-84.1</v>
      </c>
      <c r="AG25" s="16">
        <v>-21.9</v>
      </c>
      <c r="AH25" s="16">
        <v>-24.1</v>
      </c>
      <c r="AI25" s="16">
        <v>-24.6</v>
      </c>
      <c r="AJ25" s="16">
        <v>-25.5</v>
      </c>
      <c r="AK25" s="16">
        <v>-96.1</v>
      </c>
      <c r="AL25" s="16">
        <v>-22.7</v>
      </c>
      <c r="AM25" s="16">
        <v>-24.8</v>
      </c>
      <c r="AN25" s="16">
        <v>-22.7</v>
      </c>
      <c r="AO25" s="16">
        <v>-22.2</v>
      </c>
      <c r="AP25" s="16">
        <v>-92.4</v>
      </c>
      <c r="AQ25" s="16">
        <v>-24.8</v>
      </c>
      <c r="AR25" s="16">
        <v>-26.1</v>
      </c>
      <c r="AS25" s="16">
        <v>-26</v>
      </c>
      <c r="AT25" s="16">
        <v>-26.2</v>
      </c>
      <c r="AU25" s="16">
        <v>-103.1</v>
      </c>
      <c r="AV25" s="16">
        <v>-23.3</v>
      </c>
      <c r="AW25" s="16">
        <v>-28.371062990000066</v>
      </c>
      <c r="AX25" s="16">
        <v>-29.487516820000138</v>
      </c>
      <c r="AY25" s="16">
        <v>-27.74348561999993</v>
      </c>
      <c r="AZ25" s="16">
        <v>-108.90206543000014</v>
      </c>
      <c r="BA25" s="16">
        <v>-23.797770590000006</v>
      </c>
      <c r="BB25" s="16">
        <v>-24.32833157</v>
      </c>
      <c r="BC25" s="16">
        <v>-25.069277270000001</v>
      </c>
    </row>
    <row r="26" spans="1:55" x14ac:dyDescent="0.25">
      <c r="A26" s="17" t="s">
        <v>136</v>
      </c>
      <c r="B26" s="17" t="s">
        <v>137</v>
      </c>
      <c r="C26" s="18">
        <v>-0.3</v>
      </c>
      <c r="D26" s="18">
        <v>-0.4</v>
      </c>
      <c r="E26" s="18">
        <v>-0.2</v>
      </c>
      <c r="F26" s="18">
        <v>-0.2</v>
      </c>
      <c r="G26" s="18">
        <v>-1.1000000000000001</v>
      </c>
      <c r="H26" s="18">
        <v>-0.3</v>
      </c>
      <c r="I26" s="18">
        <v>-0.9</v>
      </c>
      <c r="J26" s="18">
        <v>-0.4</v>
      </c>
      <c r="K26" s="18">
        <v>-0.4</v>
      </c>
      <c r="L26" s="18">
        <v>-2</v>
      </c>
      <c r="M26" s="18">
        <v>-0.5</v>
      </c>
      <c r="N26" s="18">
        <v>-0.3</v>
      </c>
      <c r="O26" s="18">
        <v>-0.3</v>
      </c>
      <c r="P26" s="18">
        <v>-0.2</v>
      </c>
      <c r="Q26" s="18">
        <v>-1.3</v>
      </c>
      <c r="R26" s="18">
        <v>-0.8</v>
      </c>
      <c r="S26" s="18">
        <v>-0.4</v>
      </c>
      <c r="T26" s="18">
        <v>0.1</v>
      </c>
      <c r="U26" s="18">
        <v>-0.5</v>
      </c>
      <c r="V26" s="18">
        <v>-1.5</v>
      </c>
      <c r="W26" s="18">
        <v>-0.3</v>
      </c>
      <c r="X26" s="18">
        <v>-0.8</v>
      </c>
      <c r="Y26" s="18">
        <v>-0.7</v>
      </c>
      <c r="Z26" s="18">
        <v>-0.7</v>
      </c>
      <c r="AA26" s="18">
        <v>-2.5</v>
      </c>
      <c r="AB26" s="18">
        <v>-0.5</v>
      </c>
      <c r="AC26" s="18">
        <v>-0.5</v>
      </c>
      <c r="AD26" s="18">
        <v>-0.5</v>
      </c>
      <c r="AE26" s="18">
        <v>-0.7</v>
      </c>
      <c r="AF26" s="18">
        <v>-2.2000000000000002</v>
      </c>
      <c r="AG26" s="18">
        <v>-0.6</v>
      </c>
      <c r="AH26" s="18">
        <v>-0.6</v>
      </c>
      <c r="AI26" s="18">
        <v>-0.4</v>
      </c>
      <c r="AJ26" s="18">
        <v>-0.5</v>
      </c>
      <c r="AK26" s="18">
        <v>-2.1</v>
      </c>
      <c r="AL26" s="18">
        <v>-0.8</v>
      </c>
      <c r="AM26" s="18">
        <v>-0.7</v>
      </c>
      <c r="AN26" s="18">
        <v>-0.2</v>
      </c>
      <c r="AO26" s="18">
        <v>-0.3</v>
      </c>
      <c r="AP26" s="18">
        <v>-1.9</v>
      </c>
      <c r="AQ26" s="18">
        <v>-0.4</v>
      </c>
      <c r="AR26" s="18">
        <v>-0.3</v>
      </c>
      <c r="AS26" s="18">
        <v>-0.6</v>
      </c>
      <c r="AT26" s="18">
        <v>-0.5</v>
      </c>
      <c r="AU26" s="18">
        <v>-1.8</v>
      </c>
      <c r="AV26" s="18">
        <v>-1.3</v>
      </c>
      <c r="AW26" s="18">
        <v>-0.15674701000000024</v>
      </c>
      <c r="AX26" s="18">
        <v>-0.56898296999999987</v>
      </c>
      <c r="AY26" s="18">
        <v>-0.38268118999999995</v>
      </c>
      <c r="AZ26" s="18">
        <v>-2.4084111700000004</v>
      </c>
      <c r="BA26" s="18">
        <v>-0.49506978999999984</v>
      </c>
      <c r="BB26" s="18">
        <v>-0.48513487000000011</v>
      </c>
      <c r="BC26" s="18">
        <v>-0.49230880999999999</v>
      </c>
    </row>
    <row r="27" spans="1:55" x14ac:dyDescent="0.25">
      <c r="A27" s="15" t="s">
        <v>138</v>
      </c>
      <c r="B27" s="15" t="s">
        <v>139</v>
      </c>
      <c r="C27" s="16">
        <v>-1.1000000000000001</v>
      </c>
      <c r="D27" s="16">
        <v>-1.2</v>
      </c>
      <c r="E27" s="16">
        <v>-1.4</v>
      </c>
      <c r="F27" s="16">
        <v>-1.4</v>
      </c>
      <c r="G27" s="16">
        <v>-5.0999999999999996</v>
      </c>
      <c r="H27" s="16">
        <v>-1.5</v>
      </c>
      <c r="I27" s="16">
        <v>-1.8</v>
      </c>
      <c r="J27" s="16">
        <v>-1.9</v>
      </c>
      <c r="K27" s="16">
        <v>-2.5</v>
      </c>
      <c r="L27" s="16">
        <v>-7.8</v>
      </c>
      <c r="M27" s="16">
        <v>-2.4</v>
      </c>
      <c r="N27" s="16">
        <v>-2.7</v>
      </c>
      <c r="O27" s="16">
        <v>-3</v>
      </c>
      <c r="P27" s="16">
        <v>-3.3</v>
      </c>
      <c r="Q27" s="16">
        <v>-11.5</v>
      </c>
      <c r="R27" s="16">
        <v>-3.6</v>
      </c>
      <c r="S27" s="16">
        <v>-3.6</v>
      </c>
      <c r="T27" s="16">
        <v>-3.1</v>
      </c>
      <c r="U27" s="16">
        <v>-2.5</v>
      </c>
      <c r="V27" s="16">
        <v>-12.8</v>
      </c>
      <c r="W27" s="16">
        <v>-2.4</v>
      </c>
      <c r="X27" s="16">
        <v>-2.1</v>
      </c>
      <c r="Y27" s="16">
        <v>-5.0999999999999996</v>
      </c>
      <c r="Z27" s="16">
        <v>-3.5</v>
      </c>
      <c r="AA27" s="16">
        <v>-13.2</v>
      </c>
      <c r="AB27" s="16">
        <v>-3.3</v>
      </c>
      <c r="AC27" s="16">
        <v>-4.4000000000000004</v>
      </c>
      <c r="AD27" s="16">
        <v>-5.0999999999999996</v>
      </c>
      <c r="AE27" s="16">
        <v>-4.2</v>
      </c>
      <c r="AF27" s="16">
        <v>-17</v>
      </c>
      <c r="AG27" s="16">
        <v>-3.7</v>
      </c>
      <c r="AH27" s="16">
        <v>-3.4</v>
      </c>
      <c r="AI27" s="16">
        <v>-3.6</v>
      </c>
      <c r="AJ27" s="16">
        <v>-2.7</v>
      </c>
      <c r="AK27" s="16">
        <v>-13.2</v>
      </c>
      <c r="AL27" s="16">
        <v>-2.9</v>
      </c>
      <c r="AM27" s="16">
        <v>-2.8</v>
      </c>
      <c r="AN27" s="16">
        <v>-3.4</v>
      </c>
      <c r="AO27" s="16">
        <v>-3</v>
      </c>
      <c r="AP27" s="16">
        <v>-12</v>
      </c>
      <c r="AQ27" s="16">
        <v>-1.8</v>
      </c>
      <c r="AR27" s="16">
        <v>-1.8</v>
      </c>
      <c r="AS27" s="16">
        <v>-2.4</v>
      </c>
      <c r="AT27" s="16">
        <v>-1.9</v>
      </c>
      <c r="AU27" s="16">
        <v>-7.9</v>
      </c>
      <c r="AV27" s="16">
        <v>-2.1</v>
      </c>
      <c r="AW27" s="16">
        <v>-1.8667110700000009</v>
      </c>
      <c r="AX27" s="16">
        <v>-1.9066902599999962</v>
      </c>
      <c r="AY27" s="16">
        <v>-1.5923962599999975</v>
      </c>
      <c r="AZ27" s="16">
        <v>-7.4657975899999949</v>
      </c>
      <c r="BA27" s="16">
        <v>-1.7301861699999987</v>
      </c>
      <c r="BB27" s="16">
        <v>-1.5976735399999999</v>
      </c>
      <c r="BC27" s="16">
        <v>-1.50902136</v>
      </c>
    </row>
    <row r="28" spans="1:55" x14ac:dyDescent="0.25">
      <c r="A28" s="17" t="s">
        <v>140</v>
      </c>
      <c r="B28" s="17" t="s">
        <v>141</v>
      </c>
      <c r="C28" s="18">
        <v>-1.1000000000000001</v>
      </c>
      <c r="D28" s="18">
        <v>-1.3</v>
      </c>
      <c r="E28" s="18">
        <v>-1.9</v>
      </c>
      <c r="F28" s="18">
        <v>-1.2</v>
      </c>
      <c r="G28" s="18">
        <v>-5.5</v>
      </c>
      <c r="H28" s="18">
        <v>-2</v>
      </c>
      <c r="I28" s="18">
        <v>-2.2999999999999998</v>
      </c>
      <c r="J28" s="18">
        <v>-1.9</v>
      </c>
      <c r="K28" s="18">
        <v>-1.4</v>
      </c>
      <c r="L28" s="18">
        <v>-7.5</v>
      </c>
      <c r="M28" s="18">
        <v>-2.5</v>
      </c>
      <c r="N28" s="18">
        <v>-3.5</v>
      </c>
      <c r="O28" s="18">
        <v>-3</v>
      </c>
      <c r="P28" s="18">
        <v>-2.2999999999999998</v>
      </c>
      <c r="Q28" s="18">
        <v>-11.4</v>
      </c>
      <c r="R28" s="18">
        <v>-1.7</v>
      </c>
      <c r="S28" s="18">
        <v>-1.5</v>
      </c>
      <c r="T28" s="18">
        <v>-1.9</v>
      </c>
      <c r="U28" s="18">
        <v>-2.1</v>
      </c>
      <c r="V28" s="18">
        <v>-7.1</v>
      </c>
      <c r="W28" s="18">
        <v>-2.1</v>
      </c>
      <c r="X28" s="18">
        <v>-2</v>
      </c>
      <c r="Y28" s="18">
        <v>-2.4</v>
      </c>
      <c r="Z28" s="18">
        <v>-2.1</v>
      </c>
      <c r="AA28" s="18">
        <v>-8.6</v>
      </c>
      <c r="AB28" s="18">
        <v>-1.8</v>
      </c>
      <c r="AC28" s="18">
        <v>-1.7</v>
      </c>
      <c r="AD28" s="18">
        <v>-2.5</v>
      </c>
      <c r="AE28" s="18">
        <v>-1.6</v>
      </c>
      <c r="AF28" s="18">
        <v>-7.5</v>
      </c>
      <c r="AG28" s="18">
        <v>-2</v>
      </c>
      <c r="AH28" s="18">
        <v>-1.9</v>
      </c>
      <c r="AI28" s="18">
        <v>-2.7</v>
      </c>
      <c r="AJ28" s="18">
        <v>-1.5</v>
      </c>
      <c r="AK28" s="18">
        <v>-8.1</v>
      </c>
      <c r="AL28" s="18">
        <v>-1.4</v>
      </c>
      <c r="AM28" s="18">
        <v>-1.7</v>
      </c>
      <c r="AN28" s="18">
        <v>-2.5</v>
      </c>
      <c r="AO28" s="18">
        <v>-1.0385331200000001</v>
      </c>
      <c r="AP28" s="18">
        <v>-6.636222189999998</v>
      </c>
      <c r="AQ28" s="18">
        <v>-1.2</v>
      </c>
      <c r="AR28" s="18">
        <v>-0.9</v>
      </c>
      <c r="AS28" s="18">
        <v>-2.2000000000000002</v>
      </c>
      <c r="AT28" s="18">
        <v>-0.8</v>
      </c>
      <c r="AU28" s="18">
        <v>-5.0999999999999996</v>
      </c>
      <c r="AV28" s="18">
        <v>-1</v>
      </c>
      <c r="AW28" s="18">
        <v>-1.3329983500000018</v>
      </c>
      <c r="AX28" s="18">
        <v>-2.2027480700000002</v>
      </c>
      <c r="AY28" s="18">
        <v>-1.0794023199999985</v>
      </c>
      <c r="AZ28" s="18">
        <v>-5.6151487400000004</v>
      </c>
      <c r="BA28" s="18">
        <v>-1.05716773</v>
      </c>
      <c r="BB28" s="18">
        <v>-1.2596168999999999</v>
      </c>
      <c r="BC28" s="18">
        <v>-1.1258010599999999</v>
      </c>
    </row>
    <row r="29" spans="1:55" x14ac:dyDescent="0.25">
      <c r="A29" s="15" t="s">
        <v>142</v>
      </c>
      <c r="B29" s="15" t="s">
        <v>143</v>
      </c>
      <c r="C29" s="16" t="s">
        <v>60</v>
      </c>
      <c r="D29" s="16" t="s">
        <v>60</v>
      </c>
      <c r="E29" s="16" t="s">
        <v>60</v>
      </c>
      <c r="F29" s="16" t="s">
        <v>60</v>
      </c>
      <c r="G29" s="16" t="s">
        <v>60</v>
      </c>
      <c r="H29" s="16" t="s">
        <v>60</v>
      </c>
      <c r="I29" s="16" t="s">
        <v>60</v>
      </c>
      <c r="J29" s="16" t="s">
        <v>60</v>
      </c>
      <c r="K29" s="16" t="s">
        <v>60</v>
      </c>
      <c r="L29" s="16" t="s">
        <v>60</v>
      </c>
      <c r="M29" s="16" t="s">
        <v>60</v>
      </c>
      <c r="N29" s="16" t="s">
        <v>60</v>
      </c>
      <c r="O29" s="16" t="s">
        <v>60</v>
      </c>
      <c r="P29" s="16" t="s">
        <v>60</v>
      </c>
      <c r="Q29" s="16" t="s">
        <v>60</v>
      </c>
      <c r="R29" s="16" t="s">
        <v>60</v>
      </c>
      <c r="S29" s="16" t="s">
        <v>60</v>
      </c>
      <c r="T29" s="16" t="s">
        <v>60</v>
      </c>
      <c r="U29" s="16" t="s">
        <v>60</v>
      </c>
      <c r="V29" s="16" t="s">
        <v>60</v>
      </c>
      <c r="W29" s="16" t="s">
        <v>60</v>
      </c>
      <c r="X29" s="16" t="s">
        <v>60</v>
      </c>
      <c r="Y29" s="16" t="s">
        <v>60</v>
      </c>
      <c r="Z29" s="16" t="s">
        <v>60</v>
      </c>
      <c r="AA29" s="16" t="s">
        <v>60</v>
      </c>
      <c r="AB29" s="16" t="s">
        <v>60</v>
      </c>
      <c r="AC29" s="16" t="s">
        <v>60</v>
      </c>
      <c r="AD29" s="16" t="s">
        <v>60</v>
      </c>
      <c r="AE29" s="16" t="s">
        <v>60</v>
      </c>
      <c r="AF29" s="16" t="s">
        <v>60</v>
      </c>
      <c r="AG29" s="16" t="s">
        <v>60</v>
      </c>
      <c r="AH29" s="16" t="s">
        <v>60</v>
      </c>
      <c r="AI29" s="16" t="s">
        <v>60</v>
      </c>
      <c r="AJ29" s="16" t="s">
        <v>60</v>
      </c>
      <c r="AK29" s="16" t="s">
        <v>60</v>
      </c>
      <c r="AL29" s="16">
        <v>-3.4</v>
      </c>
      <c r="AM29" s="16">
        <v>-1.3</v>
      </c>
      <c r="AN29" s="16">
        <v>-3.4</v>
      </c>
      <c r="AO29" s="16">
        <v>-2</v>
      </c>
      <c r="AP29" s="16">
        <v>-10.1</v>
      </c>
      <c r="AQ29" s="16">
        <v>-3.3</v>
      </c>
      <c r="AR29" s="16">
        <v>-3.8</v>
      </c>
      <c r="AS29" s="16">
        <v>-3.8</v>
      </c>
      <c r="AT29" s="16">
        <v>-4.4000000000000004</v>
      </c>
      <c r="AU29" s="16">
        <v>-15.3</v>
      </c>
      <c r="AV29" s="16">
        <v>-3.4</v>
      </c>
      <c r="AW29" s="16">
        <v>-1.0286756599999998</v>
      </c>
      <c r="AX29" s="16">
        <v>-3.6915020599999999</v>
      </c>
      <c r="AY29" s="16">
        <v>-3.0777148100000007</v>
      </c>
      <c r="AZ29" s="16">
        <v>-11.197892530000001</v>
      </c>
      <c r="BA29" s="16">
        <v>-3.5305464099999995</v>
      </c>
      <c r="BB29" s="16">
        <v>-5.7335634300000011</v>
      </c>
      <c r="BC29" s="16">
        <v>-4.7475220900000004</v>
      </c>
    </row>
    <row r="30" spans="1:55" x14ac:dyDescent="0.25">
      <c r="A30" s="17" t="s">
        <v>144</v>
      </c>
      <c r="B30" s="17" t="s">
        <v>145</v>
      </c>
      <c r="C30" s="18">
        <v>-0.4</v>
      </c>
      <c r="D30" s="18">
        <v>-0.7</v>
      </c>
      <c r="E30" s="18">
        <v>-1</v>
      </c>
      <c r="F30" s="18">
        <v>-1.1000000000000001</v>
      </c>
      <c r="G30" s="18">
        <v>-3.1</v>
      </c>
      <c r="H30" s="18">
        <v>-0.9</v>
      </c>
      <c r="I30" s="18">
        <v>-1.1000000000000001</v>
      </c>
      <c r="J30" s="18">
        <v>-1.2</v>
      </c>
      <c r="K30" s="18">
        <v>-1.2</v>
      </c>
      <c r="L30" s="18">
        <v>-4.4000000000000004</v>
      </c>
      <c r="M30" s="18">
        <v>-1.3</v>
      </c>
      <c r="N30" s="18">
        <v>-1.1000000000000001</v>
      </c>
      <c r="O30" s="18">
        <v>-1.6</v>
      </c>
      <c r="P30" s="18">
        <v>-2</v>
      </c>
      <c r="Q30" s="18">
        <v>-6.1</v>
      </c>
      <c r="R30" s="18">
        <v>-1.5</v>
      </c>
      <c r="S30" s="18">
        <v>-2</v>
      </c>
      <c r="T30" s="18">
        <v>-2.4</v>
      </c>
      <c r="U30" s="18">
        <v>-2.6</v>
      </c>
      <c r="V30" s="18">
        <v>-8.5</v>
      </c>
      <c r="W30" s="18">
        <v>-2.8</v>
      </c>
      <c r="X30" s="18">
        <v>-4.5</v>
      </c>
      <c r="Y30" s="18">
        <v>-6.6</v>
      </c>
      <c r="Z30" s="18">
        <v>-6.3</v>
      </c>
      <c r="AA30" s="18">
        <v>-20.100000000000001</v>
      </c>
      <c r="AB30" s="18">
        <v>-5.9</v>
      </c>
      <c r="AC30" s="18">
        <v>-4.7</v>
      </c>
      <c r="AD30" s="18">
        <v>-7</v>
      </c>
      <c r="AE30" s="18">
        <v>-6.2</v>
      </c>
      <c r="AF30" s="18">
        <v>-23.8</v>
      </c>
      <c r="AG30" s="18">
        <v>-4.2</v>
      </c>
      <c r="AH30" s="18">
        <v>-5.5</v>
      </c>
      <c r="AI30" s="18">
        <v>-4.4000000000000004</v>
      </c>
      <c r="AJ30" s="18">
        <v>-4.7</v>
      </c>
      <c r="AK30" s="18">
        <v>-18.8</v>
      </c>
      <c r="AL30" s="18">
        <v>-0.8</v>
      </c>
      <c r="AM30" s="18">
        <v>-0.9</v>
      </c>
      <c r="AN30" s="18">
        <v>-1.2</v>
      </c>
      <c r="AO30" s="18">
        <v>-1</v>
      </c>
      <c r="AP30" s="18">
        <v>-3.9</v>
      </c>
      <c r="AQ30" s="18">
        <v>-1.3</v>
      </c>
      <c r="AR30" s="18">
        <v>-1.4</v>
      </c>
      <c r="AS30" s="18">
        <v>-1.1000000000000001</v>
      </c>
      <c r="AT30" s="18">
        <v>-1.3</v>
      </c>
      <c r="AU30" s="18">
        <v>-5</v>
      </c>
      <c r="AV30" s="18">
        <v>-1</v>
      </c>
      <c r="AW30" s="18">
        <v>-4.38269281</v>
      </c>
      <c r="AX30" s="18">
        <v>-0.70556424999999934</v>
      </c>
      <c r="AY30" s="18">
        <v>-23.491927010000005</v>
      </c>
      <c r="AZ30" s="18">
        <v>-29.580184070000005</v>
      </c>
      <c r="BA30" s="18">
        <v>-2.4919669799999999</v>
      </c>
      <c r="BB30" s="18">
        <v>-2.3996989200000001</v>
      </c>
      <c r="BC30" s="18">
        <v>-3.2677921099999998</v>
      </c>
    </row>
    <row r="31" spans="1:55" x14ac:dyDescent="0.25">
      <c r="A31" s="15" t="s">
        <v>146</v>
      </c>
      <c r="B31" s="15" t="s">
        <v>146</v>
      </c>
      <c r="C31" s="16">
        <v>-9.3000000000000007</v>
      </c>
      <c r="D31" s="16">
        <v>-10.8</v>
      </c>
      <c r="E31" s="16">
        <v>-13.2</v>
      </c>
      <c r="F31" s="16">
        <v>-14.8</v>
      </c>
      <c r="G31" s="16">
        <v>-48.1</v>
      </c>
      <c r="H31" s="16">
        <v>-16.5</v>
      </c>
      <c r="I31" s="16">
        <v>-17.8</v>
      </c>
      <c r="J31" s="16">
        <v>-21.2</v>
      </c>
      <c r="K31" s="16">
        <v>-21.7</v>
      </c>
      <c r="L31" s="16">
        <v>-77.2</v>
      </c>
      <c r="M31" s="16">
        <v>-22.6</v>
      </c>
      <c r="N31" s="16">
        <v>-23.6</v>
      </c>
      <c r="O31" s="16">
        <v>-27.4</v>
      </c>
      <c r="P31" s="16">
        <v>-27.4</v>
      </c>
      <c r="Q31" s="16">
        <v>-101</v>
      </c>
      <c r="R31" s="16">
        <v>-28.1</v>
      </c>
      <c r="S31" s="16">
        <v>-27.9</v>
      </c>
      <c r="T31" s="16">
        <v>-32.200000000000003</v>
      </c>
      <c r="U31" s="16">
        <v>-32.5</v>
      </c>
      <c r="V31" s="16">
        <v>-120.7</v>
      </c>
      <c r="W31" s="16">
        <v>-32.9</v>
      </c>
      <c r="X31" s="16">
        <v>-33.1</v>
      </c>
      <c r="Y31" s="16">
        <v>-37.5</v>
      </c>
      <c r="Z31" s="16">
        <v>-38</v>
      </c>
      <c r="AA31" s="16">
        <v>-141.5</v>
      </c>
      <c r="AB31" s="16">
        <v>-37.5</v>
      </c>
      <c r="AC31" s="16">
        <v>-37.4</v>
      </c>
      <c r="AD31" s="16">
        <v>-41.5</v>
      </c>
      <c r="AE31" s="16">
        <v>-42.3</v>
      </c>
      <c r="AF31" s="16">
        <v>-158.69999999999999</v>
      </c>
      <c r="AG31" s="16">
        <v>-42.3</v>
      </c>
      <c r="AH31" s="16">
        <v>-43.2</v>
      </c>
      <c r="AI31" s="16">
        <v>-49.3</v>
      </c>
      <c r="AJ31" s="16">
        <v>-52</v>
      </c>
      <c r="AK31" s="16">
        <v>-186.9</v>
      </c>
      <c r="AL31" s="16">
        <v>-24.8</v>
      </c>
      <c r="AM31" s="16">
        <v>-24.5</v>
      </c>
      <c r="AN31" s="16">
        <v>-26.8</v>
      </c>
      <c r="AO31" s="16">
        <v>-26.6</v>
      </c>
      <c r="AP31" s="16">
        <v>-102.7</v>
      </c>
      <c r="AQ31" s="16">
        <v>-24.2</v>
      </c>
      <c r="AR31" s="16">
        <v>-22.2</v>
      </c>
      <c r="AS31" s="16">
        <v>-20.100000000000001</v>
      </c>
      <c r="AT31" s="16">
        <v>-20.6</v>
      </c>
      <c r="AU31" s="16">
        <v>-87</v>
      </c>
      <c r="AV31" s="16">
        <v>-18.3</v>
      </c>
      <c r="AW31" s="16">
        <v>-22.34738608</v>
      </c>
      <c r="AX31" s="16">
        <v>-21.62818579999999</v>
      </c>
      <c r="AY31" s="16">
        <v>-22.246106030000007</v>
      </c>
      <c r="AZ31" s="16">
        <v>-84.521677909999994</v>
      </c>
      <c r="BA31" s="16">
        <v>-23.026278280000007</v>
      </c>
      <c r="BB31" s="16">
        <v>-24.937966769999992</v>
      </c>
      <c r="BC31" s="16">
        <v>-27.066542960000007</v>
      </c>
    </row>
    <row r="32" spans="1:55" x14ac:dyDescent="0.25">
      <c r="A32" s="17" t="s">
        <v>147</v>
      </c>
      <c r="B32" s="17" t="s">
        <v>148</v>
      </c>
      <c r="C32" s="18">
        <v>-1.9</v>
      </c>
      <c r="D32" s="18">
        <v>-1.7</v>
      </c>
      <c r="E32" s="18">
        <v>-1.8</v>
      </c>
      <c r="F32" s="18">
        <v>-1.7</v>
      </c>
      <c r="G32" s="18">
        <v>-7.1</v>
      </c>
      <c r="H32" s="18">
        <v>-1.9</v>
      </c>
      <c r="I32" s="18">
        <v>-1.7</v>
      </c>
      <c r="J32" s="18">
        <v>-1.9</v>
      </c>
      <c r="K32" s="18">
        <v>-1.7</v>
      </c>
      <c r="L32" s="18">
        <v>-7.1</v>
      </c>
      <c r="M32" s="18">
        <v>-1.8</v>
      </c>
      <c r="N32" s="18">
        <v>-1.8</v>
      </c>
      <c r="O32" s="18">
        <v>-1.8</v>
      </c>
      <c r="P32" s="18">
        <v>-1.7</v>
      </c>
      <c r="Q32" s="18">
        <v>-7.1</v>
      </c>
      <c r="R32" s="18">
        <v>-1.9</v>
      </c>
      <c r="S32" s="18">
        <v>-1.9</v>
      </c>
      <c r="T32" s="18">
        <v>-1.9</v>
      </c>
      <c r="U32" s="18">
        <v>-1.9</v>
      </c>
      <c r="V32" s="18">
        <v>-7.6</v>
      </c>
      <c r="W32" s="18">
        <v>-2.2000000000000002</v>
      </c>
      <c r="X32" s="18">
        <v>-2.2999999999999998</v>
      </c>
      <c r="Y32" s="18">
        <v>-2.2999999999999998</v>
      </c>
      <c r="Z32" s="18">
        <v>-2.2999999999999998</v>
      </c>
      <c r="AA32" s="18">
        <v>-9.1</v>
      </c>
      <c r="AB32" s="18">
        <v>-2.5</v>
      </c>
      <c r="AC32" s="18">
        <v>-2.5</v>
      </c>
      <c r="AD32" s="18">
        <v>-2.5</v>
      </c>
      <c r="AE32" s="18">
        <v>-2.4</v>
      </c>
      <c r="AF32" s="18">
        <v>-10</v>
      </c>
      <c r="AG32" s="18">
        <v>-2.6</v>
      </c>
      <c r="AH32" s="18">
        <v>-2.7</v>
      </c>
      <c r="AI32" s="18">
        <v>-2.6</v>
      </c>
      <c r="AJ32" s="18">
        <v>-2.6</v>
      </c>
      <c r="AK32" s="18">
        <v>-10.5</v>
      </c>
      <c r="AL32" s="18">
        <v>-2.7</v>
      </c>
      <c r="AM32" s="18">
        <v>-2.7</v>
      </c>
      <c r="AN32" s="18">
        <v>-2.6</v>
      </c>
      <c r="AO32" s="18">
        <v>-2.5</v>
      </c>
      <c r="AP32" s="18">
        <v>-10.5</v>
      </c>
      <c r="AQ32" s="18">
        <v>-2.5</v>
      </c>
      <c r="AR32" s="18">
        <v>-2.5</v>
      </c>
      <c r="AS32" s="18">
        <v>-2.4</v>
      </c>
      <c r="AT32" s="18">
        <v>-2.4</v>
      </c>
      <c r="AU32" s="18">
        <v>-9.9</v>
      </c>
      <c r="AV32" s="18">
        <v>-2.4</v>
      </c>
      <c r="AW32" s="18">
        <v>-2.3634084499999997</v>
      </c>
      <c r="AX32" s="18">
        <v>-2.2104223300000001</v>
      </c>
      <c r="AY32" s="18">
        <v>-2.07068824</v>
      </c>
      <c r="AZ32" s="18">
        <v>-9.0445190199999992</v>
      </c>
      <c r="BA32" s="18">
        <v>-2.4896588199999998</v>
      </c>
      <c r="BB32" s="18">
        <v>-2.273053</v>
      </c>
      <c r="BC32" s="18">
        <v>-2.1818648899999999</v>
      </c>
    </row>
    <row r="33" spans="1:55" x14ac:dyDescent="0.25">
      <c r="A33" s="15" t="s">
        <v>149</v>
      </c>
      <c r="B33" s="15" t="s">
        <v>150</v>
      </c>
      <c r="C33" s="16">
        <v>-25.3</v>
      </c>
      <c r="D33" s="16">
        <v>-27.5</v>
      </c>
      <c r="E33" s="16">
        <v>-32.700000000000003</v>
      </c>
      <c r="F33" s="16">
        <v>-34.299999999999997</v>
      </c>
      <c r="G33" s="16">
        <v>-119.8</v>
      </c>
      <c r="H33" s="16">
        <v>-37</v>
      </c>
      <c r="I33" s="16">
        <v>-43.3</v>
      </c>
      <c r="J33" s="16">
        <v>-49.6</v>
      </c>
      <c r="K33" s="16">
        <v>-50.3</v>
      </c>
      <c r="L33" s="16">
        <v>-180.2</v>
      </c>
      <c r="M33" s="16">
        <v>-53.1</v>
      </c>
      <c r="N33" s="16">
        <v>-58</v>
      </c>
      <c r="O33" s="16">
        <v>-65.8</v>
      </c>
      <c r="P33" s="16">
        <v>-68.400000000000006</v>
      </c>
      <c r="Q33" s="16">
        <v>-245.3</v>
      </c>
      <c r="R33" s="16">
        <v>-70.2</v>
      </c>
      <c r="S33" s="16">
        <v>-70.3</v>
      </c>
      <c r="T33" s="16">
        <v>-80.900000000000006</v>
      </c>
      <c r="U33" s="16">
        <v>-83.1</v>
      </c>
      <c r="V33" s="16">
        <v>-304.5</v>
      </c>
      <c r="W33" s="16">
        <v>-83.9</v>
      </c>
      <c r="X33" s="16">
        <v>-89.8</v>
      </c>
      <c r="Y33" s="16">
        <v>-99.3</v>
      </c>
      <c r="Z33" s="16">
        <v>-96.9</v>
      </c>
      <c r="AA33" s="16">
        <v>-369.9</v>
      </c>
      <c r="AB33" s="16">
        <v>-95.1</v>
      </c>
      <c r="AC33" s="16">
        <v>-98.3</v>
      </c>
      <c r="AD33" s="16">
        <v>-109.2</v>
      </c>
      <c r="AE33" s="16">
        <v>-109.5</v>
      </c>
      <c r="AF33" s="16">
        <v>-412.1</v>
      </c>
      <c r="AG33" s="16" t="s">
        <v>60</v>
      </c>
      <c r="AH33" s="16" t="s">
        <v>60</v>
      </c>
      <c r="AI33" s="16" t="s">
        <v>60</v>
      </c>
      <c r="AJ33" s="16" t="s">
        <v>60</v>
      </c>
      <c r="AK33" s="16" t="s">
        <v>60</v>
      </c>
      <c r="AL33" s="16" t="s">
        <v>60</v>
      </c>
      <c r="AM33" s="16" t="s">
        <v>60</v>
      </c>
      <c r="AN33" s="16" t="s">
        <v>60</v>
      </c>
      <c r="AO33" s="16" t="s">
        <v>60</v>
      </c>
      <c r="AP33" s="16" t="s">
        <v>60</v>
      </c>
      <c r="AQ33" s="16" t="s">
        <v>60</v>
      </c>
      <c r="AR33" s="16" t="s">
        <v>60</v>
      </c>
      <c r="AS33" s="16" t="s">
        <v>60</v>
      </c>
      <c r="AT33" s="16" t="s">
        <v>60</v>
      </c>
      <c r="AU33" s="16" t="s">
        <v>60</v>
      </c>
      <c r="AV33" s="16" t="s">
        <v>60</v>
      </c>
      <c r="AW33" s="16">
        <v>0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</row>
    <row r="34" spans="1:55" x14ac:dyDescent="0.25">
      <c r="A34" s="17" t="s">
        <v>151</v>
      </c>
      <c r="B34" s="17" t="s">
        <v>152</v>
      </c>
      <c r="C34" s="18" t="s">
        <v>60</v>
      </c>
      <c r="D34" s="18" t="s">
        <v>60</v>
      </c>
      <c r="E34" s="18" t="s">
        <v>60</v>
      </c>
      <c r="F34" s="18" t="s">
        <v>60</v>
      </c>
      <c r="G34" s="18" t="s">
        <v>60</v>
      </c>
      <c r="H34" s="18" t="s">
        <v>60</v>
      </c>
      <c r="I34" s="18" t="s">
        <v>60</v>
      </c>
      <c r="J34" s="18" t="s">
        <v>60</v>
      </c>
      <c r="K34" s="18" t="s">
        <v>60</v>
      </c>
      <c r="L34" s="18" t="s">
        <v>60</v>
      </c>
      <c r="M34" s="18" t="s">
        <v>60</v>
      </c>
      <c r="N34" s="18" t="s">
        <v>60</v>
      </c>
      <c r="O34" s="18" t="s">
        <v>60</v>
      </c>
      <c r="P34" s="18" t="s">
        <v>60</v>
      </c>
      <c r="Q34" s="18" t="s">
        <v>60</v>
      </c>
      <c r="R34" s="18" t="s">
        <v>60</v>
      </c>
      <c r="S34" s="18" t="s">
        <v>60</v>
      </c>
      <c r="T34" s="18" t="s">
        <v>60</v>
      </c>
      <c r="U34" s="18" t="s">
        <v>60</v>
      </c>
      <c r="V34" s="18" t="s">
        <v>60</v>
      </c>
      <c r="W34" s="18" t="s">
        <v>60</v>
      </c>
      <c r="X34" s="18" t="s">
        <v>60</v>
      </c>
      <c r="Y34" s="18">
        <v>-3.8</v>
      </c>
      <c r="Z34" s="18">
        <v>-6.3</v>
      </c>
      <c r="AA34" s="18">
        <v>-10.1</v>
      </c>
      <c r="AB34" s="18">
        <v>-8.9</v>
      </c>
      <c r="AC34" s="18">
        <v>-10.3</v>
      </c>
      <c r="AD34" s="18">
        <v>-11.2</v>
      </c>
      <c r="AE34" s="18">
        <v>-13.4</v>
      </c>
      <c r="AF34" s="18">
        <v>-43.7</v>
      </c>
      <c r="AG34" s="18" t="s">
        <v>60</v>
      </c>
      <c r="AH34" s="18" t="s">
        <v>60</v>
      </c>
      <c r="AI34" s="18" t="s">
        <v>60</v>
      </c>
      <c r="AJ34" s="18" t="s">
        <v>60</v>
      </c>
      <c r="AK34" s="18" t="s">
        <v>60</v>
      </c>
      <c r="AL34" s="18" t="s">
        <v>60</v>
      </c>
      <c r="AM34" s="18" t="s">
        <v>60</v>
      </c>
      <c r="AN34" s="18" t="s">
        <v>60</v>
      </c>
      <c r="AO34" s="18" t="s">
        <v>60</v>
      </c>
      <c r="AP34" s="18" t="s">
        <v>60</v>
      </c>
      <c r="AQ34" s="18" t="s">
        <v>60</v>
      </c>
      <c r="AR34" s="18" t="s">
        <v>60</v>
      </c>
      <c r="AS34" s="18" t="s">
        <v>60</v>
      </c>
      <c r="AT34" s="18" t="s">
        <v>60</v>
      </c>
      <c r="AU34" s="18" t="s">
        <v>60</v>
      </c>
      <c r="AV34" s="18" t="s">
        <v>60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</row>
    <row r="35" spans="1:55" x14ac:dyDescent="0.25">
      <c r="A35" s="15" t="s">
        <v>153</v>
      </c>
      <c r="B35" s="15" t="s">
        <v>154</v>
      </c>
      <c r="C35" s="16">
        <v>-25.3</v>
      </c>
      <c r="D35" s="16">
        <v>-27.5</v>
      </c>
      <c r="E35" s="16">
        <v>-32.700000000000003</v>
      </c>
      <c r="F35" s="16">
        <v>-34.299999999999997</v>
      </c>
      <c r="G35" s="16">
        <v>-119.8</v>
      </c>
      <c r="H35" s="16">
        <v>-37</v>
      </c>
      <c r="I35" s="16">
        <v>-43.3</v>
      </c>
      <c r="J35" s="16">
        <v>-49.6</v>
      </c>
      <c r="K35" s="16">
        <v>-50.3</v>
      </c>
      <c r="L35" s="16">
        <v>-180.2</v>
      </c>
      <c r="M35" s="16">
        <v>-53.1</v>
      </c>
      <c r="N35" s="16">
        <v>-58</v>
      </c>
      <c r="O35" s="16">
        <v>-65.8</v>
      </c>
      <c r="P35" s="16">
        <v>-68.400000000000006</v>
      </c>
      <c r="Q35" s="16">
        <v>-245.3</v>
      </c>
      <c r="R35" s="16">
        <v>-70.2</v>
      </c>
      <c r="S35" s="16">
        <v>-70.3</v>
      </c>
      <c r="T35" s="16">
        <v>-80.900000000000006</v>
      </c>
      <c r="U35" s="16">
        <v>-83.1</v>
      </c>
      <c r="V35" s="16">
        <v>-304.5</v>
      </c>
      <c r="W35" s="16">
        <v>-83.9</v>
      </c>
      <c r="X35" s="16">
        <v>-89.8</v>
      </c>
      <c r="Y35" s="16">
        <v>-103</v>
      </c>
      <c r="Z35" s="16">
        <v>-103.2</v>
      </c>
      <c r="AA35" s="16">
        <v>-380</v>
      </c>
      <c r="AB35" s="16">
        <v>-104</v>
      </c>
      <c r="AC35" s="16">
        <v>-108.6</v>
      </c>
      <c r="AD35" s="16">
        <v>-120.3</v>
      </c>
      <c r="AE35" s="16">
        <v>-122.8</v>
      </c>
      <c r="AF35" s="16">
        <v>-455.8</v>
      </c>
      <c r="AG35" s="16">
        <v>-114.3</v>
      </c>
      <c r="AH35" s="16">
        <v>-123.6</v>
      </c>
      <c r="AI35" s="16">
        <v>-130.69999999999999</v>
      </c>
      <c r="AJ35" s="16">
        <v>-134</v>
      </c>
      <c r="AK35" s="16">
        <v>-502.6</v>
      </c>
      <c r="AL35" s="16">
        <v>-101.1</v>
      </c>
      <c r="AM35" s="16">
        <v>-97.5</v>
      </c>
      <c r="AN35" s="16">
        <v>-101.3</v>
      </c>
      <c r="AO35" s="16">
        <v>-95</v>
      </c>
      <c r="AP35" s="16">
        <v>-394.9</v>
      </c>
      <c r="AQ35" s="16">
        <v>-89.774510842590502</v>
      </c>
      <c r="AR35" s="16">
        <v>-92.356138772198989</v>
      </c>
      <c r="AS35" s="16">
        <v>-90.1</v>
      </c>
      <c r="AT35" s="16">
        <v>-86.8</v>
      </c>
      <c r="AU35" s="16">
        <v>-359.1</v>
      </c>
      <c r="AV35" s="16">
        <v>-86.3</v>
      </c>
      <c r="AW35" s="16">
        <v>-93.225655180000231</v>
      </c>
      <c r="AX35" s="16">
        <v>-89.594486520000146</v>
      </c>
      <c r="AY35" s="16">
        <v>-110.33644826999992</v>
      </c>
      <c r="AZ35" s="16">
        <v>-379.45658997000032</v>
      </c>
      <c r="BA35" s="16">
        <v>-86.684444120000066</v>
      </c>
      <c r="BB35" s="16">
        <v>-92.66287659000001</v>
      </c>
      <c r="BC35" s="16">
        <v>-95.714799299999996</v>
      </c>
    </row>
    <row r="36" spans="1:55" x14ac:dyDescent="0.25">
      <c r="A36" s="17" t="s">
        <v>155</v>
      </c>
      <c r="B36" s="17" t="s">
        <v>156</v>
      </c>
      <c r="C36" s="18">
        <v>71.7</v>
      </c>
      <c r="D36" s="18">
        <v>83.6</v>
      </c>
      <c r="E36" s="18">
        <v>93.8</v>
      </c>
      <c r="F36" s="18">
        <v>101.2</v>
      </c>
      <c r="G36" s="18">
        <v>350.2</v>
      </c>
      <c r="H36" s="18">
        <v>107</v>
      </c>
      <c r="I36" s="18">
        <v>116.4</v>
      </c>
      <c r="J36" s="18">
        <v>131</v>
      </c>
      <c r="K36" s="18">
        <v>141.4</v>
      </c>
      <c r="L36" s="18">
        <v>495.8</v>
      </c>
      <c r="M36" s="18">
        <v>145.4</v>
      </c>
      <c r="N36" s="18">
        <v>153.5</v>
      </c>
      <c r="O36" s="18">
        <v>185.8</v>
      </c>
      <c r="P36" s="18">
        <v>190.7</v>
      </c>
      <c r="Q36" s="18">
        <v>675.4</v>
      </c>
      <c r="R36" s="18">
        <v>196.6</v>
      </c>
      <c r="S36" s="18">
        <v>209.4</v>
      </c>
      <c r="T36" s="18">
        <v>238.4</v>
      </c>
      <c r="U36" s="18">
        <v>250.7</v>
      </c>
      <c r="V36" s="18">
        <v>895</v>
      </c>
      <c r="W36" s="18">
        <v>243.2</v>
      </c>
      <c r="X36" s="18">
        <v>254.2</v>
      </c>
      <c r="Y36" s="18">
        <v>291.8</v>
      </c>
      <c r="Z36" s="18">
        <v>297</v>
      </c>
      <c r="AA36" s="18">
        <v>1086.0999999999999</v>
      </c>
      <c r="AB36" s="18">
        <v>298.39999999999998</v>
      </c>
      <c r="AC36" s="18">
        <v>294.5</v>
      </c>
      <c r="AD36" s="18">
        <v>335.2</v>
      </c>
      <c r="AE36" s="18">
        <v>343.4</v>
      </c>
      <c r="AF36" s="18">
        <v>1271.5</v>
      </c>
      <c r="AG36" s="18" t="s">
        <v>60</v>
      </c>
      <c r="AH36" s="18" t="s">
        <v>60</v>
      </c>
      <c r="AI36" s="18" t="s">
        <v>60</v>
      </c>
      <c r="AJ36" s="18" t="s">
        <v>60</v>
      </c>
      <c r="AK36" s="18" t="s">
        <v>60</v>
      </c>
      <c r="AL36" s="18" t="s">
        <v>60</v>
      </c>
      <c r="AM36" s="18" t="s">
        <v>60</v>
      </c>
      <c r="AN36" s="18" t="s">
        <v>60</v>
      </c>
      <c r="AO36" s="18" t="s">
        <v>60</v>
      </c>
      <c r="AP36" s="18" t="s">
        <v>60</v>
      </c>
      <c r="AQ36" s="18" t="s">
        <v>60</v>
      </c>
      <c r="AR36" s="18" t="s">
        <v>60</v>
      </c>
      <c r="AS36" s="18" t="s">
        <v>60</v>
      </c>
      <c r="AT36" s="18" t="s">
        <v>60</v>
      </c>
      <c r="AU36" s="18" t="s">
        <v>60</v>
      </c>
      <c r="AV36" s="18" t="s">
        <v>60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</row>
    <row r="37" spans="1:55" x14ac:dyDescent="0.25">
      <c r="A37" s="15" t="s">
        <v>157</v>
      </c>
      <c r="B37" s="15" t="s">
        <v>158</v>
      </c>
      <c r="C37" s="16" t="s">
        <v>60</v>
      </c>
      <c r="D37" s="16" t="s">
        <v>60</v>
      </c>
      <c r="E37" s="16" t="s">
        <v>60</v>
      </c>
      <c r="F37" s="16" t="s">
        <v>60</v>
      </c>
      <c r="G37" s="16" t="s">
        <v>60</v>
      </c>
      <c r="H37" s="16" t="s">
        <v>60</v>
      </c>
      <c r="I37" s="16" t="s">
        <v>60</v>
      </c>
      <c r="J37" s="16" t="s">
        <v>60</v>
      </c>
      <c r="K37" s="16" t="s">
        <v>60</v>
      </c>
      <c r="L37" s="16" t="s">
        <v>60</v>
      </c>
      <c r="M37" s="16" t="s">
        <v>60</v>
      </c>
      <c r="N37" s="16" t="s">
        <v>60</v>
      </c>
      <c r="O37" s="16" t="s">
        <v>60</v>
      </c>
      <c r="P37" s="16" t="s">
        <v>60</v>
      </c>
      <c r="Q37" s="16" t="s">
        <v>60</v>
      </c>
      <c r="R37" s="16" t="s">
        <v>60</v>
      </c>
      <c r="S37" s="16" t="s">
        <v>60</v>
      </c>
      <c r="T37" s="16" t="s">
        <v>60</v>
      </c>
      <c r="U37" s="16" t="s">
        <v>60</v>
      </c>
      <c r="V37" s="16" t="s">
        <v>60</v>
      </c>
      <c r="W37" s="16" t="s">
        <v>60</v>
      </c>
      <c r="X37" s="16" t="s">
        <v>60</v>
      </c>
      <c r="Y37" s="16">
        <v>3.9</v>
      </c>
      <c r="Z37" s="16">
        <v>8.1</v>
      </c>
      <c r="AA37" s="16">
        <v>12</v>
      </c>
      <c r="AB37" s="16">
        <v>-0.1</v>
      </c>
      <c r="AC37" s="16">
        <v>2.6</v>
      </c>
      <c r="AD37" s="16">
        <v>1.3</v>
      </c>
      <c r="AE37" s="16">
        <v>-1</v>
      </c>
      <c r="AF37" s="16">
        <v>2.8</v>
      </c>
      <c r="AG37" s="16" t="s">
        <v>60</v>
      </c>
      <c r="AH37" s="16" t="s">
        <v>60</v>
      </c>
      <c r="AI37" s="16" t="s">
        <v>60</v>
      </c>
      <c r="AJ37" s="16" t="s">
        <v>60</v>
      </c>
      <c r="AK37" s="16" t="s">
        <v>60</v>
      </c>
      <c r="AL37" s="16" t="s">
        <v>60</v>
      </c>
      <c r="AM37" s="16" t="s">
        <v>60</v>
      </c>
      <c r="AN37" s="16" t="s">
        <v>60</v>
      </c>
      <c r="AO37" s="16" t="s">
        <v>60</v>
      </c>
      <c r="AP37" s="16" t="s">
        <v>60</v>
      </c>
      <c r="AQ37" s="16" t="s">
        <v>60</v>
      </c>
      <c r="AR37" s="16" t="s">
        <v>60</v>
      </c>
      <c r="AS37" s="16" t="s">
        <v>60</v>
      </c>
      <c r="AT37" s="16" t="s">
        <v>60</v>
      </c>
      <c r="AU37" s="16" t="s">
        <v>60</v>
      </c>
      <c r="AV37" s="16" t="s">
        <v>60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</row>
    <row r="38" spans="1:55" x14ac:dyDescent="0.25">
      <c r="A38" s="17" t="s">
        <v>159</v>
      </c>
      <c r="B38" s="17" t="s">
        <v>160</v>
      </c>
      <c r="C38" s="18">
        <v>71.7</v>
      </c>
      <c r="D38" s="18">
        <v>83.6</v>
      </c>
      <c r="E38" s="18">
        <v>93.8</v>
      </c>
      <c r="F38" s="18">
        <v>101.2</v>
      </c>
      <c r="G38" s="18">
        <v>350.2</v>
      </c>
      <c r="H38" s="18">
        <v>107</v>
      </c>
      <c r="I38" s="18">
        <v>116.4</v>
      </c>
      <c r="J38" s="18">
        <v>131</v>
      </c>
      <c r="K38" s="18">
        <v>141.4</v>
      </c>
      <c r="L38" s="18">
        <v>495.8</v>
      </c>
      <c r="M38" s="18">
        <v>145.4</v>
      </c>
      <c r="N38" s="18">
        <v>153.5</v>
      </c>
      <c r="O38" s="18">
        <v>185.8</v>
      </c>
      <c r="P38" s="18">
        <v>190.7</v>
      </c>
      <c r="Q38" s="18">
        <v>675.4</v>
      </c>
      <c r="R38" s="18">
        <v>196.6</v>
      </c>
      <c r="S38" s="18">
        <v>209.4</v>
      </c>
      <c r="T38" s="18">
        <v>238.4</v>
      </c>
      <c r="U38" s="18">
        <v>250.7</v>
      </c>
      <c r="V38" s="18">
        <v>895</v>
      </c>
      <c r="W38" s="18">
        <v>243.2</v>
      </c>
      <c r="X38" s="18">
        <v>254.2</v>
      </c>
      <c r="Y38" s="18">
        <v>310.5</v>
      </c>
      <c r="Z38" s="18">
        <v>305.10000000000002</v>
      </c>
      <c r="AA38" s="18">
        <v>1113</v>
      </c>
      <c r="AB38" s="18">
        <v>298.39999999999998</v>
      </c>
      <c r="AC38" s="18">
        <v>297.10000000000002</v>
      </c>
      <c r="AD38" s="18">
        <v>336.5</v>
      </c>
      <c r="AE38" s="18">
        <v>342.4</v>
      </c>
      <c r="AF38" s="18">
        <v>1274.4000000000001</v>
      </c>
      <c r="AG38" s="18">
        <v>340.5</v>
      </c>
      <c r="AH38" s="18">
        <v>348.9</v>
      </c>
      <c r="AI38" s="18">
        <v>390.9</v>
      </c>
      <c r="AJ38" s="18">
        <v>381.5</v>
      </c>
      <c r="AK38" s="18">
        <v>1461.8</v>
      </c>
      <c r="AL38" s="18">
        <v>380.3</v>
      </c>
      <c r="AM38" s="18">
        <v>390.1</v>
      </c>
      <c r="AN38" s="18">
        <v>419.3</v>
      </c>
      <c r="AO38" s="18">
        <v>388.3</v>
      </c>
      <c r="AP38" s="18">
        <v>1577.9</v>
      </c>
      <c r="AQ38" s="18">
        <v>389.4</v>
      </c>
      <c r="AR38" s="18">
        <v>390.4</v>
      </c>
      <c r="AS38" s="18">
        <v>401</v>
      </c>
      <c r="AT38" s="18">
        <v>392.3</v>
      </c>
      <c r="AU38" s="18">
        <v>1573.1</v>
      </c>
      <c r="AV38" s="18">
        <v>380.3</v>
      </c>
      <c r="AW38" s="18">
        <v>404.2564736027087</v>
      </c>
      <c r="AX38" s="18">
        <v>428.09828848740301</v>
      </c>
      <c r="AY38" s="18">
        <v>410.85580003534494</v>
      </c>
      <c r="AZ38" s="18">
        <v>1623.5105621254565</v>
      </c>
      <c r="BA38" s="18">
        <v>415.87380570723275</v>
      </c>
      <c r="BB38" s="18">
        <v>391.03862960509804</v>
      </c>
      <c r="BC38" s="18">
        <v>428.8883921308327</v>
      </c>
    </row>
    <row r="39" spans="1:55" x14ac:dyDescent="0.25">
      <c r="A39" s="15" t="s">
        <v>161</v>
      </c>
      <c r="B39" s="15" t="s">
        <v>162</v>
      </c>
      <c r="C39" s="16">
        <v>-65.2</v>
      </c>
      <c r="D39" s="16">
        <v>-71</v>
      </c>
      <c r="E39" s="16">
        <v>-78.5</v>
      </c>
      <c r="F39" s="16">
        <v>-108.3</v>
      </c>
      <c r="G39" s="16">
        <v>-323</v>
      </c>
      <c r="H39" s="16">
        <v>-99</v>
      </c>
      <c r="I39" s="16">
        <v>-154.4</v>
      </c>
      <c r="J39" s="16">
        <v>-105.9</v>
      </c>
      <c r="K39" s="16">
        <v>-125.2</v>
      </c>
      <c r="L39" s="16">
        <v>-484.5</v>
      </c>
      <c r="M39" s="16">
        <v>-126.4</v>
      </c>
      <c r="N39" s="16">
        <v>-128.80000000000001</v>
      </c>
      <c r="O39" s="16">
        <v>-160.1</v>
      </c>
      <c r="P39" s="16">
        <v>-180.9</v>
      </c>
      <c r="Q39" s="16">
        <v>-596.20000000000005</v>
      </c>
      <c r="R39" s="16">
        <v>-160.9</v>
      </c>
      <c r="S39" s="16">
        <v>-161.80000000000001</v>
      </c>
      <c r="T39" s="16">
        <v>-166.7</v>
      </c>
      <c r="U39" s="16">
        <v>-174.3</v>
      </c>
      <c r="V39" s="16">
        <v>-663.7</v>
      </c>
      <c r="W39" s="16">
        <v>-175.3</v>
      </c>
      <c r="X39" s="16">
        <v>-193.1</v>
      </c>
      <c r="Y39" s="16">
        <v>-95.6</v>
      </c>
      <c r="Z39" s="16">
        <v>-221.2</v>
      </c>
      <c r="AA39" s="16">
        <v>-685.1</v>
      </c>
      <c r="AB39" s="16">
        <v>-198.4</v>
      </c>
      <c r="AC39" s="16">
        <v>-169.1</v>
      </c>
      <c r="AD39" s="16">
        <v>-216.5</v>
      </c>
      <c r="AE39" s="16">
        <v>-248</v>
      </c>
      <c r="AF39" s="16">
        <v>-832</v>
      </c>
      <c r="AG39" s="16" t="s">
        <v>60</v>
      </c>
      <c r="AH39" s="16" t="s">
        <v>60</v>
      </c>
      <c r="AI39" s="16" t="s">
        <v>60</v>
      </c>
      <c r="AJ39" s="16" t="s">
        <v>60</v>
      </c>
      <c r="AK39" s="16" t="s">
        <v>60</v>
      </c>
      <c r="AL39" s="16" t="s">
        <v>60</v>
      </c>
      <c r="AM39" s="16" t="s">
        <v>60</v>
      </c>
      <c r="AN39" s="16" t="s">
        <v>60</v>
      </c>
      <c r="AO39" s="16" t="s">
        <v>60</v>
      </c>
      <c r="AP39" s="16" t="s">
        <v>60</v>
      </c>
      <c r="AQ39" s="16" t="s">
        <v>60</v>
      </c>
      <c r="AR39" s="16" t="s">
        <v>60</v>
      </c>
      <c r="AS39" s="16" t="s">
        <v>60</v>
      </c>
      <c r="AT39" s="16" t="s">
        <v>60</v>
      </c>
      <c r="AU39" s="16" t="s">
        <v>60</v>
      </c>
      <c r="AV39" s="16" t="s">
        <v>60</v>
      </c>
      <c r="AW39" s="16">
        <v>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6">
        <v>0</v>
      </c>
    </row>
    <row r="40" spans="1:55" x14ac:dyDescent="0.25">
      <c r="A40" s="17" t="s">
        <v>163</v>
      </c>
      <c r="B40" s="17" t="s">
        <v>164</v>
      </c>
      <c r="C40" s="18" t="s">
        <v>60</v>
      </c>
      <c r="D40" s="18" t="s">
        <v>60</v>
      </c>
      <c r="E40" s="18" t="s">
        <v>60</v>
      </c>
      <c r="F40" s="18" t="s">
        <v>60</v>
      </c>
      <c r="G40" s="18" t="s">
        <v>60</v>
      </c>
      <c r="H40" s="18" t="s">
        <v>60</v>
      </c>
      <c r="I40" s="18" t="s">
        <v>60</v>
      </c>
      <c r="J40" s="18" t="s">
        <v>60</v>
      </c>
      <c r="K40" s="18" t="s">
        <v>60</v>
      </c>
      <c r="L40" s="18" t="s">
        <v>60</v>
      </c>
      <c r="M40" s="18" t="s">
        <v>60</v>
      </c>
      <c r="N40" s="18" t="s">
        <v>60</v>
      </c>
      <c r="O40" s="18" t="s">
        <v>60</v>
      </c>
      <c r="P40" s="18" t="s">
        <v>60</v>
      </c>
      <c r="Q40" s="18" t="s">
        <v>60</v>
      </c>
      <c r="R40" s="18" t="s">
        <v>60</v>
      </c>
      <c r="S40" s="18" t="s">
        <v>60</v>
      </c>
      <c r="T40" s="18" t="s">
        <v>60</v>
      </c>
      <c r="U40" s="18" t="s">
        <v>60</v>
      </c>
      <c r="V40" s="18" t="s">
        <v>60</v>
      </c>
      <c r="W40" s="18" t="s">
        <v>60</v>
      </c>
      <c r="X40" s="18" t="s">
        <v>60</v>
      </c>
      <c r="Y40" s="18">
        <v>-6</v>
      </c>
      <c r="Z40" s="18">
        <v>-9.9</v>
      </c>
      <c r="AA40" s="18">
        <v>-15.9</v>
      </c>
      <c r="AB40" s="18">
        <v>-8</v>
      </c>
      <c r="AC40" s="18">
        <v>0.3</v>
      </c>
      <c r="AD40" s="18">
        <v>-7.1</v>
      </c>
      <c r="AE40" s="18">
        <v>-5.6</v>
      </c>
      <c r="AF40" s="18">
        <v>-20.399999999999999</v>
      </c>
      <c r="AG40" s="18" t="s">
        <v>60</v>
      </c>
      <c r="AH40" s="18" t="s">
        <v>60</v>
      </c>
      <c r="AI40" s="18" t="s">
        <v>60</v>
      </c>
      <c r="AJ40" s="18" t="s">
        <v>60</v>
      </c>
      <c r="AK40" s="18" t="s">
        <v>60</v>
      </c>
      <c r="AL40" s="18" t="s">
        <v>60</v>
      </c>
      <c r="AM40" s="18" t="s">
        <v>60</v>
      </c>
      <c r="AN40" s="18" t="s">
        <v>60</v>
      </c>
      <c r="AO40" s="18" t="s">
        <v>60</v>
      </c>
      <c r="AP40" s="18" t="s">
        <v>60</v>
      </c>
      <c r="AQ40" s="18" t="s">
        <v>60</v>
      </c>
      <c r="AR40" s="18" t="s">
        <v>60</v>
      </c>
      <c r="AS40" s="18" t="s">
        <v>60</v>
      </c>
      <c r="AT40" s="18" t="s">
        <v>60</v>
      </c>
      <c r="AU40" s="18" t="s">
        <v>60</v>
      </c>
      <c r="AV40" s="18" t="s">
        <v>60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</row>
    <row r="41" spans="1:55" x14ac:dyDescent="0.25">
      <c r="A41" s="15" t="s">
        <v>165</v>
      </c>
      <c r="B41" s="15" t="s">
        <v>166</v>
      </c>
      <c r="C41" s="16">
        <v>-65.2</v>
      </c>
      <c r="D41" s="16">
        <v>-71</v>
      </c>
      <c r="E41" s="16">
        <v>-78.5</v>
      </c>
      <c r="F41" s="16">
        <v>-108.3</v>
      </c>
      <c r="G41" s="16">
        <v>-323</v>
      </c>
      <c r="H41" s="16">
        <v>-99</v>
      </c>
      <c r="I41" s="16">
        <v>-154.4</v>
      </c>
      <c r="J41" s="16">
        <v>-105.9</v>
      </c>
      <c r="K41" s="16">
        <v>-125.2</v>
      </c>
      <c r="L41" s="16">
        <v>-484.5</v>
      </c>
      <c r="M41" s="16">
        <v>-126.4</v>
      </c>
      <c r="N41" s="16">
        <v>-128.80000000000001</v>
      </c>
      <c r="O41" s="16">
        <v>-160.1</v>
      </c>
      <c r="P41" s="16">
        <v>-180.9</v>
      </c>
      <c r="Q41" s="16">
        <v>-596.20000000000005</v>
      </c>
      <c r="R41" s="16">
        <v>-160.9</v>
      </c>
      <c r="S41" s="16">
        <v>-161.80000000000001</v>
      </c>
      <c r="T41" s="16">
        <v>-166.7</v>
      </c>
      <c r="U41" s="16">
        <v>-174.3</v>
      </c>
      <c r="V41" s="16">
        <v>-663.7</v>
      </c>
      <c r="W41" s="16">
        <v>-175.3</v>
      </c>
      <c r="X41" s="16">
        <v>-193.1</v>
      </c>
      <c r="Y41" s="16">
        <v>-101.6</v>
      </c>
      <c r="Z41" s="16">
        <v>-231.1</v>
      </c>
      <c r="AA41" s="16">
        <v>-701.1</v>
      </c>
      <c r="AB41" s="16">
        <v>-206.4</v>
      </c>
      <c r="AC41" s="16">
        <v>-168.9</v>
      </c>
      <c r="AD41" s="16">
        <v>-223.6</v>
      </c>
      <c r="AE41" s="16">
        <v>-253.5</v>
      </c>
      <c r="AF41" s="16">
        <v>-852.4</v>
      </c>
      <c r="AG41" s="16">
        <v>-224.7</v>
      </c>
      <c r="AH41" s="16">
        <v>-228.6</v>
      </c>
      <c r="AI41" s="16">
        <v>-259.2</v>
      </c>
      <c r="AJ41" s="16">
        <v>-255.6</v>
      </c>
      <c r="AK41" s="16">
        <v>-968.1</v>
      </c>
      <c r="AL41" s="16">
        <v>-225.1</v>
      </c>
      <c r="AM41" s="16">
        <v>-267.2</v>
      </c>
      <c r="AN41" s="16">
        <v>-231</v>
      </c>
      <c r="AO41" s="16">
        <v>-249.8</v>
      </c>
      <c r="AP41" s="16">
        <v>-973</v>
      </c>
      <c r="AQ41" s="16">
        <v>-218.2</v>
      </c>
      <c r="AR41" s="16">
        <v>-242.7</v>
      </c>
      <c r="AS41" s="16">
        <v>-225</v>
      </c>
      <c r="AT41" s="16">
        <v>-226.6</v>
      </c>
      <c r="AU41" s="16">
        <v>-912.5</v>
      </c>
      <c r="AV41" s="16">
        <v>-213.81506139000004</v>
      </c>
      <c r="AW41" s="16">
        <v>-236.81123531279312</v>
      </c>
      <c r="AX41" s="16">
        <v>-238.38189118593431</v>
      </c>
      <c r="AY41" s="16">
        <v>-358.28244281364266</v>
      </c>
      <c r="AZ41" s="16">
        <v>-1047.29063070237</v>
      </c>
      <c r="BA41" s="16">
        <v>-285.44174104396541</v>
      </c>
      <c r="BB41" s="16">
        <v>-201.3292160000467</v>
      </c>
      <c r="BC41" s="16">
        <v>-220.75233941000019</v>
      </c>
    </row>
    <row r="42" spans="1:55" x14ac:dyDescent="0.25">
      <c r="A42" s="17" t="s">
        <v>167</v>
      </c>
      <c r="B42" s="17" t="s">
        <v>168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</row>
    <row r="43" spans="1:55" x14ac:dyDescent="0.25">
      <c r="A43" s="15" t="s">
        <v>132</v>
      </c>
      <c r="B43" s="15" t="s">
        <v>133</v>
      </c>
      <c r="C43" s="16">
        <v>-7.9</v>
      </c>
      <c r="D43" s="16">
        <v>-10.9</v>
      </c>
      <c r="E43" s="16">
        <v>-7.8</v>
      </c>
      <c r="F43" s="16">
        <v>-17.2</v>
      </c>
      <c r="G43" s="16">
        <v>-43.7</v>
      </c>
      <c r="H43" s="16">
        <v>-16.2</v>
      </c>
      <c r="I43" s="16">
        <v>-63.2</v>
      </c>
      <c r="J43" s="16">
        <v>-16.3</v>
      </c>
      <c r="K43" s="16">
        <v>-15.2</v>
      </c>
      <c r="L43" s="16">
        <v>-110.9</v>
      </c>
      <c r="M43" s="16">
        <v>-17.8</v>
      </c>
      <c r="N43" s="16">
        <v>-14</v>
      </c>
      <c r="O43" s="16">
        <v>-17.2</v>
      </c>
      <c r="P43" s="16">
        <v>-24.2</v>
      </c>
      <c r="Q43" s="16">
        <v>-73.3</v>
      </c>
      <c r="R43" s="16">
        <v>-21.8</v>
      </c>
      <c r="S43" s="16">
        <v>-15.2</v>
      </c>
      <c r="T43" s="16">
        <v>-16.5</v>
      </c>
      <c r="U43" s="16">
        <v>-30.2</v>
      </c>
      <c r="V43" s="16">
        <v>-83.5</v>
      </c>
      <c r="W43" s="16">
        <v>-24.4</v>
      </c>
      <c r="X43" s="16">
        <v>-28.8</v>
      </c>
      <c r="Y43" s="16">
        <v>-35.299999999999997</v>
      </c>
      <c r="Z43" s="16">
        <v>-44.1</v>
      </c>
      <c r="AA43" s="16">
        <v>-132.6</v>
      </c>
      <c r="AB43" s="16">
        <v>-32.9</v>
      </c>
      <c r="AC43" s="16">
        <v>-37.799999999999997</v>
      </c>
      <c r="AD43" s="16">
        <v>-23.8</v>
      </c>
      <c r="AE43" s="16">
        <v>-27.2</v>
      </c>
      <c r="AF43" s="16">
        <v>-121.6</v>
      </c>
      <c r="AG43" s="16">
        <v>-29.9</v>
      </c>
      <c r="AH43" s="16">
        <v>-27.7</v>
      </c>
      <c r="AI43" s="16">
        <v>-36.1</v>
      </c>
      <c r="AJ43" s="16">
        <v>-37.6</v>
      </c>
      <c r="AK43" s="16">
        <v>-131.30000000000001</v>
      </c>
      <c r="AL43" s="16">
        <v>-29.9</v>
      </c>
      <c r="AM43" s="16">
        <v>-24.8</v>
      </c>
      <c r="AN43" s="16">
        <v>-33.799999999999997</v>
      </c>
      <c r="AO43" s="16">
        <v>-24</v>
      </c>
      <c r="AP43" s="16">
        <v>-112.5</v>
      </c>
      <c r="AQ43" s="16">
        <v>-22.7</v>
      </c>
      <c r="AR43" s="16">
        <v>-35.700000000000003</v>
      </c>
      <c r="AS43" s="16">
        <v>-28.7</v>
      </c>
      <c r="AT43" s="16">
        <v>-26</v>
      </c>
      <c r="AU43" s="16">
        <v>-113.1</v>
      </c>
      <c r="AV43" s="16">
        <v>-26.394673439999981</v>
      </c>
      <c r="AW43" s="16">
        <v>-41.524158042795115</v>
      </c>
      <c r="AX43" s="16">
        <v>-38.935816899192723</v>
      </c>
      <c r="AY43" s="16">
        <v>-50.11716503086862</v>
      </c>
      <c r="AZ43" s="16">
        <v>-156.97181341285645</v>
      </c>
      <c r="BA43" s="16">
        <v>-83.745416369954256</v>
      </c>
      <c r="BB43" s="16">
        <v>-19.679689790045771</v>
      </c>
      <c r="BC43" s="16">
        <v>-23.10868104</v>
      </c>
    </row>
    <row r="44" spans="1:55" x14ac:dyDescent="0.25">
      <c r="A44" s="17" t="s">
        <v>169</v>
      </c>
      <c r="B44" s="17" t="s">
        <v>135</v>
      </c>
      <c r="C44" s="18">
        <v>-2.2000000000000002</v>
      </c>
      <c r="D44" s="18">
        <v>-2.9</v>
      </c>
      <c r="E44" s="18">
        <v>-11.4</v>
      </c>
      <c r="F44" s="18">
        <v>-8.1999999999999993</v>
      </c>
      <c r="G44" s="18">
        <v>-24.7</v>
      </c>
      <c r="H44" s="18">
        <v>-4</v>
      </c>
      <c r="I44" s="18">
        <v>-12.6</v>
      </c>
      <c r="J44" s="18">
        <v>-3.7</v>
      </c>
      <c r="K44" s="18">
        <v>-7.9</v>
      </c>
      <c r="L44" s="18">
        <v>-28.3</v>
      </c>
      <c r="M44" s="18">
        <v>-7.5</v>
      </c>
      <c r="N44" s="18">
        <v>-7.6</v>
      </c>
      <c r="O44" s="18">
        <v>-11.5</v>
      </c>
      <c r="P44" s="18">
        <v>-10.3</v>
      </c>
      <c r="Q44" s="18">
        <v>-37</v>
      </c>
      <c r="R44" s="18">
        <v>-12.1</v>
      </c>
      <c r="S44" s="18">
        <v>-11.6</v>
      </c>
      <c r="T44" s="18">
        <v>-14.4</v>
      </c>
      <c r="U44" s="18">
        <v>-14</v>
      </c>
      <c r="V44" s="18">
        <v>-52.1</v>
      </c>
      <c r="W44" s="18">
        <v>-18.7</v>
      </c>
      <c r="X44" s="18">
        <v>-13.2</v>
      </c>
      <c r="Y44" s="18">
        <v>-22</v>
      </c>
      <c r="Z44" s="18">
        <v>-31.4</v>
      </c>
      <c r="AA44" s="18">
        <v>-85.3</v>
      </c>
      <c r="AB44" s="18">
        <v>-12.8</v>
      </c>
      <c r="AC44" s="18">
        <v>-12.4</v>
      </c>
      <c r="AD44" s="18">
        <v>-13.2</v>
      </c>
      <c r="AE44" s="18">
        <v>-16.3</v>
      </c>
      <c r="AF44" s="18">
        <v>-54.8</v>
      </c>
      <c r="AG44" s="18">
        <v>-15</v>
      </c>
      <c r="AH44" s="18">
        <v>-19.8</v>
      </c>
      <c r="AI44" s="18">
        <v>-23.3</v>
      </c>
      <c r="AJ44" s="18">
        <v>-22.5</v>
      </c>
      <c r="AK44" s="18">
        <v>-80.599999999999994</v>
      </c>
      <c r="AL44" s="18">
        <v>-18.899999999999999</v>
      </c>
      <c r="AM44" s="18">
        <v>-20.6</v>
      </c>
      <c r="AN44" s="18">
        <v>-22.8</v>
      </c>
      <c r="AO44" s="18">
        <v>-26</v>
      </c>
      <c r="AP44" s="18">
        <v>-88.2</v>
      </c>
      <c r="AQ44" s="18">
        <v>-11.7</v>
      </c>
      <c r="AR44" s="18">
        <v>-13.8</v>
      </c>
      <c r="AS44" s="18">
        <v>-12.5</v>
      </c>
      <c r="AT44" s="18">
        <v>-16.899999999999999</v>
      </c>
      <c r="AU44" s="18">
        <v>-54.9</v>
      </c>
      <c r="AV44" s="18">
        <v>-10.47000827000004</v>
      </c>
      <c r="AW44" s="18">
        <v>-16.038035220000076</v>
      </c>
      <c r="AX44" s="18">
        <v>-18.634692770000022</v>
      </c>
      <c r="AY44" s="18">
        <v>-16.898297219999989</v>
      </c>
      <c r="AZ44" s="18">
        <v>-62.041033480000124</v>
      </c>
      <c r="BA44" s="18">
        <v>-18.778379930000007</v>
      </c>
      <c r="BB44" s="18">
        <v>-12.422238820000004</v>
      </c>
      <c r="BC44" s="18">
        <v>-14.924466730000002</v>
      </c>
    </row>
    <row r="45" spans="1:55" x14ac:dyDescent="0.25">
      <c r="A45" s="15" t="s">
        <v>136</v>
      </c>
      <c r="B45" s="15" t="s">
        <v>137</v>
      </c>
      <c r="C45" s="16" t="s">
        <v>60</v>
      </c>
      <c r="D45" s="16" t="s">
        <v>60</v>
      </c>
      <c r="E45" s="16" t="s">
        <v>60</v>
      </c>
      <c r="F45" s="16" t="s">
        <v>60</v>
      </c>
      <c r="G45" s="16" t="s">
        <v>60</v>
      </c>
      <c r="H45" s="16">
        <v>-0.2</v>
      </c>
      <c r="I45" s="16">
        <v>-0.3</v>
      </c>
      <c r="J45" s="16">
        <v>-0.6</v>
      </c>
      <c r="K45" s="16">
        <v>-0.4</v>
      </c>
      <c r="L45" s="16">
        <v>-1.5</v>
      </c>
      <c r="M45" s="16">
        <v>-0.9</v>
      </c>
      <c r="N45" s="16">
        <v>-0.4</v>
      </c>
      <c r="O45" s="16">
        <v>-0.7</v>
      </c>
      <c r="P45" s="16">
        <v>-0.5</v>
      </c>
      <c r="Q45" s="16">
        <v>-2.4</v>
      </c>
      <c r="R45" s="16">
        <v>-0.4</v>
      </c>
      <c r="S45" s="16">
        <v>-0.2</v>
      </c>
      <c r="T45" s="16">
        <v>-0.2</v>
      </c>
      <c r="U45" s="16">
        <v>-0.2</v>
      </c>
      <c r="V45" s="16">
        <v>-0.9</v>
      </c>
      <c r="W45" s="16">
        <v>-0.3</v>
      </c>
      <c r="X45" s="16">
        <v>-0.3</v>
      </c>
      <c r="Y45" s="16">
        <v>-0.2</v>
      </c>
      <c r="Z45" s="16">
        <v>-1.5</v>
      </c>
      <c r="AA45" s="16">
        <v>-2.2999999999999998</v>
      </c>
      <c r="AB45" s="16">
        <v>-0.2</v>
      </c>
      <c r="AC45" s="16">
        <v>0</v>
      </c>
      <c r="AD45" s="16">
        <v>-0.2</v>
      </c>
      <c r="AE45" s="16">
        <v>-0.9</v>
      </c>
      <c r="AF45" s="16">
        <v>-1.4</v>
      </c>
      <c r="AG45" s="16">
        <v>-0.2</v>
      </c>
      <c r="AH45" s="16">
        <v>-0.1</v>
      </c>
      <c r="AI45" s="16">
        <v>-0.4</v>
      </c>
      <c r="AJ45" s="16">
        <v>-0.7</v>
      </c>
      <c r="AK45" s="16">
        <v>-1.4</v>
      </c>
      <c r="AL45" s="16">
        <v>-0.1</v>
      </c>
      <c r="AM45" s="16">
        <v>-0.2</v>
      </c>
      <c r="AN45" s="16">
        <v>-0.3</v>
      </c>
      <c r="AO45" s="16">
        <v>-0.2</v>
      </c>
      <c r="AP45" s="16">
        <v>-0.7</v>
      </c>
      <c r="AQ45" s="16">
        <v>0</v>
      </c>
      <c r="AR45" s="16">
        <v>0</v>
      </c>
      <c r="AS45" s="16">
        <v>-0.1</v>
      </c>
      <c r="AT45" s="16">
        <v>-0.1</v>
      </c>
      <c r="AU45" s="16">
        <v>-0.2</v>
      </c>
      <c r="AV45" s="16">
        <v>-1.717814000000004E-2</v>
      </c>
      <c r="AW45" s="16">
        <v>-6.9460230000000012E-2</v>
      </c>
      <c r="AX45" s="16">
        <v>-0.2418104099999997</v>
      </c>
      <c r="AY45" s="16">
        <v>-1.1667660000000017E-2</v>
      </c>
      <c r="AZ45" s="16">
        <v>-0.3401164399999998</v>
      </c>
      <c r="BA45" s="16">
        <v>-0.37606872999999996</v>
      </c>
      <c r="BB45" s="16">
        <v>9.2155609999999985E-2</v>
      </c>
      <c r="BC45" s="16">
        <v>-2.2986940000000001E-2</v>
      </c>
    </row>
    <row r="46" spans="1:55" x14ac:dyDescent="0.25">
      <c r="A46" s="17" t="s">
        <v>138</v>
      </c>
      <c r="B46" s="17" t="s">
        <v>139</v>
      </c>
      <c r="C46" s="18">
        <v>-0.8</v>
      </c>
      <c r="D46" s="18">
        <v>-0.7</v>
      </c>
      <c r="E46" s="18">
        <v>-0.7</v>
      </c>
      <c r="F46" s="18">
        <v>-0.7</v>
      </c>
      <c r="G46" s="18">
        <v>-2.9</v>
      </c>
      <c r="H46" s="18">
        <v>-0.7</v>
      </c>
      <c r="I46" s="18">
        <v>-1</v>
      </c>
      <c r="J46" s="18">
        <v>-1.1000000000000001</v>
      </c>
      <c r="K46" s="18">
        <v>-1.1000000000000001</v>
      </c>
      <c r="L46" s="18">
        <v>-3.9</v>
      </c>
      <c r="M46" s="18">
        <v>-1.2</v>
      </c>
      <c r="N46" s="18">
        <v>-1.2</v>
      </c>
      <c r="O46" s="18">
        <v>-1.5</v>
      </c>
      <c r="P46" s="18">
        <v>-2.2999999999999998</v>
      </c>
      <c r="Q46" s="18">
        <v>-6.2</v>
      </c>
      <c r="R46" s="18">
        <v>-1.6</v>
      </c>
      <c r="S46" s="18">
        <v>-1.7</v>
      </c>
      <c r="T46" s="18">
        <v>-1.7</v>
      </c>
      <c r="U46" s="18">
        <v>-1.6</v>
      </c>
      <c r="V46" s="18">
        <v>-6.6</v>
      </c>
      <c r="W46" s="18">
        <v>-2</v>
      </c>
      <c r="X46" s="18">
        <v>-5.8</v>
      </c>
      <c r="Y46" s="18">
        <v>-2.1</v>
      </c>
      <c r="Z46" s="18">
        <v>-2.8</v>
      </c>
      <c r="AA46" s="18">
        <v>-12.7</v>
      </c>
      <c r="AB46" s="18">
        <v>-2.7</v>
      </c>
      <c r="AC46" s="18">
        <v>-2.7</v>
      </c>
      <c r="AD46" s="18">
        <v>-3</v>
      </c>
      <c r="AE46" s="18">
        <v>-2.7</v>
      </c>
      <c r="AF46" s="18">
        <v>-11.1</v>
      </c>
      <c r="AG46" s="18">
        <v>-4.0999999999999996</v>
      </c>
      <c r="AH46" s="18">
        <v>-5</v>
      </c>
      <c r="AI46" s="18">
        <v>-5.2</v>
      </c>
      <c r="AJ46" s="18">
        <v>-4.0999999999999996</v>
      </c>
      <c r="AK46" s="18">
        <v>-18.3</v>
      </c>
      <c r="AL46" s="18">
        <v>-4.0999999999999996</v>
      </c>
      <c r="AM46" s="18">
        <v>-3.8</v>
      </c>
      <c r="AN46" s="18">
        <v>-3.9</v>
      </c>
      <c r="AO46" s="18">
        <v>-3.9</v>
      </c>
      <c r="AP46" s="18">
        <v>-15.7</v>
      </c>
      <c r="AQ46" s="18">
        <v>-0.7</v>
      </c>
      <c r="AR46" s="18">
        <v>-0.7</v>
      </c>
      <c r="AS46" s="18">
        <v>-0.7</v>
      </c>
      <c r="AT46" s="18">
        <v>-0.6</v>
      </c>
      <c r="AU46" s="18">
        <v>-2.8</v>
      </c>
      <c r="AV46" s="18">
        <v>-0.66819727000000007</v>
      </c>
      <c r="AW46" s="18">
        <v>-0.45761916999999952</v>
      </c>
      <c r="AX46" s="18">
        <v>-0.46055677000000106</v>
      </c>
      <c r="AY46" s="18">
        <v>-0.53687170999999934</v>
      </c>
      <c r="AZ46" s="18">
        <v>-2.1232449199999999</v>
      </c>
      <c r="BA46" s="18">
        <v>-1.0619258200000008</v>
      </c>
      <c r="BB46" s="18">
        <v>-3.5422483500000004</v>
      </c>
      <c r="BC46" s="18">
        <v>-0.32555837000000015</v>
      </c>
    </row>
    <row r="47" spans="1:55" x14ac:dyDescent="0.25">
      <c r="A47" s="15" t="s">
        <v>170</v>
      </c>
      <c r="B47" s="15" t="s">
        <v>171</v>
      </c>
      <c r="C47" s="16" t="s">
        <v>60</v>
      </c>
      <c r="D47" s="16" t="s">
        <v>60</v>
      </c>
      <c r="E47" s="16" t="s">
        <v>60</v>
      </c>
      <c r="F47" s="16" t="s">
        <v>60</v>
      </c>
      <c r="G47" s="16" t="s">
        <v>60</v>
      </c>
      <c r="H47" s="16">
        <v>-0.5</v>
      </c>
      <c r="I47" s="16" t="s">
        <v>60</v>
      </c>
      <c r="J47" s="16" t="s">
        <v>60</v>
      </c>
      <c r="K47" s="16" t="s">
        <v>60</v>
      </c>
      <c r="L47" s="16">
        <v>-0.5</v>
      </c>
      <c r="M47" s="16">
        <v>-0.3</v>
      </c>
      <c r="N47" s="16">
        <v>-0.3</v>
      </c>
      <c r="O47" s="16" t="s">
        <v>60</v>
      </c>
      <c r="P47" s="16" t="s">
        <v>60</v>
      </c>
      <c r="Q47" s="16">
        <v>-0.6</v>
      </c>
      <c r="R47" s="16" t="s">
        <v>60</v>
      </c>
      <c r="S47" s="16" t="s">
        <v>60</v>
      </c>
      <c r="T47" s="16" t="s">
        <v>60</v>
      </c>
      <c r="U47" s="16">
        <v>-0.6</v>
      </c>
      <c r="V47" s="16">
        <v>-0.6</v>
      </c>
      <c r="W47" s="16">
        <v>-0.3</v>
      </c>
      <c r="X47" s="16" t="s">
        <v>60</v>
      </c>
      <c r="Y47" s="16" t="s">
        <v>60</v>
      </c>
      <c r="Z47" s="16">
        <v>-7.8</v>
      </c>
      <c r="AA47" s="16">
        <v>-8.1</v>
      </c>
      <c r="AB47" s="16" t="s">
        <v>60</v>
      </c>
      <c r="AC47" s="16" t="s">
        <v>60</v>
      </c>
      <c r="AD47" s="16">
        <v>-1</v>
      </c>
      <c r="AE47" s="16">
        <v>0.8</v>
      </c>
      <c r="AF47" s="16">
        <v>-0.1</v>
      </c>
      <c r="AG47" s="16" t="s">
        <v>60</v>
      </c>
      <c r="AH47" s="16" t="s">
        <v>60</v>
      </c>
      <c r="AI47" s="16" t="s">
        <v>60</v>
      </c>
      <c r="AJ47" s="16" t="s">
        <v>60</v>
      </c>
      <c r="AK47" s="16" t="s">
        <v>60</v>
      </c>
      <c r="AL47" s="16" t="s">
        <v>60</v>
      </c>
      <c r="AM47" s="16" t="s">
        <v>60</v>
      </c>
      <c r="AN47" s="16" t="s">
        <v>60</v>
      </c>
      <c r="AO47" s="16" t="s">
        <v>60</v>
      </c>
      <c r="AP47" s="16" t="s">
        <v>60</v>
      </c>
      <c r="AQ47" s="16" t="s">
        <v>60</v>
      </c>
      <c r="AR47" s="16" t="s">
        <v>60</v>
      </c>
      <c r="AS47" s="16" t="s">
        <v>60</v>
      </c>
      <c r="AT47" s="16" t="s">
        <v>60</v>
      </c>
      <c r="AU47" s="16" t="s">
        <v>60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</row>
    <row r="48" spans="1:55" x14ac:dyDescent="0.25">
      <c r="A48" s="17" t="s">
        <v>140</v>
      </c>
      <c r="B48" s="17" t="s">
        <v>141</v>
      </c>
      <c r="C48" s="18" t="s">
        <v>60</v>
      </c>
      <c r="D48" s="18" t="s">
        <v>60</v>
      </c>
      <c r="E48" s="18" t="s">
        <v>60</v>
      </c>
      <c r="F48" s="18" t="s">
        <v>60</v>
      </c>
      <c r="G48" s="18" t="s">
        <v>60</v>
      </c>
      <c r="H48" s="18">
        <v>-1</v>
      </c>
      <c r="I48" s="18">
        <v>-1.1000000000000001</v>
      </c>
      <c r="J48" s="18">
        <v>-1.4</v>
      </c>
      <c r="K48" s="18">
        <v>-1.3</v>
      </c>
      <c r="L48" s="18">
        <v>-4.7</v>
      </c>
      <c r="M48" s="18">
        <v>-1.2</v>
      </c>
      <c r="N48" s="18">
        <v>-1.5</v>
      </c>
      <c r="O48" s="18">
        <v>-1.8</v>
      </c>
      <c r="P48" s="18">
        <v>-1.7</v>
      </c>
      <c r="Q48" s="18">
        <v>-6.1</v>
      </c>
      <c r="R48" s="18">
        <v>-1.4</v>
      </c>
      <c r="S48" s="18">
        <v>-0.4</v>
      </c>
      <c r="T48" s="18">
        <v>-0.4</v>
      </c>
      <c r="U48" s="18">
        <v>-0.4</v>
      </c>
      <c r="V48" s="18">
        <v>-2.7</v>
      </c>
      <c r="W48" s="18">
        <v>-0.7</v>
      </c>
      <c r="X48" s="18">
        <v>-0.6</v>
      </c>
      <c r="Y48" s="18">
        <v>-0.7</v>
      </c>
      <c r="Z48" s="18">
        <v>-0.3</v>
      </c>
      <c r="AA48" s="18">
        <v>-2.5</v>
      </c>
      <c r="AB48" s="18">
        <v>-0.7</v>
      </c>
      <c r="AC48" s="18">
        <v>-0.8</v>
      </c>
      <c r="AD48" s="18">
        <v>-0.9</v>
      </c>
      <c r="AE48" s="18">
        <v>-1.3</v>
      </c>
      <c r="AF48" s="18">
        <v>-3.7</v>
      </c>
      <c r="AG48" s="18">
        <v>-0.7</v>
      </c>
      <c r="AH48" s="18">
        <v>-0.3</v>
      </c>
      <c r="AI48" s="18">
        <v>-0.2</v>
      </c>
      <c r="AJ48" s="18">
        <v>-0.2</v>
      </c>
      <c r="AK48" s="18">
        <v>-1.4</v>
      </c>
      <c r="AL48" s="18">
        <v>-0.2</v>
      </c>
      <c r="AM48" s="18">
        <v>-0.3</v>
      </c>
      <c r="AN48" s="18">
        <v>-0.5</v>
      </c>
      <c r="AO48" s="18">
        <v>-0.7</v>
      </c>
      <c r="AP48" s="18">
        <v>-1.6</v>
      </c>
      <c r="AQ48" s="18">
        <v>-0.6</v>
      </c>
      <c r="AR48" s="18">
        <v>-0.9</v>
      </c>
      <c r="AS48" s="18">
        <v>-0.5</v>
      </c>
      <c r="AT48" s="18">
        <v>-0.3</v>
      </c>
      <c r="AU48" s="18">
        <v>-2.2000000000000002</v>
      </c>
      <c r="AV48" s="18">
        <v>-0.12890623000000001</v>
      </c>
      <c r="AW48" s="18">
        <v>-7.0547300000011401E-3</v>
      </c>
      <c r="AX48" s="18">
        <v>3.0433800000002672E-3</v>
      </c>
      <c r="AY48" s="18">
        <v>-7.0731799999989315E-3</v>
      </c>
      <c r="AZ48" s="18">
        <v>-0.13999075999999983</v>
      </c>
      <c r="BA48" s="18">
        <v>-2.0070610000000058E-2</v>
      </c>
      <c r="BB48" s="18">
        <v>0.17790650999999996</v>
      </c>
      <c r="BC48" s="18">
        <v>0.12889839</v>
      </c>
    </row>
    <row r="49" spans="1:55" x14ac:dyDescent="0.25">
      <c r="A49" s="15" t="s">
        <v>172</v>
      </c>
      <c r="B49" s="15" t="s">
        <v>143</v>
      </c>
      <c r="C49" s="16" t="s">
        <v>60</v>
      </c>
      <c r="D49" s="16" t="s">
        <v>60</v>
      </c>
      <c r="E49" s="16" t="s">
        <v>60</v>
      </c>
      <c r="F49" s="16" t="s">
        <v>60</v>
      </c>
      <c r="G49" s="16" t="s">
        <v>60</v>
      </c>
      <c r="H49" s="16" t="s">
        <v>60</v>
      </c>
      <c r="I49" s="16" t="s">
        <v>60</v>
      </c>
      <c r="J49" s="16" t="s">
        <v>60</v>
      </c>
      <c r="K49" s="16" t="s">
        <v>60</v>
      </c>
      <c r="L49" s="16" t="s">
        <v>60</v>
      </c>
      <c r="M49" s="16" t="s">
        <v>60</v>
      </c>
      <c r="N49" s="16" t="s">
        <v>60</v>
      </c>
      <c r="O49" s="16" t="s">
        <v>60</v>
      </c>
      <c r="P49" s="16" t="s">
        <v>60</v>
      </c>
      <c r="Q49" s="16" t="s">
        <v>60</v>
      </c>
      <c r="R49" s="16" t="s">
        <v>60</v>
      </c>
      <c r="S49" s="16" t="s">
        <v>60</v>
      </c>
      <c r="T49" s="16" t="s">
        <v>60</v>
      </c>
      <c r="U49" s="16" t="s">
        <v>60</v>
      </c>
      <c r="V49" s="16" t="s">
        <v>60</v>
      </c>
      <c r="W49" s="16" t="s">
        <v>60</v>
      </c>
      <c r="X49" s="16" t="s">
        <v>60</v>
      </c>
      <c r="Y49" s="16" t="s">
        <v>60</v>
      </c>
      <c r="Z49" s="16" t="s">
        <v>60</v>
      </c>
      <c r="AA49" s="16" t="s">
        <v>60</v>
      </c>
      <c r="AB49" s="16" t="s">
        <v>60</v>
      </c>
      <c r="AC49" s="16" t="s">
        <v>60</v>
      </c>
      <c r="AD49" s="16" t="s">
        <v>60</v>
      </c>
      <c r="AE49" s="16" t="s">
        <v>60</v>
      </c>
      <c r="AF49" s="16" t="s">
        <v>60</v>
      </c>
      <c r="AG49" s="16" t="s">
        <v>60</v>
      </c>
      <c r="AH49" s="16" t="s">
        <v>60</v>
      </c>
      <c r="AI49" s="16" t="s">
        <v>60</v>
      </c>
      <c r="AJ49" s="16" t="s">
        <v>60</v>
      </c>
      <c r="AK49" s="16" t="s">
        <v>60</v>
      </c>
      <c r="AL49" s="16">
        <v>-3.2</v>
      </c>
      <c r="AM49" s="16">
        <v>-2.5</v>
      </c>
      <c r="AN49" s="16">
        <v>-3.7</v>
      </c>
      <c r="AO49" s="16">
        <v>-3.1</v>
      </c>
      <c r="AP49" s="16">
        <v>-12.5</v>
      </c>
      <c r="AQ49" s="16">
        <v>-2.8</v>
      </c>
      <c r="AR49" s="16">
        <v>-4.0999999999999996</v>
      </c>
      <c r="AS49" s="16">
        <v>-4.8</v>
      </c>
      <c r="AT49" s="16">
        <v>-9.8000000000000007</v>
      </c>
      <c r="AU49" s="16">
        <v>-21.5</v>
      </c>
      <c r="AV49" s="16">
        <v>-8.0735045000000021</v>
      </c>
      <c r="AW49" s="16">
        <v>-3.6265899700000013</v>
      </c>
      <c r="AX49" s="16">
        <v>-3.5912018999999997</v>
      </c>
      <c r="AY49" s="16">
        <v>0.38909000000000038</v>
      </c>
      <c r="AZ49" s="16">
        <v>-14.902206370000002</v>
      </c>
      <c r="BA49" s="16">
        <v>-2.016736729999999</v>
      </c>
      <c r="BB49" s="16">
        <v>-4.8682206199999998</v>
      </c>
      <c r="BC49" s="16">
        <v>-2.5029263199999994</v>
      </c>
    </row>
    <row r="50" spans="1:55" x14ac:dyDescent="0.25">
      <c r="A50" s="17" t="s">
        <v>173</v>
      </c>
      <c r="B50" s="17" t="s">
        <v>174</v>
      </c>
      <c r="C50" s="18">
        <v>-2.2000000000000002</v>
      </c>
      <c r="D50" s="18">
        <v>-1.9</v>
      </c>
      <c r="E50" s="18">
        <v>-1.5</v>
      </c>
      <c r="F50" s="18">
        <v>-4.4000000000000004</v>
      </c>
      <c r="G50" s="18">
        <v>-10.1</v>
      </c>
      <c r="H50" s="18">
        <v>-2.4</v>
      </c>
      <c r="I50" s="18">
        <v>-2</v>
      </c>
      <c r="J50" s="18">
        <v>-1.7</v>
      </c>
      <c r="K50" s="18">
        <v>-5.0999999999999996</v>
      </c>
      <c r="L50" s="18">
        <v>-11.1</v>
      </c>
      <c r="M50" s="18">
        <v>-4.3</v>
      </c>
      <c r="N50" s="18">
        <v>-3.3</v>
      </c>
      <c r="O50" s="18">
        <v>-3.7</v>
      </c>
      <c r="P50" s="18">
        <v>-4.0999999999999996</v>
      </c>
      <c r="Q50" s="18">
        <v>-15.4</v>
      </c>
      <c r="R50" s="18">
        <v>-3.8</v>
      </c>
      <c r="S50" s="18">
        <v>-2.5</v>
      </c>
      <c r="T50" s="18">
        <v>-2.1</v>
      </c>
      <c r="U50" s="18">
        <v>-3.5</v>
      </c>
      <c r="V50" s="18">
        <v>-11.9</v>
      </c>
      <c r="W50" s="18">
        <v>-3.9</v>
      </c>
      <c r="X50" s="18">
        <v>-3.1</v>
      </c>
      <c r="Y50" s="18">
        <v>-3.8</v>
      </c>
      <c r="Z50" s="18">
        <v>-9.8000000000000007</v>
      </c>
      <c r="AA50" s="18">
        <v>-20.6</v>
      </c>
      <c r="AB50" s="18">
        <v>-5.7</v>
      </c>
      <c r="AC50" s="18">
        <v>-6.7</v>
      </c>
      <c r="AD50" s="18">
        <v>-9.9</v>
      </c>
      <c r="AE50" s="18">
        <v>-10.6</v>
      </c>
      <c r="AF50" s="18">
        <v>-32.9</v>
      </c>
      <c r="AG50" s="18">
        <v>-9.4</v>
      </c>
      <c r="AH50" s="18">
        <v>-13.3</v>
      </c>
      <c r="AI50" s="18">
        <v>-16.399999999999999</v>
      </c>
      <c r="AJ50" s="18">
        <v>-11.4</v>
      </c>
      <c r="AK50" s="18">
        <v>-50.5</v>
      </c>
      <c r="AL50" s="18">
        <v>-7</v>
      </c>
      <c r="AM50" s="18">
        <v>-6</v>
      </c>
      <c r="AN50" s="18">
        <v>-5.0999999999999996</v>
      </c>
      <c r="AO50" s="18">
        <v>-30.5</v>
      </c>
      <c r="AP50" s="18">
        <v>-48.7</v>
      </c>
      <c r="AQ50" s="18">
        <v>-12.2</v>
      </c>
      <c r="AR50" s="18">
        <v>-12.2</v>
      </c>
      <c r="AS50" s="18">
        <v>-12.4</v>
      </c>
      <c r="AT50" s="18">
        <v>-10.6</v>
      </c>
      <c r="AU50" s="18">
        <v>-47.4</v>
      </c>
      <c r="AV50" s="18">
        <v>-13.72870653</v>
      </c>
      <c r="AW50" s="18">
        <v>-15.526806749999995</v>
      </c>
      <c r="AX50" s="18">
        <v>-16.117351689999992</v>
      </c>
      <c r="AY50" s="18">
        <v>-24.911090660000003</v>
      </c>
      <c r="AZ50" s="18">
        <v>-70.283955629999994</v>
      </c>
      <c r="BA50" s="18">
        <v>-7.8477654299999884</v>
      </c>
      <c r="BB50" s="18">
        <v>-13.408681510000001</v>
      </c>
      <c r="BC50" s="18">
        <v>-11.602936140000002</v>
      </c>
    </row>
    <row r="51" spans="1:55" x14ac:dyDescent="0.25">
      <c r="A51" s="15" t="s">
        <v>175</v>
      </c>
      <c r="B51" s="15" t="s">
        <v>176</v>
      </c>
      <c r="C51" s="16" t="s">
        <v>60</v>
      </c>
      <c r="D51" s="16" t="s">
        <v>60</v>
      </c>
      <c r="E51" s="16" t="s">
        <v>60</v>
      </c>
      <c r="F51" s="16" t="s">
        <v>60</v>
      </c>
      <c r="G51" s="16" t="s">
        <v>60</v>
      </c>
      <c r="H51" s="16" t="s">
        <v>60</v>
      </c>
      <c r="I51" s="16" t="s">
        <v>60</v>
      </c>
      <c r="J51" s="16" t="s">
        <v>60</v>
      </c>
      <c r="K51" s="16" t="s">
        <v>60</v>
      </c>
      <c r="L51" s="16" t="s">
        <v>60</v>
      </c>
      <c r="M51" s="16" t="s">
        <v>60</v>
      </c>
      <c r="N51" s="16" t="s">
        <v>60</v>
      </c>
      <c r="O51" s="16" t="s">
        <v>60</v>
      </c>
      <c r="P51" s="16" t="s">
        <v>60</v>
      </c>
      <c r="Q51" s="16" t="s">
        <v>60</v>
      </c>
      <c r="R51" s="16" t="s">
        <v>60</v>
      </c>
      <c r="S51" s="16" t="s">
        <v>60</v>
      </c>
      <c r="T51" s="16" t="s">
        <v>60</v>
      </c>
      <c r="U51" s="16" t="s">
        <v>60</v>
      </c>
      <c r="V51" s="16" t="s">
        <v>60</v>
      </c>
      <c r="W51" s="16" t="s">
        <v>60</v>
      </c>
      <c r="X51" s="16" t="s">
        <v>60</v>
      </c>
      <c r="Y51" s="16" t="s">
        <v>60</v>
      </c>
      <c r="Z51" s="16" t="s">
        <v>60</v>
      </c>
      <c r="AA51" s="16" t="s">
        <v>60</v>
      </c>
      <c r="AB51" s="16" t="s">
        <v>60</v>
      </c>
      <c r="AC51" s="16" t="s">
        <v>60</v>
      </c>
      <c r="AD51" s="16" t="s">
        <v>60</v>
      </c>
      <c r="AE51" s="16" t="s">
        <v>60</v>
      </c>
      <c r="AF51" s="16" t="s">
        <v>60</v>
      </c>
      <c r="AG51" s="16" t="s">
        <v>60</v>
      </c>
      <c r="AH51" s="16" t="s">
        <v>60</v>
      </c>
      <c r="AI51" s="16" t="s">
        <v>60</v>
      </c>
      <c r="AJ51" s="16" t="s">
        <v>60</v>
      </c>
      <c r="AK51" s="16" t="s">
        <v>60</v>
      </c>
      <c r="AL51" s="16" t="s">
        <v>60</v>
      </c>
      <c r="AM51" s="16" t="s">
        <v>60</v>
      </c>
      <c r="AN51" s="16" t="s">
        <v>60</v>
      </c>
      <c r="AO51" s="16" t="s">
        <v>60</v>
      </c>
      <c r="AP51" s="16" t="s">
        <v>60</v>
      </c>
      <c r="AQ51" s="16">
        <v>-4.2</v>
      </c>
      <c r="AR51" s="16">
        <v>-4.2</v>
      </c>
      <c r="AS51" s="16">
        <v>-4.2</v>
      </c>
      <c r="AT51" s="16">
        <v>-4.2</v>
      </c>
      <c r="AU51" s="16">
        <v>-16.7</v>
      </c>
      <c r="AV51" s="16">
        <v>-5.8277575200000005</v>
      </c>
      <c r="AW51" s="16">
        <v>-6.2122061700000035</v>
      </c>
      <c r="AX51" s="16">
        <v>-5.8995573967450596</v>
      </c>
      <c r="AY51" s="16">
        <v>-8.6210488889287848</v>
      </c>
      <c r="AZ51" s="16">
        <v>-26.56056997567385</v>
      </c>
      <c r="BA51" s="16">
        <v>-7.5383845800109857</v>
      </c>
      <c r="BB51" s="16">
        <v>-5.822045280000002</v>
      </c>
      <c r="BC51" s="16">
        <v>-4.0720952399999994</v>
      </c>
    </row>
    <row r="52" spans="1:55" x14ac:dyDescent="0.25">
      <c r="A52" s="17" t="s">
        <v>177</v>
      </c>
      <c r="B52" s="17" t="s">
        <v>178</v>
      </c>
      <c r="C52" s="18">
        <v>-22.7</v>
      </c>
      <c r="D52" s="18">
        <v>-24.5</v>
      </c>
      <c r="E52" s="18">
        <v>-20</v>
      </c>
      <c r="F52" s="18">
        <v>-32.700000000000003</v>
      </c>
      <c r="G52" s="18">
        <v>-99.9</v>
      </c>
      <c r="H52" s="18">
        <v>-29</v>
      </c>
      <c r="I52" s="18">
        <v>-30.3</v>
      </c>
      <c r="J52" s="18">
        <v>-34.9</v>
      </c>
      <c r="K52" s="18">
        <v>-35.6</v>
      </c>
      <c r="L52" s="18">
        <v>-129.80000000000001</v>
      </c>
      <c r="M52" s="18">
        <v>-37.1</v>
      </c>
      <c r="N52" s="18">
        <v>-40.200000000000003</v>
      </c>
      <c r="O52" s="18">
        <v>-42.4</v>
      </c>
      <c r="P52" s="18">
        <v>-42.7</v>
      </c>
      <c r="Q52" s="18">
        <v>-162.4</v>
      </c>
      <c r="R52" s="18">
        <v>-43.5</v>
      </c>
      <c r="S52" s="18">
        <v>-43.6</v>
      </c>
      <c r="T52" s="18">
        <v>-44.1</v>
      </c>
      <c r="U52" s="18">
        <v>-46.1</v>
      </c>
      <c r="V52" s="18">
        <v>-177.4</v>
      </c>
      <c r="W52" s="18">
        <v>-48.4</v>
      </c>
      <c r="X52" s="18">
        <v>-49.2</v>
      </c>
      <c r="Y52" s="18">
        <v>-53.3</v>
      </c>
      <c r="Z52" s="18">
        <v>-56</v>
      </c>
      <c r="AA52" s="18">
        <v>-206.9</v>
      </c>
      <c r="AB52" s="18">
        <v>-51.3</v>
      </c>
      <c r="AC52" s="18">
        <v>-55.9</v>
      </c>
      <c r="AD52" s="18">
        <v>-54</v>
      </c>
      <c r="AE52" s="18">
        <v>-55.9</v>
      </c>
      <c r="AF52" s="18">
        <v>-217.1</v>
      </c>
      <c r="AG52" s="18">
        <v>-56.1</v>
      </c>
      <c r="AH52" s="18">
        <v>-54.9</v>
      </c>
      <c r="AI52" s="18">
        <v>-52.7</v>
      </c>
      <c r="AJ52" s="18">
        <v>-52.6</v>
      </c>
      <c r="AK52" s="18">
        <v>-216.3</v>
      </c>
      <c r="AL52" s="18">
        <v>-58.2</v>
      </c>
      <c r="AM52" s="18">
        <v>-58</v>
      </c>
      <c r="AN52" s="18">
        <v>-56.8</v>
      </c>
      <c r="AO52" s="18">
        <v>-55.4</v>
      </c>
      <c r="AP52" s="18">
        <v>-228.4</v>
      </c>
      <c r="AQ52" s="18">
        <v>-60.1</v>
      </c>
      <c r="AR52" s="18">
        <v>-61.2</v>
      </c>
      <c r="AS52" s="18">
        <v>-60.4</v>
      </c>
      <c r="AT52" s="18">
        <v>-67.2</v>
      </c>
      <c r="AU52" s="18">
        <v>-248.9</v>
      </c>
      <c r="AV52" s="18">
        <v>-65.806129490000018</v>
      </c>
      <c r="AW52" s="18">
        <v>-64.26293934999795</v>
      </c>
      <c r="AX52" s="18">
        <v>-61.178920139996485</v>
      </c>
      <c r="AY52" s="18">
        <v>-61.809949243845168</v>
      </c>
      <c r="AZ52" s="18">
        <v>-253.05793822383959</v>
      </c>
      <c r="BA52" s="18">
        <v>-56.944895964000153</v>
      </c>
      <c r="BB52" s="18">
        <v>-63.206561080000888</v>
      </c>
      <c r="BC52" s="18">
        <v>-52.980912150000123</v>
      </c>
    </row>
    <row r="53" spans="1:55" x14ac:dyDescent="0.25">
      <c r="A53" s="15" t="s">
        <v>179</v>
      </c>
      <c r="B53" s="15" t="s">
        <v>180</v>
      </c>
      <c r="C53" s="16">
        <v>-35.799999999999997</v>
      </c>
      <c r="D53" s="16">
        <v>-40.9</v>
      </c>
      <c r="E53" s="16">
        <v>-41.3</v>
      </c>
      <c r="F53" s="16">
        <v>-63.2</v>
      </c>
      <c r="G53" s="16">
        <v>-181.3</v>
      </c>
      <c r="H53" s="16">
        <v>-54.1</v>
      </c>
      <c r="I53" s="16">
        <v>-110.6</v>
      </c>
      <c r="J53" s="16">
        <v>-59.6</v>
      </c>
      <c r="K53" s="16">
        <v>-66.400000000000006</v>
      </c>
      <c r="L53" s="16">
        <v>-290.7</v>
      </c>
      <c r="M53" s="16">
        <v>-70.3</v>
      </c>
      <c r="N53" s="16">
        <v>-68.5</v>
      </c>
      <c r="O53" s="16">
        <v>-78.7</v>
      </c>
      <c r="P53" s="16">
        <v>-85.9</v>
      </c>
      <c r="Q53" s="16">
        <v>-303.39999999999998</v>
      </c>
      <c r="R53" s="16">
        <v>-84.6</v>
      </c>
      <c r="S53" s="16">
        <v>-75.099999999999994</v>
      </c>
      <c r="T53" s="16">
        <v>-79.400000000000006</v>
      </c>
      <c r="U53" s="16">
        <v>-96.585999999999999</v>
      </c>
      <c r="V53" s="16">
        <v>-335.6</v>
      </c>
      <c r="W53" s="16">
        <v>-98.7</v>
      </c>
      <c r="X53" s="16">
        <v>-101</v>
      </c>
      <c r="Y53" s="16">
        <v>-117.5</v>
      </c>
      <c r="Z53" s="16">
        <v>-153.69999999999999</v>
      </c>
      <c r="AA53" s="16">
        <v>-471</v>
      </c>
      <c r="AB53" s="16">
        <v>-106.4</v>
      </c>
      <c r="AC53" s="16">
        <v>-116.4</v>
      </c>
      <c r="AD53" s="16">
        <v>-106</v>
      </c>
      <c r="AE53" s="16">
        <v>-114</v>
      </c>
      <c r="AF53" s="16">
        <v>-442.7</v>
      </c>
      <c r="AG53" s="16" t="s">
        <v>60</v>
      </c>
      <c r="AH53" s="16" t="s">
        <v>60</v>
      </c>
      <c r="AI53" s="16" t="s">
        <v>60</v>
      </c>
      <c r="AJ53" s="16" t="s">
        <v>60</v>
      </c>
      <c r="AK53" s="16" t="s">
        <v>60</v>
      </c>
      <c r="AL53" s="16" t="s">
        <v>60</v>
      </c>
      <c r="AM53" s="16" t="s">
        <v>60</v>
      </c>
      <c r="AN53" s="16" t="s">
        <v>60</v>
      </c>
      <c r="AO53" s="16" t="s">
        <v>60</v>
      </c>
      <c r="AP53" s="16" t="s">
        <v>60</v>
      </c>
      <c r="AQ53" s="16" t="s">
        <v>60</v>
      </c>
      <c r="AR53" s="16" t="s">
        <v>60</v>
      </c>
      <c r="AS53" s="16" t="s">
        <v>60</v>
      </c>
      <c r="AT53" s="16" t="s">
        <v>60</v>
      </c>
      <c r="AU53" s="16" t="s">
        <v>60</v>
      </c>
      <c r="AV53" s="16" t="s">
        <v>60</v>
      </c>
      <c r="AW53" s="16">
        <v>0</v>
      </c>
      <c r="AX53" s="16">
        <v>0</v>
      </c>
      <c r="AY53" s="16">
        <v>0</v>
      </c>
      <c r="AZ53" s="16">
        <v>0</v>
      </c>
      <c r="BA53" s="16">
        <v>0</v>
      </c>
      <c r="BB53" s="16">
        <v>0</v>
      </c>
      <c r="BC53" s="16">
        <v>0</v>
      </c>
    </row>
    <row r="54" spans="1:55" x14ac:dyDescent="0.25">
      <c r="A54" s="17" t="s">
        <v>181</v>
      </c>
      <c r="B54" s="17" t="s">
        <v>182</v>
      </c>
      <c r="C54" s="18" t="s">
        <v>183</v>
      </c>
      <c r="D54" s="18" t="s">
        <v>183</v>
      </c>
      <c r="E54" s="18" t="s">
        <v>183</v>
      </c>
      <c r="F54" s="18" t="s">
        <v>183</v>
      </c>
      <c r="G54" s="18" t="s">
        <v>183</v>
      </c>
      <c r="H54" s="18" t="s">
        <v>183</v>
      </c>
      <c r="I54" s="18" t="s">
        <v>183</v>
      </c>
      <c r="J54" s="18" t="s">
        <v>183</v>
      </c>
      <c r="K54" s="18" t="s">
        <v>183</v>
      </c>
      <c r="L54" s="18" t="s">
        <v>183</v>
      </c>
      <c r="M54" s="18" t="s">
        <v>183</v>
      </c>
      <c r="N54" s="18" t="s">
        <v>183</v>
      </c>
      <c r="O54" s="18" t="s">
        <v>183</v>
      </c>
      <c r="P54" s="18" t="s">
        <v>183</v>
      </c>
      <c r="Q54" s="18" t="s">
        <v>183</v>
      </c>
      <c r="R54" s="18" t="s">
        <v>183</v>
      </c>
      <c r="S54" s="18" t="s">
        <v>183</v>
      </c>
      <c r="T54" s="18" t="s">
        <v>183</v>
      </c>
      <c r="U54" s="18" t="s">
        <v>183</v>
      </c>
      <c r="V54" s="18" t="s">
        <v>183</v>
      </c>
      <c r="W54" s="18" t="s">
        <v>183</v>
      </c>
      <c r="X54" s="18" t="s">
        <v>183</v>
      </c>
      <c r="Y54" s="18">
        <v>-4.2</v>
      </c>
      <c r="Z54" s="18">
        <v>-9.3000000000000007</v>
      </c>
      <c r="AA54" s="18">
        <v>-13.5</v>
      </c>
      <c r="AB54" s="18">
        <v>-7</v>
      </c>
      <c r="AC54" s="18">
        <v>-6.7</v>
      </c>
      <c r="AD54" s="18">
        <v>-7</v>
      </c>
      <c r="AE54" s="18">
        <v>-8.9</v>
      </c>
      <c r="AF54" s="18">
        <v>-29.5</v>
      </c>
      <c r="AG54" s="18" t="s">
        <v>60</v>
      </c>
      <c r="AH54" s="18" t="s">
        <v>60</v>
      </c>
      <c r="AI54" s="18" t="s">
        <v>60</v>
      </c>
      <c r="AJ54" s="18" t="s">
        <v>60</v>
      </c>
      <c r="AK54" s="18" t="s">
        <v>60</v>
      </c>
      <c r="AL54" s="18" t="s">
        <v>60</v>
      </c>
      <c r="AM54" s="18" t="s">
        <v>60</v>
      </c>
      <c r="AN54" s="18" t="s">
        <v>60</v>
      </c>
      <c r="AO54" s="18" t="s">
        <v>60</v>
      </c>
      <c r="AP54" s="18" t="s">
        <v>60</v>
      </c>
      <c r="AQ54" s="18" t="s">
        <v>60</v>
      </c>
      <c r="AR54" s="18" t="s">
        <v>60</v>
      </c>
      <c r="AS54" s="18" t="s">
        <v>60</v>
      </c>
      <c r="AT54" s="18" t="s">
        <v>60</v>
      </c>
      <c r="AU54" s="18" t="s">
        <v>60</v>
      </c>
      <c r="AV54" s="18" t="s">
        <v>60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</row>
    <row r="55" spans="1:55" x14ac:dyDescent="0.25">
      <c r="A55" s="15" t="s">
        <v>184</v>
      </c>
      <c r="B55" s="15" t="s">
        <v>185</v>
      </c>
      <c r="C55" s="16">
        <v>-35.799999999999997</v>
      </c>
      <c r="D55" s="16">
        <v>-40.9</v>
      </c>
      <c r="E55" s="16">
        <v>-41.3</v>
      </c>
      <c r="F55" s="16">
        <v>-63.2</v>
      </c>
      <c r="G55" s="16">
        <v>-181.3</v>
      </c>
      <c r="H55" s="16">
        <v>-54.1</v>
      </c>
      <c r="I55" s="16">
        <v>-110.6</v>
      </c>
      <c r="J55" s="16">
        <v>-59.6</v>
      </c>
      <c r="K55" s="16">
        <v>-66.400000000000006</v>
      </c>
      <c r="L55" s="16">
        <v>-290.7</v>
      </c>
      <c r="M55" s="16">
        <v>-70.3</v>
      </c>
      <c r="N55" s="16">
        <v>-68.5</v>
      </c>
      <c r="O55" s="16">
        <v>-78.7</v>
      </c>
      <c r="P55" s="16">
        <v>-85.9</v>
      </c>
      <c r="Q55" s="16">
        <v>-303.39999999999998</v>
      </c>
      <c r="R55" s="16">
        <v>-84.6</v>
      </c>
      <c r="S55" s="16">
        <v>-75.099999999999994</v>
      </c>
      <c r="T55" s="16">
        <v>-79.400000000000006</v>
      </c>
      <c r="U55" s="16">
        <v>-96.6</v>
      </c>
      <c r="V55" s="16">
        <v>-335.6</v>
      </c>
      <c r="W55" s="16">
        <v>-98.7</v>
      </c>
      <c r="X55" s="16">
        <v>-101</v>
      </c>
      <c r="Y55" s="16">
        <v>-121.7</v>
      </c>
      <c r="Z55" s="16">
        <v>-163.1</v>
      </c>
      <c r="AA55" s="16">
        <v>-484.5</v>
      </c>
      <c r="AB55" s="16">
        <v>-113.3</v>
      </c>
      <c r="AC55" s="16">
        <v>-123.1</v>
      </c>
      <c r="AD55" s="16">
        <v>-113</v>
      </c>
      <c r="AE55" s="16">
        <v>-122.8</v>
      </c>
      <c r="AF55" s="16">
        <v>-472.2</v>
      </c>
      <c r="AG55" s="16">
        <v>-115.3</v>
      </c>
      <c r="AH55" s="16">
        <v>-121.2</v>
      </c>
      <c r="AI55" s="16">
        <v>-134.19999999999999</v>
      </c>
      <c r="AJ55" s="16">
        <v>-129</v>
      </c>
      <c r="AK55" s="16">
        <v>-499.7</v>
      </c>
      <c r="AL55" s="16">
        <v>-121.6</v>
      </c>
      <c r="AM55" s="16">
        <v>-116.1</v>
      </c>
      <c r="AN55" s="16">
        <v>-126.8</v>
      </c>
      <c r="AO55" s="16">
        <v>-143.6</v>
      </c>
      <c r="AP55" s="16">
        <v>-508.2</v>
      </c>
      <c r="AQ55" s="16">
        <v>-115.1</v>
      </c>
      <c r="AR55" s="16">
        <v>-132.80000000000001</v>
      </c>
      <c r="AS55" s="16">
        <v>-124.2</v>
      </c>
      <c r="AT55" s="16">
        <v>-135.80000000000001</v>
      </c>
      <c r="AU55" s="16">
        <v>-507.8</v>
      </c>
      <c r="AV55" s="16">
        <v>-131.11506139000005</v>
      </c>
      <c r="AW55" s="16">
        <v>-147.72486963279312</v>
      </c>
      <c r="AX55" s="16">
        <v>-145.05686459593429</v>
      </c>
      <c r="AY55" s="16">
        <v>-162.52407359364256</v>
      </c>
      <c r="AZ55" s="16">
        <v>-586.42086921237001</v>
      </c>
      <c r="BA55" s="16">
        <v>-178.32964416396538</v>
      </c>
      <c r="BB55" s="16">
        <v>-122.67962333004667</v>
      </c>
      <c r="BC55" s="16">
        <v>-109.41166454000013</v>
      </c>
    </row>
    <row r="56" spans="1:55" x14ac:dyDescent="0.25">
      <c r="A56" s="17" t="s">
        <v>186</v>
      </c>
      <c r="B56" s="17" t="s">
        <v>187</v>
      </c>
      <c r="C56" s="18">
        <v>1.7</v>
      </c>
      <c r="D56" s="18">
        <v>4.7</v>
      </c>
      <c r="E56" s="18">
        <v>9.1</v>
      </c>
      <c r="F56" s="18">
        <v>16.899999999999999</v>
      </c>
      <c r="G56" s="18">
        <v>32.4</v>
      </c>
      <c r="H56" s="18">
        <v>10.1</v>
      </c>
      <c r="I56" s="18">
        <v>64.599999999999994</v>
      </c>
      <c r="J56" s="18">
        <v>5.8</v>
      </c>
      <c r="K56" s="18">
        <v>6.1</v>
      </c>
      <c r="L56" s="18">
        <v>86.7</v>
      </c>
      <c r="M56" s="18">
        <v>4.8</v>
      </c>
      <c r="N56" s="18">
        <v>3.7</v>
      </c>
      <c r="O56" s="18">
        <v>5.7</v>
      </c>
      <c r="P56" s="18">
        <v>8.6</v>
      </c>
      <c r="Q56" s="18">
        <v>22.8</v>
      </c>
      <c r="R56" s="18">
        <v>6.9</v>
      </c>
      <c r="S56" s="18">
        <v>0.3</v>
      </c>
      <c r="T56" s="18">
        <v>0.3</v>
      </c>
      <c r="U56" s="18">
        <v>4.3</v>
      </c>
      <c r="V56" s="18">
        <v>11.7</v>
      </c>
      <c r="W56" s="18">
        <v>6.7</v>
      </c>
      <c r="X56" s="18">
        <v>7.1</v>
      </c>
      <c r="Y56" s="18">
        <v>17.8</v>
      </c>
      <c r="Z56" s="18">
        <v>37.299999999999997</v>
      </c>
      <c r="AA56" s="18">
        <v>68.900000000000006</v>
      </c>
      <c r="AB56" s="18">
        <v>10.8</v>
      </c>
      <c r="AC56" s="18">
        <v>10.9</v>
      </c>
      <c r="AD56" s="18">
        <v>6.6</v>
      </c>
      <c r="AE56" s="18">
        <v>-0.5</v>
      </c>
      <c r="AF56" s="18">
        <v>27.7</v>
      </c>
      <c r="AG56" s="18">
        <v>3.7</v>
      </c>
      <c r="AH56" s="18">
        <v>3.3</v>
      </c>
      <c r="AI56" s="18">
        <v>8</v>
      </c>
      <c r="AJ56" s="18">
        <v>7.4</v>
      </c>
      <c r="AK56" s="18">
        <v>22.4</v>
      </c>
      <c r="AL56" s="18">
        <v>7.1</v>
      </c>
      <c r="AM56" s="18">
        <v>2.5</v>
      </c>
      <c r="AN56" s="18">
        <v>1.1000000000000001</v>
      </c>
      <c r="AO56" s="18">
        <v>1.4</v>
      </c>
      <c r="AP56" s="18">
        <v>12.1</v>
      </c>
      <c r="AQ56" s="18">
        <v>0.3</v>
      </c>
      <c r="AR56" s="18">
        <v>0.3</v>
      </c>
      <c r="AS56" s="18">
        <v>0.3</v>
      </c>
      <c r="AT56" s="18">
        <v>0.3</v>
      </c>
      <c r="AU56" s="18">
        <v>1.3</v>
      </c>
      <c r="AV56" s="18">
        <v>0.1</v>
      </c>
      <c r="AW56" s="18">
        <v>-7.1328210000000009E-8</v>
      </c>
      <c r="AX56" s="18">
        <v>-7.1328210000000009E-8</v>
      </c>
      <c r="AY56" s="18">
        <v>-7.1328210000000009E-8</v>
      </c>
      <c r="AZ56" s="18">
        <v>9.999978601536999E-2</v>
      </c>
      <c r="BA56" s="18">
        <v>0</v>
      </c>
      <c r="BB56" s="18">
        <v>0</v>
      </c>
      <c r="BC56" s="18">
        <v>0</v>
      </c>
    </row>
    <row r="57" spans="1:55" x14ac:dyDescent="0.25">
      <c r="A57" s="15" t="s">
        <v>188</v>
      </c>
      <c r="B57" s="15" t="s">
        <v>189</v>
      </c>
      <c r="C57" s="16">
        <v>-0.3</v>
      </c>
      <c r="D57" s="16">
        <v>-2.2999999999999998</v>
      </c>
      <c r="E57" s="16">
        <v>-8</v>
      </c>
      <c r="F57" s="16">
        <v>-12.7</v>
      </c>
      <c r="G57" s="16">
        <v>-23.3</v>
      </c>
      <c r="H57" s="16">
        <v>-4.7</v>
      </c>
      <c r="I57" s="16">
        <v>-5.0999999999999996</v>
      </c>
      <c r="J57" s="16">
        <v>-6.4</v>
      </c>
      <c r="K57" s="16">
        <v>-7.1</v>
      </c>
      <c r="L57" s="16">
        <v>-23.3</v>
      </c>
      <c r="M57" s="16">
        <v>-4.8</v>
      </c>
      <c r="N57" s="16">
        <v>-3.7</v>
      </c>
      <c r="O57" s="16">
        <v>-3.5</v>
      </c>
      <c r="P57" s="16">
        <v>-5.7</v>
      </c>
      <c r="Q57" s="16">
        <v>-17.7</v>
      </c>
      <c r="R57" s="16">
        <v>-6.9</v>
      </c>
      <c r="S57" s="16">
        <v>-0.3</v>
      </c>
      <c r="T57" s="16">
        <v>-0.3</v>
      </c>
      <c r="U57" s="16">
        <v>-4.3</v>
      </c>
      <c r="V57" s="16">
        <v>-11.7</v>
      </c>
      <c r="W57" s="16">
        <v>-6.7</v>
      </c>
      <c r="X57" s="16">
        <v>-7.1</v>
      </c>
      <c r="Y57" s="16">
        <v>-11.5</v>
      </c>
      <c r="Z57" s="16">
        <v>-11.3</v>
      </c>
      <c r="AA57" s="16">
        <v>-36.6</v>
      </c>
      <c r="AB57" s="16">
        <v>-10.8</v>
      </c>
      <c r="AC57" s="16">
        <v>-10.9</v>
      </c>
      <c r="AD57" s="16">
        <v>-6.6</v>
      </c>
      <c r="AE57" s="16">
        <v>0.5</v>
      </c>
      <c r="AF57" s="16">
        <v>-27.7</v>
      </c>
      <c r="AG57" s="16">
        <v>-3.7</v>
      </c>
      <c r="AH57" s="16">
        <v>-3.3</v>
      </c>
      <c r="AI57" s="16">
        <v>-8</v>
      </c>
      <c r="AJ57" s="16">
        <v>-7.4</v>
      </c>
      <c r="AK57" s="16">
        <v>-22.4</v>
      </c>
      <c r="AL57" s="16">
        <v>7.1</v>
      </c>
      <c r="AM57" s="16">
        <v>2.5</v>
      </c>
      <c r="AN57" s="16">
        <v>1.1000000000000001</v>
      </c>
      <c r="AO57" s="16">
        <v>1.4</v>
      </c>
      <c r="AP57" s="16">
        <v>12.1</v>
      </c>
      <c r="AQ57" s="16">
        <v>0.3</v>
      </c>
      <c r="AR57" s="16">
        <v>0.3</v>
      </c>
      <c r="AS57" s="16">
        <v>0.3</v>
      </c>
      <c r="AT57" s="16">
        <v>0.3</v>
      </c>
      <c r="AU57" s="16">
        <v>1.3</v>
      </c>
      <c r="AV57" s="16">
        <v>0.1</v>
      </c>
      <c r="AW57" s="16">
        <v>-7.1328210000000009E-8</v>
      </c>
      <c r="AX57" s="16">
        <v>-7.1328210000000009E-8</v>
      </c>
      <c r="AY57" s="16">
        <v>-7.1328210000000009E-8</v>
      </c>
      <c r="AZ57" s="16">
        <v>9.999978601536999E-2</v>
      </c>
      <c r="BA57" s="16">
        <v>0</v>
      </c>
      <c r="BB57" s="16">
        <v>0</v>
      </c>
      <c r="BC57" s="16">
        <v>0</v>
      </c>
    </row>
    <row r="58" spans="1:55" x14ac:dyDescent="0.25">
      <c r="A58" s="17" t="s">
        <v>190</v>
      </c>
      <c r="B58" s="17" t="s">
        <v>174</v>
      </c>
      <c r="C58" s="18">
        <v>-1.3</v>
      </c>
      <c r="D58" s="18">
        <v>-2.4</v>
      </c>
      <c r="E58" s="18">
        <v>-1.1000000000000001</v>
      </c>
      <c r="F58" s="18">
        <v>-4.2</v>
      </c>
      <c r="G58" s="18">
        <v>-9</v>
      </c>
      <c r="H58" s="18">
        <v>-5.4</v>
      </c>
      <c r="I58" s="18">
        <v>-59.5</v>
      </c>
      <c r="J58" s="18">
        <v>0.6</v>
      </c>
      <c r="K58" s="18">
        <v>1</v>
      </c>
      <c r="L58" s="18">
        <v>-63.4</v>
      </c>
      <c r="M58" s="18"/>
      <c r="N58" s="18"/>
      <c r="O58" s="18">
        <v>-2.2999999999999998</v>
      </c>
      <c r="P58" s="18">
        <v>-2.9</v>
      </c>
      <c r="Q58" s="18">
        <v>-5.0999999999999996</v>
      </c>
      <c r="R58" s="18"/>
      <c r="S58" s="18"/>
      <c r="T58" s="18"/>
      <c r="U58" s="18"/>
      <c r="V58" s="18"/>
      <c r="W58" s="18"/>
      <c r="X58" s="18"/>
      <c r="Y58" s="18">
        <v>-6.3</v>
      </c>
      <c r="Z58" s="18">
        <v>-26</v>
      </c>
      <c r="AA58" s="18">
        <v>-32.299999999999997</v>
      </c>
      <c r="AB58" s="18" t="s">
        <v>60</v>
      </c>
      <c r="AC58" s="18" t="s">
        <v>60</v>
      </c>
      <c r="AD58" s="18" t="s">
        <v>60</v>
      </c>
      <c r="AE58" s="18" t="s">
        <v>60</v>
      </c>
      <c r="AF58" s="18" t="s">
        <v>60</v>
      </c>
      <c r="AG58" s="18" t="s">
        <v>60</v>
      </c>
      <c r="AH58" s="18" t="s">
        <v>60</v>
      </c>
      <c r="AI58" s="18" t="s">
        <v>60</v>
      </c>
      <c r="AJ58" s="18" t="s">
        <v>60</v>
      </c>
      <c r="AK58" s="18" t="s">
        <v>60</v>
      </c>
      <c r="AL58" s="18" t="s">
        <v>60</v>
      </c>
      <c r="AM58" s="18" t="s">
        <v>60</v>
      </c>
      <c r="AN58" s="18" t="s">
        <v>60</v>
      </c>
      <c r="AO58" s="18" t="s">
        <v>60</v>
      </c>
      <c r="AP58" s="18" t="s">
        <v>60</v>
      </c>
      <c r="AQ58" s="18" t="s">
        <v>60</v>
      </c>
      <c r="AR58" s="18" t="s">
        <v>60</v>
      </c>
      <c r="AS58" s="18" t="s">
        <v>60</v>
      </c>
      <c r="AT58" s="18" t="s">
        <v>60</v>
      </c>
      <c r="AU58" s="18" t="s">
        <v>60</v>
      </c>
      <c r="AV58" s="18" t="s">
        <v>60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</row>
    <row r="59" spans="1:55" x14ac:dyDescent="0.25">
      <c r="A59" s="15" t="s">
        <v>191</v>
      </c>
      <c r="B59" s="15" t="s">
        <v>192</v>
      </c>
      <c r="C59" s="16">
        <v>-34.200000000000003</v>
      </c>
      <c r="D59" s="16">
        <v>-36.200000000000003</v>
      </c>
      <c r="E59" s="16">
        <v>-32.299999999999997</v>
      </c>
      <c r="F59" s="16">
        <v>-46.3</v>
      </c>
      <c r="G59" s="16">
        <v>-148.9</v>
      </c>
      <c r="H59" s="16">
        <v>-43.9</v>
      </c>
      <c r="I59" s="16">
        <v>-46</v>
      </c>
      <c r="J59" s="16">
        <v>-53.8</v>
      </c>
      <c r="K59" s="16">
        <v>-60.3</v>
      </c>
      <c r="L59" s="16">
        <v>-204</v>
      </c>
      <c r="M59" s="16">
        <v>-65.400000000000006</v>
      </c>
      <c r="N59" s="16">
        <v>-64.8</v>
      </c>
      <c r="O59" s="16">
        <v>-73</v>
      </c>
      <c r="P59" s="16">
        <v>-77.400000000000006</v>
      </c>
      <c r="Q59" s="16">
        <v>-280.60000000000002</v>
      </c>
      <c r="R59" s="16">
        <v>-77.7</v>
      </c>
      <c r="S59" s="16">
        <v>-74.8</v>
      </c>
      <c r="T59" s="16">
        <v>-79.099999999999994</v>
      </c>
      <c r="U59" s="16">
        <v>-92.3</v>
      </c>
      <c r="V59" s="16">
        <v>-323.89999999999998</v>
      </c>
      <c r="W59" s="16">
        <v>-92</v>
      </c>
      <c r="X59" s="16">
        <v>-93.9</v>
      </c>
      <c r="Y59" s="16">
        <v>-99.8</v>
      </c>
      <c r="Z59" s="16">
        <v>-116.4</v>
      </c>
      <c r="AA59" s="16">
        <v>-402.1</v>
      </c>
      <c r="AB59" s="16">
        <v>-95.6</v>
      </c>
      <c r="AC59" s="16">
        <v>-105.5</v>
      </c>
      <c r="AD59" s="16">
        <v>-99.4</v>
      </c>
      <c r="AE59" s="16">
        <v>-114.5</v>
      </c>
      <c r="AF59" s="16">
        <v>-415</v>
      </c>
      <c r="AG59" s="16">
        <v>-111.6</v>
      </c>
      <c r="AH59" s="16">
        <v>-117.9</v>
      </c>
      <c r="AI59" s="16">
        <v>-126.1</v>
      </c>
      <c r="AJ59" s="16">
        <v>-121.6</v>
      </c>
      <c r="AK59" s="16">
        <v>-477.3</v>
      </c>
      <c r="AL59" s="16">
        <v>-114.5</v>
      </c>
      <c r="AM59" s="16">
        <v>-113.7</v>
      </c>
      <c r="AN59" s="16">
        <v>-125.7</v>
      </c>
      <c r="AO59" s="16">
        <v>-142.19999999999999</v>
      </c>
      <c r="AP59" s="16">
        <v>-496.2</v>
      </c>
      <c r="AQ59" s="16">
        <v>-114.8</v>
      </c>
      <c r="AR59" s="16">
        <v>-132.4</v>
      </c>
      <c r="AS59" s="16">
        <v>-123.9</v>
      </c>
      <c r="AT59" s="16">
        <v>-135.5</v>
      </c>
      <c r="AU59" s="16">
        <v>-506.5</v>
      </c>
      <c r="AV59" s="16">
        <v>-131.01506139000006</v>
      </c>
      <c r="AW59" s="16">
        <v>-147.72486970412132</v>
      </c>
      <c r="AX59" s="16">
        <v>-145.05686466726249</v>
      </c>
      <c r="AY59" s="16">
        <v>-162.52407366497076</v>
      </c>
      <c r="AZ59" s="16">
        <v>-586.32086942635465</v>
      </c>
      <c r="BA59" s="16">
        <v>-178.32964416396538</v>
      </c>
      <c r="BB59" s="16">
        <v>-122.67962333004667</v>
      </c>
      <c r="BC59" s="16">
        <v>-109.41166454000013</v>
      </c>
    </row>
    <row r="60" spans="1:55" x14ac:dyDescent="0.25">
      <c r="A60" s="17" t="s">
        <v>193</v>
      </c>
      <c r="B60" s="17" t="s">
        <v>194</v>
      </c>
      <c r="C60" s="18">
        <v>-0.5</v>
      </c>
      <c r="D60" s="18">
        <v>-0.3</v>
      </c>
      <c r="E60" s="18">
        <v>-1</v>
      </c>
      <c r="F60" s="18">
        <v>0.4</v>
      </c>
      <c r="G60" s="18">
        <v>-1.5</v>
      </c>
      <c r="H60" s="18" t="s">
        <v>60</v>
      </c>
      <c r="I60" s="18" t="s">
        <v>60</v>
      </c>
      <c r="J60" s="18" t="s">
        <v>60</v>
      </c>
      <c r="K60" s="18" t="s">
        <v>60</v>
      </c>
      <c r="L60" s="18" t="s">
        <v>60</v>
      </c>
      <c r="M60" s="18" t="s">
        <v>60</v>
      </c>
      <c r="N60" s="18" t="s">
        <v>60</v>
      </c>
      <c r="O60" s="18" t="s">
        <v>60</v>
      </c>
      <c r="P60" s="18" t="s">
        <v>60</v>
      </c>
      <c r="Q60" s="18" t="s">
        <v>60</v>
      </c>
      <c r="R60" s="18" t="s">
        <v>60</v>
      </c>
      <c r="S60" s="18" t="s">
        <v>60</v>
      </c>
      <c r="T60" s="18" t="s">
        <v>60</v>
      </c>
      <c r="U60" s="18" t="s">
        <v>60</v>
      </c>
      <c r="V60" s="18" t="s">
        <v>60</v>
      </c>
      <c r="W60" s="18" t="s">
        <v>60</v>
      </c>
      <c r="X60" s="18" t="s">
        <v>60</v>
      </c>
      <c r="Y60" s="18" t="s">
        <v>60</v>
      </c>
      <c r="Z60" s="18" t="s">
        <v>60</v>
      </c>
      <c r="AA60" s="18" t="s">
        <v>60</v>
      </c>
      <c r="AB60" s="18" t="s">
        <v>60</v>
      </c>
      <c r="AC60" s="18" t="s">
        <v>60</v>
      </c>
      <c r="AD60" s="18" t="s">
        <v>60</v>
      </c>
      <c r="AE60" s="18" t="s">
        <v>60</v>
      </c>
      <c r="AF60" s="18" t="s">
        <v>60</v>
      </c>
      <c r="AG60" s="18" t="s">
        <v>60</v>
      </c>
      <c r="AH60" s="18" t="s">
        <v>60</v>
      </c>
      <c r="AI60" s="18" t="s">
        <v>60</v>
      </c>
      <c r="AJ60" s="18" t="s">
        <v>60</v>
      </c>
      <c r="AK60" s="18" t="s">
        <v>60</v>
      </c>
      <c r="AL60" s="18" t="s">
        <v>60</v>
      </c>
      <c r="AM60" s="18" t="s">
        <v>60</v>
      </c>
      <c r="AN60" s="18" t="s">
        <v>60</v>
      </c>
      <c r="AO60" s="18" t="s">
        <v>60</v>
      </c>
      <c r="AP60" s="18" t="s">
        <v>60</v>
      </c>
      <c r="AQ60" s="18" t="s">
        <v>60</v>
      </c>
      <c r="AR60" s="18" t="s">
        <v>60</v>
      </c>
      <c r="AS60" s="18" t="s">
        <v>60</v>
      </c>
      <c r="AT60" s="18" t="s">
        <v>60</v>
      </c>
      <c r="AU60" s="18" t="s">
        <v>60</v>
      </c>
      <c r="AV60" s="18" t="s">
        <v>60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</row>
    <row r="61" spans="1:55" x14ac:dyDescent="0.25">
      <c r="A61" s="15" t="s">
        <v>195</v>
      </c>
      <c r="B61" s="15" t="s">
        <v>196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</row>
    <row r="62" spans="1:55" x14ac:dyDescent="0.25">
      <c r="A62" s="17" t="s">
        <v>132</v>
      </c>
      <c r="B62" s="17" t="s">
        <v>133</v>
      </c>
      <c r="C62" s="18">
        <v>-8.1</v>
      </c>
      <c r="D62" s="18">
        <v>-9</v>
      </c>
      <c r="E62" s="18">
        <v>-8.4</v>
      </c>
      <c r="F62" s="18">
        <v>-8.8000000000000007</v>
      </c>
      <c r="G62" s="18">
        <v>-34.299999999999997</v>
      </c>
      <c r="H62" s="18">
        <v>-9.1</v>
      </c>
      <c r="I62" s="18">
        <v>-11</v>
      </c>
      <c r="J62" s="18">
        <v>-11.1</v>
      </c>
      <c r="K62" s="18">
        <v>-12.2</v>
      </c>
      <c r="L62" s="18">
        <v>-43.3</v>
      </c>
      <c r="M62" s="18">
        <v>-13.5</v>
      </c>
      <c r="N62" s="18">
        <v>-14</v>
      </c>
      <c r="O62" s="18">
        <v>-15.5</v>
      </c>
      <c r="P62" s="18">
        <v>-15.6</v>
      </c>
      <c r="Q62" s="18">
        <v>-58.6</v>
      </c>
      <c r="R62" s="18">
        <v>-15.5</v>
      </c>
      <c r="S62" s="18">
        <v>-17.2</v>
      </c>
      <c r="T62" s="18">
        <v>-18.399999999999999</v>
      </c>
      <c r="U62" s="18">
        <v>-15.6</v>
      </c>
      <c r="V62" s="18">
        <v>-66.7</v>
      </c>
      <c r="W62" s="18">
        <v>-13.7</v>
      </c>
      <c r="X62" s="18">
        <v>-15.2</v>
      </c>
      <c r="Y62" s="18">
        <v>-16</v>
      </c>
      <c r="Z62" s="18">
        <v>-16.8</v>
      </c>
      <c r="AA62" s="18">
        <v>-61.8</v>
      </c>
      <c r="AB62" s="18">
        <v>-15.6</v>
      </c>
      <c r="AC62" s="18">
        <v>-17.3</v>
      </c>
      <c r="AD62" s="18">
        <v>-16.899999999999999</v>
      </c>
      <c r="AE62" s="18">
        <v>-22.9</v>
      </c>
      <c r="AF62" s="18">
        <v>-72.7</v>
      </c>
      <c r="AG62" s="18">
        <v>-17.5</v>
      </c>
      <c r="AH62" s="18">
        <v>-17.5</v>
      </c>
      <c r="AI62" s="18">
        <v>-15</v>
      </c>
      <c r="AJ62" s="18">
        <v>-12.7</v>
      </c>
      <c r="AK62" s="18">
        <v>-62.8</v>
      </c>
      <c r="AL62" s="18">
        <v>-12.9</v>
      </c>
      <c r="AM62" s="18">
        <v>-11.6</v>
      </c>
      <c r="AN62" s="18">
        <v>-11.6</v>
      </c>
      <c r="AO62" s="18">
        <v>-11.8</v>
      </c>
      <c r="AP62" s="18">
        <v>-47.9</v>
      </c>
      <c r="AQ62" s="18">
        <v>-13.7</v>
      </c>
      <c r="AR62" s="18">
        <v>-14.4</v>
      </c>
      <c r="AS62" s="18">
        <v>-15.8</v>
      </c>
      <c r="AT62" s="18">
        <v>-11.6</v>
      </c>
      <c r="AU62" s="18">
        <v>-55.5</v>
      </c>
      <c r="AV62" s="18">
        <v>-9.9</v>
      </c>
      <c r="AW62" s="18">
        <v>-12.292407230000013</v>
      </c>
      <c r="AX62" s="18">
        <v>-12.310458270000012</v>
      </c>
      <c r="AY62" s="18">
        <v>-11.841891829999954</v>
      </c>
      <c r="AZ62" s="18">
        <v>-46.344757329999979</v>
      </c>
      <c r="BA62" s="18">
        <v>-12.155423399999991</v>
      </c>
      <c r="BB62" s="18">
        <v>-13.397899269999984</v>
      </c>
      <c r="BC62" s="18">
        <v>-14.257638689999993</v>
      </c>
    </row>
    <row r="63" spans="1:55" x14ac:dyDescent="0.25">
      <c r="A63" s="15" t="s">
        <v>134</v>
      </c>
      <c r="B63" s="15" t="s">
        <v>135</v>
      </c>
      <c r="C63" s="16">
        <v>-1.7</v>
      </c>
      <c r="D63" s="16">
        <v>-1.9</v>
      </c>
      <c r="E63" s="16">
        <v>-2.5</v>
      </c>
      <c r="F63" s="16">
        <v>-4.4000000000000004</v>
      </c>
      <c r="G63" s="16">
        <v>-10.5</v>
      </c>
      <c r="H63" s="16">
        <v>-1.8</v>
      </c>
      <c r="I63" s="16">
        <v>-1.9</v>
      </c>
      <c r="J63" s="16">
        <v>-2.6</v>
      </c>
      <c r="K63" s="16">
        <v>-3.4</v>
      </c>
      <c r="L63" s="16">
        <v>-9.6999999999999993</v>
      </c>
      <c r="M63" s="16">
        <v>-2.2000000000000002</v>
      </c>
      <c r="N63" s="16">
        <v>-2.6</v>
      </c>
      <c r="O63" s="16">
        <v>-2.8</v>
      </c>
      <c r="P63" s="16">
        <v>-2.8</v>
      </c>
      <c r="Q63" s="16">
        <v>-10.4</v>
      </c>
      <c r="R63" s="16">
        <v>-2.5</v>
      </c>
      <c r="S63" s="16">
        <v>-2.5</v>
      </c>
      <c r="T63" s="16">
        <v>-1.9</v>
      </c>
      <c r="U63" s="16">
        <v>-2.7</v>
      </c>
      <c r="V63" s="16">
        <v>-9.5</v>
      </c>
      <c r="W63" s="16">
        <v>-2.7</v>
      </c>
      <c r="X63" s="16">
        <v>-2.2999999999999998</v>
      </c>
      <c r="Y63" s="16">
        <v>-2.6</v>
      </c>
      <c r="Z63" s="16">
        <v>-3.1</v>
      </c>
      <c r="AA63" s="16">
        <v>-10.7</v>
      </c>
      <c r="AB63" s="16">
        <v>-2.8</v>
      </c>
      <c r="AC63" s="16">
        <v>-2.9</v>
      </c>
      <c r="AD63" s="16">
        <v>-2.9</v>
      </c>
      <c r="AE63" s="16">
        <v>-4</v>
      </c>
      <c r="AF63" s="16">
        <v>-12.7</v>
      </c>
      <c r="AG63" s="16">
        <v>-3.7</v>
      </c>
      <c r="AH63" s="16">
        <v>-3.5</v>
      </c>
      <c r="AI63" s="16">
        <v>-5.3</v>
      </c>
      <c r="AJ63" s="16">
        <v>-2.5</v>
      </c>
      <c r="AK63" s="16">
        <v>-14.9</v>
      </c>
      <c r="AL63" s="16">
        <v>-3</v>
      </c>
      <c r="AM63" s="16">
        <v>-3.4</v>
      </c>
      <c r="AN63" s="16">
        <v>-2.9</v>
      </c>
      <c r="AO63" s="16">
        <v>-2.9</v>
      </c>
      <c r="AP63" s="16">
        <v>-12.2</v>
      </c>
      <c r="AQ63" s="16">
        <v>-3.9</v>
      </c>
      <c r="AR63" s="16">
        <v>-3.4</v>
      </c>
      <c r="AS63" s="16">
        <v>-2.6</v>
      </c>
      <c r="AT63" s="16">
        <v>-4.4000000000000004</v>
      </c>
      <c r="AU63" s="16">
        <v>-14.3</v>
      </c>
      <c r="AV63" s="16">
        <v>-2.2000000000000002</v>
      </c>
      <c r="AW63" s="16">
        <v>-2.3608459499999945</v>
      </c>
      <c r="AX63" s="16">
        <v>-2.3325055200000007</v>
      </c>
      <c r="AY63" s="16">
        <v>-2.8009989000000015</v>
      </c>
      <c r="AZ63" s="16">
        <v>-9.6943503699999969</v>
      </c>
      <c r="BA63" s="16">
        <v>-1.7305771600000008</v>
      </c>
      <c r="BB63" s="16">
        <v>-2.0441524499999999</v>
      </c>
      <c r="BC63" s="16">
        <v>-1.3220636099999992</v>
      </c>
    </row>
    <row r="64" spans="1:55" x14ac:dyDescent="0.25">
      <c r="A64" s="17" t="s">
        <v>197</v>
      </c>
      <c r="B64" s="17" t="s">
        <v>137</v>
      </c>
      <c r="C64" s="18" t="s">
        <v>60</v>
      </c>
      <c r="D64" s="18" t="s">
        <v>60</v>
      </c>
      <c r="E64" s="18" t="s">
        <v>60</v>
      </c>
      <c r="F64" s="18" t="s">
        <v>60</v>
      </c>
      <c r="G64" s="18" t="s">
        <v>60</v>
      </c>
      <c r="H64" s="18">
        <v>-0.5</v>
      </c>
      <c r="I64" s="18">
        <v>-0.5</v>
      </c>
      <c r="J64" s="18">
        <v>-0.7</v>
      </c>
      <c r="K64" s="18">
        <v>-0.7</v>
      </c>
      <c r="L64" s="18">
        <v>-2.5</v>
      </c>
      <c r="M64" s="18">
        <v>-0.7</v>
      </c>
      <c r="N64" s="18">
        <v>-1.2</v>
      </c>
      <c r="O64" s="18">
        <v>-1.5</v>
      </c>
      <c r="P64" s="18">
        <v>-1.7</v>
      </c>
      <c r="Q64" s="18">
        <v>-5.0999999999999996</v>
      </c>
      <c r="R64" s="18">
        <v>-1.2</v>
      </c>
      <c r="S64" s="18">
        <v>-1.6</v>
      </c>
      <c r="T64" s="18">
        <v>-1.9</v>
      </c>
      <c r="U64" s="18">
        <v>-2.1</v>
      </c>
      <c r="V64" s="18">
        <v>-6.9</v>
      </c>
      <c r="W64" s="18">
        <v>-2.2000000000000002</v>
      </c>
      <c r="X64" s="18">
        <v>-1.8</v>
      </c>
      <c r="Y64" s="18">
        <v>-2.2000000000000002</v>
      </c>
      <c r="Z64" s="18">
        <v>-1.9</v>
      </c>
      <c r="AA64" s="18">
        <v>-8.1999999999999993</v>
      </c>
      <c r="AB64" s="18">
        <v>-1.8</v>
      </c>
      <c r="AC64" s="18">
        <v>-1.9</v>
      </c>
      <c r="AD64" s="18">
        <v>-1.9</v>
      </c>
      <c r="AE64" s="18">
        <v>-4</v>
      </c>
      <c r="AF64" s="18">
        <v>-9.6</v>
      </c>
      <c r="AG64" s="18">
        <v>-1.6</v>
      </c>
      <c r="AH64" s="18">
        <v>-1.5</v>
      </c>
      <c r="AI64" s="18">
        <v>-1.2</v>
      </c>
      <c r="AJ64" s="18">
        <v>-1.5</v>
      </c>
      <c r="AK64" s="18">
        <v>-5.8</v>
      </c>
      <c r="AL64" s="18">
        <v>-1.2</v>
      </c>
      <c r="AM64" s="18">
        <v>-1.1000000000000001</v>
      </c>
      <c r="AN64" s="18">
        <v>-1.8</v>
      </c>
      <c r="AO64" s="18">
        <v>-2.2000000000000002</v>
      </c>
      <c r="AP64" s="18">
        <v>-6.3</v>
      </c>
      <c r="AQ64" s="18">
        <v>-0.8</v>
      </c>
      <c r="AR64" s="18">
        <v>-2.1</v>
      </c>
      <c r="AS64" s="18">
        <v>-1.9</v>
      </c>
      <c r="AT64" s="18">
        <v>-1.3</v>
      </c>
      <c r="AU64" s="18">
        <v>-6.1</v>
      </c>
      <c r="AV64" s="18">
        <v>-1</v>
      </c>
      <c r="AW64" s="18">
        <v>-1.142204350000001</v>
      </c>
      <c r="AX64" s="18">
        <v>-0.22149133999999993</v>
      </c>
      <c r="AY64" s="18">
        <v>-7.7203090000000002E-2</v>
      </c>
      <c r="AZ64" s="18">
        <v>-2.4408987800000008</v>
      </c>
      <c r="BA64" s="18">
        <v>-0.20289443999999995</v>
      </c>
      <c r="BB64" s="18">
        <v>-4.7840879999999995E-2</v>
      </c>
      <c r="BC64" s="18">
        <v>-9.267582000000002E-2</v>
      </c>
    </row>
    <row r="65" spans="1:55" x14ac:dyDescent="0.25">
      <c r="A65" s="15" t="s">
        <v>138</v>
      </c>
      <c r="B65" s="15" t="s">
        <v>139</v>
      </c>
      <c r="C65" s="16">
        <v>-0.9</v>
      </c>
      <c r="D65" s="16">
        <v>-0.9</v>
      </c>
      <c r="E65" s="16">
        <v>-0.9</v>
      </c>
      <c r="F65" s="16">
        <v>-0.8</v>
      </c>
      <c r="G65" s="16">
        <v>-3.5</v>
      </c>
      <c r="H65" s="16">
        <v>-0.8</v>
      </c>
      <c r="I65" s="16">
        <v>-0.9</v>
      </c>
      <c r="J65" s="16">
        <v>-1.1000000000000001</v>
      </c>
      <c r="K65" s="16">
        <v>-1.1000000000000001</v>
      </c>
      <c r="L65" s="16">
        <v>-3.9</v>
      </c>
      <c r="M65" s="16">
        <v>-1.3</v>
      </c>
      <c r="N65" s="16">
        <v>-1.4</v>
      </c>
      <c r="O65" s="16">
        <v>-1.6</v>
      </c>
      <c r="P65" s="16">
        <v>-1.8</v>
      </c>
      <c r="Q65" s="16">
        <v>-6.1</v>
      </c>
      <c r="R65" s="16">
        <v>-1.6</v>
      </c>
      <c r="S65" s="16">
        <v>-1.7</v>
      </c>
      <c r="T65" s="16">
        <v>-1.6</v>
      </c>
      <c r="U65" s="16">
        <v>-1.6</v>
      </c>
      <c r="V65" s="16">
        <v>-6.4</v>
      </c>
      <c r="W65" s="16">
        <v>-1.4</v>
      </c>
      <c r="X65" s="16">
        <v>-0.9</v>
      </c>
      <c r="Y65" s="16">
        <v>-2.1</v>
      </c>
      <c r="Z65" s="16">
        <v>-1.7</v>
      </c>
      <c r="AA65" s="16">
        <v>-6.1</v>
      </c>
      <c r="AB65" s="16">
        <v>-1.7</v>
      </c>
      <c r="AC65" s="16">
        <v>-1.9</v>
      </c>
      <c r="AD65" s="16">
        <v>-2</v>
      </c>
      <c r="AE65" s="16">
        <v>-1.8</v>
      </c>
      <c r="AF65" s="16">
        <v>-7.3</v>
      </c>
      <c r="AG65" s="16">
        <v>-2</v>
      </c>
      <c r="AH65" s="16">
        <v>-2.2999999999999998</v>
      </c>
      <c r="AI65" s="16">
        <v>-2.4</v>
      </c>
      <c r="AJ65" s="16">
        <v>-1.9</v>
      </c>
      <c r="AK65" s="16">
        <v>-8.6999999999999993</v>
      </c>
      <c r="AL65" s="16">
        <v>-1.7</v>
      </c>
      <c r="AM65" s="16">
        <v>-1.6</v>
      </c>
      <c r="AN65" s="16">
        <v>-1.5</v>
      </c>
      <c r="AO65" s="16">
        <v>-1.5</v>
      </c>
      <c r="AP65" s="16">
        <v>-6.3</v>
      </c>
      <c r="AQ65" s="16">
        <v>-0.7</v>
      </c>
      <c r="AR65" s="16">
        <v>-0.6</v>
      </c>
      <c r="AS65" s="16">
        <v>-0.8</v>
      </c>
      <c r="AT65" s="16">
        <v>-0.5</v>
      </c>
      <c r="AU65" s="16">
        <v>-2.5678238819309076</v>
      </c>
      <c r="AV65" s="16">
        <v>-0.6</v>
      </c>
      <c r="AW65" s="16">
        <v>-0.46320460000000035</v>
      </c>
      <c r="AX65" s="16">
        <v>-0.43995169999999989</v>
      </c>
      <c r="AY65" s="16">
        <v>-0.4467644900000004</v>
      </c>
      <c r="AZ65" s="16">
        <v>-1.9499207900000006</v>
      </c>
      <c r="BA65" s="16">
        <v>-0.56956768999999952</v>
      </c>
      <c r="BB65" s="16">
        <v>-0.85341955000000069</v>
      </c>
      <c r="BC65" s="16">
        <v>-0.30908948000000014</v>
      </c>
    </row>
    <row r="66" spans="1:55" x14ac:dyDescent="0.25">
      <c r="A66" s="17" t="s">
        <v>140</v>
      </c>
      <c r="B66" s="17" t="s">
        <v>141</v>
      </c>
      <c r="C66" s="18" t="s">
        <v>60</v>
      </c>
      <c r="D66" s="18" t="s">
        <v>60</v>
      </c>
      <c r="E66" s="18" t="s">
        <v>60</v>
      </c>
      <c r="F66" s="18" t="s">
        <v>60</v>
      </c>
      <c r="G66" s="18" t="s">
        <v>60</v>
      </c>
      <c r="H66" s="18">
        <v>-0.9</v>
      </c>
      <c r="I66" s="18">
        <v>-0.9</v>
      </c>
      <c r="J66" s="18">
        <v>-1.1000000000000001</v>
      </c>
      <c r="K66" s="18">
        <v>-0.8</v>
      </c>
      <c r="L66" s="18">
        <v>-3.7</v>
      </c>
      <c r="M66" s="18">
        <v>-1.1000000000000001</v>
      </c>
      <c r="N66" s="18">
        <v>-1.2</v>
      </c>
      <c r="O66" s="18">
        <v>-1.4</v>
      </c>
      <c r="P66" s="18">
        <v>-0.7</v>
      </c>
      <c r="Q66" s="18">
        <v>-4.3</v>
      </c>
      <c r="R66" s="18">
        <v>-0.4</v>
      </c>
      <c r="S66" s="18">
        <v>-0.6</v>
      </c>
      <c r="T66" s="18">
        <v>-0.6</v>
      </c>
      <c r="U66" s="18">
        <v>-0.7</v>
      </c>
      <c r="V66" s="18">
        <v>-2.2999999999999998</v>
      </c>
      <c r="W66" s="18">
        <v>-0.3</v>
      </c>
      <c r="X66" s="18">
        <v>-0.6</v>
      </c>
      <c r="Y66" s="18">
        <v>-0.7</v>
      </c>
      <c r="Z66" s="18">
        <v>-0.5</v>
      </c>
      <c r="AA66" s="18">
        <v>-2.1</v>
      </c>
      <c r="AB66" s="18">
        <v>-0.4</v>
      </c>
      <c r="AC66" s="18">
        <v>-0.3</v>
      </c>
      <c r="AD66" s="18">
        <v>-0.7</v>
      </c>
      <c r="AE66" s="18">
        <v>-0.4</v>
      </c>
      <c r="AF66" s="18">
        <v>-1.9</v>
      </c>
      <c r="AG66" s="18">
        <v>-0.3</v>
      </c>
      <c r="AH66" s="18">
        <v>-0.6</v>
      </c>
      <c r="AI66" s="18">
        <v>-0.9</v>
      </c>
      <c r="AJ66" s="18">
        <v>-0.8</v>
      </c>
      <c r="AK66" s="18">
        <v>-2.5</v>
      </c>
      <c r="AL66" s="18">
        <v>-0.4</v>
      </c>
      <c r="AM66" s="18">
        <v>-0.6</v>
      </c>
      <c r="AN66" s="18">
        <v>-0.6</v>
      </c>
      <c r="AO66" s="18">
        <v>-0.4</v>
      </c>
      <c r="AP66" s="18">
        <v>-2</v>
      </c>
      <c r="AQ66" s="18">
        <v>-0.3</v>
      </c>
      <c r="AR66" s="18">
        <v>-0.4</v>
      </c>
      <c r="AS66" s="18">
        <v>-0.6</v>
      </c>
      <c r="AT66" s="18">
        <v>-0.2</v>
      </c>
      <c r="AU66" s="18">
        <v>-1.5</v>
      </c>
      <c r="AV66" s="18">
        <v>-0.2</v>
      </c>
      <c r="AW66" s="18">
        <v>-1.422946000000001E-2</v>
      </c>
      <c r="AX66" s="18">
        <v>-7.6169949999999986E-2</v>
      </c>
      <c r="AY66" s="18">
        <v>5.4869900000000006E-2</v>
      </c>
      <c r="AZ66" s="18">
        <v>-0.23552951000000003</v>
      </c>
      <c r="BA66" s="18">
        <v>-4.8334299999999997E-2</v>
      </c>
      <c r="BB66" s="18">
        <v>-2.6377299999999996E-3</v>
      </c>
      <c r="BC66" s="18">
        <v>-1.11341E-3</v>
      </c>
    </row>
    <row r="67" spans="1:55" x14ac:dyDescent="0.25">
      <c r="A67" s="15" t="s">
        <v>198</v>
      </c>
      <c r="B67" s="15" t="s">
        <v>143</v>
      </c>
      <c r="C67" s="16" t="s">
        <v>60</v>
      </c>
      <c r="D67" s="16" t="s">
        <v>60</v>
      </c>
      <c r="E67" s="16" t="s">
        <v>60</v>
      </c>
      <c r="F67" s="16" t="s">
        <v>60</v>
      </c>
      <c r="G67" s="16" t="s">
        <v>60</v>
      </c>
      <c r="H67" s="16" t="s">
        <v>60</v>
      </c>
      <c r="I67" s="16" t="s">
        <v>60</v>
      </c>
      <c r="J67" s="16" t="s">
        <v>60</v>
      </c>
      <c r="K67" s="16" t="s">
        <v>60</v>
      </c>
      <c r="L67" s="16" t="s">
        <v>60</v>
      </c>
      <c r="M67" s="16" t="s">
        <v>60</v>
      </c>
      <c r="N67" s="16" t="s">
        <v>60</v>
      </c>
      <c r="O67" s="16" t="s">
        <v>60</v>
      </c>
      <c r="P67" s="16" t="s">
        <v>60</v>
      </c>
      <c r="Q67" s="16" t="s">
        <v>60</v>
      </c>
      <c r="R67" s="16" t="s">
        <v>60</v>
      </c>
      <c r="S67" s="16" t="s">
        <v>60</v>
      </c>
      <c r="T67" s="16" t="s">
        <v>60</v>
      </c>
      <c r="U67" s="16" t="s">
        <v>60</v>
      </c>
      <c r="V67" s="16" t="s">
        <v>60</v>
      </c>
      <c r="W67" s="16" t="s">
        <v>60</v>
      </c>
      <c r="X67" s="16" t="s">
        <v>60</v>
      </c>
      <c r="Y67" s="16" t="s">
        <v>60</v>
      </c>
      <c r="Z67" s="16" t="s">
        <v>60</v>
      </c>
      <c r="AA67" s="16" t="s">
        <v>60</v>
      </c>
      <c r="AB67" s="16" t="s">
        <v>60</v>
      </c>
      <c r="AC67" s="16" t="s">
        <v>60</v>
      </c>
      <c r="AD67" s="16" t="s">
        <v>60</v>
      </c>
      <c r="AE67" s="16" t="s">
        <v>60</v>
      </c>
      <c r="AF67" s="16" t="s">
        <v>60</v>
      </c>
      <c r="AG67" s="16">
        <v>0</v>
      </c>
      <c r="AH67" s="16">
        <v>-0.1</v>
      </c>
      <c r="AI67" s="16">
        <v>1</v>
      </c>
      <c r="AJ67" s="16">
        <v>0</v>
      </c>
      <c r="AK67" s="16">
        <v>0.8</v>
      </c>
      <c r="AL67" s="16">
        <v>-0.1</v>
      </c>
      <c r="AM67" s="16">
        <v>0</v>
      </c>
      <c r="AN67" s="16">
        <v>0</v>
      </c>
      <c r="AO67" s="16">
        <v>-0.1</v>
      </c>
      <c r="AP67" s="16">
        <v>-0.2</v>
      </c>
      <c r="AQ67" s="16">
        <v>0</v>
      </c>
      <c r="AR67" s="16">
        <v>-0.8</v>
      </c>
      <c r="AS67" s="16">
        <v>-0.1</v>
      </c>
      <c r="AT67" s="16">
        <v>-0.1</v>
      </c>
      <c r="AU67" s="16">
        <v>-1</v>
      </c>
      <c r="AV67" s="16">
        <v>0</v>
      </c>
      <c r="AW67" s="16">
        <v>-0.28541847999999997</v>
      </c>
      <c r="AX67" s="16">
        <v>-1.8248977399999997</v>
      </c>
      <c r="AY67" s="16">
        <v>-4.3034829999999996E-2</v>
      </c>
      <c r="AZ67" s="16">
        <v>-2.1533510499999995</v>
      </c>
      <c r="BA67" s="16">
        <v>-3.1824760000000001E-2</v>
      </c>
      <c r="BB67" s="16">
        <v>-0.14563507999999997</v>
      </c>
      <c r="BC67" s="16">
        <v>-3.6292869999999998E-2</v>
      </c>
    </row>
    <row r="68" spans="1:55" x14ac:dyDescent="0.25">
      <c r="A68" s="17" t="s">
        <v>199</v>
      </c>
      <c r="B68" s="17" t="s">
        <v>174</v>
      </c>
      <c r="C68" s="18">
        <v>-2.1</v>
      </c>
      <c r="D68" s="18">
        <v>-1.9</v>
      </c>
      <c r="E68" s="18">
        <v>-4</v>
      </c>
      <c r="F68" s="18">
        <v>-4.5</v>
      </c>
      <c r="G68" s="18">
        <v>-12.5</v>
      </c>
      <c r="H68" s="18">
        <v>-1.9</v>
      </c>
      <c r="I68" s="18">
        <v>-4</v>
      </c>
      <c r="J68" s="18">
        <v>-3.1</v>
      </c>
      <c r="K68" s="18">
        <v>-4.9000000000000004</v>
      </c>
      <c r="L68" s="18">
        <v>-13.8</v>
      </c>
      <c r="M68" s="18">
        <v>-4.7</v>
      </c>
      <c r="N68" s="18">
        <v>-2.2999999999999998</v>
      </c>
      <c r="O68" s="18">
        <v>-3</v>
      </c>
      <c r="P68" s="18">
        <v>-3.8</v>
      </c>
      <c r="Q68" s="18">
        <v>-13.9</v>
      </c>
      <c r="R68" s="18">
        <v>-1.8</v>
      </c>
      <c r="S68" s="18">
        <v>-2.1</v>
      </c>
      <c r="T68" s="18">
        <v>-3.3</v>
      </c>
      <c r="U68" s="18">
        <v>-5.8</v>
      </c>
      <c r="V68" s="18">
        <v>-13</v>
      </c>
      <c r="W68" s="18">
        <v>-8.6999999999999993</v>
      </c>
      <c r="X68" s="18">
        <v>-9.5</v>
      </c>
      <c r="Y68" s="18">
        <v>-4.8</v>
      </c>
      <c r="Z68" s="18">
        <v>-8</v>
      </c>
      <c r="AA68" s="18">
        <v>-30.9</v>
      </c>
      <c r="AB68" s="18">
        <v>-3.3</v>
      </c>
      <c r="AC68" s="18">
        <v>-2.7</v>
      </c>
      <c r="AD68" s="18">
        <v>-2.6</v>
      </c>
      <c r="AE68" s="18">
        <v>-3.8</v>
      </c>
      <c r="AF68" s="18">
        <v>-12.3</v>
      </c>
      <c r="AG68" s="18">
        <v>-1.1000000000000001</v>
      </c>
      <c r="AH68" s="18">
        <v>-1.3</v>
      </c>
      <c r="AI68" s="18">
        <v>-1.8</v>
      </c>
      <c r="AJ68" s="18">
        <v>-2.8</v>
      </c>
      <c r="AK68" s="18">
        <v>-7</v>
      </c>
      <c r="AL68" s="18">
        <v>-0.9</v>
      </c>
      <c r="AM68" s="18">
        <v>-1.1000000000000001</v>
      </c>
      <c r="AN68" s="18">
        <v>-1.2</v>
      </c>
      <c r="AO68" s="18">
        <v>-1</v>
      </c>
      <c r="AP68" s="18">
        <v>-4.0999999999999996</v>
      </c>
      <c r="AQ68" s="18">
        <v>-0.9</v>
      </c>
      <c r="AR68" s="18">
        <v>-1.7</v>
      </c>
      <c r="AS68" s="18">
        <v>-1.3</v>
      </c>
      <c r="AT68" s="18">
        <v>-0.5</v>
      </c>
      <c r="AU68" s="18">
        <v>-4.5</v>
      </c>
      <c r="AV68" s="18">
        <v>-1.8</v>
      </c>
      <c r="AW68" s="18">
        <v>-3.4178082500000002</v>
      </c>
      <c r="AX68" s="18">
        <v>-3.1442881099999944</v>
      </c>
      <c r="AY68" s="18">
        <v>-4.4794178999999987</v>
      </c>
      <c r="AZ68" s="18">
        <v>-12.841514259999993</v>
      </c>
      <c r="BA68" s="18">
        <v>-5.0045060099999992</v>
      </c>
      <c r="BB68" s="18">
        <v>-1.415215620000001</v>
      </c>
      <c r="BC68" s="18">
        <v>-1.4533373000000001</v>
      </c>
    </row>
    <row r="69" spans="1:55" x14ac:dyDescent="0.25">
      <c r="A69" s="15" t="s">
        <v>200</v>
      </c>
      <c r="B69" s="15" t="s">
        <v>201</v>
      </c>
      <c r="C69" s="16">
        <v>-1.9</v>
      </c>
      <c r="D69" s="16">
        <v>-1.8</v>
      </c>
      <c r="E69" s="16">
        <v>-2.1</v>
      </c>
      <c r="F69" s="16">
        <v>-1.4</v>
      </c>
      <c r="G69" s="16">
        <v>-7.1</v>
      </c>
      <c r="H69" s="16">
        <v>-1.6</v>
      </c>
      <c r="I69" s="16">
        <v>-1.7</v>
      </c>
      <c r="J69" s="16">
        <v>-2</v>
      </c>
      <c r="K69" s="16">
        <v>-3.4</v>
      </c>
      <c r="L69" s="16">
        <v>-8.6999999999999993</v>
      </c>
      <c r="M69" s="16">
        <v>-2.9</v>
      </c>
      <c r="N69" s="16">
        <v>-5.2</v>
      </c>
      <c r="O69" s="16">
        <v>-4.4000000000000004</v>
      </c>
      <c r="P69" s="16">
        <v>-5.9</v>
      </c>
      <c r="Q69" s="16">
        <v>-18.399999999999999</v>
      </c>
      <c r="R69" s="16">
        <v>-4.0999999999999996</v>
      </c>
      <c r="S69" s="16">
        <v>-7.6</v>
      </c>
      <c r="T69" s="16">
        <v>-8.4</v>
      </c>
      <c r="U69" s="16">
        <v>-9.4</v>
      </c>
      <c r="V69" s="16">
        <v>-29.5</v>
      </c>
      <c r="W69" s="16">
        <v>-7.2</v>
      </c>
      <c r="X69" s="16">
        <v>-11.2</v>
      </c>
      <c r="Y69" s="16">
        <v>-11.8</v>
      </c>
      <c r="Z69" s="16">
        <v>-8.8000000000000007</v>
      </c>
      <c r="AA69" s="16">
        <v>-38.799999999999997</v>
      </c>
      <c r="AB69" s="16">
        <v>-8.3000000000000007</v>
      </c>
      <c r="AC69" s="16">
        <v>-8.1999999999999993</v>
      </c>
      <c r="AD69" s="16">
        <v>-13</v>
      </c>
      <c r="AE69" s="16">
        <v>-23.8</v>
      </c>
      <c r="AF69" s="16">
        <v>-53.2</v>
      </c>
      <c r="AG69" s="16">
        <v>-15.9</v>
      </c>
      <c r="AH69" s="16">
        <v>-15.6</v>
      </c>
      <c r="AI69" s="16">
        <v>-13.9</v>
      </c>
      <c r="AJ69" s="16">
        <v>-11.3</v>
      </c>
      <c r="AK69" s="16">
        <v>-56.7</v>
      </c>
      <c r="AL69" s="16">
        <v>-9.6</v>
      </c>
      <c r="AM69" s="16">
        <v>-11.6</v>
      </c>
      <c r="AN69" s="16">
        <v>-8.1999999999999993</v>
      </c>
      <c r="AO69" s="16">
        <v>-5.3</v>
      </c>
      <c r="AP69" s="16">
        <v>-34.700000000000003</v>
      </c>
      <c r="AQ69" s="16">
        <v>-4.8</v>
      </c>
      <c r="AR69" s="16">
        <v>-4.9000000000000004</v>
      </c>
      <c r="AS69" s="16">
        <v>-6.4</v>
      </c>
      <c r="AT69" s="16">
        <v>-5.7</v>
      </c>
      <c r="AU69" s="16">
        <v>-21.8</v>
      </c>
      <c r="AV69" s="16">
        <v>-5.2</v>
      </c>
      <c r="AW69" s="16">
        <v>-1.0891867000000026</v>
      </c>
      <c r="AX69" s="16">
        <v>-4.2414710400000066</v>
      </c>
      <c r="AY69" s="16">
        <v>-5.0354885499999966</v>
      </c>
      <c r="AZ69" s="16">
        <v>-15.566146290000006</v>
      </c>
      <c r="BA69" s="16">
        <v>-2.9174376399999993</v>
      </c>
      <c r="BB69" s="16">
        <v>-5.5305669799999979</v>
      </c>
      <c r="BC69" s="16">
        <v>-4.6019444799999984</v>
      </c>
    </row>
    <row r="70" spans="1:55" x14ac:dyDescent="0.25">
      <c r="A70" s="17" t="s">
        <v>202</v>
      </c>
      <c r="B70" s="17" t="s">
        <v>203</v>
      </c>
      <c r="C70" s="18">
        <v>-1.1000000000000001</v>
      </c>
      <c r="D70" s="18">
        <v>-0.8</v>
      </c>
      <c r="E70" s="18">
        <v>-1.8</v>
      </c>
      <c r="F70" s="18">
        <v>-1.7</v>
      </c>
      <c r="G70" s="18">
        <v>-5.4</v>
      </c>
      <c r="H70" s="18">
        <v>-0.4</v>
      </c>
      <c r="I70" s="18">
        <v>-1.8</v>
      </c>
      <c r="J70" s="18">
        <v>-3.2</v>
      </c>
      <c r="K70" s="18">
        <v>-4.2</v>
      </c>
      <c r="L70" s="18">
        <v>-9.6999999999999993</v>
      </c>
      <c r="M70" s="18">
        <v>-3.9</v>
      </c>
      <c r="N70" s="18">
        <v>-2.2000000000000002</v>
      </c>
      <c r="O70" s="18">
        <v>-2.2000000000000002</v>
      </c>
      <c r="P70" s="18">
        <v>-2.6</v>
      </c>
      <c r="Q70" s="18">
        <v>-10.9</v>
      </c>
      <c r="R70" s="18">
        <v>-1.3</v>
      </c>
      <c r="S70" s="18">
        <v>-3</v>
      </c>
      <c r="T70" s="18">
        <v>-2.4</v>
      </c>
      <c r="U70" s="18">
        <v>-2.9</v>
      </c>
      <c r="V70" s="18">
        <v>-9.6</v>
      </c>
      <c r="W70" s="18">
        <v>-1.3</v>
      </c>
      <c r="X70" s="18">
        <v>-2.6</v>
      </c>
      <c r="Y70" s="18">
        <v>-2.4</v>
      </c>
      <c r="Z70" s="18">
        <v>-4.2</v>
      </c>
      <c r="AA70" s="18">
        <v>-10.4</v>
      </c>
      <c r="AB70" s="18">
        <v>-1.6</v>
      </c>
      <c r="AC70" s="18">
        <v>-2.4</v>
      </c>
      <c r="AD70" s="18">
        <v>-3.2</v>
      </c>
      <c r="AE70" s="18">
        <v>-3.4</v>
      </c>
      <c r="AF70" s="18">
        <v>-10.7</v>
      </c>
      <c r="AG70" s="18">
        <v>-1.9</v>
      </c>
      <c r="AH70" s="18">
        <v>-1.9</v>
      </c>
      <c r="AI70" s="18">
        <v>-3.3</v>
      </c>
      <c r="AJ70" s="18">
        <v>-2.2999999999999998</v>
      </c>
      <c r="AK70" s="18">
        <v>-9.5</v>
      </c>
      <c r="AL70" s="18">
        <v>-1.6</v>
      </c>
      <c r="AM70" s="18">
        <v>-2.1</v>
      </c>
      <c r="AN70" s="18">
        <v>-2.2999999999999998</v>
      </c>
      <c r="AO70" s="18">
        <v>-2.6</v>
      </c>
      <c r="AP70" s="18">
        <v>-8.5</v>
      </c>
      <c r="AQ70" s="18">
        <v>-1.4</v>
      </c>
      <c r="AR70" s="18">
        <v>-1.1000000000000001</v>
      </c>
      <c r="AS70" s="18">
        <v>-2.7</v>
      </c>
      <c r="AT70" s="18">
        <v>-2.8</v>
      </c>
      <c r="AU70" s="18">
        <v>-8</v>
      </c>
      <c r="AV70" s="18">
        <v>-0.7</v>
      </c>
      <c r="AW70" s="18">
        <v>-1.1947709099999999</v>
      </c>
      <c r="AX70" s="18">
        <v>-1.1765296600000001</v>
      </c>
      <c r="AY70" s="18">
        <v>-2.8450163799999997</v>
      </c>
      <c r="AZ70" s="18">
        <v>-5.9163169499999997</v>
      </c>
      <c r="BA70" s="18">
        <v>-3.2776458999999996</v>
      </c>
      <c r="BB70" s="18">
        <v>-0.25554445000000037</v>
      </c>
      <c r="BC70" s="18">
        <v>-1.04934518</v>
      </c>
    </row>
    <row r="71" spans="1:55" x14ac:dyDescent="0.25">
      <c r="A71" s="15" t="s">
        <v>204</v>
      </c>
      <c r="B71" s="15" t="s">
        <v>205</v>
      </c>
      <c r="C71" s="16" t="s">
        <v>60</v>
      </c>
      <c r="D71" s="16" t="s">
        <v>60</v>
      </c>
      <c r="E71" s="16" t="s">
        <v>60</v>
      </c>
      <c r="F71" s="16" t="s">
        <v>60</v>
      </c>
      <c r="G71" s="16" t="s">
        <v>60</v>
      </c>
      <c r="H71" s="16">
        <v>-0.1</v>
      </c>
      <c r="I71" s="16">
        <v>-0.1</v>
      </c>
      <c r="J71" s="16" t="s">
        <v>60</v>
      </c>
      <c r="K71" s="16" t="s">
        <v>60</v>
      </c>
      <c r="L71" s="16">
        <v>-0.3</v>
      </c>
      <c r="M71" s="16" t="s">
        <v>60</v>
      </c>
      <c r="N71" s="16" t="s">
        <v>60</v>
      </c>
      <c r="O71" s="16" t="s">
        <v>60</v>
      </c>
      <c r="P71" s="16" t="s">
        <v>60</v>
      </c>
      <c r="Q71" s="16" t="s">
        <v>60</v>
      </c>
      <c r="R71" s="16" t="s">
        <v>60</v>
      </c>
      <c r="S71" s="16" t="s">
        <v>60</v>
      </c>
      <c r="T71" s="16" t="s">
        <v>60</v>
      </c>
      <c r="U71" s="16" t="s">
        <v>60</v>
      </c>
      <c r="V71" s="16" t="s">
        <v>60</v>
      </c>
      <c r="W71" s="16" t="s">
        <v>60</v>
      </c>
      <c r="X71" s="16" t="s">
        <v>60</v>
      </c>
      <c r="Y71" s="16" t="s">
        <v>60</v>
      </c>
      <c r="Z71" s="16" t="s">
        <v>60</v>
      </c>
      <c r="AA71" s="16" t="s">
        <v>60</v>
      </c>
      <c r="AB71" s="16" t="s">
        <v>60</v>
      </c>
      <c r="AC71" s="16" t="s">
        <v>60</v>
      </c>
      <c r="AD71" s="16" t="s">
        <v>60</v>
      </c>
      <c r="AE71" s="16" t="s">
        <v>60</v>
      </c>
      <c r="AF71" s="16" t="s">
        <v>60</v>
      </c>
      <c r="AG71" s="16" t="s">
        <v>60</v>
      </c>
      <c r="AH71" s="16" t="s">
        <v>60</v>
      </c>
      <c r="AI71" s="16" t="s">
        <v>60</v>
      </c>
      <c r="AJ71" s="16" t="s">
        <v>60</v>
      </c>
      <c r="AK71" s="16" t="s">
        <v>60</v>
      </c>
      <c r="AL71" s="16" t="s">
        <v>60</v>
      </c>
      <c r="AM71" s="16" t="s">
        <v>60</v>
      </c>
      <c r="AN71" s="16" t="s">
        <v>60</v>
      </c>
      <c r="AO71" s="16" t="s">
        <v>60</v>
      </c>
      <c r="AP71" s="16" t="s">
        <v>60</v>
      </c>
      <c r="AQ71" s="16" t="s">
        <v>60</v>
      </c>
      <c r="AR71" s="16" t="s">
        <v>60</v>
      </c>
      <c r="AS71" s="16" t="s">
        <v>60</v>
      </c>
      <c r="AT71" s="16" t="s">
        <v>60</v>
      </c>
      <c r="AU71" s="16" t="s">
        <v>60</v>
      </c>
      <c r="AV71" s="16" t="s">
        <v>60</v>
      </c>
      <c r="AW71" s="16">
        <v>0</v>
      </c>
      <c r="AX71" s="16">
        <v>0</v>
      </c>
      <c r="AY71" s="16">
        <v>0</v>
      </c>
      <c r="AZ71" s="16">
        <v>0</v>
      </c>
      <c r="BA71" s="16">
        <v>0</v>
      </c>
      <c r="BB71" s="16">
        <v>0</v>
      </c>
      <c r="BC71" s="16">
        <v>0</v>
      </c>
    </row>
    <row r="72" spans="1:55" x14ac:dyDescent="0.25">
      <c r="A72" s="17" t="s">
        <v>206</v>
      </c>
      <c r="B72" s="17" t="s">
        <v>207</v>
      </c>
      <c r="C72" s="18" t="s">
        <v>60</v>
      </c>
      <c r="D72" s="18" t="s">
        <v>60</v>
      </c>
      <c r="E72" s="18" t="s">
        <v>60</v>
      </c>
      <c r="F72" s="18" t="s">
        <v>60</v>
      </c>
      <c r="G72" s="18" t="s">
        <v>60</v>
      </c>
      <c r="H72" s="18" t="s">
        <v>60</v>
      </c>
      <c r="I72" s="18" t="s">
        <v>60</v>
      </c>
      <c r="J72" s="18" t="s">
        <v>60</v>
      </c>
      <c r="K72" s="18" t="s">
        <v>60</v>
      </c>
      <c r="L72" s="18" t="s">
        <v>60</v>
      </c>
      <c r="M72" s="18" t="s">
        <v>60</v>
      </c>
      <c r="N72" s="18" t="s">
        <v>60</v>
      </c>
      <c r="O72" s="18" t="s">
        <v>60</v>
      </c>
      <c r="P72" s="18" t="s">
        <v>60</v>
      </c>
      <c r="Q72" s="18" t="s">
        <v>60</v>
      </c>
      <c r="R72" s="18" t="s">
        <v>60</v>
      </c>
      <c r="S72" s="18" t="s">
        <v>60</v>
      </c>
      <c r="T72" s="18" t="s">
        <v>60</v>
      </c>
      <c r="U72" s="18" t="s">
        <v>60</v>
      </c>
      <c r="V72" s="18" t="s">
        <v>60</v>
      </c>
      <c r="W72" s="18" t="s">
        <v>60</v>
      </c>
      <c r="X72" s="18" t="s">
        <v>60</v>
      </c>
      <c r="Y72" s="18" t="s">
        <v>60</v>
      </c>
      <c r="Z72" s="18" t="s">
        <v>60</v>
      </c>
      <c r="AA72" s="18" t="s">
        <v>60</v>
      </c>
      <c r="AB72" s="18" t="s">
        <v>60</v>
      </c>
      <c r="AC72" s="18" t="s">
        <v>60</v>
      </c>
      <c r="AD72" s="18" t="s">
        <v>60</v>
      </c>
      <c r="AE72" s="18" t="s">
        <v>60</v>
      </c>
      <c r="AF72" s="18" t="s">
        <v>60</v>
      </c>
      <c r="AG72" s="18" t="s">
        <v>60</v>
      </c>
      <c r="AH72" s="18" t="s">
        <v>60</v>
      </c>
      <c r="AI72" s="18" t="s">
        <v>60</v>
      </c>
      <c r="AJ72" s="18" t="s">
        <v>60</v>
      </c>
      <c r="AK72" s="18" t="s">
        <v>60</v>
      </c>
      <c r="AL72" s="18">
        <v>-17.399999999999999</v>
      </c>
      <c r="AM72" s="18">
        <v>-18.399999999999999</v>
      </c>
      <c r="AN72" s="18">
        <v>-18.899999999999999</v>
      </c>
      <c r="AO72" s="18">
        <v>-18.8</v>
      </c>
      <c r="AP72" s="18">
        <v>-73.400000000000006</v>
      </c>
      <c r="AQ72" s="18">
        <v>-18.100000000000001</v>
      </c>
      <c r="AR72" s="18">
        <v>-17.8</v>
      </c>
      <c r="AS72" s="18">
        <v>-18.5</v>
      </c>
      <c r="AT72" s="18">
        <v>-20.2</v>
      </c>
      <c r="AU72" s="18">
        <v>-74.599999999999994</v>
      </c>
      <c r="AV72" s="18">
        <v>-22</v>
      </c>
      <c r="AW72" s="18">
        <v>-24.065717529999997</v>
      </c>
      <c r="AX72" s="18">
        <v>-25.795356630000001</v>
      </c>
      <c r="AY72" s="18">
        <v>-29.24535564</v>
      </c>
      <c r="AZ72" s="18">
        <v>-101.1064298</v>
      </c>
      <c r="BA72" s="18">
        <v>-30.134184159999997</v>
      </c>
      <c r="BB72" s="18">
        <v>-33.40864397</v>
      </c>
      <c r="BC72" s="18">
        <v>-36.302913880000006</v>
      </c>
    </row>
    <row r="73" spans="1:55" x14ac:dyDescent="0.25">
      <c r="A73" s="15" t="s">
        <v>208</v>
      </c>
      <c r="B73" s="15" t="s">
        <v>209</v>
      </c>
      <c r="C73" s="16">
        <v>-3.9</v>
      </c>
      <c r="D73" s="16">
        <v>-5</v>
      </c>
      <c r="E73" s="16">
        <v>-4.7</v>
      </c>
      <c r="F73" s="16">
        <v>-7.7</v>
      </c>
      <c r="G73" s="16">
        <v>-21.3</v>
      </c>
      <c r="H73" s="16">
        <v>-5.3</v>
      </c>
      <c r="I73" s="16">
        <v>-6.5</v>
      </c>
      <c r="J73" s="16">
        <v>-7.8</v>
      </c>
      <c r="K73" s="16">
        <v>-9.6</v>
      </c>
      <c r="L73" s="16">
        <v>-29.2</v>
      </c>
      <c r="M73" s="16">
        <v>-8.1</v>
      </c>
      <c r="N73" s="16">
        <v>-8.9</v>
      </c>
      <c r="O73" s="16">
        <v>-9</v>
      </c>
      <c r="P73" s="16">
        <v>-15.7</v>
      </c>
      <c r="Q73" s="16">
        <v>-41.8</v>
      </c>
      <c r="R73" s="16">
        <v>-11.3</v>
      </c>
      <c r="S73" s="16">
        <v>-14.5</v>
      </c>
      <c r="T73" s="16">
        <v>-20</v>
      </c>
      <c r="U73" s="16">
        <v>-19</v>
      </c>
      <c r="V73" s="16">
        <v>-64.900000000000006</v>
      </c>
      <c r="W73" s="16">
        <v>-18.2</v>
      </c>
      <c r="X73" s="16">
        <v>-21.4</v>
      </c>
      <c r="Y73" s="16">
        <v>-21</v>
      </c>
      <c r="Z73" s="16">
        <v>-25.2</v>
      </c>
      <c r="AA73" s="16">
        <v>-85.8</v>
      </c>
      <c r="AB73" s="16">
        <v>-25.2</v>
      </c>
      <c r="AC73" s="16">
        <v>-25.4</v>
      </c>
      <c r="AD73" s="16">
        <v>-31.6</v>
      </c>
      <c r="AE73" s="16">
        <v>-35.9</v>
      </c>
      <c r="AF73" s="16">
        <v>-118.1</v>
      </c>
      <c r="AG73" s="16">
        <v>-31.1</v>
      </c>
      <c r="AH73" s="16">
        <v>-37.9</v>
      </c>
      <c r="AI73" s="16">
        <v>-35</v>
      </c>
      <c r="AJ73" s="16">
        <v>-35.700000000000003</v>
      </c>
      <c r="AK73" s="16">
        <v>-139.80000000000001</v>
      </c>
      <c r="AL73" s="16">
        <v>-18.600000000000001</v>
      </c>
      <c r="AM73" s="16">
        <v>-21.3</v>
      </c>
      <c r="AN73" s="16">
        <v>-18.5</v>
      </c>
      <c r="AO73" s="16">
        <v>-14.5</v>
      </c>
      <c r="AP73" s="16">
        <v>-72.8</v>
      </c>
      <c r="AQ73" s="16">
        <v>-14.5</v>
      </c>
      <c r="AR73" s="16">
        <v>-15.3</v>
      </c>
      <c r="AS73" s="16">
        <v>-18</v>
      </c>
      <c r="AT73" s="16">
        <v>-17.399999999999999</v>
      </c>
      <c r="AU73" s="16">
        <v>-65.099999999999994</v>
      </c>
      <c r="AV73" s="16">
        <v>-16.8</v>
      </c>
      <c r="AW73" s="16">
        <v>-16.96721916000001</v>
      </c>
      <c r="AX73" s="16">
        <v>-16.477063099999981</v>
      </c>
      <c r="AY73" s="16">
        <v>-16.583742709999999</v>
      </c>
      <c r="AZ73" s="16">
        <v>-66.828024969999987</v>
      </c>
      <c r="BA73" s="16">
        <v>-16.691385380000007</v>
      </c>
      <c r="BB73" s="16">
        <v>-17.778551120000007</v>
      </c>
      <c r="BC73" s="16">
        <v>-15.085819839999999</v>
      </c>
    </row>
    <row r="74" spans="1:55" x14ac:dyDescent="0.25">
      <c r="A74" s="17" t="s">
        <v>210</v>
      </c>
      <c r="B74" s="17" t="s">
        <v>211</v>
      </c>
      <c r="C74" s="18">
        <v>-7</v>
      </c>
      <c r="D74" s="18">
        <v>-3.7</v>
      </c>
      <c r="E74" s="18">
        <v>-7.4</v>
      </c>
      <c r="F74" s="18">
        <v>-6.7</v>
      </c>
      <c r="G74" s="18">
        <v>-24.8</v>
      </c>
      <c r="H74" s="18">
        <v>-10.199999999999999</v>
      </c>
      <c r="I74" s="18">
        <v>-6.8</v>
      </c>
      <c r="J74" s="18">
        <v>-8.3000000000000007</v>
      </c>
      <c r="K74" s="18">
        <v>-5.6</v>
      </c>
      <c r="L74" s="18">
        <v>-30.9</v>
      </c>
      <c r="M74" s="18">
        <v>-9.6</v>
      </c>
      <c r="N74" s="18">
        <v>-11.1</v>
      </c>
      <c r="O74" s="18">
        <v>-8.9</v>
      </c>
      <c r="P74" s="18">
        <v>-2.4</v>
      </c>
      <c r="Q74" s="18">
        <v>-32.1</v>
      </c>
      <c r="R74" s="18">
        <v>-11.1</v>
      </c>
      <c r="S74" s="18">
        <v>-8.8000000000000007</v>
      </c>
      <c r="T74" s="18">
        <v>-5</v>
      </c>
      <c r="U74" s="18">
        <v>-10.8</v>
      </c>
      <c r="V74" s="18">
        <v>-35.700000000000003</v>
      </c>
      <c r="W74" s="18">
        <v>-6.9</v>
      </c>
      <c r="X74" s="18">
        <v>-9.1999999999999993</v>
      </c>
      <c r="Y74" s="18">
        <v>-7.8</v>
      </c>
      <c r="Z74" s="18">
        <v>-15.7</v>
      </c>
      <c r="AA74" s="18">
        <v>-39.6</v>
      </c>
      <c r="AB74" s="18">
        <v>-7.8</v>
      </c>
      <c r="AC74" s="18">
        <v>-9.4</v>
      </c>
      <c r="AD74" s="18">
        <v>-8.9</v>
      </c>
      <c r="AE74" s="18">
        <v>-7.1</v>
      </c>
      <c r="AF74" s="18">
        <v>-33.299999999999997</v>
      </c>
      <c r="AG74" s="18">
        <v>-5.4</v>
      </c>
      <c r="AH74" s="18">
        <v>-5.4</v>
      </c>
      <c r="AI74" s="18">
        <v>-6.7</v>
      </c>
      <c r="AJ74" s="18">
        <v>-8</v>
      </c>
      <c r="AK74" s="18">
        <v>-25.5</v>
      </c>
      <c r="AL74" s="18">
        <v>-4.2</v>
      </c>
      <c r="AM74" s="18">
        <v>-4.8</v>
      </c>
      <c r="AN74" s="18">
        <v>-4.8</v>
      </c>
      <c r="AO74" s="18">
        <v>-6.5</v>
      </c>
      <c r="AP74" s="18">
        <v>-20.3</v>
      </c>
      <c r="AQ74" s="18">
        <v>-4.7</v>
      </c>
      <c r="AR74" s="18">
        <v>-5.2</v>
      </c>
      <c r="AS74" s="18">
        <v>-5.4</v>
      </c>
      <c r="AT74" s="18">
        <v>-4.5</v>
      </c>
      <c r="AU74" s="18">
        <v>-19.8</v>
      </c>
      <c r="AV74" s="18">
        <v>-3.7</v>
      </c>
      <c r="AW74" s="18">
        <v>-4.8377754399999997</v>
      </c>
      <c r="AX74" s="18">
        <v>-6.1835263699999992</v>
      </c>
      <c r="AY74" s="18">
        <v>-5.8835986499999997</v>
      </c>
      <c r="AZ74" s="18">
        <v>-20.60490046</v>
      </c>
      <c r="BA74" s="18">
        <v>-4.13934362</v>
      </c>
      <c r="BB74" s="18">
        <v>-4.3628705400000003</v>
      </c>
      <c r="BC74" s="18">
        <v>-5.4960933799999996</v>
      </c>
    </row>
    <row r="75" spans="1:55" x14ac:dyDescent="0.25">
      <c r="A75" s="15" t="s">
        <v>212</v>
      </c>
      <c r="B75" s="15" t="s">
        <v>213</v>
      </c>
      <c r="C75" s="16">
        <v>-26.8</v>
      </c>
      <c r="D75" s="16">
        <v>-24.9</v>
      </c>
      <c r="E75" s="16">
        <v>-31.7</v>
      </c>
      <c r="F75" s="16">
        <v>-36</v>
      </c>
      <c r="G75" s="16">
        <v>-119.3</v>
      </c>
      <c r="H75" s="16">
        <v>-32.6</v>
      </c>
      <c r="I75" s="16">
        <v>-36.1</v>
      </c>
      <c r="J75" s="16">
        <v>-41</v>
      </c>
      <c r="K75" s="16">
        <v>-45.8</v>
      </c>
      <c r="L75" s="16">
        <v>-155.5</v>
      </c>
      <c r="M75" s="16">
        <v>-48</v>
      </c>
      <c r="N75" s="16">
        <v>-50.2</v>
      </c>
      <c r="O75" s="16">
        <v>-50.3</v>
      </c>
      <c r="P75" s="16">
        <v>-52.9</v>
      </c>
      <c r="Q75" s="16">
        <v>-201.4</v>
      </c>
      <c r="R75" s="16">
        <v>-50.9</v>
      </c>
      <c r="S75" s="16">
        <v>-59.6</v>
      </c>
      <c r="T75" s="16">
        <v>-63.5</v>
      </c>
      <c r="U75" s="16">
        <v>-70.599999999999994</v>
      </c>
      <c r="V75" s="16">
        <v>-244.6</v>
      </c>
      <c r="W75" s="16">
        <v>-62.6</v>
      </c>
      <c r="X75" s="16">
        <v>-74.5</v>
      </c>
      <c r="Y75" s="16">
        <v>-71.400000000000006</v>
      </c>
      <c r="Z75" s="16">
        <v>-85.9</v>
      </c>
      <c r="AA75" s="16">
        <v>-294.39999999999998</v>
      </c>
      <c r="AB75" s="16">
        <v>-68.400000000000006</v>
      </c>
      <c r="AC75" s="16">
        <v>-72.400000000000006</v>
      </c>
      <c r="AD75" s="16">
        <v>-83.8</v>
      </c>
      <c r="AE75" s="16">
        <v>-107.1</v>
      </c>
      <c r="AF75" s="16">
        <v>-331.8</v>
      </c>
      <c r="AG75" s="16" t="s">
        <v>60</v>
      </c>
      <c r="AH75" s="16" t="s">
        <v>60</v>
      </c>
      <c r="AI75" s="16" t="s">
        <v>60</v>
      </c>
      <c r="AJ75" s="16" t="s">
        <v>60</v>
      </c>
      <c r="AK75" s="16" t="s">
        <v>60</v>
      </c>
      <c r="AL75" s="16" t="s">
        <v>60</v>
      </c>
      <c r="AM75" s="16" t="s">
        <v>60</v>
      </c>
      <c r="AN75" s="16" t="s">
        <v>60</v>
      </c>
      <c r="AO75" s="16" t="s">
        <v>60</v>
      </c>
      <c r="AP75" s="16" t="s">
        <v>60</v>
      </c>
      <c r="AQ75" s="16" t="s">
        <v>60</v>
      </c>
      <c r="AR75" s="16" t="s">
        <v>60</v>
      </c>
      <c r="AS75" s="16" t="s">
        <v>60</v>
      </c>
      <c r="AT75" s="16" t="s">
        <v>60</v>
      </c>
      <c r="AU75" s="16" t="s">
        <v>60</v>
      </c>
      <c r="AV75" s="16" t="s">
        <v>60</v>
      </c>
      <c r="AW75" s="16">
        <v>0</v>
      </c>
      <c r="AX75" s="16">
        <v>0</v>
      </c>
      <c r="AY75" s="16">
        <v>0</v>
      </c>
      <c r="AZ75" s="16">
        <v>0</v>
      </c>
      <c r="BA75" s="16">
        <v>0</v>
      </c>
      <c r="BB75" s="16">
        <v>0</v>
      </c>
      <c r="BC75" s="16">
        <v>0</v>
      </c>
    </row>
    <row r="76" spans="1:55" x14ac:dyDescent="0.25">
      <c r="A76" s="17" t="s">
        <v>214</v>
      </c>
      <c r="B76" s="17" t="s">
        <v>215</v>
      </c>
      <c r="C76" s="18" t="s">
        <v>60</v>
      </c>
      <c r="D76" s="18" t="s">
        <v>60</v>
      </c>
      <c r="E76" s="18" t="s">
        <v>60</v>
      </c>
      <c r="F76" s="18" t="s">
        <v>60</v>
      </c>
      <c r="G76" s="18" t="s">
        <v>60</v>
      </c>
      <c r="H76" s="18" t="s">
        <v>60</v>
      </c>
      <c r="I76" s="18" t="s">
        <v>60</v>
      </c>
      <c r="J76" s="18" t="s">
        <v>60</v>
      </c>
      <c r="K76" s="18" t="s">
        <v>60</v>
      </c>
      <c r="L76" s="18" t="s">
        <v>60</v>
      </c>
      <c r="M76" s="18" t="s">
        <v>60</v>
      </c>
      <c r="N76" s="18" t="s">
        <v>60</v>
      </c>
      <c r="O76" s="18" t="s">
        <v>60</v>
      </c>
      <c r="P76" s="18" t="s">
        <v>60</v>
      </c>
      <c r="Q76" s="18" t="s">
        <v>60</v>
      </c>
      <c r="R76" s="18" t="s">
        <v>60</v>
      </c>
      <c r="S76" s="18" t="s">
        <v>60</v>
      </c>
      <c r="T76" s="18" t="s">
        <v>60</v>
      </c>
      <c r="U76" s="18" t="s">
        <v>60</v>
      </c>
      <c r="V76" s="18" t="s">
        <v>60</v>
      </c>
      <c r="W76" s="18" t="s">
        <v>60</v>
      </c>
      <c r="X76" s="18" t="s">
        <v>60</v>
      </c>
      <c r="Y76" s="18">
        <v>-0.1</v>
      </c>
      <c r="Z76" s="18">
        <v>0.1</v>
      </c>
      <c r="AA76" s="18" t="s">
        <v>60</v>
      </c>
      <c r="AB76" s="18">
        <v>0</v>
      </c>
      <c r="AC76" s="18">
        <v>-0.1</v>
      </c>
      <c r="AD76" s="18">
        <v>-0.1</v>
      </c>
      <c r="AE76" s="18">
        <v>-0.3</v>
      </c>
      <c r="AF76" s="18">
        <v>-0.5</v>
      </c>
      <c r="AG76" s="18" t="s">
        <v>60</v>
      </c>
      <c r="AH76" s="18" t="s">
        <v>60</v>
      </c>
      <c r="AI76" s="18" t="s">
        <v>60</v>
      </c>
      <c r="AJ76" s="18" t="s">
        <v>60</v>
      </c>
      <c r="AK76" s="18" t="s">
        <v>60</v>
      </c>
      <c r="AL76" s="18" t="s">
        <v>60</v>
      </c>
      <c r="AM76" s="18" t="s">
        <v>60</v>
      </c>
      <c r="AN76" s="18" t="s">
        <v>60</v>
      </c>
      <c r="AO76" s="18" t="s">
        <v>60</v>
      </c>
      <c r="AP76" s="18" t="s">
        <v>60</v>
      </c>
      <c r="AQ76" s="18" t="s">
        <v>60</v>
      </c>
      <c r="AR76" s="18" t="s">
        <v>60</v>
      </c>
      <c r="AS76" s="18" t="s">
        <v>60</v>
      </c>
      <c r="AT76" s="18" t="s">
        <v>60</v>
      </c>
      <c r="AU76" s="18" t="s">
        <v>60</v>
      </c>
      <c r="AV76" s="18" t="s">
        <v>60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</v>
      </c>
    </row>
    <row r="77" spans="1:55" x14ac:dyDescent="0.25">
      <c r="A77" s="15" t="s">
        <v>216</v>
      </c>
      <c r="B77" s="15" t="s">
        <v>217</v>
      </c>
      <c r="C77" s="16">
        <v>-26.8</v>
      </c>
      <c r="D77" s="16">
        <v>-24.9</v>
      </c>
      <c r="E77" s="16">
        <v>-31.7</v>
      </c>
      <c r="F77" s="16">
        <v>-36</v>
      </c>
      <c r="G77" s="16">
        <v>-119.3</v>
      </c>
      <c r="H77" s="16">
        <v>-32.6</v>
      </c>
      <c r="I77" s="16">
        <v>-36.1</v>
      </c>
      <c r="J77" s="16">
        <v>-41</v>
      </c>
      <c r="K77" s="16">
        <v>-45.8</v>
      </c>
      <c r="L77" s="16">
        <v>-155.5</v>
      </c>
      <c r="M77" s="16">
        <v>-48</v>
      </c>
      <c r="N77" s="16">
        <v>-50.2</v>
      </c>
      <c r="O77" s="16">
        <v>-50.3</v>
      </c>
      <c r="P77" s="16">
        <v>-52.9</v>
      </c>
      <c r="Q77" s="16">
        <v>-201.4</v>
      </c>
      <c r="R77" s="16">
        <v>-50.9</v>
      </c>
      <c r="S77" s="16">
        <v>-59.6</v>
      </c>
      <c r="T77" s="16">
        <v>-63.5</v>
      </c>
      <c r="U77" s="16">
        <v>-70.599999999999994</v>
      </c>
      <c r="V77" s="16">
        <v>-244.6</v>
      </c>
      <c r="W77" s="16">
        <v>-62.6</v>
      </c>
      <c r="X77" s="16">
        <v>-74.5</v>
      </c>
      <c r="Y77" s="16">
        <v>-71.5</v>
      </c>
      <c r="Z77" s="16">
        <v>-85.8</v>
      </c>
      <c r="AA77" s="16">
        <v>-294.39999999999998</v>
      </c>
      <c r="AB77" s="16">
        <v>-68.400000000000006</v>
      </c>
      <c r="AC77" s="16">
        <v>-72.5</v>
      </c>
      <c r="AD77" s="16">
        <v>-84</v>
      </c>
      <c r="AE77" s="16">
        <v>-107.4</v>
      </c>
      <c r="AF77" s="16">
        <v>-332.3</v>
      </c>
      <c r="AG77" s="16">
        <v>-80.599999999999994</v>
      </c>
      <c r="AH77" s="16">
        <v>-87.7</v>
      </c>
      <c r="AI77" s="16">
        <v>-84.4</v>
      </c>
      <c r="AJ77" s="16">
        <v>-79.599999999999994</v>
      </c>
      <c r="AK77" s="16">
        <v>-332.3</v>
      </c>
      <c r="AL77" s="16">
        <v>-71.599999999999994</v>
      </c>
      <c r="AM77" s="16">
        <v>-77.5</v>
      </c>
      <c r="AN77" s="16">
        <v>-72.099999999999994</v>
      </c>
      <c r="AO77" s="16">
        <v>-67.400000000000006</v>
      </c>
      <c r="AP77" s="16">
        <v>-288.60000000000002</v>
      </c>
      <c r="AQ77" s="16">
        <v>-63.9</v>
      </c>
      <c r="AR77" s="16">
        <v>-67.599999999999994</v>
      </c>
      <c r="AS77" s="16">
        <v>-74</v>
      </c>
      <c r="AT77" s="16">
        <v>-69.3</v>
      </c>
      <c r="AU77" s="16">
        <v>-274.89999999999998</v>
      </c>
      <c r="AV77" s="16">
        <v>-64.2</v>
      </c>
      <c r="AW77" s="16">
        <v>-64.995121860000012</v>
      </c>
      <c r="AX77" s="16">
        <v>-72.309566780000011</v>
      </c>
      <c r="AY77" s="16">
        <v>-75.913529009999934</v>
      </c>
      <c r="AZ77" s="16">
        <v>-277.41821764999997</v>
      </c>
      <c r="BA77" s="16">
        <v>-72.804682130000003</v>
      </c>
      <c r="BB77" s="16">
        <v>-78.693008669999998</v>
      </c>
      <c r="BC77" s="16">
        <v>-78.791701700000004</v>
      </c>
    </row>
    <row r="78" spans="1:55" x14ac:dyDescent="0.25">
      <c r="A78" s="17" t="s">
        <v>218</v>
      </c>
      <c r="B78" s="17" t="s">
        <v>219</v>
      </c>
      <c r="C78" s="18">
        <v>-10.199999999999999</v>
      </c>
      <c r="D78" s="18">
        <v>-10.4</v>
      </c>
      <c r="E78" s="18">
        <v>-11.2</v>
      </c>
      <c r="F78" s="18">
        <v>-11.9</v>
      </c>
      <c r="G78" s="18">
        <v>-43.8</v>
      </c>
      <c r="H78" s="18">
        <v>-11.1</v>
      </c>
      <c r="I78" s="18">
        <v>-14.6</v>
      </c>
      <c r="J78" s="18">
        <v>-15</v>
      </c>
      <c r="K78" s="18">
        <v>-19.3</v>
      </c>
      <c r="L78" s="18">
        <v>-59.9</v>
      </c>
      <c r="M78" s="18">
        <v>-16.2</v>
      </c>
      <c r="N78" s="18">
        <v>-18.100000000000001</v>
      </c>
      <c r="O78" s="18">
        <v>-20.9</v>
      </c>
      <c r="P78" s="18">
        <v>-23.3</v>
      </c>
      <c r="Q78" s="18">
        <v>-78.5</v>
      </c>
      <c r="R78" s="18">
        <v>-19.600000000000001</v>
      </c>
      <c r="S78" s="18">
        <v>-21.3</v>
      </c>
      <c r="T78" s="18">
        <v>-23.1</v>
      </c>
      <c r="U78" s="18">
        <v>-24.4</v>
      </c>
      <c r="V78" s="18">
        <v>-88.4</v>
      </c>
      <c r="W78" s="18">
        <v>-20.2</v>
      </c>
      <c r="X78" s="18">
        <v>-21.7</v>
      </c>
      <c r="Y78" s="18">
        <v>-24.8</v>
      </c>
      <c r="Z78" s="18">
        <v>-22.1</v>
      </c>
      <c r="AA78" s="18">
        <v>-88.9</v>
      </c>
      <c r="AB78" s="18">
        <v>-22.4</v>
      </c>
      <c r="AC78" s="18">
        <v>-22.3</v>
      </c>
      <c r="AD78" s="18">
        <v>-21.3</v>
      </c>
      <c r="AE78" s="18">
        <v>-27.3</v>
      </c>
      <c r="AF78" s="18">
        <v>-93.3</v>
      </c>
      <c r="AG78" s="18">
        <v>-21.2</v>
      </c>
      <c r="AH78" s="18">
        <v>-21.8</v>
      </c>
      <c r="AI78" s="18">
        <v>-20.5</v>
      </c>
      <c r="AJ78" s="18">
        <v>-17</v>
      </c>
      <c r="AK78" s="18">
        <v>-80.5</v>
      </c>
      <c r="AL78" s="18">
        <v>-18.7</v>
      </c>
      <c r="AM78" s="18">
        <v>-17.783024917400017</v>
      </c>
      <c r="AN78" s="18">
        <v>-17.919969212200002</v>
      </c>
      <c r="AO78" s="18">
        <v>-18.446172121200014</v>
      </c>
      <c r="AP78" s="18">
        <v>-72.8</v>
      </c>
      <c r="AQ78" s="18">
        <v>-18.600000000000001</v>
      </c>
      <c r="AR78" s="18">
        <v>-21.8</v>
      </c>
      <c r="AS78" s="18">
        <v>-21.4</v>
      </c>
      <c r="AT78" s="18">
        <v>-17.3</v>
      </c>
      <c r="AU78" s="18">
        <v>-79.2</v>
      </c>
      <c r="AV78" s="18">
        <v>-15.3</v>
      </c>
      <c r="AW78" s="18">
        <v>-16.569221160000005</v>
      </c>
      <c r="AX78" s="18">
        <v>-17.706749860000009</v>
      </c>
      <c r="AY78" s="18">
        <v>-15.137784979999948</v>
      </c>
      <c r="AZ78" s="18">
        <v>-64.713755999999961</v>
      </c>
      <c r="BA78" s="18">
        <v>-14.971814829999998</v>
      </c>
      <c r="BB78" s="18">
        <v>-16.009718050000004</v>
      </c>
      <c r="BC78" s="18">
        <v>-16.175206090000003</v>
      </c>
    </row>
    <row r="79" spans="1:55" x14ac:dyDescent="0.25">
      <c r="A79" s="15" t="s">
        <v>220</v>
      </c>
      <c r="B79" s="15" t="s">
        <v>221</v>
      </c>
      <c r="C79" s="16">
        <v>-14.2</v>
      </c>
      <c r="D79" s="16">
        <v>-11.9</v>
      </c>
      <c r="E79" s="16">
        <v>-14.3</v>
      </c>
      <c r="F79" s="16">
        <v>-16.7</v>
      </c>
      <c r="G79" s="16">
        <v>-57.1</v>
      </c>
      <c r="H79" s="16">
        <v>-13.3</v>
      </c>
      <c r="I79" s="16">
        <v>-17.5</v>
      </c>
      <c r="J79" s="16">
        <v>-18.600000000000001</v>
      </c>
      <c r="K79" s="16">
        <v>-23.6</v>
      </c>
      <c r="L79" s="16">
        <v>-73</v>
      </c>
      <c r="M79" s="16">
        <v>-20.6</v>
      </c>
      <c r="N79" s="16">
        <v>-22.7</v>
      </c>
      <c r="O79" s="16">
        <v>-19.399999999999999</v>
      </c>
      <c r="P79" s="16">
        <v>-27.9</v>
      </c>
      <c r="Q79" s="16">
        <v>-90.6</v>
      </c>
      <c r="R79" s="16">
        <v>-22.6</v>
      </c>
      <c r="S79" s="16">
        <v>-30.7</v>
      </c>
      <c r="T79" s="16">
        <v>-35.700000000000003</v>
      </c>
      <c r="U79" s="16">
        <v>-35.5</v>
      </c>
      <c r="V79" s="16">
        <v>-124.6</v>
      </c>
      <c r="W79" s="16">
        <v>-30.3</v>
      </c>
      <c r="X79" s="16">
        <v>-40.6</v>
      </c>
      <c r="Y79" s="16">
        <v>-39.4</v>
      </c>
      <c r="Z79" s="16">
        <v>-49.1</v>
      </c>
      <c r="AA79" s="16">
        <v>-159.4</v>
      </c>
      <c r="AB79" s="16">
        <v>-38.6</v>
      </c>
      <c r="AC79" s="16">
        <v>-40.799999999999997</v>
      </c>
      <c r="AD79" s="16">
        <v>-53</v>
      </c>
      <c r="AE79" s="16">
        <v>-71.599999999999994</v>
      </c>
      <c r="AF79" s="16">
        <v>-204</v>
      </c>
      <c r="AG79" s="16">
        <v>-54.4</v>
      </c>
      <c r="AH79" s="16">
        <v>-60.6</v>
      </c>
      <c r="AI79" s="16">
        <v>-55.4</v>
      </c>
      <c r="AJ79" s="16">
        <v>-54.1</v>
      </c>
      <c r="AK79" s="16">
        <v>-224.4</v>
      </c>
      <c r="AL79" s="16">
        <v>-49</v>
      </c>
      <c r="AM79" s="16">
        <v>-55.078880355416636</v>
      </c>
      <c r="AN79" s="16">
        <v>-49.246160365416635</v>
      </c>
      <c r="AO79" s="16">
        <v>-43.736135953750008</v>
      </c>
      <c r="AP79" s="16">
        <v>-197.08201934458327</v>
      </c>
      <c r="AQ79" s="16">
        <v>-40.624012910000005</v>
      </c>
      <c r="AR79" s="16">
        <v>-40.578971879999997</v>
      </c>
      <c r="AS79" s="16">
        <v>-47.346544570000006</v>
      </c>
      <c r="AT79" s="16">
        <v>-48.125908930000008</v>
      </c>
      <c r="AU79" s="16">
        <v>-176.67543829000002</v>
      </c>
      <c r="AV79" s="16">
        <v>-46.349492279999993</v>
      </c>
      <c r="AW79" s="16">
        <v>-45.32241495000001</v>
      </c>
      <c r="AX79" s="16">
        <v>-49.979690859999991</v>
      </c>
      <c r="AY79" s="16">
        <v>-55.896680299999993</v>
      </c>
      <c r="AZ79" s="16">
        <v>-197.54827838999998</v>
      </c>
      <c r="BA79" s="16">
        <v>-54.149259880000002</v>
      </c>
      <c r="BB79" s="16">
        <v>-60.143075090000004</v>
      </c>
      <c r="BC79" s="16">
        <v>-58.094185019999998</v>
      </c>
    </row>
    <row r="80" spans="1:55" x14ac:dyDescent="0.25">
      <c r="A80" s="17" t="s">
        <v>222</v>
      </c>
      <c r="B80" s="17" t="s">
        <v>223</v>
      </c>
      <c r="C80" s="18">
        <v>-2.2000000000000002</v>
      </c>
      <c r="D80" s="18">
        <v>-2.6</v>
      </c>
      <c r="E80" s="18">
        <v>-6.1</v>
      </c>
      <c r="F80" s="18">
        <v>-7.3</v>
      </c>
      <c r="G80" s="18">
        <v>-18.2</v>
      </c>
      <c r="H80" s="18">
        <v>-8</v>
      </c>
      <c r="I80" s="18">
        <v>-3.5</v>
      </c>
      <c r="J80" s="18">
        <v>-5.3</v>
      </c>
      <c r="K80" s="18">
        <v>-3</v>
      </c>
      <c r="L80" s="18">
        <v>-19.8</v>
      </c>
      <c r="M80" s="18">
        <v>-11.2</v>
      </c>
      <c r="N80" s="18">
        <v>-9.4</v>
      </c>
      <c r="O80" s="18">
        <v>-9.3000000000000007</v>
      </c>
      <c r="P80" s="18">
        <v>-1.8</v>
      </c>
      <c r="Q80" s="18">
        <v>-31.7</v>
      </c>
      <c r="R80" s="18">
        <v>-8.6</v>
      </c>
      <c r="S80" s="18">
        <v>-7.6</v>
      </c>
      <c r="T80" s="18">
        <v>-4.7</v>
      </c>
      <c r="U80" s="18">
        <v>-10.6</v>
      </c>
      <c r="V80" s="18">
        <v>-31.6</v>
      </c>
      <c r="W80" s="18">
        <v>-12.1</v>
      </c>
      <c r="X80" s="18">
        <v>-12.3</v>
      </c>
      <c r="Y80" s="18">
        <v>-7.1</v>
      </c>
      <c r="Z80" s="18">
        <v>-14.6</v>
      </c>
      <c r="AA80" s="18">
        <v>-46.1</v>
      </c>
      <c r="AB80" s="18">
        <v>-7.5</v>
      </c>
      <c r="AC80" s="18">
        <v>-9.4</v>
      </c>
      <c r="AD80" s="18">
        <v>-9.6999999999999993</v>
      </c>
      <c r="AE80" s="18">
        <v>-8.5</v>
      </c>
      <c r="AF80" s="18">
        <v>-35</v>
      </c>
      <c r="AG80" s="18">
        <v>-5</v>
      </c>
      <c r="AH80" s="18">
        <v>-5.4</v>
      </c>
      <c r="AI80" s="18">
        <v>-8.6</v>
      </c>
      <c r="AJ80" s="18">
        <v>-8.6</v>
      </c>
      <c r="AK80" s="18">
        <v>-27.5</v>
      </c>
      <c r="AL80" s="18">
        <v>-3.8</v>
      </c>
      <c r="AM80" s="18">
        <v>-4.6428340000000006</v>
      </c>
      <c r="AN80" s="18">
        <v>-4.9472538099999994</v>
      </c>
      <c r="AO80" s="18">
        <v>-5.2541876399999996</v>
      </c>
      <c r="AP80" s="18">
        <v>-18.667856829999998</v>
      </c>
      <c r="AQ80" s="18">
        <v>-4.7</v>
      </c>
      <c r="AR80" s="18">
        <v>-5.2</v>
      </c>
      <c r="AS80" s="18">
        <v>-5.2</v>
      </c>
      <c r="AT80" s="18">
        <v>-3.9</v>
      </c>
      <c r="AU80" s="18">
        <v>-19</v>
      </c>
      <c r="AV80" s="18">
        <v>-2.5</v>
      </c>
      <c r="AW80" s="18">
        <v>-3.1034857499999999</v>
      </c>
      <c r="AX80" s="18">
        <v>-4.6231260599999997</v>
      </c>
      <c r="AY80" s="18">
        <v>-4.8790637299999986</v>
      </c>
      <c r="AZ80" s="18">
        <v>-15.105675539999998</v>
      </c>
      <c r="BA80" s="18">
        <v>-3.68360742</v>
      </c>
      <c r="BB80" s="18">
        <v>-2.5402155299999998</v>
      </c>
      <c r="BC80" s="18">
        <v>-4.52231059</v>
      </c>
    </row>
    <row r="81" spans="1:55" x14ac:dyDescent="0.25">
      <c r="A81" s="15" t="s">
        <v>224</v>
      </c>
      <c r="B81" s="15" t="s">
        <v>225</v>
      </c>
      <c r="C81" s="16">
        <v>-0.1</v>
      </c>
      <c r="D81" s="16">
        <v>0</v>
      </c>
      <c r="E81" s="16">
        <v>0</v>
      </c>
      <c r="F81" s="16">
        <v>-0.1</v>
      </c>
      <c r="G81" s="16">
        <v>-0.3</v>
      </c>
      <c r="H81" s="16">
        <v>-0.2</v>
      </c>
      <c r="I81" s="16">
        <v>-0.5</v>
      </c>
      <c r="J81" s="16">
        <v>-2.1</v>
      </c>
      <c r="K81" s="16">
        <v>0</v>
      </c>
      <c r="L81" s="16">
        <v>-2.8</v>
      </c>
      <c r="M81" s="16" t="s">
        <v>60</v>
      </c>
      <c r="N81" s="16" t="s">
        <v>60</v>
      </c>
      <c r="O81" s="16">
        <v>-0.7</v>
      </c>
      <c r="P81" s="16" t="s">
        <v>60</v>
      </c>
      <c r="Q81" s="16">
        <v>-0.7</v>
      </c>
      <c r="R81" s="16" t="s">
        <v>60</v>
      </c>
      <c r="S81" s="16" t="s">
        <v>60</v>
      </c>
      <c r="T81" s="16" t="s">
        <v>60</v>
      </c>
      <c r="U81" s="16" t="s">
        <v>60</v>
      </c>
      <c r="V81" s="16" t="s">
        <v>60</v>
      </c>
      <c r="W81" s="16" t="s">
        <v>60</v>
      </c>
      <c r="X81" s="16" t="s">
        <v>60</v>
      </c>
      <c r="Y81" s="16" t="s">
        <v>60</v>
      </c>
      <c r="Z81" s="16" t="s">
        <v>60</v>
      </c>
      <c r="AA81" s="16" t="s">
        <v>60</v>
      </c>
      <c r="AB81" s="16" t="s">
        <v>60</v>
      </c>
      <c r="AC81" s="16" t="s">
        <v>60</v>
      </c>
      <c r="AD81" s="16" t="s">
        <v>60</v>
      </c>
      <c r="AE81" s="16" t="s">
        <v>60</v>
      </c>
      <c r="AF81" s="16" t="s">
        <v>60</v>
      </c>
      <c r="AG81" s="16" t="s">
        <v>60</v>
      </c>
      <c r="AH81" s="16" t="s">
        <v>60</v>
      </c>
      <c r="AI81" s="16" t="s">
        <v>60</v>
      </c>
      <c r="AJ81" s="16" t="s">
        <v>60</v>
      </c>
      <c r="AK81" s="16" t="s">
        <v>60</v>
      </c>
      <c r="AL81" s="16" t="s">
        <v>60</v>
      </c>
      <c r="AM81" s="16" t="s">
        <v>60</v>
      </c>
      <c r="AN81" s="16" t="s">
        <v>60</v>
      </c>
      <c r="AO81" s="16" t="s">
        <v>60</v>
      </c>
      <c r="AP81" s="16" t="s">
        <v>60</v>
      </c>
      <c r="AQ81" s="16" t="s">
        <v>60</v>
      </c>
      <c r="AR81" s="16" t="s">
        <v>60</v>
      </c>
      <c r="AS81" s="16" t="s">
        <v>60</v>
      </c>
      <c r="AT81" s="16" t="s">
        <v>60</v>
      </c>
      <c r="AU81" s="16" t="s">
        <v>60</v>
      </c>
      <c r="AV81" s="16" t="s">
        <v>60</v>
      </c>
      <c r="AW81" s="16">
        <v>0</v>
      </c>
      <c r="AX81" s="16">
        <v>0</v>
      </c>
      <c r="AY81" s="16">
        <v>0</v>
      </c>
      <c r="AZ81" s="16">
        <v>0</v>
      </c>
      <c r="BA81" s="16">
        <v>0</v>
      </c>
      <c r="BB81" s="16">
        <v>0</v>
      </c>
      <c r="BC81" s="16">
        <v>0</v>
      </c>
    </row>
    <row r="82" spans="1:55" x14ac:dyDescent="0.25">
      <c r="A82" s="17" t="s">
        <v>226</v>
      </c>
      <c r="B82" s="17" t="s">
        <v>227</v>
      </c>
      <c r="C82" s="18">
        <v>-2.7</v>
      </c>
      <c r="D82" s="18">
        <v>-3.8</v>
      </c>
      <c r="E82" s="18">
        <v>-5</v>
      </c>
      <c r="F82" s="18">
        <v>-8.1999999999999993</v>
      </c>
      <c r="G82" s="18">
        <v>-19.7</v>
      </c>
      <c r="H82" s="18">
        <v>-10.7</v>
      </c>
      <c r="I82" s="18">
        <v>-6.7</v>
      </c>
      <c r="J82" s="18">
        <v>-5.9</v>
      </c>
      <c r="K82" s="18">
        <v>-11.9</v>
      </c>
      <c r="L82" s="18">
        <v>-35.200000000000003</v>
      </c>
      <c r="M82" s="18">
        <v>-11.5</v>
      </c>
      <c r="N82" s="18">
        <v>-10.3</v>
      </c>
      <c r="O82" s="18">
        <v>-16.3</v>
      </c>
      <c r="P82" s="18">
        <v>-21.1</v>
      </c>
      <c r="Q82" s="18">
        <v>-59.2</v>
      </c>
      <c r="R82" s="18">
        <v>-22</v>
      </c>
      <c r="S82" s="18">
        <v>-24.1</v>
      </c>
      <c r="T82" s="18">
        <v>-25.1</v>
      </c>
      <c r="U82" s="18">
        <v>-31.5</v>
      </c>
      <c r="V82" s="18">
        <v>-102.8</v>
      </c>
      <c r="W82" s="18">
        <v>-20.5</v>
      </c>
      <c r="X82" s="18">
        <v>-24.2</v>
      </c>
      <c r="Y82" s="18">
        <v>-27.2</v>
      </c>
      <c r="Z82" s="18">
        <v>-26.7</v>
      </c>
      <c r="AA82" s="18">
        <v>-98.6</v>
      </c>
      <c r="AB82" s="18">
        <v>-25.3</v>
      </c>
      <c r="AC82" s="18">
        <v>-26.8</v>
      </c>
      <c r="AD82" s="18">
        <v>-32.9</v>
      </c>
      <c r="AE82" s="18">
        <v>-36.4</v>
      </c>
      <c r="AF82" s="18">
        <v>-121.4</v>
      </c>
      <c r="AG82" s="18">
        <v>-33.799999999999997</v>
      </c>
      <c r="AH82" s="18">
        <v>-28.6</v>
      </c>
      <c r="AI82" s="18">
        <v>-43.4</v>
      </c>
      <c r="AJ82" s="18">
        <v>-49.2</v>
      </c>
      <c r="AK82" s="18">
        <v>-155.1</v>
      </c>
      <c r="AL82" s="18">
        <v>-32.700000000000003</v>
      </c>
      <c r="AM82" s="18">
        <v>-32.5</v>
      </c>
      <c r="AN82" s="18">
        <v>-33.700000000000003</v>
      </c>
      <c r="AO82" s="18">
        <v>-43.5</v>
      </c>
      <c r="AP82" s="18">
        <v>-142.30000000000001</v>
      </c>
      <c r="AQ82" s="18">
        <v>-40.200000000000003</v>
      </c>
      <c r="AR82" s="18">
        <v>-42.1</v>
      </c>
      <c r="AS82" s="18">
        <v>-33.5</v>
      </c>
      <c r="AT82" s="18">
        <v>-30.9</v>
      </c>
      <c r="AU82" s="18">
        <v>-146.69999999999999</v>
      </c>
      <c r="AV82" s="18">
        <v>-28</v>
      </c>
      <c r="AW82" s="18">
        <v>-24.368416179999997</v>
      </c>
      <c r="AX82" s="18">
        <v>-26.295408080000001</v>
      </c>
      <c r="AY82" s="18">
        <v>-24.734943670000003</v>
      </c>
      <c r="AZ82" s="18">
        <v>-103.39876793000001</v>
      </c>
      <c r="BA82" s="18">
        <v>-25.941582010000001</v>
      </c>
      <c r="BB82" s="18">
        <v>-23.750834609999998</v>
      </c>
      <c r="BC82" s="18">
        <v>-34.417758970000015</v>
      </c>
    </row>
    <row r="83" spans="1:55" x14ac:dyDescent="0.25">
      <c r="A83" s="15" t="s">
        <v>228</v>
      </c>
      <c r="B83" s="15" t="s">
        <v>229</v>
      </c>
      <c r="C83" s="16" t="s">
        <v>60</v>
      </c>
      <c r="D83" s="16" t="s">
        <v>60</v>
      </c>
      <c r="E83" s="16" t="s">
        <v>60</v>
      </c>
      <c r="F83" s="16" t="s">
        <v>60</v>
      </c>
      <c r="G83" s="16" t="s">
        <v>60</v>
      </c>
      <c r="H83" s="16" t="s">
        <v>60</v>
      </c>
      <c r="I83" s="16" t="s">
        <v>60</v>
      </c>
      <c r="J83" s="16" t="s">
        <v>60</v>
      </c>
      <c r="K83" s="16" t="s">
        <v>60</v>
      </c>
      <c r="L83" s="16" t="s">
        <v>60</v>
      </c>
      <c r="M83" s="16" t="s">
        <v>60</v>
      </c>
      <c r="N83" s="16" t="s">
        <v>60</v>
      </c>
      <c r="O83" s="16" t="s">
        <v>60</v>
      </c>
      <c r="P83" s="16" t="s">
        <v>60</v>
      </c>
      <c r="Q83" s="16" t="s">
        <v>60</v>
      </c>
      <c r="R83" s="16">
        <v>1.1000000000000001</v>
      </c>
      <c r="S83" s="16">
        <v>1.4</v>
      </c>
      <c r="T83" s="16">
        <v>2.5</v>
      </c>
      <c r="U83" s="16">
        <v>3.7</v>
      </c>
      <c r="V83" s="16">
        <v>8.6999999999999993</v>
      </c>
      <c r="W83" s="16">
        <v>4</v>
      </c>
      <c r="X83" s="16">
        <v>6</v>
      </c>
      <c r="Y83" s="16">
        <v>6.2</v>
      </c>
      <c r="Z83" s="16">
        <v>5</v>
      </c>
      <c r="AA83" s="16">
        <v>21.3</v>
      </c>
      <c r="AB83" s="16">
        <v>4.8</v>
      </c>
      <c r="AC83" s="16">
        <v>4.7</v>
      </c>
      <c r="AD83" s="16">
        <v>4.2</v>
      </c>
      <c r="AE83" s="16">
        <v>5.3</v>
      </c>
      <c r="AF83" s="16">
        <v>19</v>
      </c>
      <c r="AG83" s="16">
        <v>3.7</v>
      </c>
      <c r="AH83" s="16">
        <v>4</v>
      </c>
      <c r="AI83" s="16">
        <v>3.7</v>
      </c>
      <c r="AJ83" s="16">
        <v>4</v>
      </c>
      <c r="AK83" s="16">
        <v>15.4</v>
      </c>
      <c r="AL83" s="16">
        <v>4.2</v>
      </c>
      <c r="AM83" s="16">
        <v>4</v>
      </c>
      <c r="AN83" s="16">
        <v>4</v>
      </c>
      <c r="AO83" s="16">
        <v>3.3</v>
      </c>
      <c r="AP83" s="16">
        <v>15.5</v>
      </c>
      <c r="AQ83" s="16">
        <v>5.3</v>
      </c>
      <c r="AR83" s="16">
        <v>6.8</v>
      </c>
      <c r="AS83" s="16">
        <v>8</v>
      </c>
      <c r="AT83" s="16">
        <v>7.2</v>
      </c>
      <c r="AU83" s="16">
        <v>27.3</v>
      </c>
      <c r="AV83" s="16">
        <v>5.8</v>
      </c>
      <c r="AW83" s="16">
        <v>5.4667221799999997</v>
      </c>
      <c r="AX83" s="16">
        <v>2.9970056900000004</v>
      </c>
      <c r="AY83" s="16">
        <v>18.05331288</v>
      </c>
      <c r="AZ83" s="16">
        <v>32.317040749999997</v>
      </c>
      <c r="BA83" s="16">
        <v>7.7352625599999998</v>
      </c>
      <c r="BB83" s="16">
        <v>6.8980028999999998</v>
      </c>
      <c r="BC83" s="16">
        <v>6.8980028999999998</v>
      </c>
    </row>
    <row r="84" spans="1:55" x14ac:dyDescent="0.25">
      <c r="A84" s="17" t="s">
        <v>230</v>
      </c>
      <c r="B84" s="17" t="s">
        <v>231</v>
      </c>
      <c r="C84" s="18">
        <v>-2.7</v>
      </c>
      <c r="D84" s="18">
        <v>-3.8</v>
      </c>
      <c r="E84" s="18">
        <v>-5</v>
      </c>
      <c r="F84" s="18">
        <v>-8.1999999999999993</v>
      </c>
      <c r="G84" s="18">
        <v>-19.7</v>
      </c>
      <c r="H84" s="18">
        <v>-10.7</v>
      </c>
      <c r="I84" s="18">
        <v>-6.7</v>
      </c>
      <c r="J84" s="18">
        <v>-5.9</v>
      </c>
      <c r="K84" s="18">
        <v>-11.9</v>
      </c>
      <c r="L84" s="18">
        <v>-35.200000000000003</v>
      </c>
      <c r="M84" s="18">
        <v>-11.5</v>
      </c>
      <c r="N84" s="18">
        <v>-10.3</v>
      </c>
      <c r="O84" s="18">
        <v>-16.3</v>
      </c>
      <c r="P84" s="18">
        <v>-21.1</v>
      </c>
      <c r="Q84" s="18">
        <v>-59.2</v>
      </c>
      <c r="R84" s="18">
        <v>-20.9</v>
      </c>
      <c r="S84" s="18">
        <v>-22.8</v>
      </c>
      <c r="T84" s="18">
        <v>-22.6</v>
      </c>
      <c r="U84" s="18">
        <v>-27.7</v>
      </c>
      <c r="V84" s="18">
        <v>-94</v>
      </c>
      <c r="W84" s="18">
        <v>-16.5</v>
      </c>
      <c r="X84" s="18">
        <v>-18.2</v>
      </c>
      <c r="Y84" s="18">
        <v>-21</v>
      </c>
      <c r="Z84" s="18">
        <v>-21.7</v>
      </c>
      <c r="AA84" s="18">
        <v>-77.400000000000006</v>
      </c>
      <c r="AB84" s="18">
        <v>-20.5</v>
      </c>
      <c r="AC84" s="18">
        <v>-22.1</v>
      </c>
      <c r="AD84" s="18">
        <v>-28.7</v>
      </c>
      <c r="AE84" s="18">
        <v>-31.1</v>
      </c>
      <c r="AF84" s="18">
        <v>-102.4</v>
      </c>
      <c r="AG84" s="18" t="s">
        <v>60</v>
      </c>
      <c r="AH84" s="18" t="s">
        <v>60</v>
      </c>
      <c r="AI84" s="18" t="s">
        <v>60</v>
      </c>
      <c r="AJ84" s="18" t="s">
        <v>60</v>
      </c>
      <c r="AK84" s="18" t="s">
        <v>60</v>
      </c>
      <c r="AL84" s="18" t="s">
        <v>60</v>
      </c>
      <c r="AM84" s="18" t="s">
        <v>60</v>
      </c>
      <c r="AN84" s="18" t="s">
        <v>60</v>
      </c>
      <c r="AO84" s="18" t="s">
        <v>60</v>
      </c>
      <c r="AP84" s="18" t="s">
        <v>60</v>
      </c>
      <c r="AQ84" s="18" t="s">
        <v>60</v>
      </c>
      <c r="AR84" s="18" t="s">
        <v>60</v>
      </c>
      <c r="AS84" s="18" t="s">
        <v>60</v>
      </c>
      <c r="AT84" s="18" t="s">
        <v>60</v>
      </c>
      <c r="AU84" s="18" t="s">
        <v>60</v>
      </c>
      <c r="AV84" s="18" t="s">
        <v>60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18">
        <v>0</v>
      </c>
      <c r="BC84" s="18">
        <v>0</v>
      </c>
    </row>
    <row r="85" spans="1:55" x14ac:dyDescent="0.25">
      <c r="A85" s="15" t="s">
        <v>232</v>
      </c>
      <c r="B85" s="15" t="s">
        <v>233</v>
      </c>
      <c r="C85" s="16" t="s">
        <v>60</v>
      </c>
      <c r="D85" s="16" t="s">
        <v>60</v>
      </c>
      <c r="E85" s="16" t="s">
        <v>60</v>
      </c>
      <c r="F85" s="16" t="s">
        <v>60</v>
      </c>
      <c r="G85" s="16" t="s">
        <v>60</v>
      </c>
      <c r="H85" s="16" t="s">
        <v>60</v>
      </c>
      <c r="I85" s="16" t="s">
        <v>60</v>
      </c>
      <c r="J85" s="16" t="s">
        <v>60</v>
      </c>
      <c r="K85" s="16" t="s">
        <v>60</v>
      </c>
      <c r="L85" s="16" t="s">
        <v>60</v>
      </c>
      <c r="M85" s="16" t="s">
        <v>60</v>
      </c>
      <c r="N85" s="16" t="s">
        <v>60</v>
      </c>
      <c r="O85" s="16" t="s">
        <v>60</v>
      </c>
      <c r="P85" s="16" t="s">
        <v>60</v>
      </c>
      <c r="Q85" s="16" t="s">
        <v>60</v>
      </c>
      <c r="R85" s="16" t="s">
        <v>60</v>
      </c>
      <c r="S85" s="16" t="s">
        <v>60</v>
      </c>
      <c r="T85" s="16" t="s">
        <v>60</v>
      </c>
      <c r="U85" s="16" t="s">
        <v>60</v>
      </c>
      <c r="V85" s="16" t="s">
        <v>60</v>
      </c>
      <c r="W85" s="16" t="s">
        <v>60</v>
      </c>
      <c r="X85" s="16" t="s">
        <v>60</v>
      </c>
      <c r="Y85" s="16">
        <v>-1.5</v>
      </c>
      <c r="Z85" s="16">
        <v>1.7</v>
      </c>
      <c r="AA85" s="16">
        <v>0.3</v>
      </c>
      <c r="AB85" s="16">
        <v>-0.6</v>
      </c>
      <c r="AC85" s="16">
        <v>4</v>
      </c>
      <c r="AD85" s="16">
        <v>-0.3</v>
      </c>
      <c r="AE85" s="16">
        <v>0</v>
      </c>
      <c r="AF85" s="16">
        <v>3.1</v>
      </c>
      <c r="AG85" s="16" t="s">
        <v>60</v>
      </c>
      <c r="AH85" s="16" t="s">
        <v>60</v>
      </c>
      <c r="AI85" s="16" t="s">
        <v>60</v>
      </c>
      <c r="AJ85" s="16" t="s">
        <v>60</v>
      </c>
      <c r="AK85" s="16" t="s">
        <v>60</v>
      </c>
      <c r="AL85" s="16" t="s">
        <v>60</v>
      </c>
      <c r="AM85" s="16" t="s">
        <v>60</v>
      </c>
      <c r="AN85" s="16" t="s">
        <v>60</v>
      </c>
      <c r="AO85" s="16" t="s">
        <v>60</v>
      </c>
      <c r="AP85" s="16" t="s">
        <v>60</v>
      </c>
      <c r="AQ85" s="16" t="s">
        <v>60</v>
      </c>
      <c r="AR85" s="16" t="s">
        <v>60</v>
      </c>
      <c r="AS85" s="16" t="s">
        <v>60</v>
      </c>
      <c r="AT85" s="16" t="s">
        <v>60</v>
      </c>
      <c r="AU85" s="16" t="s">
        <v>60</v>
      </c>
      <c r="AV85" s="16" t="s">
        <v>60</v>
      </c>
      <c r="AW85" s="16">
        <v>0</v>
      </c>
      <c r="AX85" s="16">
        <v>0</v>
      </c>
      <c r="AY85" s="16">
        <v>0</v>
      </c>
      <c r="AZ85" s="16">
        <v>0</v>
      </c>
      <c r="BA85" s="16">
        <v>0</v>
      </c>
      <c r="BB85" s="16">
        <v>0</v>
      </c>
      <c r="BC85" s="16">
        <v>0</v>
      </c>
    </row>
    <row r="86" spans="1:55" x14ac:dyDescent="0.25">
      <c r="A86" s="17" t="s">
        <v>234</v>
      </c>
      <c r="B86" s="17" t="s">
        <v>235</v>
      </c>
      <c r="C86" s="18">
        <v>-2.7</v>
      </c>
      <c r="D86" s="18">
        <v>-3.8</v>
      </c>
      <c r="E86" s="18">
        <v>-5</v>
      </c>
      <c r="F86" s="18">
        <v>-8.1999999999999993</v>
      </c>
      <c r="G86" s="18">
        <v>-19.7</v>
      </c>
      <c r="H86" s="18">
        <v>-10.7</v>
      </c>
      <c r="I86" s="18">
        <v>-6.7</v>
      </c>
      <c r="J86" s="18">
        <v>-5.9</v>
      </c>
      <c r="K86" s="18">
        <v>-11.9</v>
      </c>
      <c r="L86" s="18">
        <v>-35.200000000000003</v>
      </c>
      <c r="M86" s="18">
        <v>-11.5</v>
      </c>
      <c r="N86" s="18">
        <v>-10.3</v>
      </c>
      <c r="O86" s="18">
        <v>-16.3</v>
      </c>
      <c r="P86" s="18">
        <v>-21.1</v>
      </c>
      <c r="Q86" s="18">
        <v>-59.2</v>
      </c>
      <c r="R86" s="18">
        <v>-20.9</v>
      </c>
      <c r="S86" s="18">
        <v>-22.8</v>
      </c>
      <c r="T86" s="18">
        <v>-22.6</v>
      </c>
      <c r="U86" s="18">
        <v>-27.7</v>
      </c>
      <c r="V86" s="18">
        <v>-94</v>
      </c>
      <c r="W86" s="18">
        <v>-16.5</v>
      </c>
      <c r="X86" s="18">
        <v>-18.2</v>
      </c>
      <c r="Y86" s="18">
        <v>-22.5</v>
      </c>
      <c r="Z86" s="18">
        <v>-19.899999999999999</v>
      </c>
      <c r="AA86" s="18">
        <v>-77.099999999999994</v>
      </c>
      <c r="AB86" s="18">
        <v>-21.2</v>
      </c>
      <c r="AC86" s="18">
        <v>-18.100000000000001</v>
      </c>
      <c r="AD86" s="18">
        <v>-29</v>
      </c>
      <c r="AE86" s="18">
        <v>-31.1</v>
      </c>
      <c r="AF86" s="18">
        <v>-99.4</v>
      </c>
      <c r="AG86" s="18">
        <v>-30.1</v>
      </c>
      <c r="AH86" s="18">
        <v>-24.6</v>
      </c>
      <c r="AI86" s="18">
        <v>-39.700000000000003</v>
      </c>
      <c r="AJ86" s="18">
        <v>-45.2</v>
      </c>
      <c r="AK86" s="18">
        <v>-139.6</v>
      </c>
      <c r="AL86" s="18">
        <v>-28.5</v>
      </c>
      <c r="AM86" s="18">
        <v>-28.5</v>
      </c>
      <c r="AN86" s="18">
        <v>-29.7</v>
      </c>
      <c r="AO86" s="18">
        <v>-40.1</v>
      </c>
      <c r="AP86" s="18">
        <v>-126.8</v>
      </c>
      <c r="AQ86" s="18">
        <v>-34.9</v>
      </c>
      <c r="AR86" s="18">
        <v>-35.299999999999997</v>
      </c>
      <c r="AS86" s="18">
        <v>-25.5</v>
      </c>
      <c r="AT86" s="18">
        <v>-23.7</v>
      </c>
      <c r="AU86" s="18">
        <v>-119.4</v>
      </c>
      <c r="AV86" s="18">
        <v>-22.2</v>
      </c>
      <c r="AW86" s="18">
        <v>-18.901693999999999</v>
      </c>
      <c r="AX86" s="18">
        <v>-23.29840239</v>
      </c>
      <c r="AY86" s="18">
        <v>-6.6816307900000034</v>
      </c>
      <c r="AZ86" s="18">
        <v>-71.081727179999987</v>
      </c>
      <c r="BA86" s="18">
        <v>-18.206319450000002</v>
      </c>
      <c r="BB86" s="18">
        <v>-16.852831709999997</v>
      </c>
      <c r="BC86" s="18">
        <v>-27.519756070000014</v>
      </c>
    </row>
    <row r="87" spans="1:55" x14ac:dyDescent="0.25">
      <c r="A87" s="15" t="s">
        <v>236</v>
      </c>
      <c r="B87" s="15" t="s">
        <v>237</v>
      </c>
      <c r="C87" s="16">
        <v>0.1</v>
      </c>
      <c r="D87" s="16">
        <v>-1.4</v>
      </c>
      <c r="E87" s="16">
        <v>-0.6</v>
      </c>
      <c r="F87" s="16">
        <v>-0.9</v>
      </c>
      <c r="G87" s="16">
        <v>-2.7</v>
      </c>
      <c r="H87" s="16">
        <v>-1.7</v>
      </c>
      <c r="I87" s="16">
        <v>-1</v>
      </c>
      <c r="J87" s="16">
        <v>0.6</v>
      </c>
      <c r="K87" s="16">
        <v>-1.1000000000000001</v>
      </c>
      <c r="L87" s="16">
        <v>-3.1</v>
      </c>
      <c r="M87" s="16">
        <v>3.4</v>
      </c>
      <c r="N87" s="16">
        <v>0.2</v>
      </c>
      <c r="O87" s="16">
        <v>-14.9</v>
      </c>
      <c r="P87" s="16">
        <v>-21</v>
      </c>
      <c r="Q87" s="16">
        <v>-32.299999999999997</v>
      </c>
      <c r="R87" s="16">
        <v>-4.5</v>
      </c>
      <c r="S87" s="16">
        <v>-4.3</v>
      </c>
      <c r="T87" s="16">
        <v>-1.3</v>
      </c>
      <c r="U87" s="16">
        <v>20.6</v>
      </c>
      <c r="V87" s="16">
        <v>10.5</v>
      </c>
      <c r="W87" s="16">
        <v>2.5</v>
      </c>
      <c r="X87" s="16">
        <v>0.6</v>
      </c>
      <c r="Y87" s="16">
        <v>114.3</v>
      </c>
      <c r="Z87" s="16">
        <v>40.1</v>
      </c>
      <c r="AA87" s="16">
        <v>157.6</v>
      </c>
      <c r="AB87" s="16">
        <v>-3</v>
      </c>
      <c r="AC87" s="16">
        <v>41.8</v>
      </c>
      <c r="AD87" s="16">
        <v>1.9</v>
      </c>
      <c r="AE87" s="16">
        <v>4.2</v>
      </c>
      <c r="AF87" s="16">
        <v>44.9</v>
      </c>
      <c r="AG87" s="16" t="s">
        <v>60</v>
      </c>
      <c r="AH87" s="16" t="s">
        <v>60</v>
      </c>
      <c r="AI87" s="16" t="s">
        <v>60</v>
      </c>
      <c r="AJ87" s="16" t="s">
        <v>60</v>
      </c>
      <c r="AK87" s="16" t="s">
        <v>60</v>
      </c>
      <c r="AL87" s="16" t="s">
        <v>60</v>
      </c>
      <c r="AM87" s="16" t="s">
        <v>60</v>
      </c>
      <c r="AN87" s="16" t="s">
        <v>60</v>
      </c>
      <c r="AO87" s="16" t="s">
        <v>60</v>
      </c>
      <c r="AP87" s="16" t="s">
        <v>60</v>
      </c>
      <c r="AQ87" s="16" t="s">
        <v>60</v>
      </c>
      <c r="AR87" s="16" t="s">
        <v>60</v>
      </c>
      <c r="AS87" s="16" t="s">
        <v>60</v>
      </c>
      <c r="AT87" s="16" t="s">
        <v>60</v>
      </c>
      <c r="AU87" s="16" t="s">
        <v>60</v>
      </c>
      <c r="AV87" s="16" t="s">
        <v>60</v>
      </c>
      <c r="AW87" s="16">
        <v>0</v>
      </c>
      <c r="AX87" s="16">
        <v>0</v>
      </c>
      <c r="AY87" s="16">
        <v>0</v>
      </c>
      <c r="AZ87" s="16">
        <v>0</v>
      </c>
      <c r="BA87" s="16">
        <v>0</v>
      </c>
      <c r="BB87" s="16">
        <v>0</v>
      </c>
      <c r="BC87" s="16">
        <v>0</v>
      </c>
    </row>
    <row r="88" spans="1:55" x14ac:dyDescent="0.25">
      <c r="A88" s="17" t="s">
        <v>238</v>
      </c>
      <c r="B88" s="17" t="s">
        <v>239</v>
      </c>
      <c r="C88" s="18">
        <v>-0.5</v>
      </c>
      <c r="D88" s="18">
        <v>-1.5</v>
      </c>
      <c r="E88" s="18">
        <v>-0.7</v>
      </c>
      <c r="F88" s="18">
        <v>-1.1000000000000001</v>
      </c>
      <c r="G88" s="18">
        <v>-3.9</v>
      </c>
      <c r="H88" s="18">
        <v>-1.8</v>
      </c>
      <c r="I88" s="18">
        <v>-1.3</v>
      </c>
      <c r="J88" s="18">
        <v>0.5</v>
      </c>
      <c r="K88" s="18">
        <v>-1.3</v>
      </c>
      <c r="L88" s="18">
        <v>-3.9</v>
      </c>
      <c r="M88" s="18">
        <v>4</v>
      </c>
      <c r="N88" s="18">
        <v>1.4</v>
      </c>
      <c r="O88" s="18">
        <v>-1.9</v>
      </c>
      <c r="P88" s="18">
        <v>-1</v>
      </c>
      <c r="Q88" s="18">
        <v>2.5</v>
      </c>
      <c r="R88" s="18">
        <v>-3</v>
      </c>
      <c r="S88" s="18">
        <v>8.3000000000000007</v>
      </c>
      <c r="T88" s="18">
        <v>2.5</v>
      </c>
      <c r="U88" s="18">
        <v>10.4</v>
      </c>
      <c r="V88" s="18">
        <v>18.2</v>
      </c>
      <c r="W88" s="18">
        <v>4.3</v>
      </c>
      <c r="X88" s="18">
        <v>1.5</v>
      </c>
      <c r="Y88" s="18">
        <v>2</v>
      </c>
      <c r="Z88" s="18">
        <v>4.9000000000000004</v>
      </c>
      <c r="AA88" s="18">
        <v>12.7</v>
      </c>
      <c r="AB88" s="18">
        <v>-2.1</v>
      </c>
      <c r="AC88" s="18">
        <v>-0.5</v>
      </c>
      <c r="AD88" s="18">
        <v>-2.2000000000000002</v>
      </c>
      <c r="AE88" s="18">
        <v>-2</v>
      </c>
      <c r="AF88" s="18">
        <v>-6.8</v>
      </c>
      <c r="AG88" s="18">
        <v>0.6</v>
      </c>
      <c r="AH88" s="18">
        <v>-1.2</v>
      </c>
      <c r="AI88" s="18">
        <v>3</v>
      </c>
      <c r="AJ88" s="18">
        <v>3.4</v>
      </c>
      <c r="AK88" s="18">
        <v>5.7</v>
      </c>
      <c r="AL88" s="18">
        <v>-3.9</v>
      </c>
      <c r="AM88" s="18">
        <v>-4</v>
      </c>
      <c r="AN88" s="18">
        <v>-4.5</v>
      </c>
      <c r="AO88" s="18">
        <v>-2.2999999999999998</v>
      </c>
      <c r="AP88" s="18">
        <v>-14.6</v>
      </c>
      <c r="AQ88" s="18">
        <v>-5.9</v>
      </c>
      <c r="AR88" s="18">
        <v>-5.0999999999999996</v>
      </c>
      <c r="AS88" s="18">
        <v>3.9</v>
      </c>
      <c r="AT88" s="18">
        <v>6.3</v>
      </c>
      <c r="AU88" s="18">
        <v>-0.9</v>
      </c>
      <c r="AV88" s="18">
        <v>1.2</v>
      </c>
      <c r="AW88" s="18">
        <v>-2.0428266800000006</v>
      </c>
      <c r="AX88" s="18">
        <v>1.7525833999999989</v>
      </c>
      <c r="AY88" s="18">
        <v>-0.74510951000000047</v>
      </c>
      <c r="AZ88" s="18">
        <v>0.16464720999999782</v>
      </c>
      <c r="BA88" s="18">
        <v>-7.2524408800000009</v>
      </c>
      <c r="BB88" s="18">
        <v>-14.276095479999999</v>
      </c>
      <c r="BC88" s="18">
        <v>3.2686915300000003</v>
      </c>
    </row>
    <row r="89" spans="1:55" x14ac:dyDescent="0.25">
      <c r="A89" s="15" t="s">
        <v>240</v>
      </c>
      <c r="B89" s="15" t="s">
        <v>241</v>
      </c>
      <c r="C89" s="16" t="s">
        <v>60</v>
      </c>
      <c r="D89" s="16" t="s">
        <v>60</v>
      </c>
      <c r="E89" s="16" t="s">
        <v>60</v>
      </c>
      <c r="F89" s="16" t="s">
        <v>60</v>
      </c>
      <c r="G89" s="16" t="s">
        <v>60</v>
      </c>
      <c r="H89" s="16" t="s">
        <v>60</v>
      </c>
      <c r="I89" s="16" t="s">
        <v>60</v>
      </c>
      <c r="J89" s="16" t="s">
        <v>60</v>
      </c>
      <c r="K89" s="16" t="s">
        <v>60</v>
      </c>
      <c r="L89" s="16" t="s">
        <v>60</v>
      </c>
      <c r="M89" s="16" t="s">
        <v>60</v>
      </c>
      <c r="N89" s="16" t="s">
        <v>60</v>
      </c>
      <c r="O89" s="16">
        <v>-10.4</v>
      </c>
      <c r="P89" s="16">
        <v>-11.4</v>
      </c>
      <c r="Q89" s="16">
        <v>-21.7</v>
      </c>
      <c r="R89" s="16" t="s">
        <v>60</v>
      </c>
      <c r="S89" s="16" t="s">
        <v>60</v>
      </c>
      <c r="T89" s="16" t="s">
        <v>60</v>
      </c>
      <c r="U89" s="16" t="s">
        <v>60</v>
      </c>
      <c r="V89" s="16" t="s">
        <v>60</v>
      </c>
      <c r="W89" s="16" t="s">
        <v>60</v>
      </c>
      <c r="X89" s="16" t="s">
        <v>60</v>
      </c>
      <c r="Y89" s="16">
        <v>-1.7</v>
      </c>
      <c r="Z89" s="16" t="s">
        <v>60</v>
      </c>
      <c r="AA89" s="16">
        <v>-1.7</v>
      </c>
      <c r="AB89" s="16" t="s">
        <v>60</v>
      </c>
      <c r="AC89" s="16">
        <v>-4.3</v>
      </c>
      <c r="AD89" s="16" t="s">
        <v>60</v>
      </c>
      <c r="AE89" s="16">
        <v>-1</v>
      </c>
      <c r="AF89" s="16">
        <v>-5.4</v>
      </c>
      <c r="AG89" s="16">
        <v>-1.3</v>
      </c>
      <c r="AH89" s="16">
        <v>7.3</v>
      </c>
      <c r="AI89" s="16">
        <v>-2.1</v>
      </c>
      <c r="AJ89" s="16">
        <v>-1.4</v>
      </c>
      <c r="AK89" s="16">
        <v>2.6</v>
      </c>
      <c r="AL89" s="16">
        <v>0.6</v>
      </c>
      <c r="AM89" s="16">
        <v>0.5</v>
      </c>
      <c r="AN89" s="16">
        <v>0.8</v>
      </c>
      <c r="AO89" s="16">
        <v>0</v>
      </c>
      <c r="AP89" s="16">
        <v>1.8</v>
      </c>
      <c r="AQ89" s="16">
        <v>0.7</v>
      </c>
      <c r="AR89" s="16">
        <v>0.5</v>
      </c>
      <c r="AS89" s="16">
        <v>-2.6</v>
      </c>
      <c r="AT89" s="16">
        <v>-2.1</v>
      </c>
      <c r="AU89" s="16">
        <v>-3.4</v>
      </c>
      <c r="AV89" s="16" t="s">
        <v>60</v>
      </c>
      <c r="AW89" s="16">
        <v>0</v>
      </c>
      <c r="AX89" s="16">
        <v>0</v>
      </c>
      <c r="AY89" s="16">
        <v>-109.00753421</v>
      </c>
      <c r="AZ89" s="16">
        <v>-109.00753421</v>
      </c>
      <c r="BA89" s="16">
        <v>0</v>
      </c>
      <c r="BB89" s="16">
        <v>0</v>
      </c>
      <c r="BC89" s="16">
        <v>0</v>
      </c>
    </row>
    <row r="90" spans="1:55" x14ac:dyDescent="0.25">
      <c r="A90" s="17" t="s">
        <v>242</v>
      </c>
      <c r="B90" s="17" t="s">
        <v>243</v>
      </c>
      <c r="C90" s="18" t="s">
        <v>60</v>
      </c>
      <c r="D90" s="18" t="s">
        <v>60</v>
      </c>
      <c r="E90" s="18" t="s">
        <v>60</v>
      </c>
      <c r="F90" s="18" t="s">
        <v>60</v>
      </c>
      <c r="G90" s="18" t="s">
        <v>60</v>
      </c>
      <c r="H90" s="18" t="s">
        <v>60</v>
      </c>
      <c r="I90" s="18" t="s">
        <v>60</v>
      </c>
      <c r="J90" s="18" t="s">
        <v>60</v>
      </c>
      <c r="K90" s="18" t="s">
        <v>60</v>
      </c>
      <c r="L90" s="18" t="s">
        <v>60</v>
      </c>
      <c r="M90" s="18" t="s">
        <v>60</v>
      </c>
      <c r="N90" s="18" t="s">
        <v>60</v>
      </c>
      <c r="O90" s="18" t="s">
        <v>60</v>
      </c>
      <c r="P90" s="18">
        <v>-4.7</v>
      </c>
      <c r="Q90" s="18">
        <v>-4.7</v>
      </c>
      <c r="R90" s="18" t="s">
        <v>60</v>
      </c>
      <c r="S90" s="18" t="s">
        <v>60</v>
      </c>
      <c r="T90" s="18" t="s">
        <v>60</v>
      </c>
      <c r="U90" s="18">
        <v>6.7</v>
      </c>
      <c r="V90" s="18">
        <v>6.7</v>
      </c>
      <c r="W90" s="18" t="s">
        <v>60</v>
      </c>
      <c r="X90" s="18" t="s">
        <v>60</v>
      </c>
      <c r="Y90" s="18" t="s">
        <v>60</v>
      </c>
      <c r="Z90" s="18" t="s">
        <v>60</v>
      </c>
      <c r="AA90" s="18" t="s">
        <v>60</v>
      </c>
      <c r="AB90" s="18" t="s">
        <v>60</v>
      </c>
      <c r="AC90" s="18" t="s">
        <v>60</v>
      </c>
      <c r="AD90" s="18" t="s">
        <v>60</v>
      </c>
      <c r="AE90" s="18" t="s">
        <v>60</v>
      </c>
      <c r="AF90" s="18" t="s">
        <v>60</v>
      </c>
      <c r="AG90" s="18" t="s">
        <v>60</v>
      </c>
      <c r="AH90" s="18" t="s">
        <v>60</v>
      </c>
      <c r="AI90" s="18" t="s">
        <v>60</v>
      </c>
      <c r="AJ90" s="18" t="s">
        <v>60</v>
      </c>
      <c r="AK90" s="18" t="s">
        <v>60</v>
      </c>
      <c r="AL90" s="18" t="s">
        <v>60</v>
      </c>
      <c r="AM90" s="18" t="s">
        <v>60</v>
      </c>
      <c r="AN90" s="18" t="s">
        <v>60</v>
      </c>
      <c r="AO90" s="18" t="s">
        <v>60</v>
      </c>
      <c r="AP90" s="18" t="s">
        <v>60</v>
      </c>
      <c r="AQ90" s="18" t="s">
        <v>60</v>
      </c>
      <c r="AR90" s="18" t="s">
        <v>60</v>
      </c>
      <c r="AS90" s="18" t="s">
        <v>60</v>
      </c>
      <c r="AT90" s="18" t="s">
        <v>60</v>
      </c>
      <c r="AU90" s="18" t="s">
        <v>60</v>
      </c>
      <c r="AV90" s="18" t="s">
        <v>60</v>
      </c>
      <c r="AW90" s="18">
        <v>0</v>
      </c>
      <c r="AX90" s="18">
        <v>0</v>
      </c>
      <c r="AY90" s="18">
        <v>0</v>
      </c>
      <c r="AZ90" s="18">
        <v>0</v>
      </c>
      <c r="BA90" s="18">
        <v>0</v>
      </c>
      <c r="BB90" s="18">
        <v>0</v>
      </c>
      <c r="BC90" s="18">
        <v>0</v>
      </c>
    </row>
    <row r="91" spans="1:55" x14ac:dyDescent="0.25">
      <c r="A91" s="15" t="s">
        <v>244</v>
      </c>
      <c r="B91" s="15" t="s">
        <v>245</v>
      </c>
      <c r="C91" s="16" t="s">
        <v>60</v>
      </c>
      <c r="D91" s="16" t="s">
        <v>60</v>
      </c>
      <c r="E91" s="16" t="s">
        <v>60</v>
      </c>
      <c r="F91" s="16" t="s">
        <v>60</v>
      </c>
      <c r="G91" s="16" t="s">
        <v>60</v>
      </c>
      <c r="H91" s="16" t="s">
        <v>60</v>
      </c>
      <c r="I91" s="16" t="s">
        <v>60</v>
      </c>
      <c r="J91" s="16" t="s">
        <v>60</v>
      </c>
      <c r="K91" s="16" t="s">
        <v>60</v>
      </c>
      <c r="L91" s="16" t="s">
        <v>60</v>
      </c>
      <c r="M91" s="16" t="s">
        <v>60</v>
      </c>
      <c r="N91" s="16" t="s">
        <v>60</v>
      </c>
      <c r="O91" s="16" t="s">
        <v>60</v>
      </c>
      <c r="P91" s="16" t="s">
        <v>60</v>
      </c>
      <c r="Q91" s="16" t="s">
        <v>60</v>
      </c>
      <c r="R91" s="16" t="s">
        <v>60</v>
      </c>
      <c r="S91" s="16" t="s">
        <v>60</v>
      </c>
      <c r="T91" s="16" t="s">
        <v>60</v>
      </c>
      <c r="U91" s="16" t="s">
        <v>60</v>
      </c>
      <c r="V91" s="16" t="s">
        <v>60</v>
      </c>
      <c r="W91" s="16" t="s">
        <v>60</v>
      </c>
      <c r="X91" s="16" t="s">
        <v>60</v>
      </c>
      <c r="Y91" s="16" t="s">
        <v>60</v>
      </c>
      <c r="Z91" s="16">
        <v>0</v>
      </c>
      <c r="AA91" s="16">
        <v>0</v>
      </c>
      <c r="AB91" s="16" t="s">
        <v>60</v>
      </c>
      <c r="AC91" s="16" t="s">
        <v>60</v>
      </c>
      <c r="AD91" s="16" t="s">
        <v>60</v>
      </c>
      <c r="AE91" s="16" t="s">
        <v>60</v>
      </c>
      <c r="AF91" s="16" t="s">
        <v>60</v>
      </c>
      <c r="AG91" s="16" t="s">
        <v>60</v>
      </c>
      <c r="AH91" s="16" t="s">
        <v>60</v>
      </c>
      <c r="AI91" s="16" t="s">
        <v>60</v>
      </c>
      <c r="AJ91" s="16" t="s">
        <v>60</v>
      </c>
      <c r="AK91" s="16" t="s">
        <v>60</v>
      </c>
      <c r="AL91" s="16" t="s">
        <v>60</v>
      </c>
      <c r="AM91" s="16" t="s">
        <v>60</v>
      </c>
      <c r="AN91" s="16" t="s">
        <v>60</v>
      </c>
      <c r="AO91" s="16" t="s">
        <v>60</v>
      </c>
      <c r="AP91" s="16" t="s">
        <v>60</v>
      </c>
      <c r="AQ91" s="16" t="s">
        <v>60</v>
      </c>
      <c r="AR91" s="16" t="s">
        <v>60</v>
      </c>
      <c r="AS91" s="16" t="s">
        <v>60</v>
      </c>
      <c r="AT91" s="16" t="s">
        <v>60</v>
      </c>
      <c r="AU91" s="16" t="s">
        <v>60</v>
      </c>
      <c r="AV91" s="16" t="s">
        <v>60</v>
      </c>
      <c r="AW91" s="16">
        <v>0</v>
      </c>
      <c r="AX91" s="16">
        <v>0</v>
      </c>
      <c r="AY91" s="16">
        <v>0</v>
      </c>
      <c r="AZ91" s="16">
        <v>0</v>
      </c>
      <c r="BA91" s="16">
        <v>0</v>
      </c>
      <c r="BB91" s="16">
        <v>0</v>
      </c>
      <c r="BC91" s="16">
        <v>0</v>
      </c>
    </row>
    <row r="92" spans="1:55" x14ac:dyDescent="0.25">
      <c r="A92" s="17" t="s">
        <v>246</v>
      </c>
      <c r="B92" s="17" t="s">
        <v>247</v>
      </c>
      <c r="C92" s="18" t="s">
        <v>60</v>
      </c>
      <c r="D92" s="18" t="s">
        <v>60</v>
      </c>
      <c r="E92" s="18" t="s">
        <v>60</v>
      </c>
      <c r="F92" s="18" t="s">
        <v>60</v>
      </c>
      <c r="G92" s="18" t="s">
        <v>60</v>
      </c>
      <c r="H92" s="18" t="s">
        <v>60</v>
      </c>
      <c r="I92" s="18" t="s">
        <v>60</v>
      </c>
      <c r="J92" s="18" t="s">
        <v>60</v>
      </c>
      <c r="K92" s="18" t="s">
        <v>60</v>
      </c>
      <c r="L92" s="18" t="s">
        <v>60</v>
      </c>
      <c r="M92" s="18">
        <v>-0.4</v>
      </c>
      <c r="N92" s="18">
        <v>-1.1000000000000001</v>
      </c>
      <c r="O92" s="18">
        <v>-2.2999999999999998</v>
      </c>
      <c r="P92" s="18">
        <v>-3.1</v>
      </c>
      <c r="Q92" s="18">
        <v>-6.9</v>
      </c>
      <c r="R92" s="18">
        <v>-1.4</v>
      </c>
      <c r="S92" s="18">
        <v>-12.1</v>
      </c>
      <c r="T92" s="18">
        <v>-4.5</v>
      </c>
      <c r="U92" s="18">
        <v>4.3</v>
      </c>
      <c r="V92" s="18">
        <v>-13.7</v>
      </c>
      <c r="W92" s="18">
        <v>-1.2</v>
      </c>
      <c r="X92" s="18">
        <v>-0.4</v>
      </c>
      <c r="Y92" s="18">
        <v>-0.4</v>
      </c>
      <c r="Z92" s="18">
        <v>33</v>
      </c>
      <c r="AA92" s="18">
        <v>31.1</v>
      </c>
      <c r="AB92" s="18">
        <v>-1.3</v>
      </c>
      <c r="AC92" s="18">
        <v>-0.3</v>
      </c>
      <c r="AD92" s="18">
        <v>2.2000000000000002</v>
      </c>
      <c r="AE92" s="18">
        <v>7</v>
      </c>
      <c r="AF92" s="18">
        <v>7.6</v>
      </c>
      <c r="AG92" s="18">
        <v>4.3</v>
      </c>
      <c r="AH92" s="18">
        <v>-1.1000000000000001</v>
      </c>
      <c r="AI92" s="18">
        <v>-2.9</v>
      </c>
      <c r="AJ92" s="18">
        <v>-7.6</v>
      </c>
      <c r="AK92" s="18">
        <v>-7.4</v>
      </c>
      <c r="AL92" s="18">
        <v>-0.2</v>
      </c>
      <c r="AM92" s="18">
        <v>-1.8</v>
      </c>
      <c r="AN92" s="18">
        <v>2.6</v>
      </c>
      <c r="AO92" s="18">
        <v>6.5</v>
      </c>
      <c r="AP92" s="18">
        <v>7.1</v>
      </c>
      <c r="AQ92" s="18">
        <v>5.8</v>
      </c>
      <c r="AR92" s="18">
        <v>-3.3</v>
      </c>
      <c r="AS92" s="18">
        <v>-2.7</v>
      </c>
      <c r="AT92" s="18">
        <v>-6.2</v>
      </c>
      <c r="AU92" s="18">
        <v>-6.4</v>
      </c>
      <c r="AV92" s="18">
        <v>-2.6</v>
      </c>
      <c r="AW92" s="18">
        <v>-4.2424616300000002</v>
      </c>
      <c r="AX92" s="18">
        <v>-0.18143881000000128</v>
      </c>
      <c r="AY92" s="18">
        <v>-4.8582371400001207</v>
      </c>
      <c r="AZ92" s="18">
        <v>-11.882137580000123</v>
      </c>
      <c r="BA92" s="18">
        <v>-9.70730541</v>
      </c>
      <c r="BB92" s="18">
        <v>2.3371609100000033</v>
      </c>
      <c r="BC92" s="18">
        <v>-6.5255922099999992</v>
      </c>
    </row>
    <row r="93" spans="1:55" x14ac:dyDescent="0.25">
      <c r="A93" s="15" t="s">
        <v>248</v>
      </c>
      <c r="B93" s="15" t="s">
        <v>249</v>
      </c>
      <c r="C93" s="16">
        <v>0.6</v>
      </c>
      <c r="D93" s="16">
        <v>0.2</v>
      </c>
      <c r="E93" s="16">
        <v>0.2</v>
      </c>
      <c r="F93" s="16">
        <v>0.2</v>
      </c>
      <c r="G93" s="16">
        <v>1.2</v>
      </c>
      <c r="H93" s="16">
        <v>0.1</v>
      </c>
      <c r="I93" s="16">
        <v>0.4</v>
      </c>
      <c r="J93" s="16">
        <v>0.1</v>
      </c>
      <c r="K93" s="16">
        <v>0.2</v>
      </c>
      <c r="L93" s="16">
        <v>0.8</v>
      </c>
      <c r="M93" s="16">
        <v>-0.2</v>
      </c>
      <c r="N93" s="16">
        <v>-0.1</v>
      </c>
      <c r="O93" s="16">
        <v>-0.3</v>
      </c>
      <c r="P93" s="16">
        <v>-0.8</v>
      </c>
      <c r="Q93" s="16">
        <v>-1.5</v>
      </c>
      <c r="R93" s="16">
        <v>-0.1</v>
      </c>
      <c r="S93" s="16">
        <v>-0.5</v>
      </c>
      <c r="T93" s="16">
        <v>0.7</v>
      </c>
      <c r="U93" s="16">
        <v>-0.8</v>
      </c>
      <c r="V93" s="16">
        <v>-0.7</v>
      </c>
      <c r="W93" s="16">
        <v>-0.6</v>
      </c>
      <c r="X93" s="16">
        <v>-0.5</v>
      </c>
      <c r="Y93" s="16">
        <v>-1.7</v>
      </c>
      <c r="Z93" s="16">
        <v>-2</v>
      </c>
      <c r="AA93" s="16">
        <v>-4.8</v>
      </c>
      <c r="AB93" s="16">
        <v>0.4</v>
      </c>
      <c r="AC93" s="16">
        <v>1.2</v>
      </c>
      <c r="AD93" s="16">
        <v>1.9</v>
      </c>
      <c r="AE93" s="16">
        <v>0.8</v>
      </c>
      <c r="AF93" s="16">
        <v>4.2</v>
      </c>
      <c r="AG93" s="16">
        <v>-2.4</v>
      </c>
      <c r="AH93" s="16">
        <v>0</v>
      </c>
      <c r="AI93" s="16">
        <v>1.1000000000000001</v>
      </c>
      <c r="AJ93" s="16">
        <v>3.9</v>
      </c>
      <c r="AK93" s="16">
        <v>2.6</v>
      </c>
      <c r="AL93" s="16">
        <v>0.3</v>
      </c>
      <c r="AM93" s="16">
        <v>0.8</v>
      </c>
      <c r="AN93" s="16">
        <v>-1.2</v>
      </c>
      <c r="AO93" s="16">
        <v>-2.9</v>
      </c>
      <c r="AP93" s="16">
        <v>-3</v>
      </c>
      <c r="AQ93" s="16">
        <v>-5</v>
      </c>
      <c r="AR93" s="16">
        <v>0.9</v>
      </c>
      <c r="AS93" s="16">
        <v>0.1</v>
      </c>
      <c r="AT93" s="16">
        <v>4.3</v>
      </c>
      <c r="AU93" s="16">
        <v>0.3</v>
      </c>
      <c r="AV93" s="16">
        <v>5.0999999999999996</v>
      </c>
      <c r="AW93" s="16">
        <v>1.0957384900000011</v>
      </c>
      <c r="AX93" s="16">
        <v>0.71179798999999988</v>
      </c>
      <c r="AY93" s="16">
        <v>1.4476714399999995</v>
      </c>
      <c r="AZ93" s="16">
        <v>8.3552079199999998</v>
      </c>
      <c r="BA93" s="16">
        <v>0.85865099000000078</v>
      </c>
      <c r="BB93" s="16">
        <v>28.835182279999973</v>
      </c>
      <c r="BC93" s="16">
        <v>-1.7723164199999997</v>
      </c>
    </row>
    <row r="94" spans="1:55" x14ac:dyDescent="0.25">
      <c r="A94" s="17" t="s">
        <v>250</v>
      </c>
      <c r="B94" s="17" t="s">
        <v>251</v>
      </c>
      <c r="C94" s="18" t="s">
        <v>60</v>
      </c>
      <c r="D94" s="18" t="s">
        <v>60</v>
      </c>
      <c r="E94" s="18" t="s">
        <v>60</v>
      </c>
      <c r="F94" s="18" t="s">
        <v>60</v>
      </c>
      <c r="G94" s="18" t="s">
        <v>60</v>
      </c>
      <c r="H94" s="18" t="s">
        <v>60</v>
      </c>
      <c r="I94" s="18" t="s">
        <v>60</v>
      </c>
      <c r="J94" s="18" t="s">
        <v>60</v>
      </c>
      <c r="K94" s="18" t="s">
        <v>60</v>
      </c>
      <c r="L94" s="18" t="s">
        <v>60</v>
      </c>
      <c r="M94" s="18" t="s">
        <v>60</v>
      </c>
      <c r="N94" s="18" t="s">
        <v>60</v>
      </c>
      <c r="O94" s="18" t="s">
        <v>60</v>
      </c>
      <c r="P94" s="18" t="s">
        <v>60</v>
      </c>
      <c r="Q94" s="18" t="s">
        <v>60</v>
      </c>
      <c r="R94" s="18" t="s">
        <v>60</v>
      </c>
      <c r="S94" s="18" t="s">
        <v>60</v>
      </c>
      <c r="T94" s="18" t="s">
        <v>60</v>
      </c>
      <c r="U94" s="18" t="s">
        <v>60</v>
      </c>
      <c r="V94" s="18" t="s">
        <v>60</v>
      </c>
      <c r="W94" s="18" t="s">
        <v>60</v>
      </c>
      <c r="X94" s="18" t="s">
        <v>60</v>
      </c>
      <c r="Y94" s="18" t="s">
        <v>60</v>
      </c>
      <c r="Z94" s="18" t="s">
        <v>60</v>
      </c>
      <c r="AA94" s="18" t="s">
        <v>60</v>
      </c>
      <c r="AB94" s="18" t="s">
        <v>60</v>
      </c>
      <c r="AC94" s="18" t="s">
        <v>60</v>
      </c>
      <c r="AD94" s="18" t="s">
        <v>60</v>
      </c>
      <c r="AE94" s="18">
        <v>-0.5</v>
      </c>
      <c r="AF94" s="18">
        <v>-0.5</v>
      </c>
      <c r="AG94" s="18">
        <v>0</v>
      </c>
      <c r="AH94" s="18">
        <v>0</v>
      </c>
      <c r="AI94" s="18" t="s">
        <v>60</v>
      </c>
      <c r="AJ94" s="18" t="s">
        <v>60</v>
      </c>
      <c r="AK94" s="18">
        <v>-0.1</v>
      </c>
      <c r="AL94" s="18" t="s">
        <v>60</v>
      </c>
      <c r="AM94" s="18" t="s">
        <v>60</v>
      </c>
      <c r="AN94" s="18" t="s">
        <v>60</v>
      </c>
      <c r="AO94" s="18" t="s">
        <v>60</v>
      </c>
      <c r="AP94" s="18" t="s">
        <v>60</v>
      </c>
      <c r="AQ94" s="18" t="s">
        <v>60</v>
      </c>
      <c r="AR94" s="18" t="s">
        <v>60</v>
      </c>
      <c r="AS94" s="18" t="s">
        <v>60</v>
      </c>
      <c r="AT94" s="18" t="s">
        <v>60</v>
      </c>
      <c r="AU94" s="18" t="s">
        <v>60</v>
      </c>
      <c r="AV94" s="18" t="s">
        <v>60</v>
      </c>
      <c r="AW94" s="18">
        <v>0</v>
      </c>
      <c r="AX94" s="18">
        <v>0</v>
      </c>
      <c r="AY94" s="18">
        <v>0</v>
      </c>
      <c r="AZ94" s="18">
        <v>0</v>
      </c>
      <c r="BA94" s="18">
        <v>0</v>
      </c>
      <c r="BB94" s="18">
        <v>0</v>
      </c>
      <c r="BC94" s="18">
        <v>0</v>
      </c>
    </row>
    <row r="95" spans="1:55" x14ac:dyDescent="0.25">
      <c r="A95" s="15" t="s">
        <v>252</v>
      </c>
      <c r="B95" s="15" t="s">
        <v>59</v>
      </c>
      <c r="C95" s="16" t="s">
        <v>60</v>
      </c>
      <c r="D95" s="16" t="s">
        <v>60</v>
      </c>
      <c r="E95" s="16" t="s">
        <v>60</v>
      </c>
      <c r="F95" s="16" t="s">
        <v>60</v>
      </c>
      <c r="G95" s="16" t="s">
        <v>60</v>
      </c>
      <c r="H95" s="16" t="s">
        <v>60</v>
      </c>
      <c r="I95" s="16" t="s">
        <v>60</v>
      </c>
      <c r="J95" s="16" t="s">
        <v>60</v>
      </c>
      <c r="K95" s="16" t="s">
        <v>60</v>
      </c>
      <c r="L95" s="16" t="s">
        <v>60</v>
      </c>
      <c r="M95" s="16" t="s">
        <v>60</v>
      </c>
      <c r="N95" s="16" t="s">
        <v>60</v>
      </c>
      <c r="O95" s="16" t="s">
        <v>60</v>
      </c>
      <c r="P95" s="16" t="s">
        <v>60</v>
      </c>
      <c r="Q95" s="16" t="s">
        <v>60</v>
      </c>
      <c r="R95" s="16" t="s">
        <v>60</v>
      </c>
      <c r="S95" s="16" t="s">
        <v>60</v>
      </c>
      <c r="T95" s="16" t="s">
        <v>60</v>
      </c>
      <c r="U95" s="16" t="s">
        <v>60</v>
      </c>
      <c r="V95" s="16" t="s">
        <v>60</v>
      </c>
      <c r="W95" s="16" t="s">
        <v>60</v>
      </c>
      <c r="X95" s="16" t="s">
        <v>60</v>
      </c>
      <c r="Y95" s="16" t="s">
        <v>60</v>
      </c>
      <c r="Z95" s="16" t="s">
        <v>60</v>
      </c>
      <c r="AA95" s="16" t="s">
        <v>60</v>
      </c>
      <c r="AB95" s="16" t="s">
        <v>60</v>
      </c>
      <c r="AC95" s="16">
        <v>45.7</v>
      </c>
      <c r="AD95" s="16" t="s">
        <v>60</v>
      </c>
      <c r="AE95" s="16" t="s">
        <v>60</v>
      </c>
      <c r="AF95" s="16">
        <v>45.7</v>
      </c>
      <c r="AG95" s="16" t="s">
        <v>60</v>
      </c>
      <c r="AH95" s="16" t="s">
        <v>60</v>
      </c>
      <c r="AI95" s="16" t="s">
        <v>60</v>
      </c>
      <c r="AJ95" s="16" t="s">
        <v>60</v>
      </c>
      <c r="AK95" s="16" t="s">
        <v>60</v>
      </c>
      <c r="AL95" s="16" t="s">
        <v>60</v>
      </c>
      <c r="AM95" s="16">
        <v>-40.6</v>
      </c>
      <c r="AN95" s="16" t="s">
        <v>60</v>
      </c>
      <c r="AO95" s="16" t="s">
        <v>60</v>
      </c>
      <c r="AP95" s="16">
        <v>-40.6</v>
      </c>
      <c r="AQ95" s="16" t="s">
        <v>60</v>
      </c>
      <c r="AR95" s="16" t="s">
        <v>60</v>
      </c>
      <c r="AS95" s="16" t="s">
        <v>60</v>
      </c>
      <c r="AT95" s="16" t="s">
        <v>60</v>
      </c>
      <c r="AU95" s="16" t="s">
        <v>60</v>
      </c>
      <c r="AV95" s="16" t="s">
        <v>60</v>
      </c>
      <c r="AW95" s="16">
        <v>0</v>
      </c>
      <c r="AX95" s="16">
        <v>0</v>
      </c>
      <c r="AY95" s="16">
        <v>0</v>
      </c>
      <c r="AZ95" s="16">
        <v>0</v>
      </c>
      <c r="BA95" s="16">
        <v>0</v>
      </c>
      <c r="BB95" s="16">
        <v>0</v>
      </c>
      <c r="BC95" s="16">
        <v>0</v>
      </c>
    </row>
    <row r="96" spans="1:55" x14ac:dyDescent="0.25">
      <c r="A96" s="17" t="s">
        <v>253</v>
      </c>
      <c r="B96" s="17" t="s">
        <v>254</v>
      </c>
      <c r="C96" s="18" t="s">
        <v>60</v>
      </c>
      <c r="D96" s="18" t="s">
        <v>60</v>
      </c>
      <c r="E96" s="18" t="s">
        <v>60</v>
      </c>
      <c r="F96" s="18" t="s">
        <v>60</v>
      </c>
      <c r="G96" s="18" t="s">
        <v>60</v>
      </c>
      <c r="H96" s="18" t="s">
        <v>60</v>
      </c>
      <c r="I96" s="18" t="s">
        <v>60</v>
      </c>
      <c r="J96" s="18" t="s">
        <v>60</v>
      </c>
      <c r="K96" s="18" t="s">
        <v>60</v>
      </c>
      <c r="L96" s="18" t="s">
        <v>60</v>
      </c>
      <c r="M96" s="18" t="s">
        <v>60</v>
      </c>
      <c r="N96" s="18" t="s">
        <v>60</v>
      </c>
      <c r="O96" s="18" t="s">
        <v>60</v>
      </c>
      <c r="P96" s="18" t="s">
        <v>60</v>
      </c>
      <c r="Q96" s="18" t="s">
        <v>60</v>
      </c>
      <c r="R96" s="18" t="s">
        <v>60</v>
      </c>
      <c r="S96" s="18" t="s">
        <v>60</v>
      </c>
      <c r="T96" s="18" t="s">
        <v>60</v>
      </c>
      <c r="U96" s="18" t="s">
        <v>60</v>
      </c>
      <c r="V96" s="18" t="s">
        <v>60</v>
      </c>
      <c r="W96" s="18" t="s">
        <v>60</v>
      </c>
      <c r="X96" s="18" t="s">
        <v>60</v>
      </c>
      <c r="Y96" s="18">
        <v>116</v>
      </c>
      <c r="Z96" s="18">
        <v>4.2</v>
      </c>
      <c r="AA96" s="18">
        <v>120.2</v>
      </c>
      <c r="AB96" s="18" t="s">
        <v>60</v>
      </c>
      <c r="AC96" s="18" t="s">
        <v>60</v>
      </c>
      <c r="AD96" s="18" t="s">
        <v>60</v>
      </c>
      <c r="AE96" s="18" t="s">
        <v>60</v>
      </c>
      <c r="AF96" s="18" t="s">
        <v>60</v>
      </c>
      <c r="AG96" s="18" t="s">
        <v>60</v>
      </c>
      <c r="AH96" s="18" t="s">
        <v>60</v>
      </c>
      <c r="AI96" s="18" t="s">
        <v>60</v>
      </c>
      <c r="AJ96" s="18" t="s">
        <v>60</v>
      </c>
      <c r="AK96" s="18" t="s">
        <v>60</v>
      </c>
      <c r="AL96" s="18" t="s">
        <v>60</v>
      </c>
      <c r="AM96" s="18" t="s">
        <v>60</v>
      </c>
      <c r="AN96" s="18" t="s">
        <v>60</v>
      </c>
      <c r="AO96" s="18" t="s">
        <v>60</v>
      </c>
      <c r="AP96" s="18" t="s">
        <v>60</v>
      </c>
      <c r="AQ96" s="18" t="s">
        <v>60</v>
      </c>
      <c r="AR96" s="18" t="s">
        <v>60</v>
      </c>
      <c r="AS96" s="18" t="s">
        <v>60</v>
      </c>
      <c r="AT96" s="18" t="s">
        <v>60</v>
      </c>
      <c r="AU96" s="18" t="s">
        <v>60</v>
      </c>
      <c r="AV96" s="18" t="s">
        <v>60</v>
      </c>
      <c r="AW96" s="18">
        <v>0</v>
      </c>
      <c r="AX96" s="18">
        <v>0</v>
      </c>
      <c r="AY96" s="18">
        <v>0</v>
      </c>
      <c r="AZ96" s="18">
        <v>0</v>
      </c>
      <c r="BA96" s="18">
        <v>0</v>
      </c>
      <c r="BB96" s="18">
        <v>0</v>
      </c>
      <c r="BC96" s="18">
        <v>0</v>
      </c>
    </row>
    <row r="97" spans="1:55" x14ac:dyDescent="0.25">
      <c r="A97" s="15" t="s">
        <v>255</v>
      </c>
      <c r="B97" s="15" t="s">
        <v>256</v>
      </c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>
        <v>-0.3</v>
      </c>
      <c r="Z97" s="16">
        <v>-2.4</v>
      </c>
      <c r="AA97" s="16">
        <v>-2.7</v>
      </c>
      <c r="AB97" s="16">
        <v>-0.4</v>
      </c>
      <c r="AC97" s="16">
        <v>3.1</v>
      </c>
      <c r="AD97" s="16">
        <v>0.3</v>
      </c>
      <c r="AE97" s="16">
        <v>3.6</v>
      </c>
      <c r="AF97" s="16">
        <v>6.6</v>
      </c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>
        <v>0</v>
      </c>
      <c r="AX97" s="16">
        <v>0</v>
      </c>
      <c r="AY97" s="16">
        <v>0</v>
      </c>
      <c r="AZ97" s="16">
        <v>0</v>
      </c>
      <c r="BA97" s="16">
        <v>0</v>
      </c>
      <c r="BB97" s="16">
        <v>0</v>
      </c>
      <c r="BC97" s="16">
        <v>0</v>
      </c>
    </row>
    <row r="98" spans="1:55" x14ac:dyDescent="0.25">
      <c r="A98" s="17" t="s">
        <v>257</v>
      </c>
      <c r="B98" s="17" t="s">
        <v>258</v>
      </c>
      <c r="C98" s="18">
        <v>0.1</v>
      </c>
      <c r="D98" s="18">
        <v>-1.4</v>
      </c>
      <c r="E98" s="18">
        <v>-0.6</v>
      </c>
      <c r="F98" s="18">
        <v>-0.9</v>
      </c>
      <c r="G98" s="18">
        <v>-2.7</v>
      </c>
      <c r="H98" s="18">
        <v>-1.7</v>
      </c>
      <c r="I98" s="18">
        <v>-1</v>
      </c>
      <c r="J98" s="18">
        <v>0.6</v>
      </c>
      <c r="K98" s="18">
        <v>-1.1000000000000001</v>
      </c>
      <c r="L98" s="18">
        <v>-3.1</v>
      </c>
      <c r="M98" s="18">
        <v>3.4</v>
      </c>
      <c r="N98" s="18">
        <v>0.2</v>
      </c>
      <c r="O98" s="18">
        <v>-14.9</v>
      </c>
      <c r="P98" s="18">
        <v>-21</v>
      </c>
      <c r="Q98" s="18">
        <v>-32.299999999999997</v>
      </c>
      <c r="R98" s="18">
        <v>-4.5</v>
      </c>
      <c r="S98" s="18">
        <v>-4.3</v>
      </c>
      <c r="T98" s="18">
        <v>-1.3</v>
      </c>
      <c r="U98" s="18">
        <v>20.6</v>
      </c>
      <c r="V98" s="18">
        <v>10.5</v>
      </c>
      <c r="W98" s="18">
        <v>2.5</v>
      </c>
      <c r="X98" s="18">
        <v>0.6</v>
      </c>
      <c r="Y98" s="18">
        <v>114</v>
      </c>
      <c r="Z98" s="18">
        <v>37.799999999999997</v>
      </c>
      <c r="AA98" s="18">
        <v>154.9</v>
      </c>
      <c r="AB98" s="18">
        <v>-3.5</v>
      </c>
      <c r="AC98" s="18">
        <v>44.8</v>
      </c>
      <c r="AD98" s="18">
        <v>2.2999999999999998</v>
      </c>
      <c r="AE98" s="18">
        <v>7.8</v>
      </c>
      <c r="AF98" s="18">
        <v>51.5</v>
      </c>
      <c r="AG98" s="18">
        <v>1.3</v>
      </c>
      <c r="AH98" s="18">
        <v>4.9000000000000004</v>
      </c>
      <c r="AI98" s="18">
        <v>-1</v>
      </c>
      <c r="AJ98" s="18">
        <v>-1.7</v>
      </c>
      <c r="AK98" s="18">
        <v>3.5</v>
      </c>
      <c r="AL98" s="18">
        <v>-3.3</v>
      </c>
      <c r="AM98" s="18">
        <v>-45.1</v>
      </c>
      <c r="AN98" s="18">
        <v>-2.4</v>
      </c>
      <c r="AO98" s="18">
        <v>1.4</v>
      </c>
      <c r="AP98" s="18">
        <v>-49.4</v>
      </c>
      <c r="AQ98" s="18">
        <v>-4.3</v>
      </c>
      <c r="AR98" s="18">
        <v>-7</v>
      </c>
      <c r="AS98" s="18">
        <v>-1.3</v>
      </c>
      <c r="AT98" s="18">
        <v>2.2000000000000002</v>
      </c>
      <c r="AU98" s="18">
        <v>-10.4</v>
      </c>
      <c r="AV98" s="18">
        <v>3.7</v>
      </c>
      <c r="AW98" s="18">
        <v>-5.189549819999999</v>
      </c>
      <c r="AX98" s="18">
        <v>2.2829425799999976</v>
      </c>
      <c r="AY98" s="18">
        <v>-113.16320942000013</v>
      </c>
      <c r="AZ98" s="18">
        <v>-112.36981666000013</v>
      </c>
      <c r="BA98" s="18">
        <v>-16.101095300000001</v>
      </c>
      <c r="BB98" s="18">
        <v>16.896247709999976</v>
      </c>
      <c r="BC98" s="18">
        <v>-5.0292170999999986</v>
      </c>
    </row>
    <row r="99" spans="1:55" x14ac:dyDescent="0.25">
      <c r="A99" s="15" t="s">
        <v>259</v>
      </c>
      <c r="B99" s="15" t="s">
        <v>260</v>
      </c>
      <c r="C99" s="16">
        <v>-65.2</v>
      </c>
      <c r="D99" s="16">
        <v>-71</v>
      </c>
      <c r="E99" s="16">
        <v>-78.5</v>
      </c>
      <c r="F99" s="16">
        <v>-108.3</v>
      </c>
      <c r="G99" s="16">
        <v>-323</v>
      </c>
      <c r="H99" s="16">
        <v>-99</v>
      </c>
      <c r="I99" s="16">
        <v>-154.4</v>
      </c>
      <c r="J99" s="16">
        <v>-105.9</v>
      </c>
      <c r="K99" s="16">
        <v>-125.2</v>
      </c>
      <c r="L99" s="16">
        <v>-484.5</v>
      </c>
      <c r="M99" s="16">
        <v>-126.4</v>
      </c>
      <c r="N99" s="16">
        <v>-128.80000000000001</v>
      </c>
      <c r="O99" s="16">
        <v>-160.1</v>
      </c>
      <c r="P99" s="16">
        <v>-180.9</v>
      </c>
      <c r="Q99" s="16">
        <v>-596.20000000000005</v>
      </c>
      <c r="R99" s="16">
        <v>-160.9</v>
      </c>
      <c r="S99" s="16">
        <v>-161.80000000000001</v>
      </c>
      <c r="T99" s="16">
        <v>-166.7</v>
      </c>
      <c r="U99" s="16">
        <v>-174.3</v>
      </c>
      <c r="V99" s="16">
        <v>-663.7</v>
      </c>
      <c r="W99" s="16">
        <v>-175.3</v>
      </c>
      <c r="X99" s="16">
        <v>-193.1</v>
      </c>
      <c r="Y99" s="16">
        <v>-95.6</v>
      </c>
      <c r="Z99" s="16">
        <v>-221.2</v>
      </c>
      <c r="AA99" s="16">
        <v>-685.1</v>
      </c>
      <c r="AB99" s="16">
        <v>-198.4</v>
      </c>
      <c r="AC99" s="16">
        <v>-169.1</v>
      </c>
      <c r="AD99" s="16">
        <v>-216.5</v>
      </c>
      <c r="AE99" s="16">
        <v>-248</v>
      </c>
      <c r="AF99" s="16">
        <v>-832</v>
      </c>
      <c r="AG99" s="16" t="s">
        <v>60</v>
      </c>
      <c r="AH99" s="16" t="s">
        <v>60</v>
      </c>
      <c r="AI99" s="16" t="s">
        <v>60</v>
      </c>
      <c r="AJ99" s="16" t="s">
        <v>60</v>
      </c>
      <c r="AK99" s="16" t="s">
        <v>60</v>
      </c>
      <c r="AL99" s="16" t="s">
        <v>60</v>
      </c>
      <c r="AM99" s="16" t="s">
        <v>60</v>
      </c>
      <c r="AN99" s="16" t="s">
        <v>60</v>
      </c>
      <c r="AO99" s="16" t="s">
        <v>60</v>
      </c>
      <c r="AP99" s="16" t="s">
        <v>60</v>
      </c>
      <c r="AQ99" s="16" t="s">
        <v>60</v>
      </c>
      <c r="AR99" s="16" t="s">
        <v>60</v>
      </c>
      <c r="AS99" s="16" t="s">
        <v>60</v>
      </c>
      <c r="AT99" s="16" t="s">
        <v>60</v>
      </c>
      <c r="AU99" s="16" t="s">
        <v>60</v>
      </c>
      <c r="AV99" s="16" t="s">
        <v>60</v>
      </c>
      <c r="AW99" s="16"/>
      <c r="AX99" s="16"/>
      <c r="AY99" s="16"/>
      <c r="AZ99" s="16"/>
      <c r="BA99" s="16"/>
      <c r="BB99" s="16"/>
      <c r="BC99" s="16"/>
    </row>
    <row r="100" spans="1:55" x14ac:dyDescent="0.25">
      <c r="A100" s="17" t="s">
        <v>261</v>
      </c>
      <c r="B100" s="17" t="s">
        <v>262</v>
      </c>
      <c r="C100" s="18">
        <v>-65.2</v>
      </c>
      <c r="D100" s="18">
        <v>-71</v>
      </c>
      <c r="E100" s="18">
        <v>-78.5</v>
      </c>
      <c r="F100" s="18">
        <v>-108.3</v>
      </c>
      <c r="G100" s="18">
        <v>-323</v>
      </c>
      <c r="H100" s="18">
        <v>-99</v>
      </c>
      <c r="I100" s="18">
        <v>-154.4</v>
      </c>
      <c r="J100" s="18">
        <v>-105.9</v>
      </c>
      <c r="K100" s="18">
        <v>-125.2</v>
      </c>
      <c r="L100" s="18">
        <v>-484.5</v>
      </c>
      <c r="M100" s="18">
        <v>-126.4</v>
      </c>
      <c r="N100" s="18">
        <v>-128.80000000000001</v>
      </c>
      <c r="O100" s="18">
        <v>-160.1</v>
      </c>
      <c r="P100" s="18">
        <v>-180.9</v>
      </c>
      <c r="Q100" s="18">
        <v>-596.20000000000005</v>
      </c>
      <c r="R100" s="18">
        <v>-160.9</v>
      </c>
      <c r="S100" s="18">
        <v>-161.80000000000001</v>
      </c>
      <c r="T100" s="18">
        <v>-166.7</v>
      </c>
      <c r="U100" s="18">
        <v>-174.3</v>
      </c>
      <c r="V100" s="18">
        <v>-663.7</v>
      </c>
      <c r="W100" s="18">
        <v>-175.3</v>
      </c>
      <c r="X100" s="18">
        <v>-193.1</v>
      </c>
      <c r="Y100" s="18">
        <v>-101.6</v>
      </c>
      <c r="Z100" s="18">
        <v>-231.1</v>
      </c>
      <c r="AA100" s="18">
        <v>-701.1</v>
      </c>
      <c r="AB100" s="18">
        <v>-206.4</v>
      </c>
      <c r="AC100" s="18">
        <v>-168.9</v>
      </c>
      <c r="AD100" s="18">
        <v>-223.6</v>
      </c>
      <c r="AE100" s="18">
        <v>-253.5</v>
      </c>
      <c r="AF100" s="18">
        <v>-852.4</v>
      </c>
      <c r="AG100" s="18">
        <v>-224.7</v>
      </c>
      <c r="AH100" s="18">
        <v>-228.6</v>
      </c>
      <c r="AI100" s="18">
        <v>-259.2</v>
      </c>
      <c r="AJ100" s="18">
        <v>-255.6</v>
      </c>
      <c r="AK100" s="18">
        <v>-968.1</v>
      </c>
      <c r="AL100" s="18">
        <v>-225.1</v>
      </c>
      <c r="AM100" s="18">
        <v>-267.2</v>
      </c>
      <c r="AN100" s="18">
        <v>-231</v>
      </c>
      <c r="AO100" s="18">
        <v>-249.8</v>
      </c>
      <c r="AP100" s="18">
        <v>-973</v>
      </c>
      <c r="AQ100" s="18">
        <v>-218.2</v>
      </c>
      <c r="AR100" s="18">
        <v>-242.7</v>
      </c>
      <c r="AS100" s="18">
        <v>-225</v>
      </c>
      <c r="AT100" s="18">
        <v>-226.6</v>
      </c>
      <c r="AU100" s="18">
        <v>-912.5</v>
      </c>
      <c r="AV100" s="18">
        <v>-213.81506139000004</v>
      </c>
      <c r="AW100" s="18">
        <v>-236.81123531279312</v>
      </c>
      <c r="AX100" s="18">
        <v>-238.38189118593431</v>
      </c>
      <c r="AY100" s="18">
        <v>-358.28244281364266</v>
      </c>
      <c r="AZ100" s="18">
        <v>-1047.29063070237</v>
      </c>
      <c r="BA100" s="18">
        <v>-285.44174104396541</v>
      </c>
      <c r="BB100" s="18">
        <v>-201.3292160000467</v>
      </c>
      <c r="BC100" s="18">
        <v>-220.75233941000019</v>
      </c>
    </row>
    <row r="101" spans="1:55" x14ac:dyDescent="0.25">
      <c r="A101" s="15" t="s">
        <v>263</v>
      </c>
      <c r="B101" s="15" t="s">
        <v>263</v>
      </c>
      <c r="C101" s="16">
        <v>6.5</v>
      </c>
      <c r="D101" s="16">
        <v>12.6</v>
      </c>
      <c r="E101" s="16">
        <v>15.3</v>
      </c>
      <c r="F101" s="16">
        <v>-7.1</v>
      </c>
      <c r="G101" s="16">
        <v>27.2</v>
      </c>
      <c r="H101" s="16">
        <v>8</v>
      </c>
      <c r="I101" s="16">
        <v>-37.9</v>
      </c>
      <c r="J101" s="16">
        <v>25</v>
      </c>
      <c r="K101" s="16">
        <v>16.2</v>
      </c>
      <c r="L101" s="16">
        <v>11.3</v>
      </c>
      <c r="M101" s="16">
        <v>19</v>
      </c>
      <c r="N101" s="16">
        <v>24.7</v>
      </c>
      <c r="O101" s="16">
        <v>25.7</v>
      </c>
      <c r="P101" s="16">
        <v>9.8000000000000007</v>
      </c>
      <c r="Q101" s="16">
        <v>79.2</v>
      </c>
      <c r="R101" s="16">
        <v>35.700000000000003</v>
      </c>
      <c r="S101" s="16">
        <v>47.6</v>
      </c>
      <c r="T101" s="16">
        <v>71.7</v>
      </c>
      <c r="U101" s="16">
        <v>76.400000000000006</v>
      </c>
      <c r="V101" s="16">
        <v>231.4</v>
      </c>
      <c r="W101" s="16">
        <v>67.900000000000006</v>
      </c>
      <c r="X101" s="16">
        <v>61</v>
      </c>
      <c r="Y101" s="16">
        <v>211</v>
      </c>
      <c r="Z101" s="16">
        <v>75.8</v>
      </c>
      <c r="AA101" s="16">
        <v>415.8</v>
      </c>
      <c r="AB101" s="16">
        <v>100.1</v>
      </c>
      <c r="AC101" s="16">
        <v>125.3</v>
      </c>
      <c r="AD101" s="16">
        <v>118.6</v>
      </c>
      <c r="AE101" s="16">
        <v>95.5</v>
      </c>
      <c r="AF101" s="16">
        <v>439.5</v>
      </c>
      <c r="AG101" s="16" t="s">
        <v>60</v>
      </c>
      <c r="AH101" s="16" t="s">
        <v>60</v>
      </c>
      <c r="AI101" s="16" t="s">
        <v>60</v>
      </c>
      <c r="AJ101" s="16" t="s">
        <v>60</v>
      </c>
      <c r="AK101" s="16" t="s">
        <v>60</v>
      </c>
      <c r="AL101" s="16" t="s">
        <v>60</v>
      </c>
      <c r="AM101" s="16" t="s">
        <v>60</v>
      </c>
      <c r="AN101" s="16" t="s">
        <v>60</v>
      </c>
      <c r="AO101" s="16" t="s">
        <v>60</v>
      </c>
      <c r="AP101" s="16" t="s">
        <v>60</v>
      </c>
      <c r="AQ101" s="16" t="s">
        <v>60</v>
      </c>
      <c r="AR101" s="16" t="s">
        <v>60</v>
      </c>
      <c r="AS101" s="16" t="s">
        <v>60</v>
      </c>
      <c r="AT101" s="16" t="s">
        <v>60</v>
      </c>
      <c r="AU101" s="16" t="s">
        <v>60</v>
      </c>
      <c r="AV101" s="16" t="s">
        <v>60</v>
      </c>
      <c r="AW101" s="16">
        <v>0</v>
      </c>
      <c r="AX101" s="16">
        <v>0</v>
      </c>
      <c r="AY101" s="16">
        <v>0</v>
      </c>
      <c r="AZ101" s="16">
        <v>0</v>
      </c>
      <c r="BA101" s="16">
        <v>0</v>
      </c>
      <c r="BB101" s="16">
        <v>0</v>
      </c>
      <c r="BC101" s="16">
        <v>0</v>
      </c>
    </row>
    <row r="102" spans="1:55" x14ac:dyDescent="0.25">
      <c r="A102" s="17" t="s">
        <v>264</v>
      </c>
      <c r="B102" s="17" t="s">
        <v>265</v>
      </c>
      <c r="C102" s="18">
        <v>6.5</v>
      </c>
      <c r="D102" s="18">
        <v>12.6</v>
      </c>
      <c r="E102" s="18">
        <v>15.3</v>
      </c>
      <c r="F102" s="18">
        <v>-7.1</v>
      </c>
      <c r="G102" s="18">
        <v>27.2</v>
      </c>
      <c r="H102" s="18">
        <v>8</v>
      </c>
      <c r="I102" s="18">
        <v>-37.9</v>
      </c>
      <c r="J102" s="18">
        <v>25</v>
      </c>
      <c r="K102" s="18">
        <v>16.2</v>
      </c>
      <c r="L102" s="18">
        <v>11.3</v>
      </c>
      <c r="M102" s="18">
        <v>19</v>
      </c>
      <c r="N102" s="18">
        <v>24.7</v>
      </c>
      <c r="O102" s="18">
        <v>25.7</v>
      </c>
      <c r="P102" s="18">
        <v>9.8000000000000007</v>
      </c>
      <c r="Q102" s="18">
        <v>79.2</v>
      </c>
      <c r="R102" s="18">
        <v>35.700000000000003</v>
      </c>
      <c r="S102" s="18">
        <v>47.6</v>
      </c>
      <c r="T102" s="18">
        <v>71.7</v>
      </c>
      <c r="U102" s="18">
        <v>76.400000000000006</v>
      </c>
      <c r="V102" s="18">
        <v>231.4</v>
      </c>
      <c r="W102" s="18">
        <v>67.900000000000006</v>
      </c>
      <c r="X102" s="18">
        <v>61</v>
      </c>
      <c r="Y102" s="18">
        <v>208.9</v>
      </c>
      <c r="Z102" s="18">
        <v>74.099999999999994</v>
      </c>
      <c r="AA102" s="18">
        <v>411.9</v>
      </c>
      <c r="AB102" s="18">
        <v>92</v>
      </c>
      <c r="AC102" s="18">
        <v>128.19999999999999</v>
      </c>
      <c r="AD102" s="18">
        <v>112.9</v>
      </c>
      <c r="AE102" s="18">
        <v>88.9</v>
      </c>
      <c r="AF102" s="18">
        <v>421.9</v>
      </c>
      <c r="AG102" s="18">
        <v>115.7</v>
      </c>
      <c r="AH102" s="18">
        <v>120.3</v>
      </c>
      <c r="AI102" s="18">
        <v>131.69999999999999</v>
      </c>
      <c r="AJ102" s="18">
        <v>125.8</v>
      </c>
      <c r="AK102" s="18">
        <v>493.6</v>
      </c>
      <c r="AL102" s="18">
        <v>155.19999999999999</v>
      </c>
      <c r="AM102" s="18">
        <v>122.9</v>
      </c>
      <c r="AN102" s="18">
        <v>188.3</v>
      </c>
      <c r="AO102" s="18">
        <v>138.5</v>
      </c>
      <c r="AP102" s="18">
        <v>604.9</v>
      </c>
      <c r="AQ102" s="18">
        <v>171.2</v>
      </c>
      <c r="AR102" s="18">
        <v>147.69999999999999</v>
      </c>
      <c r="AS102" s="18">
        <v>176</v>
      </c>
      <c r="AT102" s="18">
        <v>165.7</v>
      </c>
      <c r="AU102" s="18">
        <v>660.6</v>
      </c>
      <c r="AV102" s="18">
        <v>166.48493860999997</v>
      </c>
      <c r="AW102" s="18">
        <v>167.44523828991555</v>
      </c>
      <c r="AX102" s="18">
        <v>189.7163973014687</v>
      </c>
      <c r="AY102" s="18">
        <v>52.573357221702281</v>
      </c>
      <c r="AZ102" s="18">
        <v>576.21993142308656</v>
      </c>
      <c r="BA102" s="18">
        <v>130.43206466326734</v>
      </c>
      <c r="BB102" s="18">
        <v>189.70941360505134</v>
      </c>
      <c r="BC102" s="18">
        <v>208.13605272083248</v>
      </c>
    </row>
    <row r="103" spans="1:55" x14ac:dyDescent="0.25">
      <c r="A103" s="15" t="s">
        <v>266</v>
      </c>
      <c r="B103" s="15" t="s">
        <v>267</v>
      </c>
      <c r="C103" s="16">
        <v>22.7</v>
      </c>
      <c r="D103" s="16">
        <v>24.5</v>
      </c>
      <c r="E103" s="16">
        <v>20</v>
      </c>
      <c r="F103" s="16">
        <v>32.700000000000003</v>
      </c>
      <c r="G103" s="16">
        <v>99.9</v>
      </c>
      <c r="H103" s="16">
        <v>29</v>
      </c>
      <c r="I103" s="16">
        <v>30.3</v>
      </c>
      <c r="J103" s="16">
        <v>34.9</v>
      </c>
      <c r="K103" s="16">
        <v>35.6</v>
      </c>
      <c r="L103" s="16">
        <v>129.80000000000001</v>
      </c>
      <c r="M103" s="16">
        <v>37.1</v>
      </c>
      <c r="N103" s="16">
        <v>40.200000000000003</v>
      </c>
      <c r="O103" s="16">
        <v>42.4</v>
      </c>
      <c r="P103" s="16">
        <v>42.7</v>
      </c>
      <c r="Q103" s="16">
        <v>162.4</v>
      </c>
      <c r="R103" s="16">
        <v>43.5</v>
      </c>
      <c r="S103" s="16">
        <v>43.6</v>
      </c>
      <c r="T103" s="16">
        <v>44.1</v>
      </c>
      <c r="U103" s="16">
        <v>46.1</v>
      </c>
      <c r="V103" s="16">
        <v>177.4</v>
      </c>
      <c r="W103" s="16">
        <v>48.4</v>
      </c>
      <c r="X103" s="16">
        <v>49.2</v>
      </c>
      <c r="Y103" s="16">
        <v>53.3</v>
      </c>
      <c r="Z103" s="16">
        <v>56</v>
      </c>
      <c r="AA103" s="16">
        <v>206.9</v>
      </c>
      <c r="AB103" s="16">
        <v>51.3</v>
      </c>
      <c r="AC103" s="16">
        <v>55.9</v>
      </c>
      <c r="AD103" s="16">
        <v>54</v>
      </c>
      <c r="AE103" s="16">
        <v>55.9</v>
      </c>
      <c r="AF103" s="16">
        <v>217.1</v>
      </c>
      <c r="AG103" s="16" t="s">
        <v>60</v>
      </c>
      <c r="AH103" s="16" t="s">
        <v>60</v>
      </c>
      <c r="AI103" s="16" t="s">
        <v>60</v>
      </c>
      <c r="AJ103" s="16" t="s">
        <v>60</v>
      </c>
      <c r="AK103" s="16" t="s">
        <v>60</v>
      </c>
      <c r="AL103" s="16" t="s">
        <v>60</v>
      </c>
      <c r="AM103" s="16" t="s">
        <v>60</v>
      </c>
      <c r="AN103" s="16" t="s">
        <v>60</v>
      </c>
      <c r="AO103" s="16" t="s">
        <v>60</v>
      </c>
      <c r="AP103" s="16" t="s">
        <v>60</v>
      </c>
      <c r="AQ103" s="16" t="s">
        <v>60</v>
      </c>
      <c r="AR103" s="16" t="s">
        <v>60</v>
      </c>
      <c r="AS103" s="16" t="s">
        <v>60</v>
      </c>
      <c r="AT103" s="16" t="s">
        <v>60</v>
      </c>
      <c r="AU103" s="16" t="s">
        <v>60</v>
      </c>
      <c r="AV103" s="16" t="s">
        <v>60</v>
      </c>
      <c r="AW103" s="16">
        <v>0</v>
      </c>
      <c r="AX103" s="16">
        <v>0</v>
      </c>
      <c r="AY103" s="16">
        <v>0</v>
      </c>
      <c r="AZ103" s="16">
        <v>0</v>
      </c>
      <c r="BA103" s="16">
        <v>0</v>
      </c>
      <c r="BB103" s="16">
        <v>0</v>
      </c>
      <c r="BC103" s="16">
        <v>0</v>
      </c>
    </row>
    <row r="104" spans="1:55" x14ac:dyDescent="0.25">
      <c r="A104" s="17" t="s">
        <v>268</v>
      </c>
      <c r="B104" s="17" t="s">
        <v>269</v>
      </c>
      <c r="C104" s="18">
        <v>22.7</v>
      </c>
      <c r="D104" s="18">
        <v>24.5</v>
      </c>
      <c r="E104" s="18">
        <v>20</v>
      </c>
      <c r="F104" s="18">
        <v>32.700000000000003</v>
      </c>
      <c r="G104" s="18">
        <v>99.9</v>
      </c>
      <c r="H104" s="18">
        <v>29</v>
      </c>
      <c r="I104" s="18">
        <v>30.3</v>
      </c>
      <c r="J104" s="18">
        <v>34.9</v>
      </c>
      <c r="K104" s="18">
        <v>35.6</v>
      </c>
      <c r="L104" s="18">
        <v>129.80000000000001</v>
      </c>
      <c r="M104" s="18">
        <v>37.1</v>
      </c>
      <c r="N104" s="18">
        <v>40.200000000000003</v>
      </c>
      <c r="O104" s="18">
        <v>42.4</v>
      </c>
      <c r="P104" s="18">
        <v>42.7</v>
      </c>
      <c r="Q104" s="18">
        <v>162.4</v>
      </c>
      <c r="R104" s="18">
        <v>43.5</v>
      </c>
      <c r="S104" s="18">
        <v>43.6</v>
      </c>
      <c r="T104" s="18">
        <v>44.1</v>
      </c>
      <c r="U104" s="18">
        <v>46.1</v>
      </c>
      <c r="V104" s="18">
        <v>177.4</v>
      </c>
      <c r="W104" s="18">
        <v>48.4</v>
      </c>
      <c r="X104" s="18">
        <v>49.2</v>
      </c>
      <c r="Y104" s="18">
        <v>53.8</v>
      </c>
      <c r="Z104" s="18">
        <v>56.7</v>
      </c>
      <c r="AA104" s="18">
        <v>208.1</v>
      </c>
      <c r="AB104" s="18">
        <v>52.3</v>
      </c>
      <c r="AC104" s="18">
        <v>57.1</v>
      </c>
      <c r="AD104" s="18">
        <v>55.2</v>
      </c>
      <c r="AE104" s="18">
        <v>57.2</v>
      </c>
      <c r="AF104" s="18">
        <v>221.9</v>
      </c>
      <c r="AG104" s="18">
        <v>56.1</v>
      </c>
      <c r="AH104" s="18">
        <v>54.9</v>
      </c>
      <c r="AI104" s="18">
        <v>52.7</v>
      </c>
      <c r="AJ104" s="18">
        <v>52.6</v>
      </c>
      <c r="AK104" s="18">
        <v>216.3</v>
      </c>
      <c r="AL104" s="18">
        <v>75.599999999999994</v>
      </c>
      <c r="AM104" s="18">
        <v>76.400000000000006</v>
      </c>
      <c r="AN104" s="18">
        <v>75.7</v>
      </c>
      <c r="AO104" s="18">
        <v>74.099999999999994</v>
      </c>
      <c r="AP104" s="18">
        <v>301.89999999999998</v>
      </c>
      <c r="AQ104" s="18">
        <v>82.4</v>
      </c>
      <c r="AR104" s="18">
        <v>83.1</v>
      </c>
      <c r="AS104" s="18">
        <v>83.1</v>
      </c>
      <c r="AT104" s="18">
        <v>91.6</v>
      </c>
      <c r="AU104" s="18">
        <v>340.2</v>
      </c>
      <c r="AV104" s="18">
        <v>93.6</v>
      </c>
      <c r="AW104" s="18">
        <v>94.540863049997952</v>
      </c>
      <c r="AX104" s="18">
        <v>92.873834166741545</v>
      </c>
      <c r="AY104" s="18">
        <v>99.67635377277395</v>
      </c>
      <c r="AZ104" s="18">
        <v>380.69105098951343</v>
      </c>
      <c r="BA104" s="18">
        <v>94.617464704013514</v>
      </c>
      <c r="BB104" s="18">
        <v>102.43725032999937</v>
      </c>
      <c r="BC104" s="18">
        <v>93.35592126999849</v>
      </c>
    </row>
    <row r="105" spans="1:55" x14ac:dyDescent="0.25">
      <c r="A105" s="15" t="s">
        <v>270</v>
      </c>
      <c r="B105" s="15" t="s">
        <v>271</v>
      </c>
      <c r="C105" s="16">
        <v>29.1</v>
      </c>
      <c r="D105" s="16">
        <v>37.1</v>
      </c>
      <c r="E105" s="16">
        <v>35.200000000000003</v>
      </c>
      <c r="F105" s="16">
        <v>25.6</v>
      </c>
      <c r="G105" s="16">
        <v>127.1</v>
      </c>
      <c r="H105" s="16">
        <v>37.1</v>
      </c>
      <c r="I105" s="16">
        <v>-7.7</v>
      </c>
      <c r="J105" s="16">
        <v>60</v>
      </c>
      <c r="K105" s="16">
        <v>51.8</v>
      </c>
      <c r="L105" s="16">
        <v>141.1</v>
      </c>
      <c r="M105" s="16">
        <v>56.1</v>
      </c>
      <c r="N105" s="16">
        <v>64.900000000000006</v>
      </c>
      <c r="O105" s="16">
        <v>68.099999999999994</v>
      </c>
      <c r="P105" s="16">
        <v>52.5</v>
      </c>
      <c r="Q105" s="16">
        <v>241.6</v>
      </c>
      <c r="R105" s="16">
        <v>79.3</v>
      </c>
      <c r="S105" s="16">
        <v>91.2</v>
      </c>
      <c r="T105" s="16">
        <v>115.8</v>
      </c>
      <c r="U105" s="16">
        <v>122.5</v>
      </c>
      <c r="V105" s="16">
        <v>408.8</v>
      </c>
      <c r="W105" s="16">
        <v>116.3</v>
      </c>
      <c r="X105" s="16">
        <v>110.2</v>
      </c>
      <c r="Y105" s="16">
        <v>264.39999999999998</v>
      </c>
      <c r="Z105" s="16">
        <v>131.80000000000001</v>
      </c>
      <c r="AA105" s="16">
        <v>622.70000000000005</v>
      </c>
      <c r="AB105" s="16">
        <v>151.4</v>
      </c>
      <c r="AC105" s="16">
        <v>181.3</v>
      </c>
      <c r="AD105" s="16">
        <v>172.6</v>
      </c>
      <c r="AE105" s="16">
        <v>151.30000000000001</v>
      </c>
      <c r="AF105" s="16">
        <v>656.6</v>
      </c>
      <c r="AG105" s="16" t="s">
        <v>60</v>
      </c>
      <c r="AH105" s="16" t="s">
        <v>60</v>
      </c>
      <c r="AI105" s="16" t="s">
        <v>60</v>
      </c>
      <c r="AJ105" s="16" t="s">
        <v>60</v>
      </c>
      <c r="AK105" s="16" t="s">
        <v>60</v>
      </c>
      <c r="AL105" s="16" t="s">
        <v>60</v>
      </c>
      <c r="AM105" s="16" t="s">
        <v>60</v>
      </c>
      <c r="AN105" s="16" t="s">
        <v>60</v>
      </c>
      <c r="AO105" s="16" t="s">
        <v>60</v>
      </c>
      <c r="AP105" s="16" t="s">
        <v>60</v>
      </c>
      <c r="AQ105" s="16" t="s">
        <v>60</v>
      </c>
      <c r="AR105" s="16" t="s">
        <v>60</v>
      </c>
      <c r="AS105" s="16" t="s">
        <v>60</v>
      </c>
      <c r="AT105" s="16" t="s">
        <v>60</v>
      </c>
      <c r="AU105" s="16" t="s">
        <v>60</v>
      </c>
      <c r="AV105" s="16" t="s">
        <v>60</v>
      </c>
      <c r="AW105" s="16">
        <v>0</v>
      </c>
      <c r="AX105" s="16">
        <v>0</v>
      </c>
      <c r="AY105" s="16">
        <v>0</v>
      </c>
      <c r="AZ105" s="16">
        <v>0</v>
      </c>
      <c r="BA105" s="16">
        <v>0</v>
      </c>
      <c r="BB105" s="16">
        <v>0</v>
      </c>
      <c r="BC105" s="16">
        <v>0</v>
      </c>
    </row>
    <row r="106" spans="1:55" x14ac:dyDescent="0.25">
      <c r="A106" s="17" t="s">
        <v>272</v>
      </c>
      <c r="B106" s="17" t="s">
        <v>273</v>
      </c>
      <c r="C106" s="18">
        <v>30</v>
      </c>
      <c r="D106" s="18">
        <v>33.4</v>
      </c>
      <c r="E106" s="18">
        <v>27.9</v>
      </c>
      <c r="F106" s="18">
        <v>18.899999999999999</v>
      </c>
      <c r="G106" s="18">
        <v>27</v>
      </c>
      <c r="H106" s="18">
        <v>25.7</v>
      </c>
      <c r="I106" s="18">
        <v>-4.8</v>
      </c>
      <c r="J106" s="18">
        <v>33.200000000000003</v>
      </c>
      <c r="K106" s="18">
        <v>27</v>
      </c>
      <c r="L106" s="18">
        <v>20.9</v>
      </c>
      <c r="M106" s="18">
        <v>28.2</v>
      </c>
      <c r="N106" s="18">
        <v>30.7</v>
      </c>
      <c r="O106" s="18">
        <v>27.1</v>
      </c>
      <c r="P106" s="18">
        <v>20.3</v>
      </c>
      <c r="Q106" s="18">
        <v>26.2</v>
      </c>
      <c r="R106" s="18">
        <v>29.7</v>
      </c>
      <c r="S106" s="18">
        <v>32.6</v>
      </c>
      <c r="T106" s="18">
        <v>36.299999999999997</v>
      </c>
      <c r="U106" s="18">
        <v>36.700000000000003</v>
      </c>
      <c r="V106" s="18">
        <v>34.1</v>
      </c>
      <c r="W106" s="18">
        <v>35.6</v>
      </c>
      <c r="X106" s="18">
        <v>32</v>
      </c>
      <c r="Y106" s="18">
        <v>67.599999999999994</v>
      </c>
      <c r="Z106" s="18">
        <v>33.5</v>
      </c>
      <c r="AA106" s="18">
        <v>42.8</v>
      </c>
      <c r="AB106" s="18">
        <v>38.5</v>
      </c>
      <c r="AC106" s="18">
        <v>46.1</v>
      </c>
      <c r="AD106" s="18">
        <v>38.799999999999997</v>
      </c>
      <c r="AE106" s="18">
        <v>33.4</v>
      </c>
      <c r="AF106" s="18">
        <v>39</v>
      </c>
      <c r="AG106" s="18" t="s">
        <v>60</v>
      </c>
      <c r="AH106" s="18" t="s">
        <v>60</v>
      </c>
      <c r="AI106" s="18" t="s">
        <v>60</v>
      </c>
      <c r="AJ106" s="18" t="s">
        <v>60</v>
      </c>
      <c r="AK106" s="18" t="s">
        <v>60</v>
      </c>
      <c r="AL106" s="18" t="s">
        <v>60</v>
      </c>
      <c r="AM106" s="18" t="s">
        <v>60</v>
      </c>
      <c r="AN106" s="18" t="s">
        <v>60</v>
      </c>
      <c r="AO106" s="18" t="s">
        <v>60</v>
      </c>
      <c r="AP106" s="18" t="s">
        <v>60</v>
      </c>
      <c r="AQ106" s="18" t="s">
        <v>60</v>
      </c>
      <c r="AR106" s="18" t="s">
        <v>60</v>
      </c>
      <c r="AS106" s="18" t="s">
        <v>60</v>
      </c>
      <c r="AT106" s="18" t="s">
        <v>60</v>
      </c>
      <c r="AU106" s="18" t="s">
        <v>60</v>
      </c>
      <c r="AV106" s="18" t="s">
        <v>60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</v>
      </c>
      <c r="BC106" s="18">
        <v>0</v>
      </c>
    </row>
    <row r="107" spans="1:55" x14ac:dyDescent="0.25">
      <c r="A107" s="15" t="s">
        <v>274</v>
      </c>
      <c r="B107" s="15" t="s">
        <v>275</v>
      </c>
      <c r="C107" s="16">
        <v>29.1</v>
      </c>
      <c r="D107" s="16">
        <v>37.1</v>
      </c>
      <c r="E107" s="16">
        <v>35.200000000000003</v>
      </c>
      <c r="F107" s="16">
        <v>25.6</v>
      </c>
      <c r="G107" s="16">
        <v>127.1</v>
      </c>
      <c r="H107" s="16">
        <v>37.1</v>
      </c>
      <c r="I107" s="16">
        <v>-7.7</v>
      </c>
      <c r="J107" s="16">
        <v>60</v>
      </c>
      <c r="K107" s="16">
        <v>51.8</v>
      </c>
      <c r="L107" s="16">
        <v>141.1</v>
      </c>
      <c r="M107" s="16">
        <v>56.1</v>
      </c>
      <c r="N107" s="16">
        <v>64.900000000000006</v>
      </c>
      <c r="O107" s="16">
        <v>68.099999999999994</v>
      </c>
      <c r="P107" s="16">
        <v>52.5</v>
      </c>
      <c r="Q107" s="16">
        <v>241.6</v>
      </c>
      <c r="R107" s="16">
        <v>79.3</v>
      </c>
      <c r="S107" s="16">
        <v>91.2</v>
      </c>
      <c r="T107" s="16">
        <v>115.8</v>
      </c>
      <c r="U107" s="16">
        <v>122.5</v>
      </c>
      <c r="V107" s="16">
        <v>408.8</v>
      </c>
      <c r="W107" s="16">
        <v>116.3</v>
      </c>
      <c r="X107" s="16">
        <v>110.2</v>
      </c>
      <c r="Y107" s="16">
        <v>262.7</v>
      </c>
      <c r="Z107" s="16">
        <v>130.80000000000001</v>
      </c>
      <c r="AA107" s="16">
        <v>620</v>
      </c>
      <c r="AB107" s="16">
        <v>144.19999999999999</v>
      </c>
      <c r="AC107" s="16">
        <v>185.3</v>
      </c>
      <c r="AD107" s="16">
        <v>168.1</v>
      </c>
      <c r="AE107" s="16">
        <v>146.1</v>
      </c>
      <c r="AF107" s="16">
        <v>643.79999999999995</v>
      </c>
      <c r="AG107" s="16">
        <v>171.8</v>
      </c>
      <c r="AH107" s="16">
        <v>175.3</v>
      </c>
      <c r="AI107" s="16">
        <v>184.4</v>
      </c>
      <c r="AJ107" s="16">
        <v>178.4</v>
      </c>
      <c r="AK107" s="16">
        <v>709.9</v>
      </c>
      <c r="AL107" s="16">
        <v>230.9</v>
      </c>
      <c r="AM107" s="16">
        <v>199.3</v>
      </c>
      <c r="AN107" s="16">
        <v>264</v>
      </c>
      <c r="AO107" s="16">
        <v>212.6</v>
      </c>
      <c r="AP107" s="16">
        <v>906.7</v>
      </c>
      <c r="AQ107" s="16">
        <v>253.6</v>
      </c>
      <c r="AR107" s="16">
        <v>230.9</v>
      </c>
      <c r="AS107" s="16">
        <v>259</v>
      </c>
      <c r="AT107" s="16">
        <v>257.3</v>
      </c>
      <c r="AU107" s="16">
        <v>1000.8</v>
      </c>
      <c r="AV107" s="16">
        <v>260.08493860999999</v>
      </c>
      <c r="AW107" s="16">
        <v>261.98610133991349</v>
      </c>
      <c r="AX107" s="16">
        <v>282.59023146821028</v>
      </c>
      <c r="AY107" s="16">
        <v>152.24971099447623</v>
      </c>
      <c r="AZ107" s="16">
        <v>956.91098241259999</v>
      </c>
      <c r="BA107" s="16">
        <v>225.04952936728085</v>
      </c>
      <c r="BB107" s="16">
        <v>292.1466639350507</v>
      </c>
      <c r="BC107" s="16">
        <v>301.49197399083096</v>
      </c>
    </row>
    <row r="108" spans="1:55" x14ac:dyDescent="0.25">
      <c r="A108" s="17" t="s">
        <v>276</v>
      </c>
      <c r="B108" s="17" t="s">
        <v>273</v>
      </c>
      <c r="C108" s="18">
        <f t="shared" ref="C108:AU108" si="0">(C107/C22)*100</f>
        <v>30</v>
      </c>
      <c r="D108" s="18">
        <f t="shared" si="0"/>
        <v>33.393339333933397</v>
      </c>
      <c r="E108" s="18">
        <f t="shared" si="0"/>
        <v>27.826086956521738</v>
      </c>
      <c r="F108" s="18">
        <f t="shared" si="0"/>
        <v>18.892988929889302</v>
      </c>
      <c r="G108" s="18">
        <f t="shared" si="0"/>
        <v>27.042553191489361</v>
      </c>
      <c r="H108" s="18">
        <f t="shared" si="0"/>
        <v>25.763888888888893</v>
      </c>
      <c r="I108" s="18">
        <f t="shared" si="0"/>
        <v>-4.8185231539424276</v>
      </c>
      <c r="J108" s="18">
        <f t="shared" si="0"/>
        <v>33.222591362126245</v>
      </c>
      <c r="K108" s="18">
        <f t="shared" si="0"/>
        <v>27.021387584767865</v>
      </c>
      <c r="L108" s="18">
        <f t="shared" si="0"/>
        <v>20.869693832273331</v>
      </c>
      <c r="M108" s="18">
        <f t="shared" si="0"/>
        <v>28.261964735516376</v>
      </c>
      <c r="N108" s="18">
        <f t="shared" si="0"/>
        <v>30.700094607379381</v>
      </c>
      <c r="O108" s="18">
        <f t="shared" si="0"/>
        <v>27.066772655007949</v>
      </c>
      <c r="P108" s="18">
        <f t="shared" si="0"/>
        <v>20.262446931686608</v>
      </c>
      <c r="Q108" s="18">
        <f t="shared" si="0"/>
        <v>26.240903660258496</v>
      </c>
      <c r="R108" s="18">
        <f t="shared" si="0"/>
        <v>29.722638680659667</v>
      </c>
      <c r="S108" s="18">
        <f t="shared" si="0"/>
        <v>32.606363961387203</v>
      </c>
      <c r="T108" s="18">
        <f t="shared" si="0"/>
        <v>36.266833698715942</v>
      </c>
      <c r="U108" s="18">
        <f t="shared" si="0"/>
        <v>36.69862192929898</v>
      </c>
      <c r="V108" s="18">
        <f t="shared" si="0"/>
        <v>34.080867027928299</v>
      </c>
      <c r="W108" s="18">
        <f t="shared" si="0"/>
        <v>35.554876184653004</v>
      </c>
      <c r="X108" s="18">
        <f t="shared" si="0"/>
        <v>32.034883720930232</v>
      </c>
      <c r="Y108" s="18">
        <f t="shared" si="0"/>
        <v>63.515473887814309</v>
      </c>
      <c r="Z108" s="18">
        <f t="shared" si="0"/>
        <v>32.035268185157975</v>
      </c>
      <c r="AA108" s="18">
        <f t="shared" si="0"/>
        <v>41.527126590756865</v>
      </c>
      <c r="AB108" s="18">
        <f t="shared" si="0"/>
        <v>35.843897588864024</v>
      </c>
      <c r="AC108" s="18">
        <f t="shared" si="0"/>
        <v>45.674143455755491</v>
      </c>
      <c r="AD108" s="18">
        <f t="shared" si="0"/>
        <v>36.799474605954465</v>
      </c>
      <c r="AE108" s="18">
        <f t="shared" si="0"/>
        <v>31.405846947549442</v>
      </c>
      <c r="AF108" s="18">
        <f t="shared" si="0"/>
        <v>37.20957114784418</v>
      </c>
      <c r="AG108" s="18">
        <f t="shared" si="0"/>
        <v>37.774846086191729</v>
      </c>
      <c r="AH108" s="18">
        <f t="shared" si="0"/>
        <v>37.09267879813796</v>
      </c>
      <c r="AI108" s="18">
        <f t="shared" si="0"/>
        <v>35.352760736196323</v>
      </c>
      <c r="AJ108" s="18">
        <f t="shared" si="0"/>
        <v>34.607177497575172</v>
      </c>
      <c r="AK108" s="18">
        <f t="shared" si="0"/>
        <v>36.138261046630014</v>
      </c>
      <c r="AL108" s="18">
        <f t="shared" si="0"/>
        <v>47.964270876609895</v>
      </c>
      <c r="AM108" s="18">
        <f t="shared" si="0"/>
        <v>40.873666940114852</v>
      </c>
      <c r="AN108" s="18">
        <f t="shared" si="0"/>
        <v>50.710718401844026</v>
      </c>
      <c r="AO108" s="18">
        <f t="shared" si="0"/>
        <v>43.989240637285327</v>
      </c>
      <c r="AP108" s="18">
        <f t="shared" si="0"/>
        <v>45.957727203608897</v>
      </c>
      <c r="AQ108" s="18">
        <f t="shared" si="0"/>
        <v>52.921535893155259</v>
      </c>
      <c r="AR108" s="18">
        <f t="shared" si="0"/>
        <v>47.825186412593204</v>
      </c>
      <c r="AS108" s="18">
        <f t="shared" si="0"/>
        <v>52.738749745469349</v>
      </c>
      <c r="AT108" s="18">
        <f t="shared" si="0"/>
        <v>53.716075156576203</v>
      </c>
      <c r="AU108" s="18">
        <f t="shared" si="0"/>
        <v>51.798561151079134</v>
      </c>
      <c r="AV108" s="18">
        <v>55.740449766395194</v>
      </c>
      <c r="AW108" s="18">
        <v>52.662414624012399</v>
      </c>
      <c r="AX108" s="18">
        <v>54.586473891618283</v>
      </c>
      <c r="AY108" s="18">
        <v>29.211814160612665</v>
      </c>
      <c r="AZ108" s="18">
        <v>47.774671761915926</v>
      </c>
      <c r="BA108" s="18">
        <v>44.780785002464363</v>
      </c>
      <c r="BB108" s="18">
        <v>60.398129878308694</v>
      </c>
      <c r="BC108" s="18">
        <v>57.47048033934459</v>
      </c>
    </row>
    <row r="109" spans="1:55" x14ac:dyDescent="0.25">
      <c r="A109" s="15" t="s">
        <v>277</v>
      </c>
      <c r="B109" s="15" t="s">
        <v>278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>
        <v>0</v>
      </c>
      <c r="BA109" s="16"/>
      <c r="BB109" s="16"/>
      <c r="BC109" s="16"/>
    </row>
    <row r="110" spans="1:55" x14ac:dyDescent="0.25">
      <c r="A110" s="17" t="s">
        <v>279</v>
      </c>
      <c r="B110" s="17" t="s">
        <v>280</v>
      </c>
      <c r="C110" s="18">
        <v>0.3</v>
      </c>
      <c r="D110" s="18">
        <v>2.2999999999999998</v>
      </c>
      <c r="E110" s="18">
        <v>8</v>
      </c>
      <c r="F110" s="18">
        <v>12.7</v>
      </c>
      <c r="G110" s="18">
        <v>23.3</v>
      </c>
      <c r="H110" s="18">
        <v>6.4</v>
      </c>
      <c r="I110" s="18">
        <v>6.4</v>
      </c>
      <c r="J110" s="18">
        <v>5.0999999999999996</v>
      </c>
      <c r="K110" s="18">
        <v>4.7</v>
      </c>
      <c r="L110" s="18">
        <v>22.7</v>
      </c>
      <c r="M110" s="18">
        <v>4.8</v>
      </c>
      <c r="N110" s="18">
        <v>3.7</v>
      </c>
      <c r="O110" s="18">
        <v>3.5</v>
      </c>
      <c r="P110" s="18">
        <v>5.7</v>
      </c>
      <c r="Q110" s="18">
        <v>17.7</v>
      </c>
      <c r="R110" s="18">
        <v>6.9</v>
      </c>
      <c r="S110" s="18">
        <v>0.3</v>
      </c>
      <c r="T110" s="18">
        <v>0.3</v>
      </c>
      <c r="U110" s="18">
        <v>4.3</v>
      </c>
      <c r="V110" s="18">
        <v>11.7</v>
      </c>
      <c r="W110" s="18">
        <v>6.7</v>
      </c>
      <c r="X110" s="18">
        <v>7.1</v>
      </c>
      <c r="Y110" s="18">
        <v>11.5</v>
      </c>
      <c r="Z110" s="18">
        <v>11.3</v>
      </c>
      <c r="AA110" s="18">
        <v>36.6</v>
      </c>
      <c r="AB110" s="18">
        <v>10.8</v>
      </c>
      <c r="AC110" s="18">
        <v>10.9</v>
      </c>
      <c r="AD110" s="18">
        <v>6.6</v>
      </c>
      <c r="AE110" s="18">
        <v>-0.5</v>
      </c>
      <c r="AF110" s="18">
        <v>27.7</v>
      </c>
      <c r="AG110" s="18">
        <v>3.7</v>
      </c>
      <c r="AH110" s="18">
        <v>3.3</v>
      </c>
      <c r="AI110" s="18">
        <v>8</v>
      </c>
      <c r="AJ110" s="18">
        <v>7.4</v>
      </c>
      <c r="AK110" s="18">
        <v>22.4</v>
      </c>
      <c r="AL110" s="18">
        <v>7.1</v>
      </c>
      <c r="AM110" s="18">
        <v>2.5</v>
      </c>
      <c r="AN110" s="18">
        <v>1.1000000000000001</v>
      </c>
      <c r="AO110" s="18">
        <v>1.4</v>
      </c>
      <c r="AP110" s="18">
        <v>12.1</v>
      </c>
      <c r="AQ110" s="18">
        <v>0.3</v>
      </c>
      <c r="AR110" s="18">
        <v>0.3</v>
      </c>
      <c r="AS110" s="18">
        <v>0.3</v>
      </c>
      <c r="AT110" s="18">
        <v>0.3</v>
      </c>
      <c r="AU110" s="18">
        <v>1.3</v>
      </c>
      <c r="AV110" s="18">
        <v>0.1</v>
      </c>
      <c r="AW110" s="18">
        <v>-7.1328210000000009E-8</v>
      </c>
      <c r="AX110" s="18">
        <v>-7.1328210000000009E-8</v>
      </c>
      <c r="AY110" s="18">
        <v>-7.1328210000000009E-8</v>
      </c>
      <c r="AZ110" s="18">
        <v>9.999978601536999E-2</v>
      </c>
      <c r="BA110" s="18">
        <v>0</v>
      </c>
      <c r="BB110" s="18">
        <v>0</v>
      </c>
      <c r="BC110" s="18">
        <v>0</v>
      </c>
    </row>
    <row r="111" spans="1:55" x14ac:dyDescent="0.25">
      <c r="A111" s="15" t="s">
        <v>281</v>
      </c>
      <c r="B111" s="15" t="s">
        <v>282</v>
      </c>
      <c r="C111" s="16">
        <v>1.9</v>
      </c>
      <c r="D111" s="16">
        <v>4</v>
      </c>
      <c r="E111" s="16">
        <v>1.9</v>
      </c>
      <c r="F111" s="16">
        <v>5.4</v>
      </c>
      <c r="G111" s="16">
        <v>13.2</v>
      </c>
      <c r="H111" s="16">
        <v>5.6</v>
      </c>
      <c r="I111" s="16">
        <v>59.5</v>
      </c>
      <c r="J111" s="16">
        <v>2.4</v>
      </c>
      <c r="K111" s="16">
        <v>2.6</v>
      </c>
      <c r="L111" s="16">
        <v>70.099999999999994</v>
      </c>
      <c r="M111" s="16" t="s">
        <v>60</v>
      </c>
      <c r="N111" s="16" t="s">
        <v>60</v>
      </c>
      <c r="O111" s="16">
        <v>2.9</v>
      </c>
      <c r="P111" s="16">
        <v>8.4</v>
      </c>
      <c r="Q111" s="16">
        <v>11.3</v>
      </c>
      <c r="R111" s="16" t="s">
        <v>60</v>
      </c>
      <c r="S111" s="16" t="s">
        <v>60</v>
      </c>
      <c r="T111" s="16" t="s">
        <v>60</v>
      </c>
      <c r="U111" s="16" t="s">
        <v>60</v>
      </c>
      <c r="V111" s="16" t="s">
        <v>60</v>
      </c>
      <c r="W111" s="16" t="s">
        <v>60</v>
      </c>
      <c r="X111" s="16" t="s">
        <v>60</v>
      </c>
      <c r="Y111" s="16" t="s">
        <v>60</v>
      </c>
      <c r="Z111" s="16" t="s">
        <v>60</v>
      </c>
      <c r="AA111" s="16" t="s">
        <v>60</v>
      </c>
      <c r="AB111" s="16" t="s">
        <v>60</v>
      </c>
      <c r="AC111" s="16" t="s">
        <v>60</v>
      </c>
      <c r="AD111" s="16" t="s">
        <v>60</v>
      </c>
      <c r="AE111" s="16" t="s">
        <v>60</v>
      </c>
      <c r="AF111" s="16" t="s">
        <v>60</v>
      </c>
      <c r="AG111" s="16" t="s">
        <v>60</v>
      </c>
      <c r="AH111" s="16" t="s">
        <v>60</v>
      </c>
      <c r="AI111" s="16" t="s">
        <v>60</v>
      </c>
      <c r="AJ111" s="16" t="s">
        <v>60</v>
      </c>
      <c r="AK111" s="16" t="s">
        <v>60</v>
      </c>
      <c r="AL111" s="16" t="s">
        <v>60</v>
      </c>
      <c r="AM111" s="16" t="s">
        <v>60</v>
      </c>
      <c r="AN111" s="16" t="s">
        <v>60</v>
      </c>
      <c r="AO111" s="16" t="s">
        <v>60</v>
      </c>
      <c r="AP111" s="16" t="s">
        <v>60</v>
      </c>
      <c r="AQ111" s="16" t="s">
        <v>60</v>
      </c>
      <c r="AR111" s="16" t="s">
        <v>60</v>
      </c>
      <c r="AS111" s="16" t="s">
        <v>60</v>
      </c>
      <c r="AT111" s="16" t="s">
        <v>60</v>
      </c>
      <c r="AU111" s="16" t="s">
        <v>60</v>
      </c>
      <c r="AV111" s="16" t="s">
        <v>60</v>
      </c>
      <c r="AW111" s="16">
        <v>0</v>
      </c>
      <c r="AX111" s="16">
        <v>0</v>
      </c>
      <c r="AY111" s="16">
        <v>0</v>
      </c>
      <c r="AZ111" s="16">
        <v>0</v>
      </c>
      <c r="BA111" s="16">
        <v>0</v>
      </c>
      <c r="BB111" s="16">
        <v>0</v>
      </c>
      <c r="BC111" s="16">
        <v>0</v>
      </c>
    </row>
    <row r="112" spans="1:55" x14ac:dyDescent="0.25">
      <c r="A112" s="17" t="s">
        <v>283</v>
      </c>
      <c r="B112" s="17" t="s">
        <v>284</v>
      </c>
      <c r="C112" s="18">
        <v>2.4</v>
      </c>
      <c r="D112" s="18">
        <v>2.7</v>
      </c>
      <c r="E112" s="18">
        <v>3.2</v>
      </c>
      <c r="F112" s="18">
        <v>3.6</v>
      </c>
      <c r="G112" s="18">
        <v>12</v>
      </c>
      <c r="H112" s="18">
        <v>4.4000000000000004</v>
      </c>
      <c r="I112" s="18">
        <v>4.7</v>
      </c>
      <c r="J112" s="18">
        <v>5.4</v>
      </c>
      <c r="K112" s="18">
        <v>6.1</v>
      </c>
      <c r="L112" s="18">
        <v>20.6</v>
      </c>
      <c r="M112" s="18">
        <v>6.2</v>
      </c>
      <c r="N112" s="18">
        <v>6.3</v>
      </c>
      <c r="O112" s="18">
        <v>6.4</v>
      </c>
      <c r="P112" s="18">
        <v>6.6</v>
      </c>
      <c r="Q112" s="18">
        <v>25.6</v>
      </c>
      <c r="R112" s="18">
        <v>7.3</v>
      </c>
      <c r="S112" s="18">
        <v>6.9</v>
      </c>
      <c r="T112" s="18">
        <v>7.7</v>
      </c>
      <c r="U112" s="18">
        <v>8.1</v>
      </c>
      <c r="V112" s="18">
        <v>30</v>
      </c>
      <c r="W112" s="18">
        <v>8.6</v>
      </c>
      <c r="X112" s="18">
        <v>9.1999999999999993</v>
      </c>
      <c r="Y112" s="18">
        <v>10.4</v>
      </c>
      <c r="Z112" s="18">
        <v>14</v>
      </c>
      <c r="AA112" s="18">
        <v>42.2</v>
      </c>
      <c r="AB112" s="18">
        <v>11.4</v>
      </c>
      <c r="AC112" s="18">
        <v>11.5</v>
      </c>
      <c r="AD112" s="18">
        <v>11.4</v>
      </c>
      <c r="AE112" s="18">
        <v>11.7</v>
      </c>
      <c r="AF112" s="18">
        <v>46</v>
      </c>
      <c r="AG112" s="18">
        <v>12.8</v>
      </c>
      <c r="AH112" s="18">
        <v>13.7</v>
      </c>
      <c r="AI112" s="18">
        <v>15.6</v>
      </c>
      <c r="AJ112" s="18">
        <v>14.7</v>
      </c>
      <c r="AK112" s="18">
        <v>56.9</v>
      </c>
      <c r="AL112" s="18">
        <v>15.3</v>
      </c>
      <c r="AM112" s="18">
        <v>13.6</v>
      </c>
      <c r="AN112" s="18">
        <v>15.7</v>
      </c>
      <c r="AO112" s="18">
        <v>6</v>
      </c>
      <c r="AP112" s="18">
        <v>50.6</v>
      </c>
      <c r="AQ112" s="18">
        <v>6.1</v>
      </c>
      <c r="AR112" s="18">
        <v>6.3</v>
      </c>
      <c r="AS112" s="18">
        <v>6.3</v>
      </c>
      <c r="AT112" s="18">
        <v>6.2</v>
      </c>
      <c r="AU112" s="18">
        <v>24.9</v>
      </c>
      <c r="AV112" s="18">
        <v>6.2</v>
      </c>
      <c r="AW112" s="18">
        <v>6.4918961999999993</v>
      </c>
      <c r="AX112" s="18">
        <v>7.989622240000001</v>
      </c>
      <c r="AY112" s="18">
        <v>7.3560736200000001</v>
      </c>
      <c r="AZ112" s="18">
        <v>28.037592059999998</v>
      </c>
      <c r="BA112" s="18">
        <v>7.6523528899999995</v>
      </c>
      <c r="BB112" s="18">
        <v>6.7767683200000004</v>
      </c>
      <c r="BC112" s="18">
        <v>6.5010008700000004</v>
      </c>
    </row>
    <row r="113" spans="1:55" x14ac:dyDescent="0.25">
      <c r="A113" s="15" t="s">
        <v>240</v>
      </c>
      <c r="B113" s="15" t="s">
        <v>241</v>
      </c>
      <c r="C113" s="23" t="s">
        <v>60</v>
      </c>
      <c r="D113" s="23" t="s">
        <v>60</v>
      </c>
      <c r="E113" s="23" t="s">
        <v>60</v>
      </c>
      <c r="F113" s="23" t="s">
        <v>60</v>
      </c>
      <c r="G113" s="23" t="s">
        <v>60</v>
      </c>
      <c r="H113" s="23" t="s">
        <v>60</v>
      </c>
      <c r="I113" s="23" t="s">
        <v>60</v>
      </c>
      <c r="J113" s="23" t="s">
        <v>60</v>
      </c>
      <c r="K113" s="23" t="s">
        <v>60</v>
      </c>
      <c r="L113" s="23" t="s">
        <v>60</v>
      </c>
      <c r="M113" s="23" t="s">
        <v>60</v>
      </c>
      <c r="N113" s="23" t="s">
        <v>60</v>
      </c>
      <c r="O113" s="23">
        <v>10.4</v>
      </c>
      <c r="P113" s="23">
        <v>11.4</v>
      </c>
      <c r="Q113" s="23">
        <v>21.7</v>
      </c>
      <c r="R113" s="23" t="s">
        <v>60</v>
      </c>
      <c r="S113" s="23" t="s">
        <v>60</v>
      </c>
      <c r="T113" s="23" t="s">
        <v>60</v>
      </c>
      <c r="U113" s="23" t="s">
        <v>60</v>
      </c>
      <c r="V113" s="23" t="s">
        <v>60</v>
      </c>
      <c r="W113" s="23" t="s">
        <v>60</v>
      </c>
      <c r="X113" s="23" t="s">
        <v>60</v>
      </c>
      <c r="Y113" s="23">
        <v>1.7</v>
      </c>
      <c r="Z113" s="23" t="s">
        <v>60</v>
      </c>
      <c r="AA113" s="23">
        <v>1.7</v>
      </c>
      <c r="AB113" s="23" t="s">
        <v>60</v>
      </c>
      <c r="AC113" s="23">
        <v>4.3</v>
      </c>
      <c r="AD113" s="23" t="s">
        <v>60</v>
      </c>
      <c r="AE113" s="23" t="s">
        <v>60</v>
      </c>
      <c r="AF113" s="23">
        <v>4.3</v>
      </c>
      <c r="AG113" s="23" t="s">
        <v>60</v>
      </c>
      <c r="AH113" s="23" t="s">
        <v>60</v>
      </c>
      <c r="AI113" s="23" t="s">
        <v>60</v>
      </c>
      <c r="AJ113" s="23" t="s">
        <v>60</v>
      </c>
      <c r="AK113" s="23" t="s">
        <v>60</v>
      </c>
      <c r="AL113" s="23" t="s">
        <v>60</v>
      </c>
      <c r="AM113" s="23" t="s">
        <v>60</v>
      </c>
      <c r="AN113" s="23" t="s">
        <v>60</v>
      </c>
      <c r="AO113" s="23" t="s">
        <v>60</v>
      </c>
      <c r="AP113" s="23" t="s">
        <v>60</v>
      </c>
      <c r="AQ113" s="23" t="s">
        <v>60</v>
      </c>
      <c r="AR113" s="23" t="s">
        <v>60</v>
      </c>
      <c r="AS113" s="23" t="s">
        <v>60</v>
      </c>
      <c r="AT113" s="23" t="s">
        <v>60</v>
      </c>
      <c r="AU113" s="23" t="s">
        <v>60</v>
      </c>
      <c r="AV113" s="23" t="s">
        <v>60</v>
      </c>
      <c r="AW113" s="23">
        <v>0</v>
      </c>
      <c r="AX113" s="23">
        <v>0</v>
      </c>
      <c r="AY113" s="23">
        <v>0</v>
      </c>
      <c r="AZ113" s="23">
        <v>0</v>
      </c>
      <c r="BA113" s="16">
        <v>0</v>
      </c>
      <c r="BB113" s="16">
        <v>0</v>
      </c>
      <c r="BC113" s="16">
        <v>0</v>
      </c>
    </row>
    <row r="114" spans="1:55" x14ac:dyDescent="0.25">
      <c r="A114" s="17" t="s">
        <v>285</v>
      </c>
      <c r="B114" s="17" t="s">
        <v>286</v>
      </c>
      <c r="C114" s="24">
        <v>-0.4</v>
      </c>
      <c r="D114" s="24">
        <v>-0.2</v>
      </c>
      <c r="E114" s="24">
        <v>0.3</v>
      </c>
      <c r="F114" s="24">
        <v>-1.2</v>
      </c>
      <c r="G114" s="24">
        <v>-1.5</v>
      </c>
      <c r="H114" s="24">
        <v>0.2</v>
      </c>
      <c r="I114" s="24">
        <v>-0.2</v>
      </c>
      <c r="J114" s="24">
        <v>-1.1000000000000001</v>
      </c>
      <c r="K114" s="24">
        <v>-2.1</v>
      </c>
      <c r="L114" s="24">
        <v>-3.2</v>
      </c>
      <c r="M114" s="24" t="s">
        <v>183</v>
      </c>
      <c r="N114" s="24" t="s">
        <v>183</v>
      </c>
      <c r="O114" s="24" t="s">
        <v>183</v>
      </c>
      <c r="P114" s="24" t="s">
        <v>183</v>
      </c>
      <c r="Q114" s="24" t="s">
        <v>183</v>
      </c>
      <c r="R114" s="24" t="s">
        <v>183</v>
      </c>
      <c r="S114" s="24" t="s">
        <v>183</v>
      </c>
      <c r="T114" s="24" t="s">
        <v>183</v>
      </c>
      <c r="U114" s="24" t="s">
        <v>183</v>
      </c>
      <c r="V114" s="24" t="s">
        <v>183</v>
      </c>
      <c r="W114" s="24" t="s">
        <v>183</v>
      </c>
      <c r="X114" s="24" t="s">
        <v>183</v>
      </c>
      <c r="Y114" s="24" t="s">
        <v>183</v>
      </c>
      <c r="Z114" s="24" t="s">
        <v>183</v>
      </c>
      <c r="AA114" s="24" t="s">
        <v>183</v>
      </c>
      <c r="AB114" s="24" t="s">
        <v>183</v>
      </c>
      <c r="AC114" s="24" t="s">
        <v>183</v>
      </c>
      <c r="AD114" s="24" t="s">
        <v>183</v>
      </c>
      <c r="AE114" s="24" t="s">
        <v>183</v>
      </c>
      <c r="AF114" s="24" t="s">
        <v>183</v>
      </c>
      <c r="AG114" s="24" t="s">
        <v>183</v>
      </c>
      <c r="AH114" s="24" t="s">
        <v>183</v>
      </c>
      <c r="AI114" s="24" t="s">
        <v>183</v>
      </c>
      <c r="AJ114" s="24" t="s">
        <v>183</v>
      </c>
      <c r="AK114" s="24" t="s">
        <v>183</v>
      </c>
      <c r="AL114" s="24" t="s">
        <v>183</v>
      </c>
      <c r="AM114" s="24" t="s">
        <v>183</v>
      </c>
      <c r="AN114" s="24" t="s">
        <v>183</v>
      </c>
      <c r="AO114" s="24" t="s">
        <v>183</v>
      </c>
      <c r="AP114" s="24" t="s">
        <v>183</v>
      </c>
      <c r="AQ114" s="24" t="s">
        <v>183</v>
      </c>
      <c r="AR114" s="24" t="s">
        <v>183</v>
      </c>
      <c r="AS114" s="24" t="s">
        <v>183</v>
      </c>
      <c r="AT114" s="24" t="s">
        <v>183</v>
      </c>
      <c r="AU114" s="24" t="s">
        <v>183</v>
      </c>
      <c r="AV114" s="24" t="s">
        <v>183</v>
      </c>
      <c r="AW114" s="24">
        <v>0</v>
      </c>
      <c r="AX114" s="24">
        <v>0</v>
      </c>
      <c r="AY114" s="24">
        <v>0</v>
      </c>
      <c r="AZ114" s="24">
        <v>0</v>
      </c>
      <c r="BA114" s="18">
        <v>0</v>
      </c>
      <c r="BB114" s="18">
        <v>0</v>
      </c>
      <c r="BC114" s="18">
        <v>0</v>
      </c>
    </row>
    <row r="115" spans="1:55" x14ac:dyDescent="0.25">
      <c r="A115" s="15" t="s">
        <v>287</v>
      </c>
      <c r="B115" s="15" t="s">
        <v>288</v>
      </c>
      <c r="C115" s="23" t="s">
        <v>60</v>
      </c>
      <c r="D115" s="23" t="s">
        <v>60</v>
      </c>
      <c r="E115" s="23" t="s">
        <v>60</v>
      </c>
      <c r="F115" s="23" t="s">
        <v>60</v>
      </c>
      <c r="G115" s="23" t="s">
        <v>60</v>
      </c>
      <c r="H115" s="23" t="s">
        <v>60</v>
      </c>
      <c r="I115" s="23" t="s">
        <v>60</v>
      </c>
      <c r="J115" s="23" t="s">
        <v>60</v>
      </c>
      <c r="K115" s="23" t="s">
        <v>60</v>
      </c>
      <c r="L115" s="23" t="s">
        <v>60</v>
      </c>
      <c r="M115" s="23" t="s">
        <v>60</v>
      </c>
      <c r="N115" s="23" t="s">
        <v>60</v>
      </c>
      <c r="O115" s="23" t="s">
        <v>60</v>
      </c>
      <c r="P115" s="23" t="s">
        <v>60</v>
      </c>
      <c r="Q115" s="23" t="s">
        <v>60</v>
      </c>
      <c r="R115" s="23" t="s">
        <v>60</v>
      </c>
      <c r="S115" s="23" t="s">
        <v>60</v>
      </c>
      <c r="T115" s="23" t="s">
        <v>60</v>
      </c>
      <c r="U115" s="23" t="s">
        <v>60</v>
      </c>
      <c r="V115" s="23" t="s">
        <v>60</v>
      </c>
      <c r="W115" s="23" t="s">
        <v>60</v>
      </c>
      <c r="X115" s="23" t="s">
        <v>60</v>
      </c>
      <c r="Y115" s="23" t="s">
        <v>60</v>
      </c>
      <c r="Z115" s="23" t="s">
        <v>60</v>
      </c>
      <c r="AA115" s="23" t="s">
        <v>60</v>
      </c>
      <c r="AB115" s="23" t="s">
        <v>60</v>
      </c>
      <c r="AC115" s="23" t="s">
        <v>60</v>
      </c>
      <c r="AD115" s="23" t="s">
        <v>60</v>
      </c>
      <c r="AE115" s="23" t="s">
        <v>60</v>
      </c>
      <c r="AF115" s="23" t="s">
        <v>60</v>
      </c>
      <c r="AG115" s="23" t="s">
        <v>60</v>
      </c>
      <c r="AH115" s="23" t="s">
        <v>60</v>
      </c>
      <c r="AI115" s="23" t="s">
        <v>60</v>
      </c>
      <c r="AJ115" s="23" t="s">
        <v>60</v>
      </c>
      <c r="AK115" s="23" t="s">
        <v>60</v>
      </c>
      <c r="AL115" s="23" t="s">
        <v>60</v>
      </c>
      <c r="AM115" s="23" t="s">
        <v>60</v>
      </c>
      <c r="AN115" s="23" t="s">
        <v>60</v>
      </c>
      <c r="AO115" s="23" t="s">
        <v>60</v>
      </c>
      <c r="AP115" s="23" t="s">
        <v>60</v>
      </c>
      <c r="AQ115" s="23" t="s">
        <v>60</v>
      </c>
      <c r="AR115" s="23" t="s">
        <v>60</v>
      </c>
      <c r="AS115" s="23" t="s">
        <v>60</v>
      </c>
      <c r="AT115" s="23" t="s">
        <v>60</v>
      </c>
      <c r="AU115" s="23" t="s">
        <v>60</v>
      </c>
      <c r="AV115" s="23" t="s">
        <v>60</v>
      </c>
      <c r="AW115" s="23">
        <v>0</v>
      </c>
      <c r="AX115" s="23">
        <v>0</v>
      </c>
      <c r="AY115" s="23">
        <v>0</v>
      </c>
      <c r="AZ115" s="23">
        <v>0</v>
      </c>
      <c r="BA115" s="16">
        <v>0</v>
      </c>
      <c r="BB115" s="16">
        <v>0</v>
      </c>
      <c r="BC115" s="16">
        <v>0</v>
      </c>
    </row>
    <row r="116" spans="1:55" x14ac:dyDescent="0.25">
      <c r="A116" s="17" t="s">
        <v>289</v>
      </c>
      <c r="B116" s="17" t="s">
        <v>290</v>
      </c>
      <c r="C116" s="24" t="s">
        <v>183</v>
      </c>
      <c r="D116" s="24" t="s">
        <v>183</v>
      </c>
      <c r="E116" s="24" t="s">
        <v>183</v>
      </c>
      <c r="F116" s="24" t="s">
        <v>183</v>
      </c>
      <c r="G116" s="24" t="s">
        <v>183</v>
      </c>
      <c r="H116" s="24" t="s">
        <v>183</v>
      </c>
      <c r="I116" s="24" t="s">
        <v>183</v>
      </c>
      <c r="J116" s="24" t="s">
        <v>183</v>
      </c>
      <c r="K116" s="24" t="s">
        <v>183</v>
      </c>
      <c r="L116" s="24" t="s">
        <v>183</v>
      </c>
      <c r="M116" s="24" t="s">
        <v>183</v>
      </c>
      <c r="N116" s="24" t="s">
        <v>183</v>
      </c>
      <c r="O116" s="24" t="s">
        <v>183</v>
      </c>
      <c r="P116" s="24" t="s">
        <v>183</v>
      </c>
      <c r="Q116" s="24" t="s">
        <v>183</v>
      </c>
      <c r="R116" s="24" t="s">
        <v>183</v>
      </c>
      <c r="S116" s="24" t="s">
        <v>183</v>
      </c>
      <c r="T116" s="24" t="s">
        <v>183</v>
      </c>
      <c r="U116" s="24" t="s">
        <v>183</v>
      </c>
      <c r="V116" s="24" t="s">
        <v>183</v>
      </c>
      <c r="W116" s="24" t="s">
        <v>183</v>
      </c>
      <c r="X116" s="24" t="s">
        <v>183</v>
      </c>
      <c r="Y116" s="24" t="s">
        <v>183</v>
      </c>
      <c r="Z116" s="24" t="s">
        <v>183</v>
      </c>
      <c r="AA116" s="24" t="s">
        <v>183</v>
      </c>
      <c r="AB116" s="24" t="s">
        <v>183</v>
      </c>
      <c r="AC116" s="24" t="s">
        <v>183</v>
      </c>
      <c r="AD116" s="24" t="s">
        <v>183</v>
      </c>
      <c r="AE116" s="24" t="s">
        <v>183</v>
      </c>
      <c r="AF116" s="24" t="s">
        <v>183</v>
      </c>
      <c r="AG116" s="24" t="s">
        <v>183</v>
      </c>
      <c r="AH116" s="24" t="s">
        <v>183</v>
      </c>
      <c r="AI116" s="24" t="s">
        <v>183</v>
      </c>
      <c r="AJ116" s="24" t="s">
        <v>183</v>
      </c>
      <c r="AK116" s="24" t="s">
        <v>183</v>
      </c>
      <c r="AL116" s="24">
        <v>-17.399999999999999</v>
      </c>
      <c r="AM116" s="24">
        <v>-18.399999999999999</v>
      </c>
      <c r="AN116" s="24">
        <v>-18.899999999999999</v>
      </c>
      <c r="AO116" s="24">
        <v>-18.8</v>
      </c>
      <c r="AP116" s="24">
        <v>-73.449277560416505</v>
      </c>
      <c r="AQ116" s="24">
        <v>-18.100000000000001</v>
      </c>
      <c r="AR116" s="24">
        <v>-17.8</v>
      </c>
      <c r="AS116" s="24">
        <v>-18.5</v>
      </c>
      <c r="AT116" s="24">
        <v>-20.2</v>
      </c>
      <c r="AU116" s="24">
        <v>-74.599999999999994</v>
      </c>
      <c r="AV116" s="24">
        <v>-22</v>
      </c>
      <c r="AW116" s="24">
        <v>-24.065717529999997</v>
      </c>
      <c r="AX116" s="24">
        <v>-25.795356630000001</v>
      </c>
      <c r="AY116" s="24">
        <v>-29.24535564</v>
      </c>
      <c r="AZ116" s="24">
        <v>-101.1064298</v>
      </c>
      <c r="BA116" s="18">
        <v>-30.134184159999997</v>
      </c>
      <c r="BB116" s="18">
        <v>-33.40864397</v>
      </c>
      <c r="BC116" s="18">
        <v>-36.302913880000006</v>
      </c>
    </row>
    <row r="117" spans="1:55" x14ac:dyDescent="0.25">
      <c r="A117" s="15" t="s">
        <v>175</v>
      </c>
      <c r="B117" s="15" t="s">
        <v>291</v>
      </c>
      <c r="C117" s="23" t="s">
        <v>183</v>
      </c>
      <c r="D117" s="23" t="s">
        <v>183</v>
      </c>
      <c r="E117" s="23" t="s">
        <v>183</v>
      </c>
      <c r="F117" s="23" t="s">
        <v>183</v>
      </c>
      <c r="G117" s="23" t="s">
        <v>183</v>
      </c>
      <c r="H117" s="23" t="s">
        <v>183</v>
      </c>
      <c r="I117" s="23" t="s">
        <v>183</v>
      </c>
      <c r="J117" s="23" t="s">
        <v>183</v>
      </c>
      <c r="K117" s="23" t="s">
        <v>183</v>
      </c>
      <c r="L117" s="23" t="s">
        <v>183</v>
      </c>
      <c r="M117" s="23" t="s">
        <v>183</v>
      </c>
      <c r="N117" s="23" t="s">
        <v>183</v>
      </c>
      <c r="O117" s="23" t="s">
        <v>183</v>
      </c>
      <c r="P117" s="23" t="s">
        <v>183</v>
      </c>
      <c r="Q117" s="23" t="s">
        <v>183</v>
      </c>
      <c r="R117" s="23" t="s">
        <v>183</v>
      </c>
      <c r="S117" s="23" t="s">
        <v>183</v>
      </c>
      <c r="T117" s="23" t="s">
        <v>183</v>
      </c>
      <c r="U117" s="23" t="s">
        <v>183</v>
      </c>
      <c r="V117" s="23" t="s">
        <v>183</v>
      </c>
      <c r="W117" s="23" t="s">
        <v>183</v>
      </c>
      <c r="X117" s="23" t="s">
        <v>183</v>
      </c>
      <c r="Y117" s="23" t="s">
        <v>60</v>
      </c>
      <c r="Z117" s="23" t="s">
        <v>60</v>
      </c>
      <c r="AA117" s="23" t="s">
        <v>60</v>
      </c>
      <c r="AB117" s="23" t="s">
        <v>183</v>
      </c>
      <c r="AC117" s="23" t="s">
        <v>183</v>
      </c>
      <c r="AD117" s="23" t="s">
        <v>183</v>
      </c>
      <c r="AE117" s="23" t="s">
        <v>183</v>
      </c>
      <c r="AF117" s="23" t="s">
        <v>183</v>
      </c>
      <c r="AG117" s="23" t="s">
        <v>183</v>
      </c>
      <c r="AH117" s="23" t="s">
        <v>183</v>
      </c>
      <c r="AI117" s="23" t="s">
        <v>183</v>
      </c>
      <c r="AJ117" s="23" t="s">
        <v>183</v>
      </c>
      <c r="AK117" s="23" t="s">
        <v>183</v>
      </c>
      <c r="AL117" s="23" t="s">
        <v>183</v>
      </c>
      <c r="AM117" s="23" t="s">
        <v>183</v>
      </c>
      <c r="AN117" s="23" t="s">
        <v>183</v>
      </c>
      <c r="AO117" s="23" t="s">
        <v>183</v>
      </c>
      <c r="AP117" s="23" t="s">
        <v>183</v>
      </c>
      <c r="AQ117" s="23">
        <v>-4.2</v>
      </c>
      <c r="AR117" s="23">
        <v>-4.2</v>
      </c>
      <c r="AS117" s="23">
        <v>-4.2</v>
      </c>
      <c r="AT117" s="23">
        <v>-4.2</v>
      </c>
      <c r="AU117" s="23">
        <v>-16.7</v>
      </c>
      <c r="AV117" s="23">
        <v>-5.8</v>
      </c>
      <c r="AW117" s="23">
        <v>-6.2122061700000035</v>
      </c>
      <c r="AX117" s="23">
        <v>-5.8995573967450596</v>
      </c>
      <c r="AY117" s="23">
        <v>-8.6210488889287848</v>
      </c>
      <c r="AZ117" s="23">
        <v>-26.532812455673849</v>
      </c>
      <c r="BA117" s="16">
        <v>-7.5383845800109857</v>
      </c>
      <c r="BB117" s="16">
        <v>-5.822045280000002</v>
      </c>
      <c r="BC117" s="16">
        <v>-4.0720952399999994</v>
      </c>
    </row>
    <row r="118" spans="1:55" x14ac:dyDescent="0.25">
      <c r="A118" s="17" t="s">
        <v>292</v>
      </c>
      <c r="B118" s="17" t="s">
        <v>293</v>
      </c>
      <c r="C118" s="24" t="s">
        <v>183</v>
      </c>
      <c r="D118" s="24" t="s">
        <v>183</v>
      </c>
      <c r="E118" s="24" t="s">
        <v>183</v>
      </c>
      <c r="F118" s="24" t="s">
        <v>183</v>
      </c>
      <c r="G118" s="24" t="s">
        <v>183</v>
      </c>
      <c r="H118" s="24" t="s">
        <v>183</v>
      </c>
      <c r="I118" s="24" t="s">
        <v>183</v>
      </c>
      <c r="J118" s="24" t="s">
        <v>183</v>
      </c>
      <c r="K118" s="24" t="s">
        <v>183</v>
      </c>
      <c r="L118" s="24" t="s">
        <v>183</v>
      </c>
      <c r="M118" s="24" t="s">
        <v>183</v>
      </c>
      <c r="N118" s="24" t="s">
        <v>183</v>
      </c>
      <c r="O118" s="24" t="s">
        <v>183</v>
      </c>
      <c r="P118" s="24" t="s">
        <v>183</v>
      </c>
      <c r="Q118" s="24" t="s">
        <v>183</v>
      </c>
      <c r="R118" s="24" t="s">
        <v>183</v>
      </c>
      <c r="S118" s="24" t="s">
        <v>183</v>
      </c>
      <c r="T118" s="24" t="s">
        <v>183</v>
      </c>
      <c r="U118" s="24" t="s">
        <v>183</v>
      </c>
      <c r="V118" s="24" t="s">
        <v>183</v>
      </c>
      <c r="W118" s="24" t="s">
        <v>183</v>
      </c>
      <c r="X118" s="24" t="s">
        <v>183</v>
      </c>
      <c r="Y118" s="24" t="s">
        <v>183</v>
      </c>
      <c r="Z118" s="24" t="s">
        <v>183</v>
      </c>
      <c r="AA118" s="24" t="s">
        <v>183</v>
      </c>
      <c r="AB118" s="24" t="s">
        <v>183</v>
      </c>
      <c r="AC118" s="24" t="s">
        <v>183</v>
      </c>
      <c r="AD118" s="24" t="s">
        <v>183</v>
      </c>
      <c r="AE118" s="24" t="s">
        <v>183</v>
      </c>
      <c r="AF118" s="24" t="s">
        <v>183</v>
      </c>
      <c r="AG118" s="24" t="s">
        <v>183</v>
      </c>
      <c r="AH118" s="24" t="s">
        <v>183</v>
      </c>
      <c r="AI118" s="24" t="s">
        <v>183</v>
      </c>
      <c r="AJ118" s="24" t="s">
        <v>183</v>
      </c>
      <c r="AK118" s="24" t="s">
        <v>183</v>
      </c>
      <c r="AL118" s="24" t="s">
        <v>183</v>
      </c>
      <c r="AM118" s="24" t="s">
        <v>183</v>
      </c>
      <c r="AN118" s="24" t="s">
        <v>183</v>
      </c>
      <c r="AO118" s="24" t="s">
        <v>183</v>
      </c>
      <c r="AP118" s="24" t="s">
        <v>183</v>
      </c>
      <c r="AQ118" s="24" t="s">
        <v>183</v>
      </c>
      <c r="AR118" s="24" t="s">
        <v>183</v>
      </c>
      <c r="AS118" s="24" t="s">
        <v>183</v>
      </c>
      <c r="AT118" s="24" t="s">
        <v>183</v>
      </c>
      <c r="AU118" s="24" t="s">
        <v>183</v>
      </c>
      <c r="AV118" s="24" t="s">
        <v>183</v>
      </c>
      <c r="AW118" s="24">
        <v>0</v>
      </c>
      <c r="AX118" s="24">
        <v>0</v>
      </c>
      <c r="AY118" s="24">
        <v>0</v>
      </c>
      <c r="AZ118" s="24">
        <v>0</v>
      </c>
      <c r="BA118" s="18">
        <v>0</v>
      </c>
      <c r="BB118" s="18">
        <v>0</v>
      </c>
      <c r="BC118" s="18">
        <v>0</v>
      </c>
    </row>
    <row r="119" spans="1:55" x14ac:dyDescent="0.25">
      <c r="A119" s="15" t="s">
        <v>294</v>
      </c>
      <c r="B119" s="15" t="s">
        <v>295</v>
      </c>
      <c r="C119" s="23" t="s">
        <v>183</v>
      </c>
      <c r="D119" s="23" t="s">
        <v>183</v>
      </c>
      <c r="E119" s="23" t="s">
        <v>183</v>
      </c>
      <c r="F119" s="23" t="s">
        <v>183</v>
      </c>
      <c r="G119" s="23" t="s">
        <v>183</v>
      </c>
      <c r="H119" s="23" t="s">
        <v>183</v>
      </c>
      <c r="I119" s="23" t="s">
        <v>183</v>
      </c>
      <c r="J119" s="23" t="s">
        <v>183</v>
      </c>
      <c r="K119" s="23" t="s">
        <v>183</v>
      </c>
      <c r="L119" s="23" t="s">
        <v>183</v>
      </c>
      <c r="M119" s="23" t="s">
        <v>183</v>
      </c>
      <c r="N119" s="23" t="s">
        <v>183</v>
      </c>
      <c r="O119" s="23" t="s">
        <v>183</v>
      </c>
      <c r="P119" s="23" t="s">
        <v>183</v>
      </c>
      <c r="Q119" s="23" t="s">
        <v>183</v>
      </c>
      <c r="R119" s="23" t="s">
        <v>183</v>
      </c>
      <c r="S119" s="23" t="s">
        <v>183</v>
      </c>
      <c r="T119" s="23" t="s">
        <v>183</v>
      </c>
      <c r="U119" s="23" t="s">
        <v>183</v>
      </c>
      <c r="V119" s="23" t="s">
        <v>183</v>
      </c>
      <c r="W119" s="23" t="s">
        <v>183</v>
      </c>
      <c r="X119" s="23" t="s">
        <v>183</v>
      </c>
      <c r="Y119" s="23" t="s">
        <v>183</v>
      </c>
      <c r="Z119" s="23" t="s">
        <v>183</v>
      </c>
      <c r="AA119" s="23" t="s">
        <v>183</v>
      </c>
      <c r="AB119" s="23" t="s">
        <v>183</v>
      </c>
      <c r="AC119" s="23" t="s">
        <v>183</v>
      </c>
      <c r="AD119" s="23" t="s">
        <v>183</v>
      </c>
      <c r="AE119" s="23" t="s">
        <v>183</v>
      </c>
      <c r="AF119" s="23" t="s">
        <v>183</v>
      </c>
      <c r="AG119" s="23" t="s">
        <v>183</v>
      </c>
      <c r="AH119" s="23" t="s">
        <v>183</v>
      </c>
      <c r="AI119" s="23" t="s">
        <v>183</v>
      </c>
      <c r="AJ119" s="23" t="s">
        <v>183</v>
      </c>
      <c r="AK119" s="23" t="s">
        <v>183</v>
      </c>
      <c r="AL119" s="23" t="s">
        <v>183</v>
      </c>
      <c r="AM119" s="23" t="s">
        <v>183</v>
      </c>
      <c r="AN119" s="23" t="s">
        <v>183</v>
      </c>
      <c r="AO119" s="23" t="s">
        <v>183</v>
      </c>
      <c r="AP119" s="23" t="s">
        <v>183</v>
      </c>
      <c r="AQ119" s="23" t="s">
        <v>183</v>
      </c>
      <c r="AR119" s="23" t="s">
        <v>183</v>
      </c>
      <c r="AS119" s="23" t="s">
        <v>183</v>
      </c>
      <c r="AT119" s="23" t="s">
        <v>183</v>
      </c>
      <c r="AU119" s="23" t="s">
        <v>183</v>
      </c>
      <c r="AV119" s="23" t="s">
        <v>183</v>
      </c>
      <c r="AW119" s="23">
        <v>7.1328210000000003E-2</v>
      </c>
      <c r="AX119" s="23">
        <v>0</v>
      </c>
      <c r="AY119" s="23">
        <v>0</v>
      </c>
      <c r="AZ119" s="23">
        <v>7.1328210000000003E-2</v>
      </c>
      <c r="BA119" s="16">
        <v>10.95216394</v>
      </c>
      <c r="BB119" s="16">
        <v>-7.0832928271081226</v>
      </c>
      <c r="BC119" s="16">
        <v>0</v>
      </c>
    </row>
    <row r="120" spans="1:55" x14ac:dyDescent="0.25">
      <c r="A120" s="17" t="s">
        <v>296</v>
      </c>
      <c r="B120" s="17" t="s">
        <v>297</v>
      </c>
      <c r="C120" s="24" t="s">
        <v>183</v>
      </c>
      <c r="D120" s="24" t="s">
        <v>183</v>
      </c>
      <c r="E120" s="24" t="s">
        <v>183</v>
      </c>
      <c r="F120" s="24" t="s">
        <v>183</v>
      </c>
      <c r="G120" s="24" t="s">
        <v>183</v>
      </c>
      <c r="H120" s="24" t="s">
        <v>183</v>
      </c>
      <c r="I120" s="24" t="s">
        <v>183</v>
      </c>
      <c r="J120" s="24" t="s">
        <v>183</v>
      </c>
      <c r="K120" s="24" t="s">
        <v>183</v>
      </c>
      <c r="L120" s="24" t="s">
        <v>183</v>
      </c>
      <c r="M120" s="24" t="s">
        <v>183</v>
      </c>
      <c r="N120" s="24" t="s">
        <v>183</v>
      </c>
      <c r="O120" s="24" t="s">
        <v>183</v>
      </c>
      <c r="P120" s="24" t="s">
        <v>183</v>
      </c>
      <c r="Q120" s="24" t="s">
        <v>183</v>
      </c>
      <c r="R120" s="24" t="s">
        <v>183</v>
      </c>
      <c r="S120" s="24" t="s">
        <v>183</v>
      </c>
      <c r="T120" s="24" t="s">
        <v>183</v>
      </c>
      <c r="U120" s="24" t="s">
        <v>183</v>
      </c>
      <c r="V120" s="24" t="s">
        <v>183</v>
      </c>
      <c r="W120" s="24" t="s">
        <v>183</v>
      </c>
      <c r="X120" s="24" t="s">
        <v>183</v>
      </c>
      <c r="Y120" s="24" t="s">
        <v>183</v>
      </c>
      <c r="Z120" s="24" t="s">
        <v>183</v>
      </c>
      <c r="AA120" s="24" t="s">
        <v>183</v>
      </c>
      <c r="AB120" s="24" t="s">
        <v>183</v>
      </c>
      <c r="AC120" s="24" t="s">
        <v>183</v>
      </c>
      <c r="AD120" s="24" t="s">
        <v>183</v>
      </c>
      <c r="AE120" s="24" t="s">
        <v>183</v>
      </c>
      <c r="AF120" s="24" t="s">
        <v>183</v>
      </c>
      <c r="AG120" s="24" t="s">
        <v>183</v>
      </c>
      <c r="AH120" s="24" t="s">
        <v>183</v>
      </c>
      <c r="AI120" s="24" t="s">
        <v>183</v>
      </c>
      <c r="AJ120" s="24" t="s">
        <v>183</v>
      </c>
      <c r="AK120" s="24" t="s">
        <v>183</v>
      </c>
      <c r="AL120" s="24" t="s">
        <v>183</v>
      </c>
      <c r="AM120" s="24" t="s">
        <v>183</v>
      </c>
      <c r="AN120" s="24" t="s">
        <v>183</v>
      </c>
      <c r="AO120" s="24" t="s">
        <v>183</v>
      </c>
      <c r="AP120" s="24" t="s">
        <v>183</v>
      </c>
      <c r="AQ120" s="24" t="s">
        <v>183</v>
      </c>
      <c r="AR120" s="24" t="s">
        <v>183</v>
      </c>
      <c r="AS120" s="24" t="s">
        <v>183</v>
      </c>
      <c r="AT120" s="24" t="s">
        <v>183</v>
      </c>
      <c r="AU120" s="24" t="s">
        <v>183</v>
      </c>
      <c r="AV120" s="24" t="s">
        <v>183</v>
      </c>
      <c r="AW120" s="24">
        <v>0</v>
      </c>
      <c r="AX120" s="24">
        <v>0</v>
      </c>
      <c r="AY120" s="24">
        <v>0</v>
      </c>
      <c r="AZ120" s="24">
        <v>0</v>
      </c>
      <c r="BA120" s="18">
        <v>36.227104245362298</v>
      </c>
      <c r="BB120" s="18">
        <v>-40.801616650000007</v>
      </c>
      <c r="BC120" s="18">
        <v>5.7710199999999991E-3</v>
      </c>
    </row>
    <row r="121" spans="1:55" x14ac:dyDescent="0.25">
      <c r="A121" s="15" t="s">
        <v>58</v>
      </c>
      <c r="B121" s="15" t="s">
        <v>59</v>
      </c>
      <c r="C121" s="23" t="s">
        <v>183</v>
      </c>
      <c r="D121" s="23" t="s">
        <v>183</v>
      </c>
      <c r="E121" s="23" t="s">
        <v>183</v>
      </c>
      <c r="F121" s="23" t="s">
        <v>183</v>
      </c>
      <c r="G121" s="23" t="s">
        <v>183</v>
      </c>
      <c r="H121" s="23" t="s">
        <v>183</v>
      </c>
      <c r="I121" s="23" t="s">
        <v>183</v>
      </c>
      <c r="J121" s="23" t="s">
        <v>183</v>
      </c>
      <c r="K121" s="23" t="s">
        <v>183</v>
      </c>
      <c r="L121" s="23" t="s">
        <v>183</v>
      </c>
      <c r="M121" s="23" t="s">
        <v>183</v>
      </c>
      <c r="N121" s="23" t="s">
        <v>183</v>
      </c>
      <c r="O121" s="23" t="s">
        <v>183</v>
      </c>
      <c r="P121" s="23" t="s">
        <v>183</v>
      </c>
      <c r="Q121" s="23" t="s">
        <v>183</v>
      </c>
      <c r="R121" s="23" t="s">
        <v>183</v>
      </c>
      <c r="S121" s="23" t="s">
        <v>183</v>
      </c>
      <c r="T121" s="23" t="s">
        <v>183</v>
      </c>
      <c r="U121" s="23" t="s">
        <v>183</v>
      </c>
      <c r="V121" s="23" t="s">
        <v>183</v>
      </c>
      <c r="W121" s="23" t="s">
        <v>183</v>
      </c>
      <c r="X121" s="23" t="s">
        <v>183</v>
      </c>
      <c r="Y121" s="23">
        <v>-130.80000000000001</v>
      </c>
      <c r="Z121" s="23">
        <v>-4.2</v>
      </c>
      <c r="AA121" s="23">
        <v>-135</v>
      </c>
      <c r="AB121" s="23" t="s">
        <v>183</v>
      </c>
      <c r="AC121" s="23">
        <v>-45.7</v>
      </c>
      <c r="AD121" s="23" t="s">
        <v>183</v>
      </c>
      <c r="AE121" s="23" t="s">
        <v>183</v>
      </c>
      <c r="AF121" s="23">
        <v>-45.7</v>
      </c>
      <c r="AG121" s="23" t="s">
        <v>183</v>
      </c>
      <c r="AH121" s="23" t="s">
        <v>183</v>
      </c>
      <c r="AI121" s="23" t="s">
        <v>183</v>
      </c>
      <c r="AJ121" s="23" t="s">
        <v>183</v>
      </c>
      <c r="AK121" s="23" t="s">
        <v>183</v>
      </c>
      <c r="AL121" s="23" t="s">
        <v>183</v>
      </c>
      <c r="AM121" s="23">
        <v>40.6</v>
      </c>
      <c r="AN121" s="23" t="s">
        <v>183</v>
      </c>
      <c r="AO121" s="23" t="s">
        <v>183</v>
      </c>
      <c r="AP121" s="23">
        <v>40.6</v>
      </c>
      <c r="AQ121" s="23" t="s">
        <v>183</v>
      </c>
      <c r="AR121" s="23" t="s">
        <v>183</v>
      </c>
      <c r="AS121" s="23" t="s">
        <v>183</v>
      </c>
      <c r="AT121" s="23" t="s">
        <v>183</v>
      </c>
      <c r="AU121" s="23" t="s">
        <v>183</v>
      </c>
      <c r="AV121" s="23" t="s">
        <v>183</v>
      </c>
      <c r="AW121" s="23">
        <v>0</v>
      </c>
      <c r="AX121" s="23">
        <v>0</v>
      </c>
      <c r="AY121" s="23">
        <v>0</v>
      </c>
      <c r="AZ121" s="23">
        <v>0</v>
      </c>
      <c r="BA121" s="16">
        <v>0</v>
      </c>
      <c r="BB121" s="16">
        <v>0</v>
      </c>
      <c r="BC121" s="16">
        <v>0</v>
      </c>
    </row>
    <row r="122" spans="1:55" x14ac:dyDescent="0.25">
      <c r="A122" s="17" t="s">
        <v>298</v>
      </c>
      <c r="B122" s="17" t="s">
        <v>299</v>
      </c>
      <c r="C122" s="24" t="s">
        <v>183</v>
      </c>
      <c r="D122" s="24" t="s">
        <v>183</v>
      </c>
      <c r="E122" s="24" t="s">
        <v>183</v>
      </c>
      <c r="F122" s="24" t="s">
        <v>183</v>
      </c>
      <c r="G122" s="24" t="s">
        <v>183</v>
      </c>
      <c r="H122" s="24" t="s">
        <v>183</v>
      </c>
      <c r="I122" s="24" t="s">
        <v>183</v>
      </c>
      <c r="J122" s="24" t="s">
        <v>183</v>
      </c>
      <c r="K122" s="24" t="s">
        <v>183</v>
      </c>
      <c r="L122" s="24" t="s">
        <v>183</v>
      </c>
      <c r="M122" s="24" t="s">
        <v>183</v>
      </c>
      <c r="N122" s="24" t="s">
        <v>183</v>
      </c>
      <c r="O122" s="24" t="s">
        <v>183</v>
      </c>
      <c r="P122" s="24" t="s">
        <v>183</v>
      </c>
      <c r="Q122" s="24" t="s">
        <v>183</v>
      </c>
      <c r="R122" s="24" t="s">
        <v>183</v>
      </c>
      <c r="S122" s="24" t="s">
        <v>183</v>
      </c>
      <c r="T122" s="24" t="s">
        <v>183</v>
      </c>
      <c r="U122" s="24" t="s">
        <v>183</v>
      </c>
      <c r="V122" s="24" t="s">
        <v>183</v>
      </c>
      <c r="W122" s="24" t="s">
        <v>183</v>
      </c>
      <c r="X122" s="24" t="s">
        <v>183</v>
      </c>
      <c r="Y122" s="24" t="s">
        <v>183</v>
      </c>
      <c r="Z122" s="24" t="s">
        <v>183</v>
      </c>
      <c r="AA122" s="24" t="s">
        <v>183</v>
      </c>
      <c r="AB122" s="24" t="s">
        <v>183</v>
      </c>
      <c r="AC122" s="24" t="s">
        <v>183</v>
      </c>
      <c r="AD122" s="24" t="s">
        <v>183</v>
      </c>
      <c r="AE122" s="24" t="s">
        <v>183</v>
      </c>
      <c r="AF122" s="24" t="s">
        <v>183</v>
      </c>
      <c r="AG122" s="24" t="s">
        <v>183</v>
      </c>
      <c r="AH122" s="24" t="s">
        <v>183</v>
      </c>
      <c r="AI122" s="24" t="s">
        <v>183</v>
      </c>
      <c r="AJ122" s="24" t="s">
        <v>183</v>
      </c>
      <c r="AK122" s="24" t="s">
        <v>183</v>
      </c>
      <c r="AL122" s="24" t="s">
        <v>183</v>
      </c>
      <c r="AM122" s="24" t="s">
        <v>183</v>
      </c>
      <c r="AN122" s="24" t="s">
        <v>183</v>
      </c>
      <c r="AO122" s="24" t="s">
        <v>183</v>
      </c>
      <c r="AP122" s="24" t="s">
        <v>183</v>
      </c>
      <c r="AQ122" s="24" t="s">
        <v>183</v>
      </c>
      <c r="AR122" s="24" t="s">
        <v>183</v>
      </c>
      <c r="AS122" s="24" t="s">
        <v>183</v>
      </c>
      <c r="AT122" s="24" t="s">
        <v>183</v>
      </c>
      <c r="AU122" s="24" t="s">
        <v>183</v>
      </c>
      <c r="AV122" s="24" t="s">
        <v>183</v>
      </c>
      <c r="AW122" s="24">
        <v>0</v>
      </c>
      <c r="AX122" s="24">
        <v>0</v>
      </c>
      <c r="AY122" s="24">
        <v>0</v>
      </c>
      <c r="AZ122" s="24" t="s">
        <v>183</v>
      </c>
      <c r="BA122" s="18">
        <v>0</v>
      </c>
      <c r="BB122" s="18">
        <v>9.4376410600000007</v>
      </c>
      <c r="BC122" s="18">
        <v>3.5503440900000003</v>
      </c>
    </row>
    <row r="123" spans="1:55" x14ac:dyDescent="0.25">
      <c r="A123" s="15" t="s">
        <v>300</v>
      </c>
      <c r="B123" s="15" t="s">
        <v>301</v>
      </c>
      <c r="C123" s="23" t="s">
        <v>183</v>
      </c>
      <c r="D123" s="23" t="s">
        <v>183</v>
      </c>
      <c r="E123" s="23" t="s">
        <v>183</v>
      </c>
      <c r="F123" s="23" t="s">
        <v>183</v>
      </c>
      <c r="G123" s="23" t="s">
        <v>183</v>
      </c>
      <c r="H123" s="23" t="s">
        <v>183</v>
      </c>
      <c r="I123" s="23" t="s">
        <v>183</v>
      </c>
      <c r="J123" s="23" t="s">
        <v>183</v>
      </c>
      <c r="K123" s="23" t="s">
        <v>183</v>
      </c>
      <c r="L123" s="23" t="s">
        <v>183</v>
      </c>
      <c r="M123" s="23" t="s">
        <v>183</v>
      </c>
      <c r="N123" s="23" t="s">
        <v>183</v>
      </c>
      <c r="O123" s="23" t="s">
        <v>183</v>
      </c>
      <c r="P123" s="23" t="s">
        <v>183</v>
      </c>
      <c r="Q123" s="23" t="s">
        <v>183</v>
      </c>
      <c r="R123" s="23" t="s">
        <v>183</v>
      </c>
      <c r="S123" s="23" t="s">
        <v>183</v>
      </c>
      <c r="T123" s="23" t="s">
        <v>183</v>
      </c>
      <c r="U123" s="23" t="s">
        <v>183</v>
      </c>
      <c r="V123" s="23" t="s">
        <v>183</v>
      </c>
      <c r="W123" s="23" t="s">
        <v>183</v>
      </c>
      <c r="X123" s="23" t="s">
        <v>183</v>
      </c>
      <c r="Y123" s="23" t="s">
        <v>183</v>
      </c>
      <c r="Z123" s="23" t="s">
        <v>183</v>
      </c>
      <c r="AA123" s="23" t="s">
        <v>183</v>
      </c>
      <c r="AB123" s="23" t="s">
        <v>183</v>
      </c>
      <c r="AC123" s="23" t="s">
        <v>183</v>
      </c>
      <c r="AD123" s="23" t="s">
        <v>183</v>
      </c>
      <c r="AE123" s="23" t="s">
        <v>183</v>
      </c>
      <c r="AF123" s="23" t="s">
        <v>183</v>
      </c>
      <c r="AG123" s="23" t="s">
        <v>183</v>
      </c>
      <c r="AH123" s="23" t="s">
        <v>183</v>
      </c>
      <c r="AI123" s="23" t="s">
        <v>183</v>
      </c>
      <c r="AJ123" s="23" t="s">
        <v>183</v>
      </c>
      <c r="AK123" s="23" t="s">
        <v>183</v>
      </c>
      <c r="AL123" s="23" t="s">
        <v>183</v>
      </c>
      <c r="AM123" s="23" t="s">
        <v>183</v>
      </c>
      <c r="AN123" s="23" t="s">
        <v>183</v>
      </c>
      <c r="AO123" s="23" t="s">
        <v>183</v>
      </c>
      <c r="AP123" s="23" t="s">
        <v>183</v>
      </c>
      <c r="AQ123" s="23" t="s">
        <v>183</v>
      </c>
      <c r="AR123" s="23" t="s">
        <v>183</v>
      </c>
      <c r="AS123" s="23" t="s">
        <v>183</v>
      </c>
      <c r="AT123" s="23" t="s">
        <v>183</v>
      </c>
      <c r="AU123" s="23" t="s">
        <v>183</v>
      </c>
      <c r="AV123" s="23" t="s">
        <v>183</v>
      </c>
      <c r="AW123" s="23">
        <v>0</v>
      </c>
      <c r="AX123" s="23">
        <v>0</v>
      </c>
      <c r="AY123" s="23">
        <v>0</v>
      </c>
      <c r="AZ123" s="23" t="s">
        <v>183</v>
      </c>
      <c r="BA123" s="16">
        <v>0</v>
      </c>
      <c r="BB123" s="16">
        <v>12.246184449999999</v>
      </c>
      <c r="BC123" s="16">
        <v>1.6950587300000002</v>
      </c>
    </row>
    <row r="124" spans="1:55" x14ac:dyDescent="0.25">
      <c r="A124" s="17" t="s">
        <v>302</v>
      </c>
      <c r="B124" s="17" t="s">
        <v>303</v>
      </c>
      <c r="C124" s="24">
        <v>33.299999999999997</v>
      </c>
      <c r="D124" s="24">
        <v>45.9</v>
      </c>
      <c r="E124" s="24">
        <v>48.6</v>
      </c>
      <c r="F124" s="24">
        <v>46.1</v>
      </c>
      <c r="G124" s="24">
        <v>174</v>
      </c>
      <c r="H124" s="24">
        <v>53.7</v>
      </c>
      <c r="I124" s="24">
        <v>62.7</v>
      </c>
      <c r="J124" s="24">
        <v>71.599999999999994</v>
      </c>
      <c r="K124" s="24">
        <v>63.2</v>
      </c>
      <c r="L124" s="24">
        <v>251.3</v>
      </c>
      <c r="M124" s="24">
        <v>67.099999999999994</v>
      </c>
      <c r="N124" s="24">
        <v>74.900000000000006</v>
      </c>
      <c r="O124" s="24">
        <v>91.3</v>
      </c>
      <c r="P124" s="24">
        <v>84.6</v>
      </c>
      <c r="Q124" s="24">
        <v>317.89999999999998</v>
      </c>
      <c r="R124" s="24">
        <v>93.4</v>
      </c>
      <c r="S124" s="24">
        <v>98.3</v>
      </c>
      <c r="T124" s="24">
        <v>123.8</v>
      </c>
      <c r="U124" s="24">
        <v>135</v>
      </c>
      <c r="V124" s="24">
        <v>450.5</v>
      </c>
      <c r="W124" s="24">
        <v>131.6</v>
      </c>
      <c r="X124" s="24">
        <v>126.5</v>
      </c>
      <c r="Y124" s="24">
        <v>157.1</v>
      </c>
      <c r="Z124" s="24">
        <v>153</v>
      </c>
      <c r="AA124" s="24">
        <v>568.20000000000005</v>
      </c>
      <c r="AB124" s="24">
        <v>173.5</v>
      </c>
      <c r="AC124" s="24">
        <v>162.4</v>
      </c>
      <c r="AD124" s="24">
        <v>190.6</v>
      </c>
      <c r="AE124" s="24">
        <v>162.5</v>
      </c>
      <c r="AF124" s="24">
        <v>689</v>
      </c>
      <c r="AG124" s="24" t="s">
        <v>60</v>
      </c>
      <c r="AH124" s="24" t="s">
        <v>60</v>
      </c>
      <c r="AI124" s="24" t="s">
        <v>60</v>
      </c>
      <c r="AJ124" s="24" t="s">
        <v>60</v>
      </c>
      <c r="AK124" s="24" t="s">
        <v>60</v>
      </c>
      <c r="AL124" s="24" t="s">
        <v>60</v>
      </c>
      <c r="AM124" s="24" t="s">
        <v>60</v>
      </c>
      <c r="AN124" s="24" t="s">
        <v>60</v>
      </c>
      <c r="AO124" s="24" t="s">
        <v>60</v>
      </c>
      <c r="AP124" s="24" t="s">
        <v>60</v>
      </c>
      <c r="AQ124" s="24" t="s">
        <v>60</v>
      </c>
      <c r="AR124" s="24" t="s">
        <v>60</v>
      </c>
      <c r="AS124" s="24" t="s">
        <v>60</v>
      </c>
      <c r="AT124" s="24" t="s">
        <v>60</v>
      </c>
      <c r="AU124" s="24" t="s">
        <v>60</v>
      </c>
      <c r="AV124" s="24" t="s">
        <v>60</v>
      </c>
      <c r="AW124" s="24">
        <v>0</v>
      </c>
      <c r="AX124" s="24">
        <v>0</v>
      </c>
      <c r="AY124" s="24">
        <v>0</v>
      </c>
      <c r="AZ124" s="24">
        <v>0</v>
      </c>
      <c r="BA124" s="18">
        <v>0</v>
      </c>
      <c r="BB124" s="18">
        <v>0</v>
      </c>
      <c r="BC124" s="18">
        <v>0</v>
      </c>
    </row>
    <row r="125" spans="1:55" x14ac:dyDescent="0.25">
      <c r="A125" s="15" t="s">
        <v>272</v>
      </c>
      <c r="B125" s="15" t="s">
        <v>273</v>
      </c>
      <c r="C125" s="23">
        <v>34.299999999999997</v>
      </c>
      <c r="D125" s="23">
        <v>41.4</v>
      </c>
      <c r="E125" s="23">
        <v>38.5</v>
      </c>
      <c r="F125" s="23">
        <v>34</v>
      </c>
      <c r="G125" s="23">
        <v>37</v>
      </c>
      <c r="H125" s="23">
        <v>37.299999999999997</v>
      </c>
      <c r="I125" s="23">
        <v>39.299999999999997</v>
      </c>
      <c r="J125" s="23">
        <v>39.700000000000003</v>
      </c>
      <c r="K125" s="23">
        <v>33</v>
      </c>
      <c r="L125" s="23">
        <v>37.200000000000003</v>
      </c>
      <c r="M125" s="23">
        <v>33.799999999999997</v>
      </c>
      <c r="N125" s="23">
        <v>35.4</v>
      </c>
      <c r="O125" s="23">
        <v>36.299999999999997</v>
      </c>
      <c r="P125" s="23">
        <v>32.6</v>
      </c>
      <c r="Q125" s="23">
        <v>34.5</v>
      </c>
      <c r="R125" s="23">
        <v>35</v>
      </c>
      <c r="S125" s="23">
        <v>35.200000000000003</v>
      </c>
      <c r="T125" s="23">
        <v>38.799999999999997</v>
      </c>
      <c r="U125" s="23">
        <v>40.4</v>
      </c>
      <c r="V125" s="23">
        <v>37.6</v>
      </c>
      <c r="W125" s="23">
        <v>40.200000000000003</v>
      </c>
      <c r="X125" s="23">
        <v>36.799999999999997</v>
      </c>
      <c r="Y125" s="23">
        <v>40.200000000000003</v>
      </c>
      <c r="Z125" s="23">
        <v>38.799999999999997</v>
      </c>
      <c r="AA125" s="23">
        <v>39</v>
      </c>
      <c r="AB125" s="23">
        <v>44.1</v>
      </c>
      <c r="AC125" s="23">
        <v>41.3</v>
      </c>
      <c r="AD125" s="23">
        <v>42.9</v>
      </c>
      <c r="AE125" s="23">
        <v>35.9</v>
      </c>
      <c r="AF125" s="23">
        <v>40.9</v>
      </c>
      <c r="AG125" s="23" t="s">
        <v>60</v>
      </c>
      <c r="AH125" s="23" t="s">
        <v>60</v>
      </c>
      <c r="AI125" s="23" t="s">
        <v>60</v>
      </c>
      <c r="AJ125" s="23" t="s">
        <v>60</v>
      </c>
      <c r="AK125" s="23" t="s">
        <v>60</v>
      </c>
      <c r="AL125" s="23" t="s">
        <v>60</v>
      </c>
      <c r="AM125" s="23" t="s">
        <v>60</v>
      </c>
      <c r="AN125" s="23" t="s">
        <v>60</v>
      </c>
      <c r="AO125" s="23" t="s">
        <v>60</v>
      </c>
      <c r="AP125" s="23" t="s">
        <v>60</v>
      </c>
      <c r="AQ125" s="23" t="s">
        <v>60</v>
      </c>
      <c r="AR125" s="23" t="s">
        <v>60</v>
      </c>
      <c r="AS125" s="23" t="s">
        <v>60</v>
      </c>
      <c r="AT125" s="23" t="s">
        <v>60</v>
      </c>
      <c r="AU125" s="23" t="s">
        <v>60</v>
      </c>
      <c r="AV125" s="23" t="s">
        <v>60</v>
      </c>
      <c r="AW125" s="23">
        <v>0</v>
      </c>
      <c r="AX125" s="23">
        <v>0</v>
      </c>
      <c r="AY125" s="23">
        <v>0</v>
      </c>
      <c r="AZ125" s="23">
        <v>0</v>
      </c>
      <c r="BA125" s="16">
        <v>0</v>
      </c>
      <c r="BB125" s="16">
        <v>0</v>
      </c>
      <c r="BC125" s="16">
        <v>0</v>
      </c>
    </row>
    <row r="126" spans="1:55" x14ac:dyDescent="0.25">
      <c r="A126" s="17" t="s">
        <v>304</v>
      </c>
      <c r="B126" s="17" t="s">
        <v>305</v>
      </c>
      <c r="C126" s="24">
        <v>33.299999999999997</v>
      </c>
      <c r="D126" s="24">
        <v>45.9</v>
      </c>
      <c r="E126" s="24">
        <v>48.6</v>
      </c>
      <c r="F126" s="24">
        <v>46.1</v>
      </c>
      <c r="G126" s="24">
        <v>174</v>
      </c>
      <c r="H126" s="24">
        <v>53.7</v>
      </c>
      <c r="I126" s="24">
        <v>62.7</v>
      </c>
      <c r="J126" s="24">
        <v>71.599999999999994</v>
      </c>
      <c r="K126" s="24">
        <v>63.2</v>
      </c>
      <c r="L126" s="24">
        <v>251.3</v>
      </c>
      <c r="M126" s="24">
        <v>67.099999999999994</v>
      </c>
      <c r="N126" s="24">
        <v>74.900000000000006</v>
      </c>
      <c r="O126" s="24">
        <v>91.3</v>
      </c>
      <c r="P126" s="24">
        <v>84.6</v>
      </c>
      <c r="Q126" s="24">
        <v>317.89999999999998</v>
      </c>
      <c r="R126" s="24">
        <v>93.4</v>
      </c>
      <c r="S126" s="24">
        <v>98.3</v>
      </c>
      <c r="T126" s="24">
        <v>123.8</v>
      </c>
      <c r="U126" s="24">
        <v>135</v>
      </c>
      <c r="V126" s="24">
        <v>450.5</v>
      </c>
      <c r="W126" s="24">
        <v>131.6</v>
      </c>
      <c r="X126" s="24">
        <v>126.5</v>
      </c>
      <c r="Y126" s="24">
        <v>155.4</v>
      </c>
      <c r="Z126" s="24">
        <v>152</v>
      </c>
      <c r="AA126" s="24">
        <v>565.5</v>
      </c>
      <c r="AB126" s="24">
        <v>166.4</v>
      </c>
      <c r="AC126" s="24">
        <v>166.4</v>
      </c>
      <c r="AD126" s="24">
        <v>186.1</v>
      </c>
      <c r="AE126" s="24">
        <v>157.30000000000001</v>
      </c>
      <c r="AF126" s="24">
        <v>676.2</v>
      </c>
      <c r="AG126" s="24">
        <v>188.3</v>
      </c>
      <c r="AH126" s="24">
        <v>192.2</v>
      </c>
      <c r="AI126" s="24">
        <v>208</v>
      </c>
      <c r="AJ126" s="24">
        <v>200.6</v>
      </c>
      <c r="AK126" s="24">
        <v>789.1</v>
      </c>
      <c r="AL126" s="24">
        <v>235.8</v>
      </c>
      <c r="AM126" s="24">
        <v>237.6</v>
      </c>
      <c r="AN126" s="24">
        <v>263.5</v>
      </c>
      <c r="AO126" s="24">
        <v>201.2</v>
      </c>
      <c r="AP126" s="24">
        <v>938.17936741265112</v>
      </c>
      <c r="AQ126" s="24">
        <v>237.7</v>
      </c>
      <c r="AR126" s="24">
        <v>215.5</v>
      </c>
      <c r="AS126" s="24">
        <v>243</v>
      </c>
      <c r="AT126" s="24">
        <v>239.4</v>
      </c>
      <c r="AU126" s="24">
        <v>935.7</v>
      </c>
      <c r="AV126" s="24">
        <v>238.58493860999999</v>
      </c>
      <c r="AW126" s="24">
        <v>238.27140197858529</v>
      </c>
      <c r="AX126" s="24">
        <v>258.884939610137</v>
      </c>
      <c r="AY126" s="24">
        <v>121.73938001421924</v>
      </c>
      <c r="AZ126" s="24">
        <v>857.48066021294153</v>
      </c>
      <c r="BA126" s="18">
        <v>242.20858170263216</v>
      </c>
      <c r="BB126" s="18">
        <v>233.49165903794255</v>
      </c>
      <c r="BC126" s="18">
        <v>272.86913958083096</v>
      </c>
    </row>
    <row r="127" spans="1:55" x14ac:dyDescent="0.25">
      <c r="A127" s="15" t="s">
        <v>272</v>
      </c>
      <c r="B127" s="15" t="s">
        <v>273</v>
      </c>
      <c r="C127" s="23">
        <f t="shared" ref="C127:AU127" si="1">(C126/C22)*100</f>
        <v>34.329896907216487</v>
      </c>
      <c r="D127" s="23">
        <f t="shared" si="1"/>
        <v>41.314131413141311</v>
      </c>
      <c r="E127" s="23">
        <f t="shared" si="1"/>
        <v>38.418972332015812</v>
      </c>
      <c r="F127" s="23">
        <f t="shared" si="1"/>
        <v>34.022140221402211</v>
      </c>
      <c r="G127" s="23">
        <f t="shared" si="1"/>
        <v>37.021276595744681</v>
      </c>
      <c r="H127" s="23">
        <f t="shared" si="1"/>
        <v>37.291666666666664</v>
      </c>
      <c r="I127" s="23">
        <f t="shared" si="1"/>
        <v>39.236545682102623</v>
      </c>
      <c r="J127" s="23">
        <f t="shared" si="1"/>
        <v>39.645625692137322</v>
      </c>
      <c r="K127" s="23">
        <f t="shared" si="1"/>
        <v>32.968179447052691</v>
      </c>
      <c r="L127" s="23">
        <f t="shared" si="1"/>
        <v>37.169057831681705</v>
      </c>
      <c r="M127" s="23">
        <f t="shared" si="1"/>
        <v>33.803526448362717</v>
      </c>
      <c r="N127" s="23">
        <f t="shared" si="1"/>
        <v>35.430463576158942</v>
      </c>
      <c r="O127" s="23">
        <f t="shared" si="1"/>
        <v>36.287758346581874</v>
      </c>
      <c r="P127" s="23">
        <f t="shared" si="1"/>
        <v>32.651485912774987</v>
      </c>
      <c r="Q127" s="23">
        <f t="shared" si="1"/>
        <v>34.528076463560332</v>
      </c>
      <c r="R127" s="23">
        <f t="shared" si="1"/>
        <v>35.007496251874066</v>
      </c>
      <c r="S127" s="23">
        <f t="shared" si="1"/>
        <v>35.144797997854845</v>
      </c>
      <c r="T127" s="23">
        <f t="shared" si="1"/>
        <v>38.772314437832755</v>
      </c>
      <c r="U127" s="23">
        <f t="shared" si="1"/>
        <v>40.443379269023367</v>
      </c>
      <c r="V127" s="23">
        <f t="shared" si="1"/>
        <v>37.557315548145063</v>
      </c>
      <c r="W127" s="23">
        <f t="shared" si="1"/>
        <v>40.232344848670124</v>
      </c>
      <c r="X127" s="23">
        <f t="shared" si="1"/>
        <v>36.77325581395349</v>
      </c>
      <c r="Y127" s="23">
        <f t="shared" si="1"/>
        <v>37.572533849129591</v>
      </c>
      <c r="Z127" s="23">
        <f t="shared" si="1"/>
        <v>37.227528777859412</v>
      </c>
      <c r="AA127" s="23">
        <f t="shared" si="1"/>
        <v>37.87675820495646</v>
      </c>
      <c r="AB127" s="23">
        <f t="shared" si="1"/>
        <v>41.362167536664181</v>
      </c>
      <c r="AC127" s="23">
        <f t="shared" si="1"/>
        <v>41.015528715799853</v>
      </c>
      <c r="AD127" s="23">
        <f t="shared" si="1"/>
        <v>40.739929947460595</v>
      </c>
      <c r="AE127" s="23">
        <f t="shared" si="1"/>
        <v>33.813413585554599</v>
      </c>
      <c r="AF127" s="23">
        <f t="shared" si="1"/>
        <v>39.082187030401109</v>
      </c>
      <c r="AG127" s="23">
        <f t="shared" si="1"/>
        <v>41.402814423922607</v>
      </c>
      <c r="AH127" s="23">
        <f t="shared" si="1"/>
        <v>40.668641557342355</v>
      </c>
      <c r="AI127" s="23">
        <f t="shared" si="1"/>
        <v>39.877300613496928</v>
      </c>
      <c r="AJ127" s="23">
        <f t="shared" si="1"/>
        <v>38.913676042677011</v>
      </c>
      <c r="AK127" s="23">
        <f t="shared" si="1"/>
        <v>40.170026471187128</v>
      </c>
      <c r="AL127" s="23">
        <f t="shared" si="1"/>
        <v>48.982135438304944</v>
      </c>
      <c r="AM127" s="23">
        <f t="shared" si="1"/>
        <v>48.728465955701388</v>
      </c>
      <c r="AN127" s="23">
        <f t="shared" si="1"/>
        <v>50.61467537456781</v>
      </c>
      <c r="AO127" s="23">
        <f t="shared" si="1"/>
        <v>41.630457272915372</v>
      </c>
      <c r="AP127" s="23">
        <f t="shared" si="1"/>
        <v>47.553315799718746</v>
      </c>
      <c r="AQ127" s="23">
        <f t="shared" si="1"/>
        <v>49.60350584307178</v>
      </c>
      <c r="AR127" s="23">
        <f t="shared" si="1"/>
        <v>44.635459817729902</v>
      </c>
      <c r="AS127" s="23">
        <f t="shared" si="1"/>
        <v>49.480757483200975</v>
      </c>
      <c r="AT127" s="23">
        <f t="shared" si="1"/>
        <v>49.979123173277664</v>
      </c>
      <c r="AU127" s="23">
        <f t="shared" si="1"/>
        <v>48.429170332798513</v>
      </c>
      <c r="AV127" s="23">
        <v>51.132648651950277</v>
      </c>
      <c r="AW127" s="23">
        <v>47.895469644630765</v>
      </c>
      <c r="AX127" s="23">
        <v>50.007446908339581</v>
      </c>
      <c r="AY127" s="23">
        <v>23.357864667031119</v>
      </c>
      <c r="AZ127" s="23">
        <v>42.81052034806789</v>
      </c>
      <c r="BA127" s="16">
        <v>48.195125995025947</v>
      </c>
      <c r="BB127" s="16">
        <v>48.271848660269647</v>
      </c>
      <c r="BC127" s="16">
        <v>52.014388024707223</v>
      </c>
    </row>
    <row r="128" spans="1:55" x14ac:dyDescent="0.25">
      <c r="A128" s="17" t="s">
        <v>306</v>
      </c>
      <c r="B128" s="17" t="s">
        <v>307</v>
      </c>
      <c r="C128" s="24">
        <v>6.5</v>
      </c>
      <c r="D128" s="24">
        <v>12.6</v>
      </c>
      <c r="E128" s="24">
        <v>15.3</v>
      </c>
      <c r="F128" s="24">
        <v>-7.1</v>
      </c>
      <c r="G128" s="24">
        <v>27.2</v>
      </c>
      <c r="H128" s="24">
        <v>8</v>
      </c>
      <c r="I128" s="24">
        <v>-37.9</v>
      </c>
      <c r="J128" s="24">
        <v>25</v>
      </c>
      <c r="K128" s="24">
        <v>16.2</v>
      </c>
      <c r="L128" s="24">
        <v>11.3</v>
      </c>
      <c r="M128" s="24">
        <v>19</v>
      </c>
      <c r="N128" s="24">
        <v>24.7</v>
      </c>
      <c r="O128" s="24">
        <v>25.7</v>
      </c>
      <c r="P128" s="24">
        <v>9.8000000000000007</v>
      </c>
      <c r="Q128" s="24">
        <v>79.2</v>
      </c>
      <c r="R128" s="24">
        <v>35.700000000000003</v>
      </c>
      <c r="S128" s="24">
        <v>47.6</v>
      </c>
      <c r="T128" s="24">
        <v>71.7</v>
      </c>
      <c r="U128" s="24">
        <v>76.400000000000006</v>
      </c>
      <c r="V128" s="24">
        <v>231.4</v>
      </c>
      <c r="W128" s="24">
        <v>67.900000000000006</v>
      </c>
      <c r="X128" s="24">
        <v>61</v>
      </c>
      <c r="Y128" s="24">
        <v>208.9</v>
      </c>
      <c r="Z128" s="24">
        <v>74.099999999999994</v>
      </c>
      <c r="AA128" s="24">
        <v>411.9</v>
      </c>
      <c r="AB128" s="24">
        <v>92</v>
      </c>
      <c r="AC128" s="24">
        <v>128.19999999999999</v>
      </c>
      <c r="AD128" s="24">
        <v>112.9</v>
      </c>
      <c r="AE128" s="24">
        <v>88.9</v>
      </c>
      <c r="AF128" s="24">
        <v>421.9</v>
      </c>
      <c r="AG128" s="24">
        <v>115.7</v>
      </c>
      <c r="AH128" s="24">
        <v>120.3</v>
      </c>
      <c r="AI128" s="24">
        <v>131.69999999999999</v>
      </c>
      <c r="AJ128" s="24">
        <v>125.8</v>
      </c>
      <c r="AK128" s="24">
        <v>493.6</v>
      </c>
      <c r="AL128" s="24">
        <v>155.19999999999999</v>
      </c>
      <c r="AM128" s="24">
        <v>122.9</v>
      </c>
      <c r="AN128" s="24">
        <v>188.3</v>
      </c>
      <c r="AO128" s="24">
        <v>138.5</v>
      </c>
      <c r="AP128" s="24">
        <v>604.9</v>
      </c>
      <c r="AQ128" s="24">
        <v>171.2</v>
      </c>
      <c r="AR128" s="24">
        <v>147.69999999999999</v>
      </c>
      <c r="AS128" s="24">
        <v>176</v>
      </c>
      <c r="AT128" s="24">
        <v>165.7</v>
      </c>
      <c r="AU128" s="24">
        <v>660.6</v>
      </c>
      <c r="AV128" s="24">
        <v>166.48493860999997</v>
      </c>
      <c r="AW128" s="24">
        <v>167.44523828991558</v>
      </c>
      <c r="AX128" s="24">
        <v>189.7163973014687</v>
      </c>
      <c r="AY128" s="24">
        <v>52.573357221702281</v>
      </c>
      <c r="AZ128" s="24">
        <v>576.21993142308656</v>
      </c>
      <c r="BA128" s="18">
        <v>130.43206466326734</v>
      </c>
      <c r="BB128" s="18">
        <v>189.70941360505134</v>
      </c>
      <c r="BC128" s="18">
        <v>208.13605272083251</v>
      </c>
    </row>
    <row r="129" spans="1:55" x14ac:dyDescent="0.25">
      <c r="A129" s="15" t="s">
        <v>308</v>
      </c>
      <c r="B129" s="15" t="s">
        <v>309</v>
      </c>
      <c r="C129" s="23">
        <v>3.8</v>
      </c>
      <c r="D129" s="23">
        <v>4.3</v>
      </c>
      <c r="E129" s="23">
        <v>6.7</v>
      </c>
      <c r="F129" s="23">
        <v>7.8</v>
      </c>
      <c r="G129" s="23">
        <v>22.6</v>
      </c>
      <c r="H129" s="23">
        <v>9.1999999999999993</v>
      </c>
      <c r="I129" s="23">
        <v>10.1</v>
      </c>
      <c r="J129" s="23">
        <v>16.899999999999999</v>
      </c>
      <c r="K129" s="23">
        <v>16.600000000000001</v>
      </c>
      <c r="L129" s="23">
        <v>52.7</v>
      </c>
      <c r="M129" s="23">
        <v>16.5</v>
      </c>
      <c r="N129" s="23">
        <v>16.399999999999999</v>
      </c>
      <c r="O129" s="23">
        <v>10.7</v>
      </c>
      <c r="P129" s="23">
        <v>14.1</v>
      </c>
      <c r="Q129" s="23">
        <v>57.7</v>
      </c>
      <c r="R129" s="23">
        <v>10.8</v>
      </c>
      <c r="S129" s="23">
        <v>12.2</v>
      </c>
      <c r="T129" s="23">
        <v>14.6</v>
      </c>
      <c r="U129" s="23">
        <v>20.2</v>
      </c>
      <c r="V129" s="23">
        <v>57.7</v>
      </c>
      <c r="W129" s="23">
        <v>18.899999999999999</v>
      </c>
      <c r="X129" s="23">
        <v>15.9</v>
      </c>
      <c r="Y129" s="23">
        <v>21.1</v>
      </c>
      <c r="Z129" s="23">
        <v>31.3</v>
      </c>
      <c r="AA129" s="23">
        <v>87.3</v>
      </c>
      <c r="AB129" s="23">
        <v>32.299999999999997</v>
      </c>
      <c r="AC129" s="23">
        <v>34.299999999999997</v>
      </c>
      <c r="AD129" s="23">
        <v>40.5</v>
      </c>
      <c r="AE129" s="23">
        <v>31.1</v>
      </c>
      <c r="AF129" s="23">
        <v>138.19999999999999</v>
      </c>
      <c r="AG129" s="23">
        <v>31.9</v>
      </c>
      <c r="AH129" s="23">
        <v>33.4</v>
      </c>
      <c r="AI129" s="23">
        <v>38.5</v>
      </c>
      <c r="AJ129" s="23">
        <v>41.4</v>
      </c>
      <c r="AK129" s="23">
        <v>145.30000000000001</v>
      </c>
      <c r="AL129" s="23">
        <v>39.4</v>
      </c>
      <c r="AM129" s="23">
        <v>34.200000000000003</v>
      </c>
      <c r="AN129" s="23">
        <v>36.299999999999997</v>
      </c>
      <c r="AO129" s="23">
        <v>21.6</v>
      </c>
      <c r="AP129" s="23">
        <v>131.5</v>
      </c>
      <c r="AQ129" s="23">
        <v>14.4</v>
      </c>
      <c r="AR129" s="23">
        <v>13.7</v>
      </c>
      <c r="AS129" s="23">
        <v>15</v>
      </c>
      <c r="AT129" s="23">
        <v>12.4</v>
      </c>
      <c r="AU129" s="23">
        <v>55.6</v>
      </c>
      <c r="AV129" s="23">
        <v>16.899999999999999</v>
      </c>
      <c r="AW129" s="23">
        <v>18.981000000000002</v>
      </c>
      <c r="AX129" s="23">
        <v>26.515370309999824</v>
      </c>
      <c r="AY129" s="23">
        <v>16.865529779999498</v>
      </c>
      <c r="AZ129" s="23">
        <v>79.26190008999933</v>
      </c>
      <c r="BA129" s="16">
        <v>12.871</v>
      </c>
      <c r="BB129" s="16">
        <v>14.398999999999999</v>
      </c>
      <c r="BC129" s="16">
        <v>12.863</v>
      </c>
    </row>
    <row r="130" spans="1:55" x14ac:dyDescent="0.25">
      <c r="A130" s="17" t="s">
        <v>310</v>
      </c>
      <c r="B130" s="17" t="s">
        <v>311</v>
      </c>
      <c r="C130" s="24">
        <v>-11.5</v>
      </c>
      <c r="D130" s="24">
        <v>-11.8</v>
      </c>
      <c r="E130" s="24">
        <v>-13.7</v>
      </c>
      <c r="F130" s="24">
        <v>-14.7</v>
      </c>
      <c r="G130" s="24">
        <v>-51.8</v>
      </c>
      <c r="H130" s="24">
        <v>-13.7</v>
      </c>
      <c r="I130" s="24">
        <v>-15.1</v>
      </c>
      <c r="J130" s="24">
        <v>-19.899999999999999</v>
      </c>
      <c r="K130" s="24">
        <v>-16</v>
      </c>
      <c r="L130" s="24">
        <v>-64.599999999999994</v>
      </c>
      <c r="M130" s="24">
        <v>-15.2</v>
      </c>
      <c r="N130" s="24">
        <v>-13.3</v>
      </c>
      <c r="O130" s="24">
        <v>-13.1</v>
      </c>
      <c r="P130" s="24">
        <v>-30.5</v>
      </c>
      <c r="Q130" s="24">
        <v>-72.099999999999994</v>
      </c>
      <c r="R130" s="24">
        <v>-23.7</v>
      </c>
      <c r="S130" s="24">
        <v>-47.8</v>
      </c>
      <c r="T130" s="24">
        <v>-54.6</v>
      </c>
      <c r="U130" s="24">
        <v>-159.4</v>
      </c>
      <c r="V130" s="24">
        <v>-285.5</v>
      </c>
      <c r="W130" s="24">
        <v>-41</v>
      </c>
      <c r="X130" s="24">
        <v>-25.1</v>
      </c>
      <c r="Y130" s="24">
        <v>-118.6</v>
      </c>
      <c r="Z130" s="24">
        <v>-36.200000000000003</v>
      </c>
      <c r="AA130" s="24">
        <v>-220.8</v>
      </c>
      <c r="AB130" s="24">
        <v>-33</v>
      </c>
      <c r="AC130" s="24">
        <v>-37.1</v>
      </c>
      <c r="AD130" s="24">
        <v>-37.6</v>
      </c>
      <c r="AE130" s="24">
        <v>-51.7</v>
      </c>
      <c r="AF130" s="24">
        <v>-159.4</v>
      </c>
      <c r="AG130" s="24">
        <v>-42.3</v>
      </c>
      <c r="AH130" s="24">
        <v>-41.3</v>
      </c>
      <c r="AI130" s="24">
        <v>-46.4</v>
      </c>
      <c r="AJ130" s="24">
        <v>-48.5</v>
      </c>
      <c r="AK130" s="24">
        <v>-178.5</v>
      </c>
      <c r="AL130" s="24">
        <v>-40.6</v>
      </c>
      <c r="AM130" s="24">
        <v>-37.9</v>
      </c>
      <c r="AN130" s="24">
        <v>-52.4</v>
      </c>
      <c r="AO130" s="24">
        <v>-25.9</v>
      </c>
      <c r="AP130" s="24">
        <v>-156.80000000000001</v>
      </c>
      <c r="AQ130" s="24">
        <v>-22.6</v>
      </c>
      <c r="AR130" s="24">
        <v>-22.9</v>
      </c>
      <c r="AS130" s="24">
        <v>-23.2</v>
      </c>
      <c r="AT130" s="24">
        <v>-22.4</v>
      </c>
      <c r="AU130" s="24">
        <v>-91.1</v>
      </c>
      <c r="AV130" s="24">
        <v>-24.4</v>
      </c>
      <c r="AW130" s="24">
        <v>-24.774278389999964</v>
      </c>
      <c r="AX130" s="24">
        <v>-34.082503819999978</v>
      </c>
      <c r="AY130" s="24">
        <v>-32.739994916149243</v>
      </c>
      <c r="AZ130" s="24">
        <v>-115.99677712614918</v>
      </c>
      <c r="BA130" s="18">
        <v>-33.982999999999997</v>
      </c>
      <c r="BB130" s="18">
        <v>-33.036000000000001</v>
      </c>
      <c r="BC130" s="18">
        <v>-23.006</v>
      </c>
    </row>
    <row r="131" spans="1:55" x14ac:dyDescent="0.25">
      <c r="A131" s="15" t="s">
        <v>312</v>
      </c>
      <c r="B131" s="15" t="s">
        <v>313</v>
      </c>
      <c r="C131" s="23">
        <v>-1.3</v>
      </c>
      <c r="D131" s="23">
        <v>5</v>
      </c>
      <c r="E131" s="23">
        <v>8.3000000000000007</v>
      </c>
      <c r="F131" s="23">
        <v>-14</v>
      </c>
      <c r="G131" s="23">
        <v>-2</v>
      </c>
      <c r="H131" s="23">
        <v>3.5</v>
      </c>
      <c r="I131" s="23">
        <v>-43</v>
      </c>
      <c r="J131" s="23">
        <v>22.1</v>
      </c>
      <c r="K131" s="23">
        <v>16.8</v>
      </c>
      <c r="L131" s="23">
        <v>-0.5</v>
      </c>
      <c r="M131" s="23">
        <v>20.3</v>
      </c>
      <c r="N131" s="23">
        <v>27.7</v>
      </c>
      <c r="O131" s="23">
        <v>23.3</v>
      </c>
      <c r="P131" s="23">
        <v>-6.7</v>
      </c>
      <c r="Q131" s="23">
        <v>64.7</v>
      </c>
      <c r="R131" s="23">
        <v>22.8</v>
      </c>
      <c r="S131" s="23">
        <v>11.9</v>
      </c>
      <c r="T131" s="23">
        <v>31.7</v>
      </c>
      <c r="U131" s="23">
        <v>-62.9</v>
      </c>
      <c r="V131" s="23">
        <v>3.6</v>
      </c>
      <c r="W131" s="23">
        <v>45.8</v>
      </c>
      <c r="X131" s="23">
        <v>51.8</v>
      </c>
      <c r="Y131" s="23">
        <v>111.5</v>
      </c>
      <c r="Z131" s="23">
        <v>69.2</v>
      </c>
      <c r="AA131" s="23">
        <v>278.39999999999998</v>
      </c>
      <c r="AB131" s="23">
        <v>91.3</v>
      </c>
      <c r="AC131" s="23">
        <v>125.4</v>
      </c>
      <c r="AD131" s="23">
        <v>115.8</v>
      </c>
      <c r="AE131" s="23">
        <v>68.3</v>
      </c>
      <c r="AF131" s="23">
        <v>400.8</v>
      </c>
      <c r="AG131" s="23">
        <v>105.4</v>
      </c>
      <c r="AH131" s="23">
        <v>112.4</v>
      </c>
      <c r="AI131" s="23">
        <v>123.8</v>
      </c>
      <c r="AJ131" s="23">
        <v>118.8</v>
      </c>
      <c r="AK131" s="23">
        <v>460.4</v>
      </c>
      <c r="AL131" s="23">
        <v>154</v>
      </c>
      <c r="AM131" s="23">
        <v>119.2</v>
      </c>
      <c r="AN131" s="23">
        <v>172.2</v>
      </c>
      <c r="AO131" s="23">
        <v>134.19999999999999</v>
      </c>
      <c r="AP131" s="23">
        <v>579.5</v>
      </c>
      <c r="AQ131" s="23">
        <v>163</v>
      </c>
      <c r="AR131" s="23">
        <v>138.6</v>
      </c>
      <c r="AS131" s="23">
        <v>167.7</v>
      </c>
      <c r="AT131" s="23">
        <v>155.69999999999999</v>
      </c>
      <c r="AU131" s="23">
        <v>625.1</v>
      </c>
      <c r="AV131" s="23">
        <v>158.98493860999997</v>
      </c>
      <c r="AW131" s="23">
        <v>161.6519598999156</v>
      </c>
      <c r="AX131" s="23">
        <v>182.14926379146854</v>
      </c>
      <c r="AY131" s="23">
        <v>36.698892085552529</v>
      </c>
      <c r="AZ131" s="23">
        <v>539.48505438693667</v>
      </c>
      <c r="BA131" s="16">
        <v>109.32006466326735</v>
      </c>
      <c r="BB131" s="16">
        <v>171.07241360505134</v>
      </c>
      <c r="BC131" s="16">
        <v>197.99305272083251</v>
      </c>
    </row>
    <row r="132" spans="1:55" x14ac:dyDescent="0.25">
      <c r="A132" s="17" t="s">
        <v>314</v>
      </c>
      <c r="B132" s="17" t="s">
        <v>315</v>
      </c>
      <c r="C132" s="24">
        <v>-2.5</v>
      </c>
      <c r="D132" s="24">
        <v>-4</v>
      </c>
      <c r="E132" s="24">
        <v>-9.3000000000000007</v>
      </c>
      <c r="F132" s="24">
        <v>-5</v>
      </c>
      <c r="G132" s="24">
        <v>-20.8</v>
      </c>
      <c r="H132" s="24">
        <v>-9.3000000000000007</v>
      </c>
      <c r="I132" s="24">
        <v>-6</v>
      </c>
      <c r="J132" s="24">
        <v>-9.8000000000000007</v>
      </c>
      <c r="K132" s="24">
        <v>-8</v>
      </c>
      <c r="L132" s="24">
        <v>-33.1</v>
      </c>
      <c r="M132" s="24">
        <v>-10</v>
      </c>
      <c r="N132" s="24">
        <v>-14</v>
      </c>
      <c r="O132" s="24">
        <v>-10.7</v>
      </c>
      <c r="P132" s="24">
        <v>-6.7</v>
      </c>
      <c r="Q132" s="24">
        <v>-41.3</v>
      </c>
      <c r="R132" s="24">
        <v>-13.5</v>
      </c>
      <c r="S132" s="24">
        <v>-10.4</v>
      </c>
      <c r="T132" s="24">
        <v>-13.6</v>
      </c>
      <c r="U132" s="24">
        <v>21.7</v>
      </c>
      <c r="V132" s="24">
        <v>-15.8</v>
      </c>
      <c r="W132" s="24">
        <v>-19.399999999999999</v>
      </c>
      <c r="X132" s="24">
        <v>-27.3</v>
      </c>
      <c r="Y132" s="24">
        <v>-43.7</v>
      </c>
      <c r="Z132" s="24">
        <v>-45.4</v>
      </c>
      <c r="AA132" s="24">
        <v>-135.9</v>
      </c>
      <c r="AB132" s="24">
        <v>-46.6</v>
      </c>
      <c r="AC132" s="24">
        <v>-54.7</v>
      </c>
      <c r="AD132" s="24">
        <v>-51.8</v>
      </c>
      <c r="AE132" s="24">
        <v>-6.9</v>
      </c>
      <c r="AF132" s="24">
        <v>-159.9</v>
      </c>
      <c r="AG132" s="24">
        <v>92.9</v>
      </c>
      <c r="AH132" s="24">
        <v>-42.8</v>
      </c>
      <c r="AI132" s="24">
        <v>-49.6</v>
      </c>
      <c r="AJ132" s="24">
        <v>-40.4</v>
      </c>
      <c r="AK132" s="24">
        <v>-39.9</v>
      </c>
      <c r="AL132" s="24">
        <v>-43.5</v>
      </c>
      <c r="AM132" s="24">
        <v>-48.2</v>
      </c>
      <c r="AN132" s="24">
        <v>-60.6</v>
      </c>
      <c r="AO132" s="24">
        <v>-43.6</v>
      </c>
      <c r="AP132" s="24">
        <v>-195.9</v>
      </c>
      <c r="AQ132" s="24">
        <v>-60.9</v>
      </c>
      <c r="AR132" s="24">
        <v>-50.6</v>
      </c>
      <c r="AS132" s="24">
        <v>-58.5</v>
      </c>
      <c r="AT132" s="24">
        <v>-60.1</v>
      </c>
      <c r="AU132" s="24">
        <v>-230</v>
      </c>
      <c r="AV132" s="24">
        <v>-62.1</v>
      </c>
      <c r="AW132" s="24">
        <v>-57.018999999999998</v>
      </c>
      <c r="AX132" s="24">
        <v>-71.347931414074466</v>
      </c>
      <c r="AY132" s="24">
        <v>25.09945911768709</v>
      </c>
      <c r="AZ132" s="24">
        <v>-165.36747229638735</v>
      </c>
      <c r="BA132" s="18">
        <v>-40.76</v>
      </c>
      <c r="BB132" s="18">
        <v>-44.378</v>
      </c>
      <c r="BC132" s="18">
        <v>-67.081000000000003</v>
      </c>
    </row>
    <row r="133" spans="1:55" x14ac:dyDescent="0.25">
      <c r="A133" s="15" t="s">
        <v>316</v>
      </c>
      <c r="B133" s="15" t="s">
        <v>317</v>
      </c>
      <c r="C133" s="23">
        <v>-3.8</v>
      </c>
      <c r="D133" s="23">
        <v>1</v>
      </c>
      <c r="E133" s="23">
        <v>-1</v>
      </c>
      <c r="F133" s="23">
        <v>-19.100000000000001</v>
      </c>
      <c r="G133" s="23">
        <v>-22.8</v>
      </c>
      <c r="H133" s="23">
        <v>-5.7</v>
      </c>
      <c r="I133" s="23">
        <v>-49</v>
      </c>
      <c r="J133" s="23">
        <v>12.2</v>
      </c>
      <c r="K133" s="23">
        <v>8.8000000000000007</v>
      </c>
      <c r="L133" s="23">
        <v>-33.700000000000003</v>
      </c>
      <c r="M133" s="23">
        <v>10.3</v>
      </c>
      <c r="N133" s="23">
        <v>13.7</v>
      </c>
      <c r="O133" s="23">
        <v>12.7</v>
      </c>
      <c r="P133" s="23">
        <v>-13.4</v>
      </c>
      <c r="Q133" s="23">
        <v>23.4</v>
      </c>
      <c r="R133" s="23">
        <v>9.4</v>
      </c>
      <c r="S133" s="23">
        <v>1.6</v>
      </c>
      <c r="T133" s="23">
        <v>18</v>
      </c>
      <c r="U133" s="23">
        <v>-41.2</v>
      </c>
      <c r="V133" s="23">
        <v>-12.2</v>
      </c>
      <c r="W133" s="23">
        <v>26.4</v>
      </c>
      <c r="X133" s="23">
        <v>24.4</v>
      </c>
      <c r="Y133" s="23">
        <v>67.8</v>
      </c>
      <c r="Z133" s="23">
        <v>23.8</v>
      </c>
      <c r="AA133" s="23">
        <v>142.5</v>
      </c>
      <c r="AB133" s="23">
        <v>44.7</v>
      </c>
      <c r="AC133" s="23">
        <v>70.8</v>
      </c>
      <c r="AD133" s="23">
        <v>63.9</v>
      </c>
      <c r="AE133" s="23">
        <v>61.4</v>
      </c>
      <c r="AF133" s="23">
        <v>240.9</v>
      </c>
      <c r="AG133" s="23">
        <v>198.3</v>
      </c>
      <c r="AH133" s="23">
        <v>69.7</v>
      </c>
      <c r="AI133" s="23">
        <v>74.2</v>
      </c>
      <c r="AJ133" s="23">
        <v>78.400000000000006</v>
      </c>
      <c r="AK133" s="23">
        <v>420.6</v>
      </c>
      <c r="AL133" s="23">
        <v>110.5</v>
      </c>
      <c r="AM133" s="23">
        <v>71</v>
      </c>
      <c r="AN133" s="23">
        <v>111.6</v>
      </c>
      <c r="AO133" s="23">
        <v>90.6</v>
      </c>
      <c r="AP133" s="23">
        <v>383.6</v>
      </c>
      <c r="AQ133" s="23">
        <v>102.1</v>
      </c>
      <c r="AR133" s="23">
        <v>88</v>
      </c>
      <c r="AS133" s="23">
        <v>109.3</v>
      </c>
      <c r="AT133" s="23">
        <v>95.6</v>
      </c>
      <c r="AU133" s="23">
        <v>395.1</v>
      </c>
      <c r="AV133" s="23">
        <v>96.884938609999978</v>
      </c>
      <c r="AW133" s="23">
        <v>104.63295989991559</v>
      </c>
      <c r="AX133" s="23">
        <v>110.80133237739408</v>
      </c>
      <c r="AY133" s="23">
        <v>61.798351203239619</v>
      </c>
      <c r="AZ133" s="23">
        <v>374.11758209054926</v>
      </c>
      <c r="BA133" s="16">
        <v>68.5</v>
      </c>
      <c r="BB133" s="16">
        <v>126.69441360505134</v>
      </c>
      <c r="BC133" s="16">
        <v>130.91205272083249</v>
      </c>
    </row>
    <row r="134" spans="1:55" x14ac:dyDescent="0.25">
      <c r="A134" s="17" t="s">
        <v>318</v>
      </c>
      <c r="B134" s="17" t="s">
        <v>319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</row>
    <row r="135" spans="1:55" x14ac:dyDescent="0.25">
      <c r="A135" s="15" t="s">
        <v>320</v>
      </c>
      <c r="B135" s="15" t="s">
        <v>321</v>
      </c>
      <c r="C135" s="16">
        <v>-3.8</v>
      </c>
      <c r="D135" s="16">
        <v>1</v>
      </c>
      <c r="E135" s="16">
        <v>-1</v>
      </c>
      <c r="F135" s="16">
        <v>-19.100000000000001</v>
      </c>
      <c r="G135" s="16">
        <v>-22.8</v>
      </c>
      <c r="H135" s="16">
        <v>-5.7</v>
      </c>
      <c r="I135" s="16">
        <v>-49</v>
      </c>
      <c r="J135" s="16">
        <v>12.2</v>
      </c>
      <c r="K135" s="16">
        <v>8.8000000000000007</v>
      </c>
      <c r="L135" s="16">
        <v>-33.700000000000003</v>
      </c>
      <c r="M135" s="16">
        <v>10.1</v>
      </c>
      <c r="N135" s="16">
        <v>13.7</v>
      </c>
      <c r="O135" s="16">
        <v>12.7</v>
      </c>
      <c r="P135" s="16">
        <v>-14.3</v>
      </c>
      <c r="Q135" s="16">
        <v>22.3</v>
      </c>
      <c r="R135" s="16">
        <v>7.4</v>
      </c>
      <c r="S135" s="16">
        <v>-1.3</v>
      </c>
      <c r="T135" s="16">
        <v>13.8</v>
      </c>
      <c r="U135" s="16">
        <v>-51.6</v>
      </c>
      <c r="V135" s="16">
        <v>-31.7</v>
      </c>
      <c r="W135" s="16">
        <v>20.8</v>
      </c>
      <c r="X135" s="16">
        <v>20.3</v>
      </c>
      <c r="Y135" s="16">
        <v>63.2</v>
      </c>
      <c r="Z135" s="16">
        <v>16.899999999999999</v>
      </c>
      <c r="AA135" s="16">
        <v>121.2</v>
      </c>
      <c r="AB135" s="16">
        <v>41.5</v>
      </c>
      <c r="AC135" s="16">
        <v>67.2</v>
      </c>
      <c r="AD135" s="16">
        <v>60.7</v>
      </c>
      <c r="AE135" s="16">
        <v>57.7</v>
      </c>
      <c r="AF135" s="16">
        <v>227.1</v>
      </c>
      <c r="AG135" s="16">
        <v>194.1</v>
      </c>
      <c r="AH135" s="16">
        <v>66.099999999999994</v>
      </c>
      <c r="AI135" s="16">
        <v>70.5</v>
      </c>
      <c r="AJ135" s="16">
        <v>74</v>
      </c>
      <c r="AK135" s="16">
        <v>404.7</v>
      </c>
      <c r="AL135" s="16">
        <v>105.8</v>
      </c>
      <c r="AM135" s="16">
        <v>65.3</v>
      </c>
      <c r="AN135" s="16">
        <v>108.1</v>
      </c>
      <c r="AO135" s="16">
        <v>91.6</v>
      </c>
      <c r="AP135" s="16">
        <v>370.7</v>
      </c>
      <c r="AQ135" s="16">
        <v>102.7</v>
      </c>
      <c r="AR135" s="16">
        <v>88.6</v>
      </c>
      <c r="AS135" s="16">
        <v>109.7</v>
      </c>
      <c r="AT135" s="16">
        <v>96</v>
      </c>
      <c r="AU135" s="16">
        <v>397</v>
      </c>
      <c r="AV135" s="16">
        <v>96.9</v>
      </c>
      <c r="AW135" s="16">
        <v>104.31147360270876</v>
      </c>
      <c r="AX135" s="16">
        <v>110.80133237739352</v>
      </c>
      <c r="AY135" s="16">
        <v>61.797931263238773</v>
      </c>
      <c r="AZ135" s="16">
        <v>373.81073724334101</v>
      </c>
      <c r="BA135" s="16">
        <v>68.241869587232813</v>
      </c>
      <c r="BB135" s="16">
        <v>126.068</v>
      </c>
      <c r="BC135" s="16">
        <v>130.1583776998329</v>
      </c>
    </row>
    <row r="136" spans="1:55" x14ac:dyDescent="0.25">
      <c r="A136" s="17" t="s">
        <v>322</v>
      </c>
      <c r="B136" s="17" t="s">
        <v>323</v>
      </c>
      <c r="C136" s="18" t="s">
        <v>60</v>
      </c>
      <c r="D136" s="18" t="s">
        <v>60</v>
      </c>
      <c r="E136" s="18" t="s">
        <v>60</v>
      </c>
      <c r="F136" s="18" t="s">
        <v>60</v>
      </c>
      <c r="G136" s="18" t="s">
        <v>60</v>
      </c>
      <c r="H136" s="18" t="s">
        <v>60</v>
      </c>
      <c r="I136" s="18" t="s">
        <v>60</v>
      </c>
      <c r="J136" s="18">
        <v>0.1</v>
      </c>
      <c r="K136" s="18" t="s">
        <v>60</v>
      </c>
      <c r="L136" s="18">
        <v>0.1</v>
      </c>
      <c r="M136" s="18">
        <v>0.2</v>
      </c>
      <c r="N136" s="18">
        <v>-0.01</v>
      </c>
      <c r="O136" s="18">
        <v>0</v>
      </c>
      <c r="P136" s="18">
        <v>1</v>
      </c>
      <c r="Q136" s="18">
        <v>1.1000000000000001</v>
      </c>
      <c r="R136" s="18">
        <v>2</v>
      </c>
      <c r="S136" s="18">
        <v>2.9</v>
      </c>
      <c r="T136" s="18">
        <v>4.2</v>
      </c>
      <c r="U136" s="18">
        <v>10.4</v>
      </c>
      <c r="V136" s="18">
        <v>19.5</v>
      </c>
      <c r="W136" s="18">
        <v>5.6</v>
      </c>
      <c r="X136" s="18">
        <v>4.0999999999999996</v>
      </c>
      <c r="Y136" s="18">
        <v>4.5999999999999996</v>
      </c>
      <c r="Z136" s="18">
        <v>2.1</v>
      </c>
      <c r="AA136" s="18">
        <v>16.399999999999999</v>
      </c>
      <c r="AB136" s="18">
        <v>3.2</v>
      </c>
      <c r="AC136" s="18">
        <v>3.5</v>
      </c>
      <c r="AD136" s="18">
        <v>3.2</v>
      </c>
      <c r="AE136" s="18">
        <v>3.7</v>
      </c>
      <c r="AF136" s="18">
        <v>13.7</v>
      </c>
      <c r="AG136" s="18">
        <v>4.0999999999999996</v>
      </c>
      <c r="AH136" s="18">
        <v>3.6</v>
      </c>
      <c r="AI136" s="18">
        <v>3.7</v>
      </c>
      <c r="AJ136" s="18">
        <v>4.4000000000000004</v>
      </c>
      <c r="AK136" s="18">
        <v>15.9</v>
      </c>
      <c r="AL136" s="18">
        <v>5.7</v>
      </c>
      <c r="AM136" s="18">
        <v>5.4</v>
      </c>
      <c r="AN136" s="18">
        <v>5.2</v>
      </c>
      <c r="AO136" s="18">
        <v>-1.1000000000000001</v>
      </c>
      <c r="AP136" s="18">
        <v>15.1</v>
      </c>
      <c r="AQ136" s="18" t="s">
        <v>324</v>
      </c>
      <c r="AR136" s="18" t="s">
        <v>324</v>
      </c>
      <c r="AS136" s="18" t="s">
        <v>324</v>
      </c>
      <c r="AT136" s="18" t="s">
        <v>324</v>
      </c>
      <c r="AU136" s="18" t="s">
        <v>324</v>
      </c>
      <c r="AV136" s="18" t="s">
        <v>324</v>
      </c>
      <c r="AW136" s="18">
        <v>0</v>
      </c>
      <c r="AX136" s="18">
        <v>0</v>
      </c>
      <c r="AY136" s="18">
        <v>0</v>
      </c>
      <c r="AZ136" s="18">
        <v>0</v>
      </c>
      <c r="BA136" s="18">
        <v>0.3</v>
      </c>
      <c r="BB136" s="18">
        <v>0.623</v>
      </c>
      <c r="BC136" s="18">
        <v>0.753</v>
      </c>
    </row>
    <row r="137" spans="1:55" ht="15.75" thickBot="1" x14ac:dyDescent="0.3">
      <c r="A137" s="25" t="s">
        <v>320</v>
      </c>
      <c r="B137" s="25" t="s">
        <v>321</v>
      </c>
      <c r="C137" s="26">
        <v>-3.8</v>
      </c>
      <c r="D137" s="26">
        <v>1</v>
      </c>
      <c r="E137" s="26">
        <v>-1</v>
      </c>
      <c r="F137" s="26">
        <v>-19.100000000000001</v>
      </c>
      <c r="G137" s="26">
        <v>-22.8</v>
      </c>
      <c r="H137" s="26">
        <v>-5.7</v>
      </c>
      <c r="I137" s="26">
        <v>-49</v>
      </c>
      <c r="J137" s="26">
        <v>12.2</v>
      </c>
      <c r="K137" s="26">
        <v>8.8000000000000007</v>
      </c>
      <c r="L137" s="26">
        <v>-33.700000000000003</v>
      </c>
      <c r="M137" s="26">
        <v>10.3</v>
      </c>
      <c r="N137" s="26">
        <v>13.7</v>
      </c>
      <c r="O137" s="26">
        <v>12.7</v>
      </c>
      <c r="P137" s="26">
        <v>-13.3</v>
      </c>
      <c r="Q137" s="26">
        <v>23.4</v>
      </c>
      <c r="R137" s="26">
        <v>9.4</v>
      </c>
      <c r="S137" s="26">
        <v>1.6</v>
      </c>
      <c r="T137" s="26">
        <v>18</v>
      </c>
      <c r="U137" s="26">
        <v>-41.2</v>
      </c>
      <c r="V137" s="26">
        <v>-12.2</v>
      </c>
      <c r="W137" s="26">
        <v>26.4</v>
      </c>
      <c r="X137" s="26">
        <v>24.4</v>
      </c>
      <c r="Y137" s="26">
        <v>67.8</v>
      </c>
      <c r="Z137" s="26">
        <v>19</v>
      </c>
      <c r="AA137" s="26">
        <v>137.6</v>
      </c>
      <c r="AB137" s="26">
        <v>44.7</v>
      </c>
      <c r="AC137" s="26">
        <v>70.8</v>
      </c>
      <c r="AD137" s="26">
        <v>63.9</v>
      </c>
      <c r="AE137" s="26">
        <v>61.4</v>
      </c>
      <c r="AF137" s="26">
        <v>240.9</v>
      </c>
      <c r="AG137" s="26">
        <v>198.3</v>
      </c>
      <c r="AH137" s="26">
        <v>69.7</v>
      </c>
      <c r="AI137" s="26">
        <v>74.2</v>
      </c>
      <c r="AJ137" s="26">
        <v>78.400000000000006</v>
      </c>
      <c r="AK137" s="26">
        <v>420.6</v>
      </c>
      <c r="AL137" s="26">
        <v>111.5</v>
      </c>
      <c r="AM137" s="26">
        <v>70.599999999999994</v>
      </c>
      <c r="AN137" s="26">
        <v>113.3</v>
      </c>
      <c r="AO137" s="26">
        <v>90.5</v>
      </c>
      <c r="AP137" s="26">
        <v>385.8</v>
      </c>
      <c r="AQ137" s="26">
        <v>102.7</v>
      </c>
      <c r="AR137" s="26">
        <v>88.6</v>
      </c>
      <c r="AS137" s="26">
        <v>109.7</v>
      </c>
      <c r="AT137" s="26">
        <v>96</v>
      </c>
      <c r="AU137" s="26">
        <v>397</v>
      </c>
      <c r="AV137" s="26">
        <v>96.9</v>
      </c>
      <c r="AW137" s="26">
        <v>104.31147360270876</v>
      </c>
      <c r="AX137" s="26">
        <v>110.80133237739352</v>
      </c>
      <c r="AY137" s="26">
        <v>61.797931263238773</v>
      </c>
      <c r="AZ137" s="26">
        <v>373.81073724334101</v>
      </c>
      <c r="BA137" s="26">
        <v>68.54186958723281</v>
      </c>
      <c r="BB137" s="27">
        <v>126.691</v>
      </c>
      <c r="BC137" s="27">
        <v>130.91137769983288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2"/>
  <sheetViews>
    <sheetView showGridLines="0" workbookViewId="0">
      <pane xSplit="2" ySplit="3" topLeftCell="AJ51" activePane="bottomRight" state="frozen"/>
      <selection pane="topRight" activeCell="C1" sqref="C1"/>
      <selection pane="bottomLeft" activeCell="A4" sqref="A4"/>
      <selection pane="bottomRight" activeCell="AP51" sqref="AP51"/>
    </sheetView>
  </sheetViews>
  <sheetFormatPr defaultRowHeight="15" outlineLevelCol="1" x14ac:dyDescent="0.25"/>
  <cols>
    <col min="1" max="1" width="88" bestFit="1" customWidth="1"/>
    <col min="2" max="2" width="71.140625" hidden="1" customWidth="1" outlineLevel="1"/>
    <col min="3" max="3" width="8.42578125" bestFit="1" customWidth="1" collapsed="1"/>
    <col min="4" max="42" width="10.85546875" bestFit="1" customWidth="1"/>
  </cols>
  <sheetData>
    <row r="1" spans="1:42" ht="48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9"/>
      <c r="AL1" s="28"/>
      <c r="AM1" s="28"/>
      <c r="AN1" s="28"/>
      <c r="AO1" s="28"/>
      <c r="AP1" s="28"/>
    </row>
    <row r="2" spans="1:42" ht="15.7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</row>
    <row r="3" spans="1:42" ht="16.5" thickBot="1" x14ac:dyDescent="0.3">
      <c r="A3" s="12" t="s">
        <v>325</v>
      </c>
      <c r="B3" s="30" t="s">
        <v>326</v>
      </c>
      <c r="C3" s="31" t="s">
        <v>89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1" t="s">
        <v>12</v>
      </c>
      <c r="L3" s="31" t="s">
        <v>13</v>
      </c>
      <c r="M3" s="31" t="s">
        <v>14</v>
      </c>
      <c r="N3" s="31" t="s">
        <v>15</v>
      </c>
      <c r="O3" s="31" t="s">
        <v>16</v>
      </c>
      <c r="P3" s="31" t="s">
        <v>17</v>
      </c>
      <c r="Q3" s="31" t="s">
        <v>18</v>
      </c>
      <c r="R3" s="31" t="s">
        <v>19</v>
      </c>
      <c r="S3" s="31" t="s">
        <v>20</v>
      </c>
      <c r="T3" s="31" t="s">
        <v>21</v>
      </c>
      <c r="U3" s="31" t="s">
        <v>22</v>
      </c>
      <c r="V3" s="31" t="s">
        <v>23</v>
      </c>
      <c r="W3" s="31" t="s">
        <v>24</v>
      </c>
      <c r="X3" s="31" t="s">
        <v>25</v>
      </c>
      <c r="Y3" s="31" t="s">
        <v>26</v>
      </c>
      <c r="Z3" s="31" t="s">
        <v>27</v>
      </c>
      <c r="AA3" s="31" t="s">
        <v>28</v>
      </c>
      <c r="AB3" s="31" t="s">
        <v>29</v>
      </c>
      <c r="AC3" s="31" t="s">
        <v>30</v>
      </c>
      <c r="AD3" s="31" t="s">
        <v>31</v>
      </c>
      <c r="AE3" s="31" t="s">
        <v>32</v>
      </c>
      <c r="AF3" s="31" t="s">
        <v>33</v>
      </c>
      <c r="AG3" s="31" t="s">
        <v>34</v>
      </c>
      <c r="AH3" s="31" t="s">
        <v>35</v>
      </c>
      <c r="AI3" s="31" t="s">
        <v>36</v>
      </c>
      <c r="AJ3" s="31" t="s">
        <v>37</v>
      </c>
      <c r="AK3" s="32" t="s">
        <v>38</v>
      </c>
      <c r="AL3" s="31" t="s">
        <v>39</v>
      </c>
      <c r="AM3" s="31" t="s">
        <v>40</v>
      </c>
      <c r="AN3" s="31" t="s">
        <v>41</v>
      </c>
      <c r="AO3" s="31" t="s">
        <v>42</v>
      </c>
      <c r="AP3" s="31" t="s">
        <v>43</v>
      </c>
    </row>
    <row r="4" spans="1:42" ht="18.75" x14ac:dyDescent="0.3">
      <c r="A4" s="33" t="s">
        <v>327</v>
      </c>
      <c r="B4" s="34" t="s">
        <v>328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6"/>
      <c r="AL4" s="37"/>
      <c r="AM4" s="36"/>
      <c r="AN4" s="36"/>
      <c r="AO4" s="36"/>
      <c r="AP4" s="36"/>
    </row>
    <row r="5" spans="1:42" x14ac:dyDescent="0.25">
      <c r="A5" s="38" t="s">
        <v>329</v>
      </c>
      <c r="B5" s="38" t="s">
        <v>330</v>
      </c>
      <c r="C5" s="35" t="s">
        <v>60</v>
      </c>
      <c r="D5" s="35" t="s">
        <v>60</v>
      </c>
      <c r="E5" s="35" t="s">
        <v>60</v>
      </c>
      <c r="F5" s="35" t="s">
        <v>60</v>
      </c>
      <c r="G5" s="35" t="s">
        <v>60</v>
      </c>
      <c r="H5" s="35" t="s">
        <v>60</v>
      </c>
      <c r="I5" s="35" t="s">
        <v>60</v>
      </c>
      <c r="J5" s="35" t="s">
        <v>60</v>
      </c>
      <c r="K5" s="35" t="s">
        <v>60</v>
      </c>
      <c r="L5" s="35" t="s">
        <v>60</v>
      </c>
      <c r="M5" s="35" t="s">
        <v>60</v>
      </c>
      <c r="N5" s="35" t="s">
        <v>60</v>
      </c>
      <c r="O5" s="35" t="s">
        <v>60</v>
      </c>
      <c r="P5" s="35" t="s">
        <v>60</v>
      </c>
      <c r="Q5" s="35" t="s">
        <v>60</v>
      </c>
      <c r="R5" s="35" t="s">
        <v>60</v>
      </c>
      <c r="S5" s="35" t="s">
        <v>60</v>
      </c>
      <c r="T5" s="35" t="s">
        <v>60</v>
      </c>
      <c r="U5" s="35" t="s">
        <v>60</v>
      </c>
      <c r="V5" s="35" t="s">
        <v>60</v>
      </c>
      <c r="W5" s="35" t="s">
        <v>60</v>
      </c>
      <c r="X5" s="35" t="s">
        <v>60</v>
      </c>
      <c r="Y5" s="35" t="s">
        <v>60</v>
      </c>
      <c r="Z5" s="35" t="s">
        <v>60</v>
      </c>
      <c r="AA5" s="35" t="s">
        <v>60</v>
      </c>
      <c r="AB5" s="35" t="s">
        <v>60</v>
      </c>
      <c r="AC5" s="35" t="s">
        <v>60</v>
      </c>
      <c r="AD5" s="35" t="s">
        <v>60</v>
      </c>
      <c r="AE5" s="35" t="s">
        <v>60</v>
      </c>
      <c r="AF5" s="35" t="s">
        <v>60</v>
      </c>
      <c r="AG5" s="35" t="s">
        <v>60</v>
      </c>
      <c r="AH5" s="35" t="s">
        <v>60</v>
      </c>
      <c r="AI5" s="35" t="s">
        <v>60</v>
      </c>
      <c r="AJ5" s="35" t="s">
        <v>60</v>
      </c>
      <c r="AK5" s="39" t="s">
        <v>60</v>
      </c>
      <c r="AL5" s="35" t="s">
        <v>60</v>
      </c>
      <c r="AM5" s="39">
        <v>0</v>
      </c>
      <c r="AN5" s="39">
        <v>0</v>
      </c>
      <c r="AO5" s="39">
        <v>0</v>
      </c>
      <c r="AP5" s="39">
        <v>0</v>
      </c>
    </row>
    <row r="6" spans="1:42" x14ac:dyDescent="0.25">
      <c r="A6" s="40" t="s">
        <v>331</v>
      </c>
      <c r="B6" s="41" t="s">
        <v>332</v>
      </c>
      <c r="C6" s="42">
        <v>139.1</v>
      </c>
      <c r="D6" s="43">
        <v>149.16200000000001</v>
      </c>
      <c r="E6" s="43">
        <v>142.5</v>
      </c>
      <c r="F6" s="43">
        <v>308.2</v>
      </c>
      <c r="G6" s="43">
        <v>369.7</v>
      </c>
      <c r="H6" s="43">
        <v>360</v>
      </c>
      <c r="I6" s="43">
        <v>321.8</v>
      </c>
      <c r="J6" s="44">
        <v>78.2</v>
      </c>
      <c r="K6" s="44">
        <v>124</v>
      </c>
      <c r="L6" s="44">
        <v>146.9</v>
      </c>
      <c r="M6" s="44">
        <v>230.7</v>
      </c>
      <c r="N6" s="44">
        <v>208.1</v>
      </c>
      <c r="O6" s="44">
        <v>327.39999999999998</v>
      </c>
      <c r="P6" s="44">
        <v>307.2</v>
      </c>
      <c r="Q6" s="44">
        <v>91.6</v>
      </c>
      <c r="R6" s="44">
        <v>441.6</v>
      </c>
      <c r="S6" s="44">
        <v>538.5</v>
      </c>
      <c r="T6" s="44">
        <v>621.4</v>
      </c>
      <c r="U6" s="44">
        <v>518.79999999999995</v>
      </c>
      <c r="V6" s="44">
        <v>578.79999999999995</v>
      </c>
      <c r="W6" s="44">
        <v>285.8</v>
      </c>
      <c r="X6" s="44">
        <v>342.8</v>
      </c>
      <c r="Y6" s="44">
        <v>136.6</v>
      </c>
      <c r="Z6" s="44">
        <v>161.6</v>
      </c>
      <c r="AA6" s="44">
        <v>125.4</v>
      </c>
      <c r="AB6" s="44">
        <v>225.5</v>
      </c>
      <c r="AC6" s="44">
        <v>280.10000000000002</v>
      </c>
      <c r="AD6" s="44">
        <v>282.3</v>
      </c>
      <c r="AE6" s="44">
        <v>146.69999999999999</v>
      </c>
      <c r="AF6" s="44">
        <v>178.7</v>
      </c>
      <c r="AG6" s="44">
        <v>108.5</v>
      </c>
      <c r="AH6" s="44">
        <v>243.7</v>
      </c>
      <c r="AI6" s="44">
        <v>137.4</v>
      </c>
      <c r="AJ6" s="44">
        <v>262.60000000000002</v>
      </c>
      <c r="AK6" s="45">
        <v>184.68299999999999</v>
      </c>
      <c r="AL6" s="46">
        <v>184.04400000000001</v>
      </c>
      <c r="AM6" s="45">
        <v>201.05</v>
      </c>
      <c r="AN6" s="45">
        <v>239.108</v>
      </c>
      <c r="AO6" s="45">
        <v>451.596</v>
      </c>
      <c r="AP6" s="45">
        <v>614.553</v>
      </c>
    </row>
    <row r="7" spans="1:42" x14ac:dyDescent="0.25">
      <c r="A7" s="41" t="s">
        <v>333</v>
      </c>
      <c r="B7" s="41" t="s">
        <v>334</v>
      </c>
      <c r="C7" s="42">
        <v>6.5</v>
      </c>
      <c r="D7" s="43">
        <v>10.103</v>
      </c>
      <c r="E7" s="43">
        <v>10.6</v>
      </c>
      <c r="F7" s="43">
        <v>10.9</v>
      </c>
      <c r="G7" s="43">
        <v>12.2</v>
      </c>
      <c r="H7" s="43">
        <v>12.6</v>
      </c>
      <c r="I7" s="43">
        <v>13.7</v>
      </c>
      <c r="J7" s="44">
        <v>17.3</v>
      </c>
      <c r="K7" s="44">
        <v>19.100000000000001</v>
      </c>
      <c r="L7" s="44">
        <v>19.399999999999999</v>
      </c>
      <c r="M7" s="44">
        <v>23.6</v>
      </c>
      <c r="N7" s="44">
        <v>26.5</v>
      </c>
      <c r="O7" s="44">
        <v>28.7</v>
      </c>
      <c r="P7" s="44">
        <v>29.4</v>
      </c>
      <c r="Q7" s="44">
        <v>30.4</v>
      </c>
      <c r="R7" s="44">
        <v>34.200000000000003</v>
      </c>
      <c r="S7" s="44">
        <v>35.299999999999997</v>
      </c>
      <c r="T7" s="44">
        <v>42.8</v>
      </c>
      <c r="U7" s="44">
        <v>126.7</v>
      </c>
      <c r="V7" s="44">
        <v>128.6</v>
      </c>
      <c r="W7" s="44">
        <v>121</v>
      </c>
      <c r="X7" s="44">
        <v>120.2</v>
      </c>
      <c r="Y7" s="44">
        <v>239.2</v>
      </c>
      <c r="Z7" s="44">
        <v>371.4</v>
      </c>
      <c r="AA7" s="44">
        <v>370.9</v>
      </c>
      <c r="AB7" s="44">
        <v>509.7</v>
      </c>
      <c r="AC7" s="44">
        <v>496</v>
      </c>
      <c r="AD7" s="44">
        <v>620.79999999999995</v>
      </c>
      <c r="AE7" s="44">
        <v>421</v>
      </c>
      <c r="AF7" s="44">
        <v>399.6</v>
      </c>
      <c r="AG7" s="44">
        <v>360.5</v>
      </c>
      <c r="AH7" s="44">
        <v>406</v>
      </c>
      <c r="AI7" s="44">
        <v>352.1</v>
      </c>
      <c r="AJ7" s="44">
        <v>467.6</v>
      </c>
      <c r="AK7" s="47">
        <v>487.59500000000003</v>
      </c>
      <c r="AL7" s="43">
        <v>1089.296</v>
      </c>
      <c r="AM7" s="47">
        <v>290.75799999999998</v>
      </c>
      <c r="AN7" s="47">
        <v>369.53899999999999</v>
      </c>
      <c r="AO7" s="47">
        <v>366.29300000000001</v>
      </c>
      <c r="AP7" s="47">
        <v>370.02499999999998</v>
      </c>
    </row>
    <row r="8" spans="1:42" x14ac:dyDescent="0.25">
      <c r="A8" s="40" t="s">
        <v>335</v>
      </c>
      <c r="B8" s="41" t="s">
        <v>336</v>
      </c>
      <c r="C8" s="42">
        <v>16.100000000000001</v>
      </c>
      <c r="D8" s="43">
        <v>31.452999999999999</v>
      </c>
      <c r="E8" s="43">
        <v>33.1</v>
      </c>
      <c r="F8" s="43">
        <v>45.1</v>
      </c>
      <c r="G8" s="43">
        <v>49</v>
      </c>
      <c r="H8" s="43">
        <v>45.1</v>
      </c>
      <c r="I8" s="43">
        <v>52</v>
      </c>
      <c r="J8" s="44">
        <v>80.400000000000006</v>
      </c>
      <c r="K8" s="44">
        <v>87</v>
      </c>
      <c r="L8" s="44">
        <v>93.8</v>
      </c>
      <c r="M8" s="44">
        <v>87.1</v>
      </c>
      <c r="N8" s="44">
        <v>91.2</v>
      </c>
      <c r="O8" s="44">
        <v>101.8</v>
      </c>
      <c r="P8" s="44">
        <v>95.7</v>
      </c>
      <c r="Q8" s="44">
        <v>99.5</v>
      </c>
      <c r="R8" s="44">
        <v>145.6</v>
      </c>
      <c r="S8" s="44">
        <v>147.9</v>
      </c>
      <c r="T8" s="44">
        <v>128.69999999999999</v>
      </c>
      <c r="U8" s="44">
        <v>127.5</v>
      </c>
      <c r="V8" s="44">
        <v>167.6</v>
      </c>
      <c r="W8" s="44">
        <v>148.30000000000001</v>
      </c>
      <c r="X8" s="44">
        <v>163.80000000000001</v>
      </c>
      <c r="Y8" s="44">
        <v>199.1</v>
      </c>
      <c r="Z8" s="44">
        <v>233.3</v>
      </c>
      <c r="AA8" s="44">
        <v>230.9</v>
      </c>
      <c r="AB8" s="44">
        <v>195</v>
      </c>
      <c r="AC8" s="44">
        <v>205.7</v>
      </c>
      <c r="AD8" s="44">
        <v>234.7</v>
      </c>
      <c r="AE8" s="44">
        <v>217.3</v>
      </c>
      <c r="AF8" s="44">
        <v>209.3</v>
      </c>
      <c r="AG8" s="44">
        <v>208.4</v>
      </c>
      <c r="AH8" s="44">
        <v>200.6</v>
      </c>
      <c r="AI8" s="44">
        <v>192.4</v>
      </c>
      <c r="AJ8" s="44">
        <v>177.1</v>
      </c>
      <c r="AK8" s="45">
        <v>194.29900000000001</v>
      </c>
      <c r="AL8" s="46">
        <v>202.64400000000001</v>
      </c>
      <c r="AM8" s="45">
        <v>207.23599999999999</v>
      </c>
      <c r="AN8" s="45">
        <v>178.86799999999999</v>
      </c>
      <c r="AO8" s="45">
        <v>158.86000000000001</v>
      </c>
      <c r="AP8" s="45">
        <v>353.31700000000001</v>
      </c>
    </row>
    <row r="9" spans="1:42" x14ac:dyDescent="0.25">
      <c r="A9" s="41" t="s">
        <v>337</v>
      </c>
      <c r="B9" s="41" t="s">
        <v>338</v>
      </c>
      <c r="C9" s="42">
        <v>15.7</v>
      </c>
      <c r="D9" s="43">
        <v>18.815000000000001</v>
      </c>
      <c r="E9" s="43">
        <v>21.3</v>
      </c>
      <c r="F9" s="43">
        <v>27.9</v>
      </c>
      <c r="G9" s="43">
        <v>31.9</v>
      </c>
      <c r="H9" s="43">
        <v>37.799999999999997</v>
      </c>
      <c r="I9" s="43">
        <v>116.8</v>
      </c>
      <c r="J9" s="44">
        <v>66.5</v>
      </c>
      <c r="K9" s="44">
        <v>49.1</v>
      </c>
      <c r="L9" s="44">
        <v>54</v>
      </c>
      <c r="M9" s="44">
        <v>77.5</v>
      </c>
      <c r="N9" s="44">
        <v>90.4</v>
      </c>
      <c r="O9" s="44">
        <v>84.7</v>
      </c>
      <c r="P9" s="44">
        <v>61.7</v>
      </c>
      <c r="Q9" s="44">
        <v>94.5</v>
      </c>
      <c r="R9" s="44">
        <v>256.89999999999998</v>
      </c>
      <c r="S9" s="44">
        <v>213.7</v>
      </c>
      <c r="T9" s="44">
        <v>160.30000000000001</v>
      </c>
      <c r="U9" s="44">
        <v>167.9</v>
      </c>
      <c r="V9" s="44">
        <v>140.80000000000001</v>
      </c>
      <c r="W9" s="44">
        <v>155.9</v>
      </c>
      <c r="X9" s="44">
        <v>176.8</v>
      </c>
      <c r="Y9" s="44">
        <v>189.2</v>
      </c>
      <c r="Z9" s="44">
        <v>210.3</v>
      </c>
      <c r="AA9" s="44">
        <v>165.7</v>
      </c>
      <c r="AB9" s="44">
        <v>155.69999999999999</v>
      </c>
      <c r="AC9" s="44">
        <v>165.8</v>
      </c>
      <c r="AD9" s="44">
        <v>183</v>
      </c>
      <c r="AE9" s="44">
        <v>249.1</v>
      </c>
      <c r="AF9" s="44">
        <v>283.2</v>
      </c>
      <c r="AG9" s="44">
        <v>276.60000000000002</v>
      </c>
      <c r="AH9" s="44">
        <v>247.2</v>
      </c>
      <c r="AI9" s="44">
        <v>299.2</v>
      </c>
      <c r="AJ9" s="44">
        <v>288.3</v>
      </c>
      <c r="AK9" s="47">
        <v>324.17700000000002</v>
      </c>
      <c r="AL9" s="43">
        <v>354.94499999999999</v>
      </c>
      <c r="AM9" s="47">
        <v>193.66800000000001</v>
      </c>
      <c r="AN9" s="47">
        <v>230.32400000000001</v>
      </c>
      <c r="AO9" s="47">
        <v>199.61</v>
      </c>
      <c r="AP9" s="47">
        <v>210.917</v>
      </c>
    </row>
    <row r="10" spans="1:42" x14ac:dyDescent="0.25">
      <c r="A10" s="40" t="s">
        <v>339</v>
      </c>
      <c r="B10" s="41" t="s">
        <v>340</v>
      </c>
      <c r="C10" s="42">
        <v>12.4</v>
      </c>
      <c r="D10" s="43">
        <v>14.743</v>
      </c>
      <c r="E10" s="43">
        <v>19.8</v>
      </c>
      <c r="F10" s="43">
        <v>25</v>
      </c>
      <c r="G10" s="43">
        <v>29.4</v>
      </c>
      <c r="H10" s="43">
        <v>35.200000000000003</v>
      </c>
      <c r="I10" s="43">
        <v>114.9</v>
      </c>
      <c r="J10" s="44">
        <v>63.6</v>
      </c>
      <c r="K10" s="44">
        <v>43.9</v>
      </c>
      <c r="L10" s="44">
        <v>44.9</v>
      </c>
      <c r="M10" s="44">
        <v>70</v>
      </c>
      <c r="N10" s="44">
        <v>83.6</v>
      </c>
      <c r="O10" s="44">
        <v>80.7</v>
      </c>
      <c r="P10" s="44">
        <v>57.9</v>
      </c>
      <c r="Q10" s="44">
        <v>87.3</v>
      </c>
      <c r="R10" s="44">
        <v>251.9</v>
      </c>
      <c r="S10" s="44">
        <v>202.7</v>
      </c>
      <c r="T10" s="44">
        <v>150.4</v>
      </c>
      <c r="U10" s="44">
        <v>157.4</v>
      </c>
      <c r="V10" s="44">
        <v>122.7</v>
      </c>
      <c r="W10" s="44">
        <v>139.9</v>
      </c>
      <c r="X10" s="44">
        <v>160.19999999999999</v>
      </c>
      <c r="Y10" s="44">
        <v>172.3</v>
      </c>
      <c r="Z10" s="44">
        <v>191.4</v>
      </c>
      <c r="AA10" s="44">
        <v>150.69999999999999</v>
      </c>
      <c r="AB10" s="44">
        <v>146.69999999999999</v>
      </c>
      <c r="AC10" s="44">
        <v>153</v>
      </c>
      <c r="AD10" s="44">
        <v>173.7</v>
      </c>
      <c r="AE10" s="44">
        <v>245.7</v>
      </c>
      <c r="AF10" s="44">
        <v>255.7</v>
      </c>
      <c r="AG10" s="44">
        <v>251.2</v>
      </c>
      <c r="AH10" s="44">
        <v>231.7</v>
      </c>
      <c r="AI10" s="44">
        <v>292.5</v>
      </c>
      <c r="AJ10" s="44">
        <v>276.2</v>
      </c>
      <c r="AK10" s="45">
        <v>308.803</v>
      </c>
      <c r="AL10" s="46">
        <v>337.358</v>
      </c>
      <c r="AM10" s="45">
        <v>175.97300000000001</v>
      </c>
      <c r="AN10" s="45">
        <v>214.441</v>
      </c>
      <c r="AO10" s="45">
        <v>186.67599999999999</v>
      </c>
      <c r="AP10" s="45">
        <v>199.93700000000001</v>
      </c>
    </row>
    <row r="11" spans="1:42" x14ac:dyDescent="0.25">
      <c r="A11" s="41" t="s">
        <v>341</v>
      </c>
      <c r="B11" s="41" t="s">
        <v>342</v>
      </c>
      <c r="C11" s="42">
        <v>3.3</v>
      </c>
      <c r="D11" s="43">
        <v>4.0720000000000001</v>
      </c>
      <c r="E11" s="43">
        <v>1.5</v>
      </c>
      <c r="F11" s="43">
        <v>2.9</v>
      </c>
      <c r="G11" s="43">
        <v>2.4</v>
      </c>
      <c r="H11" s="43">
        <v>2.6</v>
      </c>
      <c r="I11" s="43">
        <v>1.9</v>
      </c>
      <c r="J11" s="44">
        <v>2.9</v>
      </c>
      <c r="K11" s="44">
        <v>5.2</v>
      </c>
      <c r="L11" s="44">
        <v>9.1</v>
      </c>
      <c r="M11" s="44">
        <v>7.5</v>
      </c>
      <c r="N11" s="44">
        <v>6.8</v>
      </c>
      <c r="O11" s="44">
        <v>4</v>
      </c>
      <c r="P11" s="44">
        <v>3.8</v>
      </c>
      <c r="Q11" s="44">
        <v>7.1</v>
      </c>
      <c r="R11" s="44">
        <v>5</v>
      </c>
      <c r="S11" s="44">
        <v>10.9</v>
      </c>
      <c r="T11" s="44">
        <v>10</v>
      </c>
      <c r="U11" s="44">
        <v>10.5</v>
      </c>
      <c r="V11" s="44">
        <v>18</v>
      </c>
      <c r="W11" s="44">
        <v>16</v>
      </c>
      <c r="X11" s="44">
        <v>16.600000000000001</v>
      </c>
      <c r="Y11" s="44">
        <v>17</v>
      </c>
      <c r="Z11" s="44">
        <v>18.899999999999999</v>
      </c>
      <c r="AA11" s="44">
        <v>15</v>
      </c>
      <c r="AB11" s="44">
        <v>8.9</v>
      </c>
      <c r="AC11" s="44">
        <v>12.8</v>
      </c>
      <c r="AD11" s="44">
        <v>9.3000000000000007</v>
      </c>
      <c r="AE11" s="44">
        <v>3.4</v>
      </c>
      <c r="AF11" s="44">
        <v>28</v>
      </c>
      <c r="AG11" s="44">
        <v>25.9</v>
      </c>
      <c r="AH11" s="44">
        <v>16</v>
      </c>
      <c r="AI11" s="44">
        <v>7.2</v>
      </c>
      <c r="AJ11" s="44">
        <v>12.1</v>
      </c>
      <c r="AK11" s="47">
        <v>15.374000000000001</v>
      </c>
      <c r="AL11" s="43">
        <v>17.587</v>
      </c>
      <c r="AM11" s="47">
        <v>17.695</v>
      </c>
      <c r="AN11" s="47">
        <v>15.882999999999999</v>
      </c>
      <c r="AO11" s="47">
        <v>12.933999999999999</v>
      </c>
      <c r="AP11" s="47">
        <v>10.98</v>
      </c>
    </row>
    <row r="12" spans="1:42" x14ac:dyDescent="0.25">
      <c r="A12" s="40" t="s">
        <v>343</v>
      </c>
      <c r="B12" s="41" t="s">
        <v>344</v>
      </c>
      <c r="C12" s="42" t="s">
        <v>60</v>
      </c>
      <c r="D12" s="43" t="s">
        <v>60</v>
      </c>
      <c r="E12" s="43" t="s">
        <v>60</v>
      </c>
      <c r="F12" s="43" t="s">
        <v>60</v>
      </c>
      <c r="G12" s="43" t="s">
        <v>60</v>
      </c>
      <c r="H12" s="43" t="s">
        <v>60</v>
      </c>
      <c r="I12" s="43" t="s">
        <v>60</v>
      </c>
      <c r="J12" s="44" t="s">
        <v>60</v>
      </c>
      <c r="K12" s="44" t="s">
        <v>60</v>
      </c>
      <c r="L12" s="44" t="s">
        <v>60</v>
      </c>
      <c r="M12" s="44" t="s">
        <v>60</v>
      </c>
      <c r="N12" s="44" t="s">
        <v>60</v>
      </c>
      <c r="O12" s="44" t="s">
        <v>60</v>
      </c>
      <c r="P12" s="44" t="s">
        <v>60</v>
      </c>
      <c r="Q12" s="44" t="s">
        <v>60</v>
      </c>
      <c r="R12" s="44" t="s">
        <v>60</v>
      </c>
      <c r="S12" s="44" t="s">
        <v>60</v>
      </c>
      <c r="T12" s="44">
        <v>12.8</v>
      </c>
      <c r="U12" s="44" t="s">
        <v>60</v>
      </c>
      <c r="V12" s="44" t="s">
        <v>60</v>
      </c>
      <c r="W12" s="44" t="s">
        <v>60</v>
      </c>
      <c r="X12" s="44" t="s">
        <v>60</v>
      </c>
      <c r="Y12" s="44" t="s">
        <v>60</v>
      </c>
      <c r="Z12" s="44" t="s">
        <v>60</v>
      </c>
      <c r="AA12" s="44" t="s">
        <v>60</v>
      </c>
      <c r="AB12" s="44" t="s">
        <v>60</v>
      </c>
      <c r="AC12" s="44" t="s">
        <v>60</v>
      </c>
      <c r="AD12" s="44" t="s">
        <v>60</v>
      </c>
      <c r="AE12" s="44" t="s">
        <v>60</v>
      </c>
      <c r="AF12" s="44" t="s">
        <v>60</v>
      </c>
      <c r="AG12" s="44" t="s">
        <v>60</v>
      </c>
      <c r="AH12" s="44" t="s">
        <v>60</v>
      </c>
      <c r="AI12" s="44" t="s">
        <v>60</v>
      </c>
      <c r="AJ12" s="44" t="s">
        <v>60</v>
      </c>
      <c r="AK12" s="45" t="s">
        <v>60</v>
      </c>
      <c r="AL12" s="46" t="s">
        <v>60</v>
      </c>
      <c r="AM12" s="45">
        <v>0</v>
      </c>
      <c r="AN12" s="45">
        <v>76.712000000000003</v>
      </c>
      <c r="AO12" s="45">
        <v>0</v>
      </c>
      <c r="AP12" s="45">
        <v>0</v>
      </c>
    </row>
    <row r="13" spans="1:42" x14ac:dyDescent="0.25">
      <c r="A13" s="41" t="s">
        <v>345</v>
      </c>
      <c r="B13" s="41" t="s">
        <v>346</v>
      </c>
      <c r="C13" s="42" t="s">
        <v>60</v>
      </c>
      <c r="D13" s="43" t="s">
        <v>60</v>
      </c>
      <c r="E13" s="43" t="s">
        <v>60</v>
      </c>
      <c r="F13" s="43" t="s">
        <v>60</v>
      </c>
      <c r="G13" s="43">
        <v>1.9</v>
      </c>
      <c r="H13" s="43">
        <v>2.2999999999999998</v>
      </c>
      <c r="I13" s="43">
        <v>12.8</v>
      </c>
      <c r="J13" s="44">
        <v>0.6</v>
      </c>
      <c r="K13" s="44">
        <v>0.6</v>
      </c>
      <c r="L13" s="44">
        <v>5.7</v>
      </c>
      <c r="M13" s="44">
        <v>19.7</v>
      </c>
      <c r="N13" s="44">
        <v>20.399999999999999</v>
      </c>
      <c r="O13" s="44">
        <v>6.7</v>
      </c>
      <c r="P13" s="44">
        <v>1</v>
      </c>
      <c r="Q13" s="44">
        <v>3.9</v>
      </c>
      <c r="R13" s="44">
        <v>33.1</v>
      </c>
      <c r="S13" s="44">
        <v>6.5</v>
      </c>
      <c r="T13" s="44">
        <v>8.5</v>
      </c>
      <c r="U13" s="44">
        <v>3</v>
      </c>
      <c r="V13" s="44" t="s">
        <v>60</v>
      </c>
      <c r="W13" s="44" t="s">
        <v>60</v>
      </c>
      <c r="X13" s="44" t="s">
        <v>60</v>
      </c>
      <c r="Y13" s="44" t="s">
        <v>60</v>
      </c>
      <c r="Z13" s="44" t="s">
        <v>60</v>
      </c>
      <c r="AA13" s="44" t="s">
        <v>60</v>
      </c>
      <c r="AB13" s="44" t="s">
        <v>60</v>
      </c>
      <c r="AC13" s="44" t="s">
        <v>60</v>
      </c>
      <c r="AD13" s="44" t="s">
        <v>60</v>
      </c>
      <c r="AE13" s="44" t="s">
        <v>60</v>
      </c>
      <c r="AF13" s="44" t="s">
        <v>60</v>
      </c>
      <c r="AG13" s="44" t="s">
        <v>60</v>
      </c>
      <c r="AH13" s="44" t="s">
        <v>60</v>
      </c>
      <c r="AI13" s="44" t="s">
        <v>60</v>
      </c>
      <c r="AJ13" s="44" t="s">
        <v>60</v>
      </c>
      <c r="AK13" s="47">
        <v>0.81100000000000005</v>
      </c>
      <c r="AL13" s="43">
        <v>1.2769999999999999</v>
      </c>
      <c r="AM13" s="47">
        <v>0</v>
      </c>
      <c r="AN13" s="47">
        <v>0.19900000000000001</v>
      </c>
      <c r="AO13" s="47">
        <v>0</v>
      </c>
      <c r="AP13" s="47">
        <v>0</v>
      </c>
    </row>
    <row r="14" spans="1:42" x14ac:dyDescent="0.25">
      <c r="A14" s="13" t="s">
        <v>347</v>
      </c>
      <c r="B14" s="38" t="s">
        <v>348</v>
      </c>
      <c r="C14" s="35">
        <v>177.4</v>
      </c>
      <c r="D14" s="48">
        <v>209.5</v>
      </c>
      <c r="E14" s="48">
        <v>207.6</v>
      </c>
      <c r="F14" s="48">
        <v>392.1</v>
      </c>
      <c r="G14" s="48">
        <v>464.7</v>
      </c>
      <c r="H14" s="48">
        <v>457.8</v>
      </c>
      <c r="I14" s="48">
        <v>517.20000000000005</v>
      </c>
      <c r="J14" s="49">
        <v>243</v>
      </c>
      <c r="K14" s="49">
        <v>279.8</v>
      </c>
      <c r="L14" s="49">
        <v>319.89999999999998</v>
      </c>
      <c r="M14" s="49">
        <v>438.6</v>
      </c>
      <c r="N14" s="49">
        <v>436.6</v>
      </c>
      <c r="O14" s="49">
        <v>549.20000000000005</v>
      </c>
      <c r="P14" s="49">
        <v>494.8</v>
      </c>
      <c r="Q14" s="49">
        <v>319.8</v>
      </c>
      <c r="R14" s="49">
        <v>911.4</v>
      </c>
      <c r="S14" s="49">
        <v>942</v>
      </c>
      <c r="T14" s="49">
        <v>974.4</v>
      </c>
      <c r="U14" s="49">
        <v>943.9</v>
      </c>
      <c r="V14" s="49">
        <v>1015.8</v>
      </c>
      <c r="W14" s="49">
        <v>710.9</v>
      </c>
      <c r="X14" s="49">
        <v>803.6</v>
      </c>
      <c r="Y14" s="49">
        <v>764.1</v>
      </c>
      <c r="Z14" s="49">
        <v>976.6</v>
      </c>
      <c r="AA14" s="49">
        <v>892.8</v>
      </c>
      <c r="AB14" s="49">
        <v>1085.8</v>
      </c>
      <c r="AC14" s="49">
        <v>1147.5999999999999</v>
      </c>
      <c r="AD14" s="49">
        <v>1320.8</v>
      </c>
      <c r="AE14" s="49">
        <v>1034.2</v>
      </c>
      <c r="AF14" s="49">
        <v>1070.829</v>
      </c>
      <c r="AG14" s="49">
        <v>953.93399999999997</v>
      </c>
      <c r="AH14" s="49">
        <v>1097.509</v>
      </c>
      <c r="AI14" s="49">
        <v>981.13800000000003</v>
      </c>
      <c r="AJ14" s="49">
        <v>1195.5999999999999</v>
      </c>
      <c r="AK14" s="50">
        <v>1191.5649999999998</v>
      </c>
      <c r="AL14" s="51">
        <v>1832.2060000000001</v>
      </c>
      <c r="AM14" s="50">
        <v>892.71199999999999</v>
      </c>
      <c r="AN14" s="50">
        <v>1094.75</v>
      </c>
      <c r="AO14" s="50">
        <v>1176.3589999999999</v>
      </c>
      <c r="AP14" s="50">
        <v>1548.8119999999999</v>
      </c>
    </row>
    <row r="15" spans="1:42" x14ac:dyDescent="0.25">
      <c r="A15" s="41"/>
      <c r="B15" s="41"/>
      <c r="C15" s="42"/>
      <c r="D15" s="43"/>
      <c r="E15" s="43"/>
      <c r="F15" s="43"/>
      <c r="G15" s="43"/>
      <c r="H15" s="43"/>
      <c r="I15" s="43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7"/>
      <c r="AL15" s="43"/>
      <c r="AM15" s="47"/>
      <c r="AN15" s="47"/>
      <c r="AO15" s="47"/>
      <c r="AP15" s="47"/>
    </row>
    <row r="16" spans="1:42" x14ac:dyDescent="0.25">
      <c r="A16" s="13" t="s">
        <v>349</v>
      </c>
      <c r="B16" s="38" t="s">
        <v>350</v>
      </c>
      <c r="C16" s="35" t="s">
        <v>60</v>
      </c>
      <c r="D16" s="48" t="s">
        <v>60</v>
      </c>
      <c r="E16" s="48" t="s">
        <v>60</v>
      </c>
      <c r="F16" s="48" t="s">
        <v>60</v>
      </c>
      <c r="G16" s="48" t="s">
        <v>60</v>
      </c>
      <c r="H16" s="48" t="s">
        <v>60</v>
      </c>
      <c r="I16" s="48" t="s">
        <v>60</v>
      </c>
      <c r="J16" s="49" t="s">
        <v>60</v>
      </c>
      <c r="K16" s="49" t="s">
        <v>60</v>
      </c>
      <c r="L16" s="49" t="s">
        <v>60</v>
      </c>
      <c r="M16" s="49" t="s">
        <v>60</v>
      </c>
      <c r="N16" s="49" t="s">
        <v>60</v>
      </c>
      <c r="O16" s="49" t="s">
        <v>60</v>
      </c>
      <c r="P16" s="49" t="s">
        <v>60</v>
      </c>
      <c r="Q16" s="49" t="s">
        <v>60</v>
      </c>
      <c r="R16" s="49" t="s">
        <v>60</v>
      </c>
      <c r="S16" s="49" t="s">
        <v>60</v>
      </c>
      <c r="T16" s="49" t="s">
        <v>60</v>
      </c>
      <c r="U16" s="49" t="s">
        <v>60</v>
      </c>
      <c r="V16" s="49" t="s">
        <v>60</v>
      </c>
      <c r="W16" s="49" t="s">
        <v>60</v>
      </c>
      <c r="X16" s="49" t="s">
        <v>60</v>
      </c>
      <c r="Y16" s="49" t="s">
        <v>60</v>
      </c>
      <c r="Z16" s="49" t="s">
        <v>60</v>
      </c>
      <c r="AA16" s="49" t="s">
        <v>60</v>
      </c>
      <c r="AB16" s="49" t="s">
        <v>60</v>
      </c>
      <c r="AC16" s="49" t="s">
        <v>60</v>
      </c>
      <c r="AD16" s="49" t="s">
        <v>60</v>
      </c>
      <c r="AE16" s="49" t="s">
        <v>60</v>
      </c>
      <c r="AF16" s="49" t="s">
        <v>60</v>
      </c>
      <c r="AG16" s="49" t="s">
        <v>60</v>
      </c>
      <c r="AH16" s="49" t="s">
        <v>60</v>
      </c>
      <c r="AI16" s="49" t="s">
        <v>60</v>
      </c>
      <c r="AJ16" s="49" t="s">
        <v>60</v>
      </c>
      <c r="AK16" s="50" t="s">
        <v>60</v>
      </c>
      <c r="AL16" s="51" t="s">
        <v>60</v>
      </c>
      <c r="AM16" s="50">
        <v>0</v>
      </c>
      <c r="AN16" s="50">
        <v>0</v>
      </c>
      <c r="AO16" s="50">
        <v>0</v>
      </c>
      <c r="AP16" s="50">
        <v>0</v>
      </c>
    </row>
    <row r="17" spans="1:42" x14ac:dyDescent="0.25">
      <c r="A17" s="41" t="s">
        <v>351</v>
      </c>
      <c r="B17" s="41" t="s">
        <v>352</v>
      </c>
      <c r="C17" s="42" t="s">
        <v>60</v>
      </c>
      <c r="D17" s="43" t="s">
        <v>60</v>
      </c>
      <c r="E17" s="43" t="s">
        <v>60</v>
      </c>
      <c r="F17" s="43" t="s">
        <v>60</v>
      </c>
      <c r="G17" s="43" t="s">
        <v>60</v>
      </c>
      <c r="H17" s="43" t="s">
        <v>60</v>
      </c>
      <c r="I17" s="43" t="s">
        <v>60</v>
      </c>
      <c r="J17" s="44" t="s">
        <v>60</v>
      </c>
      <c r="K17" s="44" t="s">
        <v>60</v>
      </c>
      <c r="L17" s="44" t="s">
        <v>60</v>
      </c>
      <c r="M17" s="44" t="s">
        <v>60</v>
      </c>
      <c r="N17" s="44" t="s">
        <v>60</v>
      </c>
      <c r="O17" s="44" t="s">
        <v>60</v>
      </c>
      <c r="P17" s="44" t="s">
        <v>60</v>
      </c>
      <c r="Q17" s="44" t="s">
        <v>60</v>
      </c>
      <c r="R17" s="44" t="s">
        <v>60</v>
      </c>
      <c r="S17" s="44" t="s">
        <v>60</v>
      </c>
      <c r="T17" s="44" t="s">
        <v>60</v>
      </c>
      <c r="U17" s="44" t="s">
        <v>60</v>
      </c>
      <c r="V17" s="44" t="s">
        <v>60</v>
      </c>
      <c r="W17" s="44" t="s">
        <v>60</v>
      </c>
      <c r="X17" s="44" t="s">
        <v>60</v>
      </c>
      <c r="Y17" s="44" t="s">
        <v>60</v>
      </c>
      <c r="Z17" s="44" t="s">
        <v>60</v>
      </c>
      <c r="AA17" s="44" t="s">
        <v>60</v>
      </c>
      <c r="AB17" s="44" t="s">
        <v>60</v>
      </c>
      <c r="AC17" s="44" t="s">
        <v>60</v>
      </c>
      <c r="AD17" s="44" t="s">
        <v>60</v>
      </c>
      <c r="AE17" s="44" t="s">
        <v>60</v>
      </c>
      <c r="AF17" s="44" t="s">
        <v>60</v>
      </c>
      <c r="AG17" s="44" t="s">
        <v>60</v>
      </c>
      <c r="AH17" s="44" t="s">
        <v>60</v>
      </c>
      <c r="AI17" s="44" t="s">
        <v>60</v>
      </c>
      <c r="AJ17" s="44" t="s">
        <v>60</v>
      </c>
      <c r="AK17" s="47" t="s">
        <v>60</v>
      </c>
      <c r="AL17" s="43" t="s">
        <v>60</v>
      </c>
      <c r="AM17" s="47">
        <v>0</v>
      </c>
      <c r="AN17" s="47">
        <v>0</v>
      </c>
      <c r="AO17" s="47">
        <v>0</v>
      </c>
      <c r="AP17" s="47">
        <v>0</v>
      </c>
    </row>
    <row r="18" spans="1:42" x14ac:dyDescent="0.25">
      <c r="A18" s="40" t="s">
        <v>335</v>
      </c>
      <c r="B18" s="41" t="s">
        <v>336</v>
      </c>
      <c r="C18" s="42">
        <v>0.4</v>
      </c>
      <c r="D18" s="43">
        <v>0.4</v>
      </c>
      <c r="E18" s="43">
        <v>0.6</v>
      </c>
      <c r="F18" s="43">
        <v>1</v>
      </c>
      <c r="G18" s="43">
        <v>0.9</v>
      </c>
      <c r="H18" s="43">
        <v>1.1000000000000001</v>
      </c>
      <c r="I18" s="43">
        <v>1.1000000000000001</v>
      </c>
      <c r="J18" s="44">
        <v>2.2999999999999998</v>
      </c>
      <c r="K18" s="44">
        <v>3.7</v>
      </c>
      <c r="L18" s="44">
        <v>3.7</v>
      </c>
      <c r="M18" s="44">
        <v>3.7</v>
      </c>
      <c r="N18" s="44">
        <v>3.7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 t="s">
        <v>60</v>
      </c>
      <c r="U18" s="44" t="s">
        <v>60</v>
      </c>
      <c r="V18" s="44" t="s">
        <v>60</v>
      </c>
      <c r="W18" s="44" t="s">
        <v>60</v>
      </c>
      <c r="X18" s="44" t="s">
        <v>60</v>
      </c>
      <c r="Y18" s="44" t="s">
        <v>60</v>
      </c>
      <c r="Z18" s="44" t="s">
        <v>60</v>
      </c>
      <c r="AA18" s="44" t="s">
        <v>60</v>
      </c>
      <c r="AB18" s="44" t="s">
        <v>60</v>
      </c>
      <c r="AC18" s="44" t="s">
        <v>60</v>
      </c>
      <c r="AD18" s="44" t="s">
        <v>60</v>
      </c>
      <c r="AE18" s="44" t="s">
        <v>60</v>
      </c>
      <c r="AF18" s="44" t="s">
        <v>60</v>
      </c>
      <c r="AG18" s="44" t="s">
        <v>60</v>
      </c>
      <c r="AH18" s="44" t="s">
        <v>60</v>
      </c>
      <c r="AI18" s="44" t="s">
        <v>60</v>
      </c>
      <c r="AJ18" s="44" t="s">
        <v>60</v>
      </c>
      <c r="AK18" s="45">
        <v>3.355</v>
      </c>
      <c r="AL18" s="46">
        <v>1.8959999999999999</v>
      </c>
      <c r="AM18" s="45">
        <v>0.437</v>
      </c>
      <c r="AN18" s="45">
        <v>0</v>
      </c>
      <c r="AO18" s="45">
        <v>0</v>
      </c>
      <c r="AP18" s="45">
        <v>0</v>
      </c>
    </row>
    <row r="19" spans="1:42" x14ac:dyDescent="0.25">
      <c r="A19" s="41" t="s">
        <v>353</v>
      </c>
      <c r="B19" s="41" t="s">
        <v>354</v>
      </c>
      <c r="C19" s="42">
        <v>17.2</v>
      </c>
      <c r="D19" s="43">
        <v>314.39999999999998</v>
      </c>
      <c r="E19" s="43">
        <v>301.60000000000002</v>
      </c>
      <c r="F19" s="43">
        <v>285.89999999999998</v>
      </c>
      <c r="G19" s="43">
        <v>273.60000000000002</v>
      </c>
      <c r="H19" s="43">
        <v>259.3</v>
      </c>
      <c r="I19" s="43">
        <v>242.7</v>
      </c>
      <c r="J19" s="44">
        <v>231.9</v>
      </c>
      <c r="K19" s="44">
        <v>218.5</v>
      </c>
      <c r="L19" s="44">
        <v>166.5</v>
      </c>
      <c r="M19" s="44">
        <v>162.19999999999999</v>
      </c>
      <c r="N19" s="44">
        <v>162.1</v>
      </c>
      <c r="O19" s="44">
        <v>204.5</v>
      </c>
      <c r="P19" s="44">
        <v>190.5</v>
      </c>
      <c r="Q19" s="44">
        <v>152.30000000000001</v>
      </c>
      <c r="R19" s="44">
        <v>197.5</v>
      </c>
      <c r="S19" s="44">
        <v>185.7</v>
      </c>
      <c r="T19" s="44">
        <v>160.4</v>
      </c>
      <c r="U19" s="44">
        <v>152.4</v>
      </c>
      <c r="V19" s="44">
        <v>143.69999999999999</v>
      </c>
      <c r="W19" s="44">
        <v>136.80000000000001</v>
      </c>
      <c r="X19" s="44">
        <v>239.2</v>
      </c>
      <c r="Y19" s="44">
        <v>233.3</v>
      </c>
      <c r="Z19" s="44">
        <v>225.5</v>
      </c>
      <c r="AA19" s="44">
        <v>217.1</v>
      </c>
      <c r="AB19" s="44">
        <v>200.7</v>
      </c>
      <c r="AC19" s="44">
        <v>172.4</v>
      </c>
      <c r="AD19" s="44">
        <v>167.3</v>
      </c>
      <c r="AE19" s="44">
        <v>155.19999999999999</v>
      </c>
      <c r="AF19" s="44">
        <v>133.19999999999999</v>
      </c>
      <c r="AG19" s="44">
        <v>112.1</v>
      </c>
      <c r="AH19" s="44">
        <v>98.4</v>
      </c>
      <c r="AI19" s="44">
        <v>86.1</v>
      </c>
      <c r="AJ19" s="44">
        <v>72.099999999999994</v>
      </c>
      <c r="AK19" s="47">
        <v>60.185000000000002</v>
      </c>
      <c r="AL19" s="43">
        <v>48.87</v>
      </c>
      <c r="AM19" s="47">
        <v>122.595</v>
      </c>
      <c r="AN19" s="47">
        <v>108</v>
      </c>
      <c r="AO19" s="47">
        <v>94.787000000000006</v>
      </c>
      <c r="AP19" s="47">
        <v>82.46</v>
      </c>
    </row>
    <row r="20" spans="1:42" x14ac:dyDescent="0.25">
      <c r="A20" s="40" t="s">
        <v>345</v>
      </c>
      <c r="B20" s="41" t="s">
        <v>346</v>
      </c>
      <c r="C20" s="42" t="s">
        <v>60</v>
      </c>
      <c r="D20" s="43" t="s">
        <v>60</v>
      </c>
      <c r="E20" s="43" t="s">
        <v>60</v>
      </c>
      <c r="F20" s="43" t="s">
        <v>60</v>
      </c>
      <c r="G20" s="43" t="s">
        <v>60</v>
      </c>
      <c r="H20" s="43" t="s">
        <v>60</v>
      </c>
      <c r="I20" s="43">
        <v>1.4</v>
      </c>
      <c r="J20" s="44">
        <v>17.8</v>
      </c>
      <c r="K20" s="44">
        <v>18.8</v>
      </c>
      <c r="L20" s="44">
        <v>17.899999999999999</v>
      </c>
      <c r="M20" s="44">
        <v>17.5</v>
      </c>
      <c r="N20" s="44">
        <v>16</v>
      </c>
      <c r="O20" s="44">
        <v>7.6</v>
      </c>
      <c r="P20" s="44">
        <v>7.6</v>
      </c>
      <c r="Q20" s="44">
        <v>7.21</v>
      </c>
      <c r="R20" s="44">
        <v>6</v>
      </c>
      <c r="S20" s="44">
        <v>5.23</v>
      </c>
      <c r="T20" s="44">
        <v>5</v>
      </c>
      <c r="U20" s="44">
        <v>4.9000000000000004</v>
      </c>
      <c r="V20" s="44">
        <v>4.91</v>
      </c>
      <c r="W20" s="44">
        <v>3.83</v>
      </c>
      <c r="X20" s="44">
        <v>3.84</v>
      </c>
      <c r="Y20" s="44">
        <v>3.38</v>
      </c>
      <c r="Z20" s="44">
        <v>3</v>
      </c>
      <c r="AA20" s="44">
        <v>2.5</v>
      </c>
      <c r="AB20" s="44">
        <v>2.1</v>
      </c>
      <c r="AC20" s="44">
        <v>0.6</v>
      </c>
      <c r="AD20" s="44">
        <v>0.6</v>
      </c>
      <c r="AE20" s="44" t="s">
        <v>60</v>
      </c>
      <c r="AF20" s="44" t="s">
        <v>60</v>
      </c>
      <c r="AG20" s="44" t="s">
        <v>60</v>
      </c>
      <c r="AH20" s="44" t="s">
        <v>60</v>
      </c>
      <c r="AI20" s="44" t="s">
        <v>60</v>
      </c>
      <c r="AJ20" s="44" t="s">
        <v>60</v>
      </c>
      <c r="AK20" s="45" t="s">
        <v>60</v>
      </c>
      <c r="AL20" s="46" t="s">
        <v>60</v>
      </c>
      <c r="AM20" s="45">
        <v>0</v>
      </c>
      <c r="AN20" s="45">
        <v>0</v>
      </c>
      <c r="AO20" s="45">
        <v>0</v>
      </c>
      <c r="AP20" s="45">
        <v>0</v>
      </c>
    </row>
    <row r="21" spans="1:42" x14ac:dyDescent="0.25">
      <c r="A21" s="41" t="s">
        <v>337</v>
      </c>
      <c r="B21" s="41" t="s">
        <v>338</v>
      </c>
      <c r="C21" s="42">
        <v>4.3</v>
      </c>
      <c r="D21" s="43">
        <v>3.9</v>
      </c>
      <c r="E21" s="43">
        <v>3.4</v>
      </c>
      <c r="F21" s="43">
        <v>2.9</v>
      </c>
      <c r="G21" s="43">
        <v>3.9</v>
      </c>
      <c r="H21" s="43">
        <v>3.4</v>
      </c>
      <c r="I21" s="43">
        <v>18.2</v>
      </c>
      <c r="J21" s="44">
        <v>13.3</v>
      </c>
      <c r="K21" s="44">
        <v>24.2</v>
      </c>
      <c r="L21" s="44">
        <v>29.5</v>
      </c>
      <c r="M21" s="44">
        <v>19.2</v>
      </c>
      <c r="N21" s="44">
        <v>20</v>
      </c>
      <c r="O21" s="44">
        <v>19.899999999999999</v>
      </c>
      <c r="P21" s="44">
        <v>21.2</v>
      </c>
      <c r="Q21" s="44">
        <v>40.700000000000003</v>
      </c>
      <c r="R21" s="44">
        <v>39.4</v>
      </c>
      <c r="S21" s="44">
        <v>39.6</v>
      </c>
      <c r="T21" s="44">
        <v>34.6</v>
      </c>
      <c r="U21" s="44">
        <v>70.3</v>
      </c>
      <c r="V21" s="44">
        <v>67.900000000000006</v>
      </c>
      <c r="W21" s="44">
        <v>59.8</v>
      </c>
      <c r="X21" s="44">
        <v>55.5</v>
      </c>
      <c r="Y21" s="44">
        <v>51.2</v>
      </c>
      <c r="Z21" s="44">
        <v>46.1</v>
      </c>
      <c r="AA21" s="44">
        <v>41.6</v>
      </c>
      <c r="AB21" s="44">
        <v>36.4</v>
      </c>
      <c r="AC21" s="44">
        <v>10.9</v>
      </c>
      <c r="AD21" s="44">
        <v>12.9</v>
      </c>
      <c r="AE21" s="44">
        <v>14</v>
      </c>
      <c r="AF21" s="44">
        <v>20.6</v>
      </c>
      <c r="AG21" s="44">
        <v>23.6</v>
      </c>
      <c r="AH21" s="44">
        <v>24.2</v>
      </c>
      <c r="AI21" s="44">
        <v>21.4</v>
      </c>
      <c r="AJ21" s="44">
        <v>22.2</v>
      </c>
      <c r="AK21" s="47">
        <v>23.757999999999999</v>
      </c>
      <c r="AL21" s="43">
        <v>27.311</v>
      </c>
      <c r="AM21" s="47">
        <v>65.397999999999996</v>
      </c>
      <c r="AN21" s="47">
        <v>76.549000000000007</v>
      </c>
      <c r="AO21" s="47">
        <v>144.506</v>
      </c>
      <c r="AP21" s="47">
        <v>140.39400000000001</v>
      </c>
    </row>
    <row r="22" spans="1:42" x14ac:dyDescent="0.25">
      <c r="A22" s="40" t="s">
        <v>339</v>
      </c>
      <c r="B22" s="41" t="s">
        <v>340</v>
      </c>
      <c r="C22" s="42">
        <v>4.3</v>
      </c>
      <c r="D22" s="43">
        <v>3.9</v>
      </c>
      <c r="E22" s="43">
        <v>3.4</v>
      </c>
      <c r="F22" s="43">
        <v>2.9</v>
      </c>
      <c r="G22" s="43">
        <v>3.9</v>
      </c>
      <c r="H22" s="43">
        <v>3.4</v>
      </c>
      <c r="I22" s="43">
        <v>18.2</v>
      </c>
      <c r="J22" s="44">
        <v>13.3</v>
      </c>
      <c r="K22" s="44">
        <v>24.2</v>
      </c>
      <c r="L22" s="44">
        <v>29.5</v>
      </c>
      <c r="M22" s="44">
        <v>19.2</v>
      </c>
      <c r="N22" s="44">
        <v>20</v>
      </c>
      <c r="O22" s="44">
        <v>19.899999999999999</v>
      </c>
      <c r="P22" s="44">
        <v>21.2</v>
      </c>
      <c r="Q22" s="44">
        <v>40.700000000000003</v>
      </c>
      <c r="R22" s="44">
        <v>39.4</v>
      </c>
      <c r="S22" s="44">
        <v>15.8</v>
      </c>
      <c r="T22" s="44">
        <v>19.600000000000001</v>
      </c>
      <c r="U22" s="44">
        <v>51.1</v>
      </c>
      <c r="V22" s="44">
        <v>49.1</v>
      </c>
      <c r="W22" s="44">
        <v>44.7</v>
      </c>
      <c r="X22" s="44">
        <v>42.4</v>
      </c>
      <c r="Y22" s="44">
        <v>40.4</v>
      </c>
      <c r="Z22" s="44">
        <v>37.5</v>
      </c>
      <c r="AA22" s="44">
        <v>35.200000000000003</v>
      </c>
      <c r="AB22" s="44">
        <v>33</v>
      </c>
      <c r="AC22" s="44">
        <v>8.1</v>
      </c>
      <c r="AD22" s="44">
        <v>7.4</v>
      </c>
      <c r="AE22" s="44">
        <v>8.8000000000000007</v>
      </c>
      <c r="AF22" s="44">
        <v>8.1999999999999993</v>
      </c>
      <c r="AG22" s="44">
        <v>10.199999999999999</v>
      </c>
      <c r="AH22" s="44">
        <v>10.3</v>
      </c>
      <c r="AI22" s="44">
        <v>11.3</v>
      </c>
      <c r="AJ22" s="44">
        <v>13.4</v>
      </c>
      <c r="AK22" s="45">
        <v>15.763999999999999</v>
      </c>
      <c r="AL22" s="46">
        <v>19.855</v>
      </c>
      <c r="AM22" s="45">
        <v>51.307000000000002</v>
      </c>
      <c r="AN22" s="45">
        <v>64.265000000000001</v>
      </c>
      <c r="AO22" s="45">
        <v>133.91999999999999</v>
      </c>
      <c r="AP22" s="45">
        <v>131.72999999999999</v>
      </c>
    </row>
    <row r="23" spans="1:42" x14ac:dyDescent="0.25">
      <c r="A23" s="41" t="s">
        <v>341</v>
      </c>
      <c r="B23" s="41" t="s">
        <v>342</v>
      </c>
      <c r="C23" s="42" t="s">
        <v>60</v>
      </c>
      <c r="D23" s="43" t="s">
        <v>60</v>
      </c>
      <c r="E23" s="43" t="s">
        <v>60</v>
      </c>
      <c r="F23" s="43" t="s">
        <v>60</v>
      </c>
      <c r="G23" s="43" t="s">
        <v>60</v>
      </c>
      <c r="H23" s="43" t="s">
        <v>60</v>
      </c>
      <c r="I23" s="43" t="s">
        <v>60</v>
      </c>
      <c r="J23" s="44" t="s">
        <v>60</v>
      </c>
      <c r="K23" s="44" t="s">
        <v>60</v>
      </c>
      <c r="L23" s="44" t="s">
        <v>60</v>
      </c>
      <c r="M23" s="44" t="s">
        <v>60</v>
      </c>
      <c r="N23" s="44" t="s">
        <v>60</v>
      </c>
      <c r="O23" s="44" t="s">
        <v>60</v>
      </c>
      <c r="P23" s="44" t="s">
        <v>60</v>
      </c>
      <c r="Q23" s="44" t="s">
        <v>60</v>
      </c>
      <c r="R23" s="44" t="s">
        <v>60</v>
      </c>
      <c r="S23" s="44">
        <v>23.8</v>
      </c>
      <c r="T23" s="44">
        <v>15</v>
      </c>
      <c r="U23" s="44">
        <v>19.2</v>
      </c>
      <c r="V23" s="44">
        <v>18.8</v>
      </c>
      <c r="W23" s="44">
        <v>15.1</v>
      </c>
      <c r="X23" s="44">
        <v>13</v>
      </c>
      <c r="Y23" s="44">
        <v>10.8</v>
      </c>
      <c r="Z23" s="44">
        <v>8.6</v>
      </c>
      <c r="AA23" s="44">
        <v>6.4</v>
      </c>
      <c r="AB23" s="44">
        <v>3.3</v>
      </c>
      <c r="AC23" s="44">
        <v>2.8</v>
      </c>
      <c r="AD23" s="44">
        <v>5.5</v>
      </c>
      <c r="AE23" s="44">
        <v>5.2</v>
      </c>
      <c r="AF23" s="44">
        <v>14.5</v>
      </c>
      <c r="AG23" s="44">
        <v>15.4</v>
      </c>
      <c r="AH23" s="44">
        <v>15.7</v>
      </c>
      <c r="AI23" s="44">
        <v>11.9</v>
      </c>
      <c r="AJ23" s="44">
        <v>8.8000000000000007</v>
      </c>
      <c r="AK23" s="47">
        <v>7.9939999999999998</v>
      </c>
      <c r="AL23" s="43">
        <v>7.4560000000000004</v>
      </c>
      <c r="AM23" s="47">
        <v>14.090999999999999</v>
      </c>
      <c r="AN23" s="47">
        <v>12.284000000000001</v>
      </c>
      <c r="AO23" s="47">
        <v>10.586</v>
      </c>
      <c r="AP23" s="47">
        <v>8.6639999999999997</v>
      </c>
    </row>
    <row r="24" spans="1:42" x14ac:dyDescent="0.25">
      <c r="A24" s="40" t="s">
        <v>355</v>
      </c>
      <c r="B24" s="41" t="s">
        <v>356</v>
      </c>
      <c r="C24" s="42">
        <v>21.9</v>
      </c>
      <c r="D24" s="43">
        <v>318.7</v>
      </c>
      <c r="E24" s="43">
        <v>305.61599999999999</v>
      </c>
      <c r="F24" s="43">
        <v>289.8</v>
      </c>
      <c r="G24" s="43">
        <v>278.5</v>
      </c>
      <c r="H24" s="43">
        <v>263.8</v>
      </c>
      <c r="I24" s="43">
        <v>263.39999999999998</v>
      </c>
      <c r="J24" s="44">
        <v>265.3</v>
      </c>
      <c r="K24" s="44">
        <v>265.2</v>
      </c>
      <c r="L24" s="44">
        <v>217.6</v>
      </c>
      <c r="M24" s="44">
        <v>202.5</v>
      </c>
      <c r="N24" s="44">
        <v>201.9</v>
      </c>
      <c r="O24" s="44">
        <v>231.9</v>
      </c>
      <c r="P24" s="44">
        <v>219.3</v>
      </c>
      <c r="Q24" s="44">
        <v>200.3</v>
      </c>
      <c r="R24" s="44">
        <v>242.8</v>
      </c>
      <c r="S24" s="44">
        <v>230.6</v>
      </c>
      <c r="T24" s="44">
        <v>200.1</v>
      </c>
      <c r="U24" s="44">
        <v>227.7</v>
      </c>
      <c r="V24" s="44">
        <v>216.5</v>
      </c>
      <c r="W24" s="44">
        <v>200.4</v>
      </c>
      <c r="X24" s="44">
        <v>298.60000000000002</v>
      </c>
      <c r="Y24" s="44">
        <v>287.8</v>
      </c>
      <c r="Z24" s="44">
        <v>274.60000000000002</v>
      </c>
      <c r="AA24" s="44">
        <v>261.2</v>
      </c>
      <c r="AB24" s="44">
        <v>239.2</v>
      </c>
      <c r="AC24" s="44">
        <v>183.9</v>
      </c>
      <c r="AD24" s="44">
        <v>180.8</v>
      </c>
      <c r="AE24" s="44">
        <v>169.3</v>
      </c>
      <c r="AF24" s="44">
        <v>153.80000000000001</v>
      </c>
      <c r="AG24" s="44">
        <v>135.69999999999999</v>
      </c>
      <c r="AH24" s="44">
        <v>122.6</v>
      </c>
      <c r="AI24" s="44">
        <v>107.5</v>
      </c>
      <c r="AJ24" s="44">
        <v>94.3</v>
      </c>
      <c r="AK24" s="45">
        <v>87.298000000000002</v>
      </c>
      <c r="AL24" s="46">
        <v>78.076999999999998</v>
      </c>
      <c r="AM24" s="45">
        <v>188.43</v>
      </c>
      <c r="AN24" s="45">
        <v>184.54900000000001</v>
      </c>
      <c r="AO24" s="45">
        <v>239.29300000000001</v>
      </c>
      <c r="AP24" s="45">
        <v>222.85399999999998</v>
      </c>
    </row>
    <row r="25" spans="1:42" x14ac:dyDescent="0.25">
      <c r="A25" s="41" t="s">
        <v>357</v>
      </c>
      <c r="B25" s="41" t="s">
        <v>358</v>
      </c>
      <c r="C25" s="42">
        <v>0.1</v>
      </c>
      <c r="D25" s="43">
        <v>0.1</v>
      </c>
      <c r="E25" s="43">
        <v>0.1</v>
      </c>
      <c r="F25" s="43">
        <v>0.1</v>
      </c>
      <c r="G25" s="43">
        <v>0.1</v>
      </c>
      <c r="H25" s="43">
        <v>0.1</v>
      </c>
      <c r="I25" s="43">
        <v>0.1</v>
      </c>
      <c r="J25" s="44">
        <v>0.1</v>
      </c>
      <c r="K25" s="44">
        <v>0.1</v>
      </c>
      <c r="L25" s="44">
        <v>0.1</v>
      </c>
      <c r="M25" s="44">
        <v>0.1</v>
      </c>
      <c r="N25" s="44">
        <v>0.1</v>
      </c>
      <c r="O25" s="44">
        <v>0.1</v>
      </c>
      <c r="P25" s="44">
        <v>0.1</v>
      </c>
      <c r="Q25" s="44">
        <v>0.1</v>
      </c>
      <c r="R25" s="44">
        <v>0.1</v>
      </c>
      <c r="S25" s="44">
        <v>0.2</v>
      </c>
      <c r="T25" s="44">
        <v>0.2</v>
      </c>
      <c r="U25" s="44">
        <v>0.2</v>
      </c>
      <c r="V25" s="44">
        <v>0.2</v>
      </c>
      <c r="W25" s="44">
        <v>0.3</v>
      </c>
      <c r="X25" s="44">
        <v>0.3</v>
      </c>
      <c r="Y25" s="44">
        <v>0.3</v>
      </c>
      <c r="Z25" s="44">
        <v>0.3</v>
      </c>
      <c r="AA25" s="44">
        <v>0.3</v>
      </c>
      <c r="AB25" s="44">
        <v>0.3</v>
      </c>
      <c r="AC25" s="44">
        <v>0.3</v>
      </c>
      <c r="AD25" s="44">
        <v>0.3</v>
      </c>
      <c r="AE25" s="44">
        <v>0.3</v>
      </c>
      <c r="AF25" s="44">
        <v>0.3</v>
      </c>
      <c r="AG25" s="44">
        <v>0.3</v>
      </c>
      <c r="AH25" s="44">
        <v>0.3</v>
      </c>
      <c r="AI25" s="44">
        <v>0.3</v>
      </c>
      <c r="AJ25" s="44">
        <v>0.3</v>
      </c>
      <c r="AK25" s="47">
        <v>0.26200000000000001</v>
      </c>
      <c r="AL25" s="43">
        <v>0.26200000000000001</v>
      </c>
      <c r="AM25" s="47">
        <v>0.26200000000000001</v>
      </c>
      <c r="AN25" s="47">
        <v>0.26200000000000001</v>
      </c>
      <c r="AO25" s="47">
        <v>0.26200000000000001</v>
      </c>
      <c r="AP25" s="47">
        <v>0.26200000000000001</v>
      </c>
    </row>
    <row r="26" spans="1:42" x14ac:dyDescent="0.25">
      <c r="A26" s="40" t="s">
        <v>359</v>
      </c>
      <c r="B26" s="41" t="s">
        <v>360</v>
      </c>
      <c r="C26" s="42">
        <v>9.4</v>
      </c>
      <c r="D26" s="43">
        <v>8</v>
      </c>
      <c r="E26" s="43">
        <v>9</v>
      </c>
      <c r="F26" s="43">
        <v>10.4</v>
      </c>
      <c r="G26" s="43">
        <v>18.8</v>
      </c>
      <c r="H26" s="43">
        <v>19.399999999999999</v>
      </c>
      <c r="I26" s="43">
        <v>19.3</v>
      </c>
      <c r="J26" s="44">
        <v>20.8</v>
      </c>
      <c r="K26" s="44">
        <v>20.2</v>
      </c>
      <c r="L26" s="44">
        <v>19.5</v>
      </c>
      <c r="M26" s="44">
        <v>19.2</v>
      </c>
      <c r="N26" s="44">
        <v>18.5</v>
      </c>
      <c r="O26" s="44">
        <v>28.7</v>
      </c>
      <c r="P26" s="44">
        <v>41.4</v>
      </c>
      <c r="Q26" s="44">
        <v>51.5</v>
      </c>
      <c r="R26" s="44">
        <v>52.8</v>
      </c>
      <c r="S26" s="44">
        <v>68.900000000000006</v>
      </c>
      <c r="T26" s="44">
        <v>71.599999999999994</v>
      </c>
      <c r="U26" s="44">
        <v>70.2</v>
      </c>
      <c r="V26" s="44">
        <v>70.5</v>
      </c>
      <c r="W26" s="44">
        <v>70.3</v>
      </c>
      <c r="X26" s="44">
        <v>76.099999999999994</v>
      </c>
      <c r="Y26" s="44">
        <v>76.599999999999994</v>
      </c>
      <c r="Z26" s="44">
        <v>75.099999999999994</v>
      </c>
      <c r="AA26" s="44">
        <v>73.2</v>
      </c>
      <c r="AB26" s="44">
        <v>70.2</v>
      </c>
      <c r="AC26" s="44">
        <v>67.400000000000006</v>
      </c>
      <c r="AD26" s="44">
        <v>64.099999999999994</v>
      </c>
      <c r="AE26" s="44">
        <v>67.8</v>
      </c>
      <c r="AF26" s="44">
        <v>64.2</v>
      </c>
      <c r="AG26" s="44">
        <v>60.9</v>
      </c>
      <c r="AH26" s="44">
        <v>57.4</v>
      </c>
      <c r="AI26" s="44">
        <v>54.5</v>
      </c>
      <c r="AJ26" s="44">
        <f>'[2]Ativo + Passivo (Release)'!$K$27</f>
        <v>114.78400000000001</v>
      </c>
      <c r="AK26" s="45">
        <v>107.16</v>
      </c>
      <c r="AL26" s="46">
        <v>99.337000000000003</v>
      </c>
      <c r="AM26" s="45">
        <v>133.96299999999999</v>
      </c>
      <c r="AN26" s="45">
        <v>82.709000000000003</v>
      </c>
      <c r="AO26" s="45">
        <v>49.621000000000002</v>
      </c>
      <c r="AP26" s="45">
        <v>46.798999999999999</v>
      </c>
    </row>
    <row r="27" spans="1:42" x14ac:dyDescent="0.25">
      <c r="A27" s="41" t="s">
        <v>361</v>
      </c>
      <c r="B27" s="41" t="s">
        <v>362</v>
      </c>
      <c r="C27" s="42" t="s">
        <v>60</v>
      </c>
      <c r="D27" s="43" t="s">
        <v>60</v>
      </c>
      <c r="E27" s="43" t="s">
        <v>60</v>
      </c>
      <c r="F27" s="43" t="s">
        <v>60</v>
      </c>
      <c r="G27" s="43" t="s">
        <v>60</v>
      </c>
      <c r="H27" s="43" t="s">
        <v>60</v>
      </c>
      <c r="I27" s="43" t="s">
        <v>60</v>
      </c>
      <c r="J27" s="44" t="s">
        <v>60</v>
      </c>
      <c r="K27" s="44" t="s">
        <v>60</v>
      </c>
      <c r="L27" s="44" t="s">
        <v>60</v>
      </c>
      <c r="M27" s="44" t="s">
        <v>60</v>
      </c>
      <c r="N27" s="44" t="s">
        <v>60</v>
      </c>
      <c r="O27" s="44" t="s">
        <v>60</v>
      </c>
      <c r="P27" s="44" t="s">
        <v>60</v>
      </c>
      <c r="Q27" s="44" t="s">
        <v>60</v>
      </c>
      <c r="R27" s="44" t="s">
        <v>60</v>
      </c>
      <c r="S27" s="44" t="s">
        <v>60</v>
      </c>
      <c r="T27" s="44" t="s">
        <v>60</v>
      </c>
      <c r="U27" s="44" t="s">
        <v>60</v>
      </c>
      <c r="V27" s="44" t="s">
        <v>60</v>
      </c>
      <c r="W27" s="44" t="s">
        <v>60</v>
      </c>
      <c r="X27" s="44" t="s">
        <v>60</v>
      </c>
      <c r="Y27" s="44" t="s">
        <v>60</v>
      </c>
      <c r="Z27" s="44" t="s">
        <v>60</v>
      </c>
      <c r="AA27" s="44" t="s">
        <v>60</v>
      </c>
      <c r="AB27" s="44" t="s">
        <v>60</v>
      </c>
      <c r="AC27" s="44" t="s">
        <v>60</v>
      </c>
      <c r="AD27" s="44" t="s">
        <v>60</v>
      </c>
      <c r="AE27" s="44" t="s">
        <v>60</v>
      </c>
      <c r="AF27" s="44" t="s">
        <v>60</v>
      </c>
      <c r="AG27" s="44" t="s">
        <v>60</v>
      </c>
      <c r="AH27" s="44" t="s">
        <v>60</v>
      </c>
      <c r="AI27" s="44" t="s">
        <v>60</v>
      </c>
      <c r="AJ27" s="44" t="s">
        <v>60</v>
      </c>
      <c r="AK27" s="47" t="s">
        <v>60</v>
      </c>
      <c r="AL27" s="43" t="s">
        <v>60</v>
      </c>
      <c r="AM27" s="47">
        <v>0</v>
      </c>
      <c r="AN27" s="47">
        <v>0</v>
      </c>
      <c r="AO27" s="47">
        <v>0</v>
      </c>
      <c r="AP27" s="47">
        <v>0</v>
      </c>
    </row>
    <row r="28" spans="1:42" x14ac:dyDescent="0.25">
      <c r="A28" s="40" t="s">
        <v>363</v>
      </c>
      <c r="B28" s="41" t="s">
        <v>364</v>
      </c>
      <c r="C28" s="42">
        <v>1298.5999999999999</v>
      </c>
      <c r="D28" s="43">
        <v>1004.5</v>
      </c>
      <c r="E28" s="43">
        <v>1017.6</v>
      </c>
      <c r="F28" s="43">
        <v>1041</v>
      </c>
      <c r="G28" s="43">
        <v>1032.3</v>
      </c>
      <c r="H28" s="43">
        <v>1032.3</v>
      </c>
      <c r="I28" s="43">
        <v>1032.3</v>
      </c>
      <c r="J28" s="44">
        <v>1514</v>
      </c>
      <c r="K28" s="44">
        <v>1514.2</v>
      </c>
      <c r="L28" s="44">
        <v>1514.2</v>
      </c>
      <c r="M28" s="44">
        <v>1509.9</v>
      </c>
      <c r="N28" s="44">
        <v>1509.9</v>
      </c>
      <c r="O28" s="44">
        <v>1515.8</v>
      </c>
      <c r="P28" s="44">
        <v>1509.9</v>
      </c>
      <c r="Q28" s="44">
        <v>1515.8</v>
      </c>
      <c r="R28" s="44">
        <v>1593.7</v>
      </c>
      <c r="S28" s="44">
        <v>1621.3</v>
      </c>
      <c r="T28" s="44">
        <v>1597.7</v>
      </c>
      <c r="U28" s="44">
        <v>1606.6</v>
      </c>
      <c r="V28" s="44">
        <v>1624.2</v>
      </c>
      <c r="W28" s="44">
        <v>1624.2</v>
      </c>
      <c r="X28" s="44">
        <v>1624.2</v>
      </c>
      <c r="Y28" s="44">
        <v>1624.2</v>
      </c>
      <c r="Z28" s="44">
        <v>1624.2</v>
      </c>
      <c r="AA28" s="44">
        <v>1624.2</v>
      </c>
      <c r="AB28" s="44">
        <v>1624.2</v>
      </c>
      <c r="AC28" s="44">
        <v>1624.2</v>
      </c>
      <c r="AD28" s="44">
        <v>1624.2</v>
      </c>
      <c r="AE28" s="44">
        <v>1624.2</v>
      </c>
      <c r="AF28" s="44">
        <v>1624.2</v>
      </c>
      <c r="AG28" s="44">
        <v>1624.2</v>
      </c>
      <c r="AH28" s="44">
        <v>1624.2</v>
      </c>
      <c r="AI28" s="44">
        <v>1624.2</v>
      </c>
      <c r="AJ28" s="44">
        <v>1624.2</v>
      </c>
      <c r="AK28" s="45">
        <v>1624.223</v>
      </c>
      <c r="AL28" s="46">
        <v>1624.223</v>
      </c>
      <c r="AM28" s="45">
        <v>1516.3420000000001</v>
      </c>
      <c r="AN28" s="45">
        <v>1530.944</v>
      </c>
      <c r="AO28" s="45">
        <v>1530.944</v>
      </c>
      <c r="AP28" s="45">
        <v>1530.944</v>
      </c>
    </row>
    <row r="29" spans="1:42" x14ac:dyDescent="0.25">
      <c r="A29" s="41" t="s">
        <v>365</v>
      </c>
      <c r="B29" s="41" t="s">
        <v>366</v>
      </c>
      <c r="C29" s="42">
        <v>945.7</v>
      </c>
      <c r="D29" s="43">
        <v>921.6</v>
      </c>
      <c r="E29" s="43">
        <v>1051.8</v>
      </c>
      <c r="F29" s="43">
        <v>1025.5</v>
      </c>
      <c r="G29" s="43">
        <v>1060.9000000000001</v>
      </c>
      <c r="H29" s="43">
        <v>1048</v>
      </c>
      <c r="I29" s="43">
        <v>1018.1</v>
      </c>
      <c r="J29" s="44">
        <v>1042.0999999999999</v>
      </c>
      <c r="K29" s="44">
        <v>1015.8</v>
      </c>
      <c r="L29" s="44">
        <v>985.8</v>
      </c>
      <c r="M29" s="44">
        <v>951.3</v>
      </c>
      <c r="N29" s="44">
        <v>945.7</v>
      </c>
      <c r="O29" s="44">
        <v>949.8</v>
      </c>
      <c r="P29" s="44">
        <v>956.2</v>
      </c>
      <c r="Q29" s="44">
        <v>917.1</v>
      </c>
      <c r="R29" s="44">
        <v>974.3</v>
      </c>
      <c r="S29" s="44">
        <v>924.8</v>
      </c>
      <c r="T29" s="44">
        <v>927.1</v>
      </c>
      <c r="U29" s="44">
        <v>890.9</v>
      </c>
      <c r="V29" s="44">
        <v>851.7</v>
      </c>
      <c r="W29" s="44">
        <v>828.3</v>
      </c>
      <c r="X29" s="44">
        <v>798.3</v>
      </c>
      <c r="Y29" s="44">
        <v>763.4</v>
      </c>
      <c r="Z29" s="44">
        <v>729.4</v>
      </c>
      <c r="AA29" s="44">
        <v>738.1</v>
      </c>
      <c r="AB29" s="44">
        <v>700.9</v>
      </c>
      <c r="AC29" s="44">
        <v>656.6</v>
      </c>
      <c r="AD29" s="44">
        <v>622.20000000000005</v>
      </c>
      <c r="AE29" s="44">
        <v>635.70000000000005</v>
      </c>
      <c r="AF29" s="44">
        <v>674</v>
      </c>
      <c r="AG29" s="44">
        <v>643.29999999999995</v>
      </c>
      <c r="AH29" s="44">
        <v>822.2</v>
      </c>
      <c r="AI29" s="44">
        <v>781.1</v>
      </c>
      <c r="AJ29" s="44">
        <v>729.6</v>
      </c>
      <c r="AK29" s="47">
        <v>683.39400000000001</v>
      </c>
      <c r="AL29" s="43">
        <v>660.58199999999999</v>
      </c>
      <c r="AM29" s="47">
        <v>624.15599999999995</v>
      </c>
      <c r="AN29" s="47">
        <v>591.22400000000005</v>
      </c>
      <c r="AO29" s="47">
        <v>563.43399999999997</v>
      </c>
      <c r="AP29" s="47">
        <v>531.48400000000004</v>
      </c>
    </row>
    <row r="30" spans="1:42" x14ac:dyDescent="0.25">
      <c r="A30" s="13" t="s">
        <v>367</v>
      </c>
      <c r="B30" s="38" t="s">
        <v>368</v>
      </c>
      <c r="C30" s="35">
        <v>2275.6999999999998</v>
      </c>
      <c r="D30" s="48">
        <v>2252.8000000000002</v>
      </c>
      <c r="E30" s="48">
        <v>2384.1</v>
      </c>
      <c r="F30" s="48">
        <v>2366.8000000000002</v>
      </c>
      <c r="G30" s="48">
        <v>2390.6</v>
      </c>
      <c r="H30" s="48">
        <v>2363.6</v>
      </c>
      <c r="I30" s="48">
        <v>2333.1</v>
      </c>
      <c r="J30" s="49">
        <v>2842.3</v>
      </c>
      <c r="K30" s="49">
        <v>2815.5</v>
      </c>
      <c r="L30" s="49">
        <v>2737.3</v>
      </c>
      <c r="M30" s="49">
        <v>2683.1</v>
      </c>
      <c r="N30" s="49">
        <v>2676.1</v>
      </c>
      <c r="O30" s="49">
        <v>2726.3</v>
      </c>
      <c r="P30" s="49">
        <v>2726.9</v>
      </c>
      <c r="Q30" s="49">
        <v>2684.8</v>
      </c>
      <c r="R30" s="49">
        <v>2863.7</v>
      </c>
      <c r="S30" s="49">
        <v>2845.8</v>
      </c>
      <c r="T30" s="49">
        <v>2796.6</v>
      </c>
      <c r="U30" s="49">
        <v>2795.6</v>
      </c>
      <c r="V30" s="49">
        <v>2763.3</v>
      </c>
      <c r="W30" s="49">
        <v>2723.5</v>
      </c>
      <c r="X30" s="49">
        <v>2797.4</v>
      </c>
      <c r="Y30" s="49">
        <v>2752.3</v>
      </c>
      <c r="Z30" s="49">
        <v>2703.5</v>
      </c>
      <c r="AA30" s="49">
        <v>2697</v>
      </c>
      <c r="AB30" s="49">
        <v>2634.8</v>
      </c>
      <c r="AC30" s="49">
        <v>2532.4</v>
      </c>
      <c r="AD30" s="49">
        <v>2491.6</v>
      </c>
      <c r="AE30" s="49">
        <v>2497.1999999999998</v>
      </c>
      <c r="AF30" s="49">
        <v>2590.8000000000002</v>
      </c>
      <c r="AG30" s="49">
        <v>2534.5</v>
      </c>
      <c r="AH30" s="49">
        <v>2692.6</v>
      </c>
      <c r="AI30" s="49">
        <v>2629.4</v>
      </c>
      <c r="AJ30" s="49">
        <v>2563.3000000000002</v>
      </c>
      <c r="AK30" s="50">
        <v>2502.337</v>
      </c>
      <c r="AL30" s="51">
        <v>2462.4809999999998</v>
      </c>
      <c r="AM30" s="50">
        <v>2463.1530000000002</v>
      </c>
      <c r="AN30" s="50">
        <v>2389.6880000000001</v>
      </c>
      <c r="AO30" s="50">
        <v>2383.5540000000001</v>
      </c>
      <c r="AP30" s="50">
        <v>2332.3429999999998</v>
      </c>
    </row>
    <row r="31" spans="1:42" x14ac:dyDescent="0.25">
      <c r="A31" s="38" t="s">
        <v>369</v>
      </c>
      <c r="B31" s="38" t="s">
        <v>370</v>
      </c>
      <c r="C31" s="35">
        <v>2453.1</v>
      </c>
      <c r="D31" s="48">
        <v>2462.3000000000002</v>
      </c>
      <c r="E31" s="48">
        <v>2591.6999999999998</v>
      </c>
      <c r="F31" s="48">
        <v>2758.9</v>
      </c>
      <c r="G31" s="48">
        <v>2855.3</v>
      </c>
      <c r="H31" s="48">
        <v>2821.4</v>
      </c>
      <c r="I31" s="48">
        <v>2850.3</v>
      </c>
      <c r="J31" s="49">
        <v>3085.2</v>
      </c>
      <c r="K31" s="49">
        <v>3095.3</v>
      </c>
      <c r="L31" s="49">
        <v>3057.2</v>
      </c>
      <c r="M31" s="49">
        <v>3121.7</v>
      </c>
      <c r="N31" s="49">
        <v>3112.7</v>
      </c>
      <c r="O31" s="49">
        <v>3275.4749999999999</v>
      </c>
      <c r="P31" s="49">
        <v>3221.8</v>
      </c>
      <c r="Q31" s="49">
        <v>3004.6</v>
      </c>
      <c r="R31" s="49">
        <v>3775</v>
      </c>
      <c r="S31" s="49">
        <v>3787.8</v>
      </c>
      <c r="T31" s="49">
        <v>3770.9</v>
      </c>
      <c r="U31" s="49">
        <v>3739.5</v>
      </c>
      <c r="V31" s="49">
        <v>3779.1</v>
      </c>
      <c r="W31" s="49">
        <v>3434.4</v>
      </c>
      <c r="X31" s="49">
        <v>3601</v>
      </c>
      <c r="Y31" s="49">
        <v>3516.4</v>
      </c>
      <c r="Z31" s="49">
        <v>3680.1</v>
      </c>
      <c r="AA31" s="49">
        <v>3589.8</v>
      </c>
      <c r="AB31" s="49">
        <v>3720.6</v>
      </c>
      <c r="AC31" s="49">
        <v>3680.1</v>
      </c>
      <c r="AD31" s="49">
        <v>3812.4</v>
      </c>
      <c r="AE31" s="49">
        <v>3531.4</v>
      </c>
      <c r="AF31" s="49">
        <v>3661.6</v>
      </c>
      <c r="AG31" s="49">
        <v>3488.5</v>
      </c>
      <c r="AH31" s="49">
        <v>3790.1</v>
      </c>
      <c r="AI31" s="49">
        <v>3610.6</v>
      </c>
      <c r="AJ31" s="49">
        <v>3758.8</v>
      </c>
      <c r="AK31" s="52">
        <v>3693.902</v>
      </c>
      <c r="AL31" s="48">
        <v>4294.6869999999999</v>
      </c>
      <c r="AM31" s="52">
        <v>3355.8650000000002</v>
      </c>
      <c r="AN31" s="52">
        <v>3484.4380000000001</v>
      </c>
      <c r="AO31" s="52">
        <v>3559.913</v>
      </c>
      <c r="AP31" s="52">
        <v>3881.1549999999997</v>
      </c>
    </row>
    <row r="32" spans="1:42" x14ac:dyDescent="0.25">
      <c r="A32" s="40"/>
      <c r="B32" s="41"/>
      <c r="C32" s="42"/>
      <c r="D32" s="43"/>
      <c r="E32" s="43"/>
      <c r="F32" s="43"/>
      <c r="G32" s="43"/>
      <c r="H32" s="43"/>
      <c r="I32" s="43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5"/>
      <c r="AL32" s="46"/>
      <c r="AM32" s="45"/>
      <c r="AN32" s="45"/>
      <c r="AO32" s="45"/>
      <c r="AP32" s="45"/>
    </row>
    <row r="33" spans="1:42" x14ac:dyDescent="0.25">
      <c r="A33" s="38" t="s">
        <v>371</v>
      </c>
      <c r="B33" s="38" t="s">
        <v>372</v>
      </c>
      <c r="C33" s="35"/>
      <c r="D33" s="48"/>
      <c r="E33" s="48"/>
      <c r="F33" s="48"/>
      <c r="G33" s="48"/>
      <c r="H33" s="48"/>
      <c r="I33" s="48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2"/>
      <c r="AL33" s="48"/>
      <c r="AM33" s="52"/>
      <c r="AN33" s="52"/>
      <c r="AO33" s="52"/>
      <c r="AP33" s="52"/>
    </row>
    <row r="34" spans="1:42" x14ac:dyDescent="0.25">
      <c r="A34" s="13" t="s">
        <v>329</v>
      </c>
      <c r="B34" s="38" t="s">
        <v>373</v>
      </c>
      <c r="C34" s="35" t="s">
        <v>60</v>
      </c>
      <c r="D34" s="48" t="s">
        <v>60</v>
      </c>
      <c r="E34" s="48" t="s">
        <v>60</v>
      </c>
      <c r="F34" s="48" t="s">
        <v>60</v>
      </c>
      <c r="G34" s="48" t="s">
        <v>60</v>
      </c>
      <c r="H34" s="48" t="s">
        <v>60</v>
      </c>
      <c r="I34" s="48" t="s">
        <v>60</v>
      </c>
      <c r="J34" s="49" t="s">
        <v>60</v>
      </c>
      <c r="K34" s="49" t="s">
        <v>60</v>
      </c>
      <c r="L34" s="49" t="s">
        <v>60</v>
      </c>
      <c r="M34" s="49" t="s">
        <v>60</v>
      </c>
      <c r="N34" s="49" t="s">
        <v>60</v>
      </c>
      <c r="O34" s="49" t="s">
        <v>60</v>
      </c>
      <c r="P34" s="49" t="s">
        <v>60</v>
      </c>
      <c r="Q34" s="49" t="s">
        <v>60</v>
      </c>
      <c r="R34" s="49" t="s">
        <v>60</v>
      </c>
      <c r="S34" s="49" t="s">
        <v>60</v>
      </c>
      <c r="T34" s="49" t="s">
        <v>60</v>
      </c>
      <c r="U34" s="49" t="s">
        <v>60</v>
      </c>
      <c r="V34" s="49" t="s">
        <v>60</v>
      </c>
      <c r="W34" s="49" t="s">
        <v>60</v>
      </c>
      <c r="X34" s="49" t="s">
        <v>60</v>
      </c>
      <c r="Y34" s="49" t="s">
        <v>60</v>
      </c>
      <c r="Z34" s="49" t="s">
        <v>60</v>
      </c>
      <c r="AA34" s="49" t="s">
        <v>60</v>
      </c>
      <c r="AB34" s="49" t="s">
        <v>60</v>
      </c>
      <c r="AC34" s="49" t="s">
        <v>60</v>
      </c>
      <c r="AD34" s="49" t="s">
        <v>60</v>
      </c>
      <c r="AE34" s="49" t="s">
        <v>60</v>
      </c>
      <c r="AF34" s="49" t="s">
        <v>60</v>
      </c>
      <c r="AG34" s="49" t="s">
        <v>60</v>
      </c>
      <c r="AH34" s="49" t="s">
        <v>60</v>
      </c>
      <c r="AI34" s="49" t="s">
        <v>60</v>
      </c>
      <c r="AJ34" s="49" t="s">
        <v>60</v>
      </c>
      <c r="AK34" s="50" t="s">
        <v>60</v>
      </c>
      <c r="AL34" s="51"/>
      <c r="AM34" s="50"/>
      <c r="AN34" s="50"/>
      <c r="AO34" s="50"/>
      <c r="AP34" s="50"/>
    </row>
    <row r="35" spans="1:42" x14ac:dyDescent="0.25">
      <c r="A35" s="41" t="s">
        <v>374</v>
      </c>
      <c r="B35" s="41" t="s">
        <v>375</v>
      </c>
      <c r="C35" s="42">
        <v>56.7</v>
      </c>
      <c r="D35" s="43">
        <v>44.3</v>
      </c>
      <c r="E35" s="43">
        <v>57.5</v>
      </c>
      <c r="F35" s="43">
        <v>63.4</v>
      </c>
      <c r="G35" s="43">
        <v>75.599999999999994</v>
      </c>
      <c r="H35" s="43">
        <v>62.1</v>
      </c>
      <c r="I35" s="43">
        <v>71.2</v>
      </c>
      <c r="J35" s="44">
        <v>80.900000000000006</v>
      </c>
      <c r="K35" s="44">
        <v>87</v>
      </c>
      <c r="L35" s="44">
        <v>80.5</v>
      </c>
      <c r="M35" s="44">
        <v>87.2</v>
      </c>
      <c r="N35" s="44">
        <v>100.4</v>
      </c>
      <c r="O35" s="44">
        <v>106.5</v>
      </c>
      <c r="P35" s="44">
        <v>100.4</v>
      </c>
      <c r="Q35" s="44">
        <v>106.9</v>
      </c>
      <c r="R35" s="44">
        <v>2.7</v>
      </c>
      <c r="S35" s="44">
        <v>20</v>
      </c>
      <c r="T35" s="44">
        <v>2.2999999999999998</v>
      </c>
      <c r="U35" s="44">
        <v>14.2</v>
      </c>
      <c r="V35" s="44">
        <v>3.5</v>
      </c>
      <c r="W35" s="44">
        <v>22.9</v>
      </c>
      <c r="X35" s="44">
        <v>311.8</v>
      </c>
      <c r="Y35" s="44">
        <v>332.1</v>
      </c>
      <c r="Z35" s="44">
        <v>414.5</v>
      </c>
      <c r="AA35" s="44">
        <v>11.1</v>
      </c>
      <c r="AB35" s="44">
        <v>32.4</v>
      </c>
      <c r="AC35" s="44">
        <v>8.9</v>
      </c>
      <c r="AD35" s="44">
        <v>24.9</v>
      </c>
      <c r="AE35" s="44">
        <v>5</v>
      </c>
      <c r="AF35" s="44">
        <v>16.8</v>
      </c>
      <c r="AG35" s="44">
        <v>4.7</v>
      </c>
      <c r="AH35" s="44">
        <v>16.600000000000001</v>
      </c>
      <c r="AI35" s="44">
        <v>615.70000000000005</v>
      </c>
      <c r="AJ35" s="44">
        <v>627.70000000000005</v>
      </c>
      <c r="AK35" s="47">
        <v>616.93600000000004</v>
      </c>
      <c r="AL35" s="43">
        <v>14.097</v>
      </c>
      <c r="AM35" s="47">
        <v>34.340000000000003</v>
      </c>
      <c r="AN35" s="47">
        <v>13.419</v>
      </c>
      <c r="AO35" s="47">
        <v>26.838000000000001</v>
      </c>
      <c r="AP35" s="47">
        <v>7.3419999999999996</v>
      </c>
    </row>
    <row r="36" spans="1:42" x14ac:dyDescent="0.25">
      <c r="A36" s="40" t="s">
        <v>376</v>
      </c>
      <c r="B36" s="41" t="s">
        <v>377</v>
      </c>
      <c r="C36" s="42" t="s">
        <v>60</v>
      </c>
      <c r="D36" s="43" t="s">
        <v>60</v>
      </c>
      <c r="E36" s="43" t="s">
        <v>60</v>
      </c>
      <c r="F36" s="43" t="s">
        <v>60</v>
      </c>
      <c r="G36" s="43" t="s">
        <v>60</v>
      </c>
      <c r="H36" s="43" t="s">
        <v>60</v>
      </c>
      <c r="I36" s="43" t="s">
        <v>60</v>
      </c>
      <c r="J36" s="44">
        <v>1.5</v>
      </c>
      <c r="K36" s="44">
        <v>1.2</v>
      </c>
      <c r="L36" s="44">
        <v>1</v>
      </c>
      <c r="M36" s="44">
        <v>0.7</v>
      </c>
      <c r="N36" s="44">
        <v>0.4</v>
      </c>
      <c r="O36" s="44">
        <v>0.1</v>
      </c>
      <c r="P36" s="44" t="s">
        <v>60</v>
      </c>
      <c r="Q36" s="44" t="s">
        <v>60</v>
      </c>
      <c r="R36" s="44">
        <v>12.7</v>
      </c>
      <c r="S36" s="44">
        <v>13.1</v>
      </c>
      <c r="T36" s="44">
        <v>5.2</v>
      </c>
      <c r="U36" s="44">
        <v>5.4</v>
      </c>
      <c r="V36" s="44">
        <v>5.6</v>
      </c>
      <c r="W36" s="44">
        <v>5.8</v>
      </c>
      <c r="X36" s="44" t="s">
        <v>60</v>
      </c>
      <c r="Y36" s="44" t="s">
        <v>60</v>
      </c>
      <c r="Z36" s="44" t="s">
        <v>60</v>
      </c>
      <c r="AA36" s="44" t="s">
        <v>60</v>
      </c>
      <c r="AB36" s="44" t="s">
        <v>60</v>
      </c>
      <c r="AC36" s="44" t="s">
        <v>60</v>
      </c>
      <c r="AD36" s="44" t="s">
        <v>60</v>
      </c>
      <c r="AE36" s="44" t="s">
        <v>60</v>
      </c>
      <c r="AF36" s="44" t="s">
        <v>60</v>
      </c>
      <c r="AG36" s="44" t="s">
        <v>60</v>
      </c>
      <c r="AH36" s="44" t="s">
        <v>60</v>
      </c>
      <c r="AI36" s="44" t="s">
        <v>60</v>
      </c>
      <c r="AJ36" s="44" t="s">
        <v>60</v>
      </c>
      <c r="AK36" s="45" t="s">
        <v>60</v>
      </c>
      <c r="AL36" s="46">
        <v>0</v>
      </c>
      <c r="AM36" s="45">
        <v>0</v>
      </c>
      <c r="AN36" s="45">
        <v>0</v>
      </c>
      <c r="AO36" s="45">
        <v>0</v>
      </c>
      <c r="AP36" s="45">
        <v>0</v>
      </c>
    </row>
    <row r="37" spans="1:42" x14ac:dyDescent="0.25">
      <c r="A37" s="41" t="s">
        <v>378</v>
      </c>
      <c r="B37" s="41" t="s">
        <v>379</v>
      </c>
      <c r="C37" s="42">
        <v>9.6</v>
      </c>
      <c r="D37" s="43">
        <v>15.1</v>
      </c>
      <c r="E37" s="43">
        <v>21.5</v>
      </c>
      <c r="F37" s="43">
        <v>13.5</v>
      </c>
      <c r="G37" s="43">
        <v>19.2</v>
      </c>
      <c r="H37" s="43">
        <v>16.5</v>
      </c>
      <c r="I37" s="43">
        <v>17.5</v>
      </c>
      <c r="J37" s="44">
        <v>25.9</v>
      </c>
      <c r="K37" s="44">
        <v>23.6</v>
      </c>
      <c r="L37" s="44">
        <v>27.5</v>
      </c>
      <c r="M37" s="44">
        <v>26.8</v>
      </c>
      <c r="N37" s="44">
        <v>32.6</v>
      </c>
      <c r="O37" s="44">
        <v>39.299999999999997</v>
      </c>
      <c r="P37" s="44">
        <v>29.8</v>
      </c>
      <c r="Q37" s="44">
        <v>22.9</v>
      </c>
      <c r="R37" s="44">
        <v>75.400000000000006</v>
      </c>
      <c r="S37" s="44">
        <v>45.2</v>
      </c>
      <c r="T37" s="44">
        <v>37.5</v>
      </c>
      <c r="U37" s="44">
        <v>33.9</v>
      </c>
      <c r="V37" s="44">
        <v>39</v>
      </c>
      <c r="W37" s="44">
        <v>34.1</v>
      </c>
      <c r="X37" s="44">
        <v>37.6</v>
      </c>
      <c r="Y37" s="44">
        <v>36.700000000000003</v>
      </c>
      <c r="Z37" s="44">
        <v>42.1</v>
      </c>
      <c r="AA37" s="44">
        <v>40.700000000000003</v>
      </c>
      <c r="AB37" s="44">
        <v>40.9</v>
      </c>
      <c r="AC37" s="44">
        <v>36.700000000000003</v>
      </c>
      <c r="AD37" s="44">
        <v>43.2</v>
      </c>
      <c r="AE37" s="44">
        <v>33.700000000000003</v>
      </c>
      <c r="AF37" s="44">
        <v>43.5</v>
      </c>
      <c r="AG37" s="44">
        <v>30.5</v>
      </c>
      <c r="AH37" s="44">
        <v>97.3</v>
      </c>
      <c r="AI37" s="44">
        <v>30.7</v>
      </c>
      <c r="AJ37" s="44">
        <v>41.2</v>
      </c>
      <c r="AK37" s="47">
        <v>40.747</v>
      </c>
      <c r="AL37" s="43">
        <v>37.299999999999997</v>
      </c>
      <c r="AM37" s="47">
        <v>38.392000000000003</v>
      </c>
      <c r="AN37" s="47">
        <v>39.872999999999998</v>
      </c>
      <c r="AO37" s="47">
        <v>57.325000000000003</v>
      </c>
      <c r="AP37" s="47">
        <v>60.665999999999997</v>
      </c>
    </row>
    <row r="38" spans="1:42" x14ac:dyDescent="0.25">
      <c r="A38" s="40" t="s">
        <v>380</v>
      </c>
      <c r="B38" s="41" t="s">
        <v>381</v>
      </c>
      <c r="C38" s="42">
        <v>8.8000000000000007</v>
      </c>
      <c r="D38" s="43">
        <v>26.4</v>
      </c>
      <c r="E38" s="43">
        <v>28.5</v>
      </c>
      <c r="F38" s="43">
        <v>29.2</v>
      </c>
      <c r="G38" s="43">
        <v>36.1</v>
      </c>
      <c r="H38" s="43">
        <v>38.200000000000003</v>
      </c>
      <c r="I38" s="43">
        <v>46</v>
      </c>
      <c r="J38" s="44">
        <v>65.099999999999994</v>
      </c>
      <c r="K38" s="44">
        <v>64</v>
      </c>
      <c r="L38" s="44">
        <v>78.5</v>
      </c>
      <c r="M38" s="44">
        <v>93.9</v>
      </c>
      <c r="N38" s="44">
        <v>82.2</v>
      </c>
      <c r="O38" s="44">
        <v>82.9</v>
      </c>
      <c r="P38" s="44">
        <v>85.8</v>
      </c>
      <c r="Q38" s="44">
        <v>91.5</v>
      </c>
      <c r="R38" s="44">
        <v>95</v>
      </c>
      <c r="S38" s="44">
        <v>120.6</v>
      </c>
      <c r="T38" s="44">
        <v>97.3</v>
      </c>
      <c r="U38" s="44">
        <v>105.9</v>
      </c>
      <c r="V38" s="44">
        <v>119</v>
      </c>
      <c r="W38" s="44">
        <v>110</v>
      </c>
      <c r="X38" s="44">
        <v>127.3</v>
      </c>
      <c r="Y38" s="44">
        <v>134.30000000000001</v>
      </c>
      <c r="Z38" s="44">
        <v>134.5</v>
      </c>
      <c r="AA38" s="44">
        <v>132.30000000000001</v>
      </c>
      <c r="AB38" s="44">
        <v>137.69999999999999</v>
      </c>
      <c r="AC38" s="44">
        <v>136</v>
      </c>
      <c r="AD38" s="44">
        <v>186</v>
      </c>
      <c r="AE38" s="44">
        <v>128.69999999999999</v>
      </c>
      <c r="AF38" s="44">
        <v>210.9</v>
      </c>
      <c r="AG38" s="44">
        <v>199.7</v>
      </c>
      <c r="AH38" s="44">
        <v>193.3</v>
      </c>
      <c r="AI38" s="44">
        <v>202.9</v>
      </c>
      <c r="AJ38" s="44">
        <v>245.6</v>
      </c>
      <c r="AK38" s="45">
        <v>287.17899999999997</v>
      </c>
      <c r="AL38" s="46">
        <v>231.92099999999999</v>
      </c>
      <c r="AM38" s="45">
        <v>115.261</v>
      </c>
      <c r="AN38" s="45">
        <v>178.58600000000001</v>
      </c>
      <c r="AO38" s="45">
        <v>166.77799999999999</v>
      </c>
      <c r="AP38" s="45">
        <v>386.29700000000003</v>
      </c>
    </row>
    <row r="39" spans="1:42" x14ac:dyDescent="0.25">
      <c r="A39" s="41" t="s">
        <v>382</v>
      </c>
      <c r="B39" s="41" t="s">
        <v>383</v>
      </c>
      <c r="C39" s="42">
        <v>4.4000000000000004</v>
      </c>
      <c r="D39" s="43">
        <v>4.7</v>
      </c>
      <c r="E39" s="43">
        <v>5.0999999999999996</v>
      </c>
      <c r="F39" s="43">
        <v>6.3</v>
      </c>
      <c r="G39" s="43">
        <v>8.1999999999999993</v>
      </c>
      <c r="H39" s="43">
        <v>7.8</v>
      </c>
      <c r="I39" s="43">
        <v>8.1999999999999993</v>
      </c>
      <c r="J39" s="44">
        <v>11.5</v>
      </c>
      <c r="K39" s="44">
        <v>8.6999999999999993</v>
      </c>
      <c r="L39" s="44">
        <v>9</v>
      </c>
      <c r="M39" s="44">
        <v>9.1999999999999993</v>
      </c>
      <c r="N39" s="44">
        <v>10.199999999999999</v>
      </c>
      <c r="O39" s="44">
        <v>10.4</v>
      </c>
      <c r="P39" s="44">
        <v>10.3</v>
      </c>
      <c r="Q39" s="44">
        <v>11.2</v>
      </c>
      <c r="R39" s="44">
        <v>12.2</v>
      </c>
      <c r="S39" s="44">
        <v>12.2</v>
      </c>
      <c r="T39" s="44">
        <v>12.4</v>
      </c>
      <c r="U39" s="44">
        <v>12.3</v>
      </c>
      <c r="V39" s="44">
        <v>13.2</v>
      </c>
      <c r="W39" s="44">
        <v>13.4</v>
      </c>
      <c r="X39" s="44">
        <v>14</v>
      </c>
      <c r="Y39" s="44">
        <v>13.4</v>
      </c>
      <c r="Z39" s="44">
        <v>15.7</v>
      </c>
      <c r="AA39" s="44">
        <v>15.5</v>
      </c>
      <c r="AB39" s="44">
        <v>16.399999999999999</v>
      </c>
      <c r="AC39" s="44">
        <v>14.9</v>
      </c>
      <c r="AD39" s="44">
        <v>15.5</v>
      </c>
      <c r="AE39" s="44">
        <v>14.6</v>
      </c>
      <c r="AF39" s="44">
        <v>13.7</v>
      </c>
      <c r="AG39" s="44">
        <v>23.2</v>
      </c>
      <c r="AH39" s="44">
        <v>22.2</v>
      </c>
      <c r="AI39" s="44">
        <v>20</v>
      </c>
      <c r="AJ39" s="44">
        <v>15.1</v>
      </c>
      <c r="AK39" s="47">
        <v>21.571000000000002</v>
      </c>
      <c r="AL39" s="43">
        <v>18.472999999999999</v>
      </c>
      <c r="AM39" s="47">
        <v>18.36</v>
      </c>
      <c r="AN39" s="47">
        <v>18.617999999999999</v>
      </c>
      <c r="AO39" s="47">
        <v>20.175000000000001</v>
      </c>
      <c r="AP39" s="47">
        <v>22.696000000000002</v>
      </c>
    </row>
    <row r="40" spans="1:42" x14ac:dyDescent="0.25">
      <c r="A40" s="40" t="s">
        <v>384</v>
      </c>
      <c r="B40" s="41" t="s">
        <v>385</v>
      </c>
      <c r="C40" s="42">
        <v>17.899999999999999</v>
      </c>
      <c r="D40" s="43">
        <v>13.7</v>
      </c>
      <c r="E40" s="43">
        <v>21.5</v>
      </c>
      <c r="F40" s="43">
        <v>24.7</v>
      </c>
      <c r="G40" s="43">
        <v>21.8</v>
      </c>
      <c r="H40" s="43">
        <v>20</v>
      </c>
      <c r="I40" s="43">
        <v>26.3</v>
      </c>
      <c r="J40" s="44">
        <v>30.4</v>
      </c>
      <c r="K40" s="44">
        <v>30.2</v>
      </c>
      <c r="L40" s="44">
        <v>26.6</v>
      </c>
      <c r="M40" s="44">
        <v>35.5</v>
      </c>
      <c r="N40" s="44">
        <v>43.9</v>
      </c>
      <c r="O40" s="44">
        <v>50.5</v>
      </c>
      <c r="P40" s="44">
        <v>30.9</v>
      </c>
      <c r="Q40" s="44">
        <v>43.8</v>
      </c>
      <c r="R40" s="44">
        <v>57.7</v>
      </c>
      <c r="S40" s="44">
        <v>67</v>
      </c>
      <c r="T40" s="44">
        <v>41.7</v>
      </c>
      <c r="U40" s="44">
        <v>55.1</v>
      </c>
      <c r="V40" s="44">
        <v>63.9</v>
      </c>
      <c r="W40" s="44">
        <v>62.6</v>
      </c>
      <c r="X40" s="44">
        <v>37</v>
      </c>
      <c r="Y40" s="44">
        <v>48</v>
      </c>
      <c r="Z40" s="44">
        <v>63.3</v>
      </c>
      <c r="AA40" s="44">
        <v>63</v>
      </c>
      <c r="AB40" s="44">
        <v>72</v>
      </c>
      <c r="AC40" s="44">
        <v>36</v>
      </c>
      <c r="AD40" s="44">
        <v>54</v>
      </c>
      <c r="AE40" s="44">
        <v>50</v>
      </c>
      <c r="AF40" s="44">
        <v>59.8</v>
      </c>
      <c r="AG40" s="44">
        <v>29.1</v>
      </c>
      <c r="AH40" s="44">
        <v>45.8</v>
      </c>
      <c r="AI40" s="44">
        <v>43.8</v>
      </c>
      <c r="AJ40" s="44">
        <v>47.3</v>
      </c>
      <c r="AK40" s="45">
        <v>30.172999999999998</v>
      </c>
      <c r="AL40" s="46">
        <v>41.585999999999999</v>
      </c>
      <c r="AM40" s="45">
        <v>41.929000000000002</v>
      </c>
      <c r="AN40" s="45">
        <v>61.917999999999999</v>
      </c>
      <c r="AO40" s="45">
        <v>37.552999999999997</v>
      </c>
      <c r="AP40" s="45">
        <v>43.433999999999997</v>
      </c>
    </row>
    <row r="41" spans="1:42" x14ac:dyDescent="0.25">
      <c r="A41" s="41" t="s">
        <v>386</v>
      </c>
      <c r="B41" s="41" t="s">
        <v>387</v>
      </c>
      <c r="C41" s="42">
        <v>28.3</v>
      </c>
      <c r="D41" s="43">
        <v>35.799999999999997</v>
      </c>
      <c r="E41" s="43">
        <v>24.3</v>
      </c>
      <c r="F41" s="43">
        <v>32.1</v>
      </c>
      <c r="G41" s="43">
        <v>42.3</v>
      </c>
      <c r="H41" s="43">
        <v>38.4</v>
      </c>
      <c r="I41" s="43">
        <v>34.4</v>
      </c>
      <c r="J41" s="44">
        <v>28</v>
      </c>
      <c r="K41" s="44">
        <v>45.3</v>
      </c>
      <c r="L41" s="44">
        <v>22</v>
      </c>
      <c r="M41" s="44">
        <v>25</v>
      </c>
      <c r="N41" s="44">
        <v>46.9</v>
      </c>
      <c r="O41" s="44">
        <v>65.3</v>
      </c>
      <c r="P41" s="44">
        <v>41.5</v>
      </c>
      <c r="Q41" s="44">
        <v>39.299999999999997</v>
      </c>
      <c r="R41" s="44">
        <v>59.6</v>
      </c>
      <c r="S41" s="44">
        <v>78.400000000000006</v>
      </c>
      <c r="T41" s="44">
        <v>59.7</v>
      </c>
      <c r="U41" s="44">
        <v>59.8</v>
      </c>
      <c r="V41" s="44">
        <v>62.2</v>
      </c>
      <c r="W41" s="44">
        <v>72.900000000000006</v>
      </c>
      <c r="X41" s="44">
        <v>57.8</v>
      </c>
      <c r="Y41" s="44">
        <v>57.1</v>
      </c>
      <c r="Z41" s="44">
        <v>50.4</v>
      </c>
      <c r="AA41" s="44">
        <v>54.8</v>
      </c>
      <c r="AB41" s="44">
        <v>66.400000000000006</v>
      </c>
      <c r="AC41" s="44">
        <v>63.1</v>
      </c>
      <c r="AD41" s="44">
        <v>49.3</v>
      </c>
      <c r="AE41" s="44">
        <v>47.7</v>
      </c>
      <c r="AF41" s="44">
        <v>42.3</v>
      </c>
      <c r="AG41" s="44">
        <v>53.3</v>
      </c>
      <c r="AH41" s="44">
        <v>37.6</v>
      </c>
      <c r="AI41" s="44">
        <v>46.4</v>
      </c>
      <c r="AJ41" s="44">
        <v>41.3</v>
      </c>
      <c r="AK41" s="47">
        <v>37.012999999999998</v>
      </c>
      <c r="AL41" s="43">
        <v>57.366</v>
      </c>
      <c r="AM41" s="47">
        <v>62.012</v>
      </c>
      <c r="AN41" s="47">
        <v>54.006999999999998</v>
      </c>
      <c r="AO41" s="47">
        <v>47.963000000000001</v>
      </c>
      <c r="AP41" s="47">
        <v>39.003999999999998</v>
      </c>
    </row>
    <row r="42" spans="1:42" x14ac:dyDescent="0.25">
      <c r="A42" s="40" t="s">
        <v>345</v>
      </c>
      <c r="B42" s="41" t="s">
        <v>346</v>
      </c>
      <c r="C42" s="42">
        <v>1.2</v>
      </c>
      <c r="D42" s="43">
        <v>0</v>
      </c>
      <c r="E42" s="43">
        <v>36.6</v>
      </c>
      <c r="F42" s="43">
        <v>0</v>
      </c>
      <c r="G42" s="43">
        <v>0</v>
      </c>
      <c r="H42" s="43">
        <v>0</v>
      </c>
      <c r="I42" s="43">
        <v>0</v>
      </c>
      <c r="J42" s="44">
        <v>0</v>
      </c>
      <c r="K42" s="44">
        <v>0.1</v>
      </c>
      <c r="L42" s="44">
        <v>0.2</v>
      </c>
      <c r="M42" s="44">
        <v>0.1</v>
      </c>
      <c r="N42" s="44">
        <v>0.1</v>
      </c>
      <c r="O42" s="44">
        <v>0.1</v>
      </c>
      <c r="P42" s="44" t="s">
        <v>60</v>
      </c>
      <c r="Q42" s="44" t="s">
        <v>60</v>
      </c>
      <c r="R42" s="44" t="s">
        <v>60</v>
      </c>
      <c r="S42" s="44">
        <v>29.1</v>
      </c>
      <c r="T42" s="44">
        <v>29.1</v>
      </c>
      <c r="U42" s="44">
        <v>0</v>
      </c>
      <c r="V42" s="44">
        <v>400</v>
      </c>
      <c r="W42" s="44">
        <v>54</v>
      </c>
      <c r="X42" s="44">
        <v>54</v>
      </c>
      <c r="Y42" s="44" t="s">
        <v>60</v>
      </c>
      <c r="Z42" s="44" t="s">
        <v>60</v>
      </c>
      <c r="AA42" s="44">
        <v>1.6</v>
      </c>
      <c r="AB42" s="44">
        <v>0.4</v>
      </c>
      <c r="AC42" s="44">
        <v>0.4</v>
      </c>
      <c r="AD42" s="44" t="s">
        <v>60</v>
      </c>
      <c r="AE42" s="44" t="s">
        <v>60</v>
      </c>
      <c r="AF42" s="44" t="s">
        <v>60</v>
      </c>
      <c r="AG42" s="44" t="s">
        <v>60</v>
      </c>
      <c r="AH42" s="44">
        <v>150</v>
      </c>
      <c r="AI42" s="44" t="s">
        <v>60</v>
      </c>
      <c r="AJ42" s="44" t="s">
        <v>60</v>
      </c>
      <c r="AK42" s="45" t="s">
        <v>60</v>
      </c>
      <c r="AL42" s="46" t="s">
        <v>60</v>
      </c>
      <c r="AM42" s="45">
        <v>1.19</v>
      </c>
      <c r="AN42" s="45">
        <v>1.19</v>
      </c>
      <c r="AO42" s="45">
        <v>1.19</v>
      </c>
      <c r="AP42" s="45">
        <v>1.19</v>
      </c>
    </row>
    <row r="43" spans="1:42" x14ac:dyDescent="0.25">
      <c r="A43" s="41" t="s">
        <v>388</v>
      </c>
      <c r="B43" s="41" t="s">
        <v>389</v>
      </c>
      <c r="C43" s="42">
        <v>26.9</v>
      </c>
      <c r="D43" s="43">
        <v>26.7</v>
      </c>
      <c r="E43" s="43">
        <v>153.4</v>
      </c>
      <c r="F43" s="43">
        <v>40.6</v>
      </c>
      <c r="G43" s="43">
        <v>81.599999999999994</v>
      </c>
      <c r="H43" s="43">
        <v>68.900000000000006</v>
      </c>
      <c r="I43" s="43">
        <v>52.3</v>
      </c>
      <c r="J43" s="44">
        <v>43.5</v>
      </c>
      <c r="K43" s="44">
        <v>44.2</v>
      </c>
      <c r="L43" s="44">
        <v>36.1</v>
      </c>
      <c r="M43" s="44">
        <v>37.299999999999997</v>
      </c>
      <c r="N43" s="44">
        <v>39.799999999999997</v>
      </c>
      <c r="O43" s="44">
        <v>72.2</v>
      </c>
      <c r="P43" s="44">
        <v>319.89999999999998</v>
      </c>
      <c r="Q43" s="44">
        <v>46.6</v>
      </c>
      <c r="R43" s="44">
        <v>125.5</v>
      </c>
      <c r="S43" s="44">
        <v>75.5</v>
      </c>
      <c r="T43" s="44">
        <v>87.4</v>
      </c>
      <c r="U43" s="44">
        <v>81.900000000000006</v>
      </c>
      <c r="V43" s="44">
        <v>90.8</v>
      </c>
      <c r="W43" s="44">
        <v>76.3</v>
      </c>
      <c r="X43" s="44">
        <v>79.2</v>
      </c>
      <c r="Y43" s="44">
        <v>139.5</v>
      </c>
      <c r="Z43" s="44">
        <v>165.8</v>
      </c>
      <c r="AA43" s="44">
        <v>161.4</v>
      </c>
      <c r="AB43" s="44">
        <v>125.6</v>
      </c>
      <c r="AC43" s="44">
        <v>124.2</v>
      </c>
      <c r="AD43" s="44">
        <v>110.9</v>
      </c>
      <c r="AE43" s="44">
        <v>114.4</v>
      </c>
      <c r="AF43" s="44">
        <v>127.4</v>
      </c>
      <c r="AG43" s="44">
        <v>95.2</v>
      </c>
      <c r="AH43" s="44">
        <v>87.7</v>
      </c>
      <c r="AI43" s="44">
        <v>73.8</v>
      </c>
      <c r="AJ43" s="44">
        <v>73.5</v>
      </c>
      <c r="AK43" s="47">
        <v>73.06</v>
      </c>
      <c r="AL43" s="43">
        <v>78.738</v>
      </c>
      <c r="AM43" s="47">
        <v>87.706000000000003</v>
      </c>
      <c r="AN43" s="47">
        <v>65.887</v>
      </c>
      <c r="AO43" s="47">
        <v>82.337999999999994</v>
      </c>
      <c r="AP43" s="47">
        <v>75.516000000000005</v>
      </c>
    </row>
    <row r="44" spans="1:42" x14ac:dyDescent="0.25">
      <c r="A44" s="40" t="s">
        <v>390</v>
      </c>
      <c r="B44" s="41" t="s">
        <v>391</v>
      </c>
      <c r="C44" s="42" t="s">
        <v>60</v>
      </c>
      <c r="D44" s="43" t="s">
        <v>60</v>
      </c>
      <c r="E44" s="43" t="s">
        <v>60</v>
      </c>
      <c r="F44" s="43" t="s">
        <v>60</v>
      </c>
      <c r="G44" s="43" t="s">
        <v>60</v>
      </c>
      <c r="H44" s="43" t="s">
        <v>60</v>
      </c>
      <c r="I44" s="43" t="s">
        <v>60</v>
      </c>
      <c r="J44" s="44" t="s">
        <v>60</v>
      </c>
      <c r="K44" s="44" t="s">
        <v>60</v>
      </c>
      <c r="L44" s="44" t="s">
        <v>60</v>
      </c>
      <c r="M44" s="44" t="s">
        <v>60</v>
      </c>
      <c r="N44" s="44" t="s">
        <v>60</v>
      </c>
      <c r="O44" s="44">
        <v>3.1</v>
      </c>
      <c r="P44" s="44">
        <v>3.1</v>
      </c>
      <c r="Q44" s="44">
        <v>3.1</v>
      </c>
      <c r="R44" s="44">
        <v>3.1</v>
      </c>
      <c r="S44" s="44" t="s">
        <v>60</v>
      </c>
      <c r="T44" s="44">
        <v>8.6999999999999993</v>
      </c>
      <c r="U44" s="44" t="s">
        <v>60</v>
      </c>
      <c r="V44" s="44" t="s">
        <v>60</v>
      </c>
      <c r="W44" s="44" t="s">
        <v>60</v>
      </c>
      <c r="X44" s="44" t="s">
        <v>60</v>
      </c>
      <c r="Y44" s="44" t="s">
        <v>60</v>
      </c>
      <c r="Z44" s="44">
        <v>225.5</v>
      </c>
      <c r="AA44" s="44">
        <v>233.4</v>
      </c>
      <c r="AB44" s="44">
        <v>241.5</v>
      </c>
      <c r="AC44" s="44">
        <v>249.9</v>
      </c>
      <c r="AD44" s="44">
        <v>271.89999999999998</v>
      </c>
      <c r="AE44" s="44" t="s">
        <v>60</v>
      </c>
      <c r="AF44" s="44" t="s">
        <v>60</v>
      </c>
      <c r="AG44" s="44" t="s">
        <v>60</v>
      </c>
      <c r="AH44" s="44" t="s">
        <v>60</v>
      </c>
      <c r="AI44" s="44" t="s">
        <v>60</v>
      </c>
      <c r="AJ44" s="44" t="s">
        <v>60</v>
      </c>
      <c r="AK44" s="45" t="s">
        <v>60</v>
      </c>
      <c r="AL44" s="46" t="s">
        <v>60</v>
      </c>
      <c r="AM44" s="45">
        <v>0</v>
      </c>
      <c r="AN44" s="45">
        <v>0</v>
      </c>
      <c r="AO44" s="45">
        <v>0</v>
      </c>
      <c r="AP44" s="45">
        <v>0</v>
      </c>
    </row>
    <row r="45" spans="1:42" x14ac:dyDescent="0.25">
      <c r="A45" s="41" t="s">
        <v>392</v>
      </c>
      <c r="B45" s="41" t="s">
        <v>393</v>
      </c>
      <c r="C45" s="42" t="s">
        <v>60</v>
      </c>
      <c r="D45" s="43" t="s">
        <v>60</v>
      </c>
      <c r="E45" s="43" t="s">
        <v>60</v>
      </c>
      <c r="F45" s="43" t="s">
        <v>60</v>
      </c>
      <c r="G45" s="43" t="s">
        <v>60</v>
      </c>
      <c r="H45" s="43" t="s">
        <v>60</v>
      </c>
      <c r="I45" s="43" t="s">
        <v>60</v>
      </c>
      <c r="J45" s="44" t="s">
        <v>60</v>
      </c>
      <c r="K45" s="44" t="s">
        <v>60</v>
      </c>
      <c r="L45" s="44" t="s">
        <v>60</v>
      </c>
      <c r="M45" s="44" t="s">
        <v>60</v>
      </c>
      <c r="N45" s="44" t="s">
        <v>60</v>
      </c>
      <c r="O45" s="44" t="s">
        <v>60</v>
      </c>
      <c r="P45" s="44" t="s">
        <v>60</v>
      </c>
      <c r="Q45" s="44" t="s">
        <v>60</v>
      </c>
      <c r="R45" s="44" t="s">
        <v>60</v>
      </c>
      <c r="S45" s="44" t="s">
        <v>60</v>
      </c>
      <c r="T45" s="44" t="s">
        <v>60</v>
      </c>
      <c r="U45" s="44" t="s">
        <v>60</v>
      </c>
      <c r="V45" s="44" t="s">
        <v>60</v>
      </c>
      <c r="W45" s="44" t="s">
        <v>60</v>
      </c>
      <c r="X45" s="44" t="s">
        <v>60</v>
      </c>
      <c r="Y45" s="44" t="s">
        <v>60</v>
      </c>
      <c r="Z45" s="44" t="s">
        <v>60</v>
      </c>
      <c r="AA45" s="44" t="s">
        <v>60</v>
      </c>
      <c r="AB45" s="44" t="s">
        <v>60</v>
      </c>
      <c r="AC45" s="44" t="s">
        <v>60</v>
      </c>
      <c r="AD45" s="44" t="s">
        <v>60</v>
      </c>
      <c r="AE45" s="44" t="s">
        <v>60</v>
      </c>
      <c r="AF45" s="44" t="s">
        <v>60</v>
      </c>
      <c r="AG45" s="44">
        <v>20</v>
      </c>
      <c r="AH45" s="44">
        <v>20</v>
      </c>
      <c r="AI45" s="44">
        <v>20</v>
      </c>
      <c r="AJ45" s="44">
        <v>20.3</v>
      </c>
      <c r="AK45" s="47">
        <v>20.581</v>
      </c>
      <c r="AL45" s="43">
        <v>20.344999999999999</v>
      </c>
      <c r="AM45" s="47">
        <v>24.190999999999999</v>
      </c>
      <c r="AN45" s="47">
        <v>18.085999999999999</v>
      </c>
      <c r="AO45" s="47">
        <v>12.332000000000001</v>
      </c>
      <c r="AP45" s="47">
        <v>13.333</v>
      </c>
    </row>
    <row r="46" spans="1:42" x14ac:dyDescent="0.25">
      <c r="A46" s="40" t="s">
        <v>394</v>
      </c>
      <c r="B46" s="41" t="s">
        <v>395</v>
      </c>
      <c r="C46" s="42" t="s">
        <v>60</v>
      </c>
      <c r="D46" s="43" t="s">
        <v>60</v>
      </c>
      <c r="E46" s="43" t="s">
        <v>60</v>
      </c>
      <c r="F46" s="43" t="s">
        <v>60</v>
      </c>
      <c r="G46" s="43" t="s">
        <v>60</v>
      </c>
      <c r="H46" s="43" t="s">
        <v>60</v>
      </c>
      <c r="I46" s="43" t="s">
        <v>60</v>
      </c>
      <c r="J46" s="44" t="s">
        <v>60</v>
      </c>
      <c r="K46" s="44" t="s">
        <v>60</v>
      </c>
      <c r="L46" s="44" t="s">
        <v>60</v>
      </c>
      <c r="M46" s="44" t="s">
        <v>60</v>
      </c>
      <c r="N46" s="44" t="s">
        <v>60</v>
      </c>
      <c r="O46" s="44" t="s">
        <v>60</v>
      </c>
      <c r="P46" s="44" t="s">
        <v>60</v>
      </c>
      <c r="Q46" s="44" t="s">
        <v>60</v>
      </c>
      <c r="R46" s="44" t="s">
        <v>60</v>
      </c>
      <c r="S46" s="44" t="s">
        <v>60</v>
      </c>
      <c r="T46" s="44" t="s">
        <v>60</v>
      </c>
      <c r="U46" s="44" t="s">
        <v>60</v>
      </c>
      <c r="V46" s="44" t="s">
        <v>60</v>
      </c>
      <c r="W46" s="44" t="s">
        <v>60</v>
      </c>
      <c r="X46" s="44" t="s">
        <v>60</v>
      </c>
      <c r="Y46" s="44" t="s">
        <v>60</v>
      </c>
      <c r="Z46" s="44" t="s">
        <v>60</v>
      </c>
      <c r="AA46" s="44" t="s">
        <v>60</v>
      </c>
      <c r="AB46" s="44" t="s">
        <v>60</v>
      </c>
      <c r="AC46" s="44" t="s">
        <v>60</v>
      </c>
      <c r="AD46" s="44" t="s">
        <v>60</v>
      </c>
      <c r="AE46" s="44" t="s">
        <v>60</v>
      </c>
      <c r="AF46" s="44" t="s">
        <v>60</v>
      </c>
      <c r="AG46" s="44" t="s">
        <v>60</v>
      </c>
      <c r="AH46" s="44" t="s">
        <v>60</v>
      </c>
      <c r="AI46" s="44" t="s">
        <v>60</v>
      </c>
      <c r="AJ46" s="44" t="s">
        <v>60</v>
      </c>
      <c r="AK46" s="45" t="s">
        <v>60</v>
      </c>
      <c r="AL46" s="46" t="s">
        <v>60</v>
      </c>
      <c r="AM46" s="45" t="s">
        <v>60</v>
      </c>
      <c r="AN46" s="45">
        <v>53.148000000000003</v>
      </c>
      <c r="AO46" s="45">
        <v>0</v>
      </c>
      <c r="AP46" s="45">
        <v>0</v>
      </c>
    </row>
    <row r="47" spans="1:42" x14ac:dyDescent="0.25">
      <c r="A47" s="41" t="s">
        <v>396</v>
      </c>
      <c r="B47" s="41" t="s">
        <v>397</v>
      </c>
      <c r="C47" s="42" t="s">
        <v>60</v>
      </c>
      <c r="D47" s="43" t="s">
        <v>60</v>
      </c>
      <c r="E47" s="43" t="s">
        <v>60</v>
      </c>
      <c r="F47" s="43" t="s">
        <v>60</v>
      </c>
      <c r="G47" s="43" t="s">
        <v>60</v>
      </c>
      <c r="H47" s="43" t="s">
        <v>60</v>
      </c>
      <c r="I47" s="43" t="s">
        <v>60</v>
      </c>
      <c r="J47" s="44" t="s">
        <v>60</v>
      </c>
      <c r="K47" s="44" t="s">
        <v>60</v>
      </c>
      <c r="L47" s="44" t="s">
        <v>60</v>
      </c>
      <c r="M47" s="44" t="s">
        <v>60</v>
      </c>
      <c r="N47" s="44" t="s">
        <v>60</v>
      </c>
      <c r="O47" s="44" t="s">
        <v>60</v>
      </c>
      <c r="P47" s="44" t="s">
        <v>60</v>
      </c>
      <c r="Q47" s="44" t="s">
        <v>60</v>
      </c>
      <c r="R47" s="44">
        <v>22.4</v>
      </c>
      <c r="S47" s="44">
        <v>25</v>
      </c>
      <c r="T47" s="44">
        <v>24.1</v>
      </c>
      <c r="U47" s="44">
        <v>24.4</v>
      </c>
      <c r="V47" s="44">
        <v>27</v>
      </c>
      <c r="W47" s="44">
        <v>24.9</v>
      </c>
      <c r="X47" s="44">
        <v>50</v>
      </c>
      <c r="Y47" s="44">
        <v>13.1</v>
      </c>
      <c r="Z47" s="44">
        <v>15.3</v>
      </c>
      <c r="AA47" s="44">
        <v>14.9</v>
      </c>
      <c r="AB47" s="44">
        <v>13</v>
      </c>
      <c r="AC47" s="44">
        <v>15.5</v>
      </c>
      <c r="AD47" s="44">
        <v>14.5</v>
      </c>
      <c r="AE47" s="44">
        <v>13.3</v>
      </c>
      <c r="AF47" s="44">
        <v>12.8</v>
      </c>
      <c r="AG47" s="44">
        <v>16.600000000000001</v>
      </c>
      <c r="AH47" s="44">
        <v>15.8</v>
      </c>
      <c r="AI47" s="44">
        <v>13.2</v>
      </c>
      <c r="AJ47" s="44">
        <v>15.7</v>
      </c>
      <c r="AK47" s="47">
        <v>15.682</v>
      </c>
      <c r="AL47" s="43">
        <v>13.863</v>
      </c>
      <c r="AM47" s="47">
        <v>15.734999999999999</v>
      </c>
      <c r="AN47" s="47">
        <v>8.0980000000000008</v>
      </c>
      <c r="AO47" s="47">
        <v>7.9409999999999998</v>
      </c>
      <c r="AP47" s="47">
        <v>6.8360000000000003</v>
      </c>
    </row>
    <row r="48" spans="1:42" x14ac:dyDescent="0.25">
      <c r="A48" s="13" t="s">
        <v>398</v>
      </c>
      <c r="B48" s="38" t="s">
        <v>399</v>
      </c>
      <c r="C48" s="35">
        <v>153.69999999999999</v>
      </c>
      <c r="D48" s="48">
        <v>166.7</v>
      </c>
      <c r="E48" s="48">
        <v>348</v>
      </c>
      <c r="F48" s="48">
        <v>209.7</v>
      </c>
      <c r="G48" s="48">
        <v>284.89999999999998</v>
      </c>
      <c r="H48" s="48">
        <v>251.9</v>
      </c>
      <c r="I48" s="48">
        <v>255.9</v>
      </c>
      <c r="J48" s="49">
        <v>286.7</v>
      </c>
      <c r="K48" s="49">
        <v>304.3</v>
      </c>
      <c r="L48" s="49">
        <v>281.39999999999998</v>
      </c>
      <c r="M48" s="49">
        <v>315.5</v>
      </c>
      <c r="N48" s="49">
        <v>356.4</v>
      </c>
      <c r="O48" s="49">
        <v>430.3</v>
      </c>
      <c r="P48" s="49">
        <v>621.79999999999995</v>
      </c>
      <c r="Q48" s="49">
        <v>365.3</v>
      </c>
      <c r="R48" s="49">
        <v>466.4</v>
      </c>
      <c r="S48" s="49">
        <v>486.2</v>
      </c>
      <c r="T48" s="49">
        <v>405.3</v>
      </c>
      <c r="U48" s="49">
        <v>392.9</v>
      </c>
      <c r="V48" s="49">
        <v>824.2</v>
      </c>
      <c r="W48" s="49">
        <v>476.8</v>
      </c>
      <c r="X48" s="49">
        <v>768.6</v>
      </c>
      <c r="Y48" s="49">
        <v>774.2</v>
      </c>
      <c r="Z48" s="49">
        <v>1127.0999999999999</v>
      </c>
      <c r="AA48" s="49">
        <v>728.7</v>
      </c>
      <c r="AB48" s="49">
        <v>746.4</v>
      </c>
      <c r="AC48" s="49">
        <v>685.8</v>
      </c>
      <c r="AD48" s="49">
        <v>770.2</v>
      </c>
      <c r="AE48" s="49">
        <v>407.5</v>
      </c>
      <c r="AF48" s="49">
        <v>547.29999999999995</v>
      </c>
      <c r="AG48" s="49">
        <v>472.2</v>
      </c>
      <c r="AH48" s="49">
        <v>686.3</v>
      </c>
      <c r="AI48" s="49">
        <v>1066.5</v>
      </c>
      <c r="AJ48" s="49">
        <v>1127.5999999999999</v>
      </c>
      <c r="AK48" s="50">
        <v>1142.9419999999998</v>
      </c>
      <c r="AL48" s="51">
        <v>513.68900000000008</v>
      </c>
      <c r="AM48" s="50">
        <v>439.11599999999999</v>
      </c>
      <c r="AN48" s="50">
        <v>512.83000000000004</v>
      </c>
      <c r="AO48" s="50">
        <v>460.43299999999994</v>
      </c>
      <c r="AP48" s="50">
        <v>656.31400000000008</v>
      </c>
    </row>
    <row r="49" spans="1:42" x14ac:dyDescent="0.25">
      <c r="A49" s="41"/>
      <c r="B49" s="41"/>
      <c r="C49" s="42"/>
      <c r="D49" s="43"/>
      <c r="E49" s="43"/>
      <c r="F49" s="43"/>
      <c r="G49" s="43"/>
      <c r="H49" s="43"/>
      <c r="I49" s="43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7"/>
      <c r="AL49" s="43"/>
      <c r="AM49" s="47"/>
      <c r="AN49" s="47"/>
      <c r="AO49" s="47"/>
      <c r="AP49" s="47"/>
    </row>
    <row r="50" spans="1:42" x14ac:dyDescent="0.25">
      <c r="A50" s="13" t="s">
        <v>349</v>
      </c>
      <c r="B50" s="38" t="s">
        <v>350</v>
      </c>
      <c r="C50" s="35"/>
      <c r="D50" s="48"/>
      <c r="E50" s="48"/>
      <c r="F50" s="48"/>
      <c r="G50" s="48"/>
      <c r="H50" s="48"/>
      <c r="I50" s="48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50"/>
      <c r="AL50" s="51"/>
      <c r="AM50" s="50"/>
      <c r="AN50" s="50"/>
      <c r="AO50" s="50"/>
      <c r="AP50" s="50"/>
    </row>
    <row r="51" spans="1:42" x14ac:dyDescent="0.25">
      <c r="A51" s="41" t="s">
        <v>374</v>
      </c>
      <c r="B51" s="41" t="s">
        <v>375</v>
      </c>
      <c r="C51" s="42">
        <v>354.1</v>
      </c>
      <c r="D51" s="43">
        <v>353.2</v>
      </c>
      <c r="E51" s="43">
        <v>354.7</v>
      </c>
      <c r="F51" s="43">
        <v>295.2</v>
      </c>
      <c r="G51" s="43">
        <v>295.60000000000002</v>
      </c>
      <c r="H51" s="43">
        <v>295.60000000000002</v>
      </c>
      <c r="I51" s="43">
        <v>296</v>
      </c>
      <c r="J51" s="44">
        <v>216.5</v>
      </c>
      <c r="K51" s="44">
        <v>216.9</v>
      </c>
      <c r="L51" s="44">
        <v>217.4</v>
      </c>
      <c r="M51" s="44">
        <v>217.9</v>
      </c>
      <c r="N51" s="44">
        <v>118.3</v>
      </c>
      <c r="O51" s="44">
        <v>118.8</v>
      </c>
      <c r="P51" s="44">
        <v>119.2</v>
      </c>
      <c r="Q51" s="44">
        <v>119.7</v>
      </c>
      <c r="R51" s="44">
        <v>517.70000000000005</v>
      </c>
      <c r="S51" s="44">
        <v>518</v>
      </c>
      <c r="T51" s="44">
        <v>517.9</v>
      </c>
      <c r="U51" s="44">
        <v>518.6</v>
      </c>
      <c r="V51" s="44">
        <v>518.79999999999995</v>
      </c>
      <c r="W51" s="44">
        <v>519</v>
      </c>
      <c r="X51" s="44">
        <v>219.2</v>
      </c>
      <c r="Y51" s="44">
        <v>219.3</v>
      </c>
      <c r="Z51" s="44">
        <v>119.5</v>
      </c>
      <c r="AA51" s="44">
        <v>606.4</v>
      </c>
      <c r="AB51" s="44">
        <v>606.79999999999995</v>
      </c>
      <c r="AC51" s="44">
        <v>607.4</v>
      </c>
      <c r="AD51" s="44">
        <v>608.20000000000005</v>
      </c>
      <c r="AE51" s="44">
        <v>608.79999999999995</v>
      </c>
      <c r="AF51" s="44">
        <v>609.4</v>
      </c>
      <c r="AG51" s="44">
        <v>610</v>
      </c>
      <c r="AH51" s="44">
        <v>610.6</v>
      </c>
      <c r="AI51" s="44" t="s">
        <v>60</v>
      </c>
      <c r="AJ51" s="44" t="s">
        <v>60</v>
      </c>
      <c r="AK51" s="47" t="s">
        <v>60</v>
      </c>
      <c r="AL51" s="43">
        <v>1295.4760000000001</v>
      </c>
      <c r="AM51" s="47">
        <v>1296.06</v>
      </c>
      <c r="AN51" s="47">
        <v>1296.645</v>
      </c>
      <c r="AO51" s="47">
        <v>1297.229</v>
      </c>
      <c r="AP51" s="47">
        <v>1297.8130000000001</v>
      </c>
    </row>
    <row r="52" spans="1:42" x14ac:dyDescent="0.25">
      <c r="A52" s="40" t="s">
        <v>378</v>
      </c>
      <c r="B52" s="41" t="s">
        <v>379</v>
      </c>
      <c r="C52" s="42" t="s">
        <v>60</v>
      </c>
      <c r="D52" s="43" t="s">
        <v>60</v>
      </c>
      <c r="E52" s="43">
        <v>6.3</v>
      </c>
      <c r="F52" s="43">
        <v>6</v>
      </c>
      <c r="G52" s="43">
        <v>4.5</v>
      </c>
      <c r="H52" s="43">
        <v>4.5</v>
      </c>
      <c r="I52" s="43">
        <v>4.8</v>
      </c>
      <c r="J52" s="44">
        <v>4.5999999999999996</v>
      </c>
      <c r="K52" s="44">
        <v>4.5</v>
      </c>
      <c r="L52" s="44">
        <v>4.5999999999999996</v>
      </c>
      <c r="M52" s="44">
        <v>4</v>
      </c>
      <c r="N52" s="44">
        <v>3.5</v>
      </c>
      <c r="O52" s="44">
        <v>3.3</v>
      </c>
      <c r="P52" s="44">
        <v>3.1</v>
      </c>
      <c r="Q52" s="44">
        <v>2.8</v>
      </c>
      <c r="R52" s="44">
        <v>8.6999999999999993</v>
      </c>
      <c r="S52" s="44">
        <v>8</v>
      </c>
      <c r="T52" s="44">
        <v>7.7</v>
      </c>
      <c r="U52" s="44">
        <v>7.2</v>
      </c>
      <c r="V52" s="44">
        <v>7.1</v>
      </c>
      <c r="W52" s="44">
        <v>7</v>
      </c>
      <c r="X52" s="44">
        <v>6.9</v>
      </c>
      <c r="Y52" s="44">
        <v>6.8</v>
      </c>
      <c r="Z52" s="44">
        <v>6.7</v>
      </c>
      <c r="AA52" s="44">
        <v>6.6</v>
      </c>
      <c r="AB52" s="44">
        <v>6.5</v>
      </c>
      <c r="AC52" s="44">
        <v>6.3</v>
      </c>
      <c r="AD52" s="44">
        <v>6.1</v>
      </c>
      <c r="AE52" s="44">
        <v>5.9</v>
      </c>
      <c r="AF52" s="44">
        <v>5.7</v>
      </c>
      <c r="AG52" s="44">
        <v>5.5</v>
      </c>
      <c r="AH52" s="44">
        <v>5.3</v>
      </c>
      <c r="AI52" s="44">
        <v>5.0999999999999996</v>
      </c>
      <c r="AJ52" s="44">
        <v>4.9000000000000004</v>
      </c>
      <c r="AK52" s="45">
        <v>4.5860000000000003</v>
      </c>
      <c r="AL52" s="46">
        <v>4.3520000000000003</v>
      </c>
      <c r="AM52" s="45">
        <v>4.1079999999999997</v>
      </c>
      <c r="AN52" s="45">
        <v>4.306</v>
      </c>
      <c r="AO52" s="45">
        <v>4</v>
      </c>
      <c r="AP52" s="45">
        <v>0.82299999999999995</v>
      </c>
    </row>
    <row r="53" spans="1:42" x14ac:dyDescent="0.25">
      <c r="A53" s="41" t="s">
        <v>353</v>
      </c>
      <c r="B53" s="41" t="s">
        <v>354</v>
      </c>
      <c r="C53" s="42">
        <v>288.39999999999998</v>
      </c>
      <c r="D53" s="43">
        <v>282.39999999999998</v>
      </c>
      <c r="E53" s="43">
        <v>276.2</v>
      </c>
      <c r="F53" s="43">
        <v>270.3</v>
      </c>
      <c r="G53" s="43">
        <v>269.5</v>
      </c>
      <c r="H53" s="43">
        <v>262.39999999999998</v>
      </c>
      <c r="I53" s="43">
        <v>256.2</v>
      </c>
      <c r="J53" s="44">
        <v>264</v>
      </c>
      <c r="K53" s="44">
        <v>253.1</v>
      </c>
      <c r="L53" s="44">
        <v>202.9</v>
      </c>
      <c r="M53" s="44">
        <v>196.6</v>
      </c>
      <c r="N53" s="44">
        <v>190.3</v>
      </c>
      <c r="O53" s="44">
        <v>184</v>
      </c>
      <c r="P53" s="44">
        <v>177.7</v>
      </c>
      <c r="Q53" s="44">
        <v>171.4</v>
      </c>
      <c r="R53" s="44">
        <v>189.1</v>
      </c>
      <c r="S53" s="44">
        <v>177.7</v>
      </c>
      <c r="T53" s="44">
        <v>177.2</v>
      </c>
      <c r="U53" s="44">
        <v>184.5</v>
      </c>
      <c r="V53" s="44">
        <v>170.2</v>
      </c>
      <c r="W53" s="44">
        <v>162.6</v>
      </c>
      <c r="X53" s="44">
        <v>154.19999999999999</v>
      </c>
      <c r="Y53" s="44">
        <v>145.6</v>
      </c>
      <c r="Z53" s="44">
        <v>138</v>
      </c>
      <c r="AA53" s="44">
        <v>129.6</v>
      </c>
      <c r="AB53" s="44">
        <v>121.5</v>
      </c>
      <c r="AC53" s="44">
        <v>101.5</v>
      </c>
      <c r="AD53" s="44">
        <v>93.8</v>
      </c>
      <c r="AE53" s="44">
        <v>86.2</v>
      </c>
      <c r="AF53" s="44">
        <v>93.5</v>
      </c>
      <c r="AG53" s="44">
        <v>97.2</v>
      </c>
      <c r="AH53" s="44">
        <v>81.599999999999994</v>
      </c>
      <c r="AI53" s="44">
        <v>71</v>
      </c>
      <c r="AJ53" s="44">
        <v>65.599999999999994</v>
      </c>
      <c r="AK53" s="47">
        <v>62.676000000000002</v>
      </c>
      <c r="AL53" s="43">
        <v>54.969000000000001</v>
      </c>
      <c r="AM53" s="47">
        <v>48.24</v>
      </c>
      <c r="AN53" s="47">
        <v>51.094000000000001</v>
      </c>
      <c r="AO53" s="47">
        <v>41.43</v>
      </c>
      <c r="AP53" s="47">
        <v>36.228999999999999</v>
      </c>
    </row>
    <row r="54" spans="1:42" x14ac:dyDescent="0.25">
      <c r="A54" s="40" t="s">
        <v>400</v>
      </c>
      <c r="B54" s="41" t="s">
        <v>401</v>
      </c>
      <c r="C54" s="42">
        <v>44.5</v>
      </c>
      <c r="D54" s="43">
        <v>46.3</v>
      </c>
      <c r="E54" s="43">
        <v>50.2</v>
      </c>
      <c r="F54" s="43">
        <v>49.8</v>
      </c>
      <c r="G54" s="43">
        <v>51</v>
      </c>
      <c r="H54" s="43">
        <v>47</v>
      </c>
      <c r="I54" s="43">
        <v>45.6</v>
      </c>
      <c r="J54" s="44">
        <v>72.8</v>
      </c>
      <c r="K54" s="44">
        <v>74.599999999999994</v>
      </c>
      <c r="L54" s="44">
        <v>76.7</v>
      </c>
      <c r="M54" s="44">
        <v>68.099999999999994</v>
      </c>
      <c r="N54" s="44">
        <v>65.7</v>
      </c>
      <c r="O54" s="44">
        <v>46.7</v>
      </c>
      <c r="P54" s="44">
        <v>44.2</v>
      </c>
      <c r="Q54" s="44">
        <v>43.6</v>
      </c>
      <c r="R54" s="44">
        <v>53</v>
      </c>
      <c r="S54" s="44">
        <v>49.7</v>
      </c>
      <c r="T54" s="44">
        <v>53.1</v>
      </c>
      <c r="U54" s="44">
        <v>54.9</v>
      </c>
      <c r="V54" s="44">
        <v>59.6</v>
      </c>
      <c r="W54" s="44">
        <v>61.9</v>
      </c>
      <c r="X54" s="44">
        <v>48.2</v>
      </c>
      <c r="Y54" s="44">
        <v>51.3</v>
      </c>
      <c r="Z54" s="44">
        <v>47.9</v>
      </c>
      <c r="AA54" s="44">
        <v>43.5</v>
      </c>
      <c r="AB54" s="44">
        <v>46.6</v>
      </c>
      <c r="AC54" s="44">
        <v>47.6</v>
      </c>
      <c r="AD54" s="44">
        <v>52.2</v>
      </c>
      <c r="AE54" s="44">
        <v>53.8</v>
      </c>
      <c r="AF54" s="44">
        <v>59.3</v>
      </c>
      <c r="AG54" s="44">
        <v>64.8</v>
      </c>
      <c r="AH54" s="44">
        <v>61.4</v>
      </c>
      <c r="AI54" s="44">
        <v>55</v>
      </c>
      <c r="AJ54" s="44">
        <v>53.8</v>
      </c>
      <c r="AK54" s="45">
        <v>55.856999999999999</v>
      </c>
      <c r="AL54" s="46">
        <v>54.107999999999997</v>
      </c>
      <c r="AM54" s="45">
        <v>54.859000000000002</v>
      </c>
      <c r="AN54" s="45">
        <v>64.027000000000001</v>
      </c>
      <c r="AO54" s="45">
        <v>80.325999999999993</v>
      </c>
      <c r="AP54" s="45">
        <v>77.378</v>
      </c>
    </row>
    <row r="55" spans="1:42" x14ac:dyDescent="0.25">
      <c r="A55" s="41" t="s">
        <v>402</v>
      </c>
      <c r="B55" s="41" t="s">
        <v>403</v>
      </c>
      <c r="C55" s="42">
        <v>0.5</v>
      </c>
      <c r="D55" s="43" t="s">
        <v>60</v>
      </c>
      <c r="E55" s="43">
        <v>0.4</v>
      </c>
      <c r="F55" s="43">
        <v>0.4</v>
      </c>
      <c r="G55" s="43">
        <v>5.8</v>
      </c>
      <c r="H55" s="43">
        <v>0.3</v>
      </c>
      <c r="I55" s="43">
        <v>0.3</v>
      </c>
      <c r="J55" s="44">
        <v>0.2</v>
      </c>
      <c r="K55" s="44">
        <v>0.2</v>
      </c>
      <c r="L55" s="44">
        <v>0.1</v>
      </c>
      <c r="M55" s="44">
        <v>0.1</v>
      </c>
      <c r="N55" s="44">
        <v>0</v>
      </c>
      <c r="O55" s="44">
        <v>0</v>
      </c>
      <c r="P55" s="44">
        <v>0</v>
      </c>
      <c r="Q55" s="44">
        <v>0</v>
      </c>
      <c r="R55" s="44" t="s">
        <v>60</v>
      </c>
      <c r="S55" s="44" t="s">
        <v>60</v>
      </c>
      <c r="T55" s="44" t="s">
        <v>60</v>
      </c>
      <c r="U55" s="44" t="s">
        <v>60</v>
      </c>
      <c r="V55" s="44" t="s">
        <v>60</v>
      </c>
      <c r="W55" s="44" t="s">
        <v>60</v>
      </c>
      <c r="X55" s="44" t="s">
        <v>60</v>
      </c>
      <c r="Y55" s="44" t="s">
        <v>60</v>
      </c>
      <c r="Z55" s="44" t="s">
        <v>60</v>
      </c>
      <c r="AA55" s="44" t="s">
        <v>60</v>
      </c>
      <c r="AB55" s="44" t="s">
        <v>60</v>
      </c>
      <c r="AC55" s="44" t="s">
        <v>60</v>
      </c>
      <c r="AD55" s="44" t="s">
        <v>60</v>
      </c>
      <c r="AE55" s="44" t="s">
        <v>60</v>
      </c>
      <c r="AF55" s="44" t="s">
        <v>60</v>
      </c>
      <c r="AG55" s="44" t="s">
        <v>60</v>
      </c>
      <c r="AH55" s="44" t="s">
        <v>60</v>
      </c>
      <c r="AI55" s="44" t="s">
        <v>60</v>
      </c>
      <c r="AJ55" s="44" t="s">
        <v>60</v>
      </c>
      <c r="AK55" s="47" t="s">
        <v>60</v>
      </c>
      <c r="AL55" s="43" t="s">
        <v>60</v>
      </c>
      <c r="AM55" s="47">
        <v>0</v>
      </c>
      <c r="AN55" s="47">
        <v>0</v>
      </c>
      <c r="AO55" s="47">
        <v>0</v>
      </c>
      <c r="AP55" s="47">
        <v>0</v>
      </c>
    </row>
    <row r="56" spans="1:42" x14ac:dyDescent="0.25">
      <c r="A56" s="40" t="s">
        <v>404</v>
      </c>
      <c r="B56" s="41" t="s">
        <v>405</v>
      </c>
      <c r="C56" s="42">
        <v>0</v>
      </c>
      <c r="D56" s="43" t="s">
        <v>60</v>
      </c>
      <c r="E56" s="43" t="s">
        <v>60</v>
      </c>
      <c r="F56" s="43" t="s">
        <v>60</v>
      </c>
      <c r="G56" s="43">
        <v>5.9</v>
      </c>
      <c r="H56" s="43">
        <v>6.6</v>
      </c>
      <c r="I56" s="43">
        <v>6.7</v>
      </c>
      <c r="J56" s="44">
        <v>149.19999999999999</v>
      </c>
      <c r="K56" s="44">
        <v>153.5</v>
      </c>
      <c r="L56" s="44">
        <v>158.9</v>
      </c>
      <c r="M56" s="44">
        <v>162.4</v>
      </c>
      <c r="N56" s="44">
        <v>179</v>
      </c>
      <c r="O56" s="44">
        <v>210.4</v>
      </c>
      <c r="P56" s="44">
        <v>218.3</v>
      </c>
      <c r="Q56" s="44">
        <v>225.9</v>
      </c>
      <c r="R56" s="44">
        <v>171.4</v>
      </c>
      <c r="S56" s="44">
        <v>177.4</v>
      </c>
      <c r="T56" s="44">
        <v>183.6</v>
      </c>
      <c r="U56" s="44">
        <v>190</v>
      </c>
      <c r="V56" s="44">
        <v>196.6</v>
      </c>
      <c r="W56" s="44">
        <v>203.4</v>
      </c>
      <c r="X56" s="44">
        <v>210.5</v>
      </c>
      <c r="Y56" s="44">
        <v>217.9</v>
      </c>
      <c r="Z56" s="44" t="s">
        <v>60</v>
      </c>
      <c r="AA56" s="44" t="s">
        <v>60</v>
      </c>
      <c r="AB56" s="44" t="s">
        <v>60</v>
      </c>
      <c r="AC56" s="44" t="s">
        <v>60</v>
      </c>
      <c r="AD56" s="44" t="s">
        <v>60</v>
      </c>
      <c r="AE56" s="44" t="s">
        <v>60</v>
      </c>
      <c r="AF56" s="44" t="s">
        <v>60</v>
      </c>
      <c r="AG56" s="44" t="s">
        <v>60</v>
      </c>
      <c r="AH56" s="44" t="s">
        <v>60</v>
      </c>
      <c r="AI56" s="44" t="s">
        <v>60</v>
      </c>
      <c r="AJ56" s="44" t="s">
        <v>60</v>
      </c>
      <c r="AK56" s="45" t="s">
        <v>60</v>
      </c>
      <c r="AL56" s="46" t="s">
        <v>60</v>
      </c>
      <c r="AM56" s="45">
        <v>0</v>
      </c>
      <c r="AN56" s="45">
        <v>5.6289999999999996</v>
      </c>
      <c r="AO56" s="45">
        <v>5.9429999999999996</v>
      </c>
      <c r="AP56" s="45">
        <v>6.1390000000000002</v>
      </c>
    </row>
    <row r="57" spans="1:42" x14ac:dyDescent="0.25">
      <c r="A57" s="41" t="s">
        <v>406</v>
      </c>
      <c r="B57" s="41" t="s">
        <v>385</v>
      </c>
      <c r="C57" s="42"/>
      <c r="D57" s="43"/>
      <c r="E57" s="43"/>
      <c r="F57" s="43"/>
      <c r="G57" s="43"/>
      <c r="H57" s="43"/>
      <c r="I57" s="43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7">
        <v>2.0640000000000001</v>
      </c>
      <c r="AL57" s="43">
        <v>5.1609999999999996</v>
      </c>
      <c r="AM57" s="47">
        <v>7.59</v>
      </c>
      <c r="AN57" s="47"/>
      <c r="AO57" s="47">
        <v>2.024</v>
      </c>
      <c r="AP57" s="47">
        <v>2.431</v>
      </c>
    </row>
    <row r="58" spans="1:42" x14ac:dyDescent="0.25">
      <c r="A58" s="40" t="s">
        <v>388</v>
      </c>
      <c r="B58" s="41" t="s">
        <v>389</v>
      </c>
      <c r="C58" s="42">
        <v>0</v>
      </c>
      <c r="D58" s="43">
        <v>0.5</v>
      </c>
      <c r="E58" s="43">
        <v>0.1</v>
      </c>
      <c r="F58" s="43">
        <v>0.1</v>
      </c>
      <c r="G58" s="43" t="s">
        <v>60</v>
      </c>
      <c r="H58" s="43" t="s">
        <v>60</v>
      </c>
      <c r="I58" s="43">
        <v>2.2999999999999998</v>
      </c>
      <c r="J58" s="44">
        <v>91.9</v>
      </c>
      <c r="K58" s="44">
        <v>96</v>
      </c>
      <c r="L58" s="44">
        <v>102.7</v>
      </c>
      <c r="M58" s="44">
        <v>127.6</v>
      </c>
      <c r="N58" s="44">
        <v>150.69999999999999</v>
      </c>
      <c r="O58" s="44">
        <v>262.10000000000002</v>
      </c>
      <c r="P58" s="44">
        <v>0.9</v>
      </c>
      <c r="Q58" s="44">
        <v>0.7</v>
      </c>
      <c r="R58" s="44">
        <v>13.9</v>
      </c>
      <c r="S58" s="44">
        <v>14</v>
      </c>
      <c r="T58" s="44">
        <v>14</v>
      </c>
      <c r="U58" s="44">
        <v>14.5</v>
      </c>
      <c r="V58" s="44">
        <v>9.5</v>
      </c>
      <c r="W58" s="44">
        <v>9.8000000000000007</v>
      </c>
      <c r="X58" s="44">
        <v>9.8000000000000007</v>
      </c>
      <c r="Y58" s="44">
        <v>13.2</v>
      </c>
      <c r="Z58" s="44">
        <v>7</v>
      </c>
      <c r="AA58" s="44">
        <v>7.3</v>
      </c>
      <c r="AB58" s="44">
        <v>6.6</v>
      </c>
      <c r="AC58" s="44">
        <v>7</v>
      </c>
      <c r="AD58" s="44">
        <v>2.2999999999999998</v>
      </c>
      <c r="AE58" s="44">
        <v>2.2999999999999998</v>
      </c>
      <c r="AF58" s="44">
        <v>10.4</v>
      </c>
      <c r="AG58" s="44">
        <v>9.9</v>
      </c>
      <c r="AH58" s="44">
        <v>9.9</v>
      </c>
      <c r="AI58" s="44">
        <v>16.2</v>
      </c>
      <c r="AJ58" s="44">
        <v>12.6</v>
      </c>
      <c r="AK58" s="45">
        <v>6.2080000000000002</v>
      </c>
      <c r="AL58" s="46">
        <v>6.4080000000000004</v>
      </c>
      <c r="AM58" s="45">
        <v>6.4039999999999999</v>
      </c>
      <c r="AN58" s="45">
        <v>9.8580000000000005</v>
      </c>
      <c r="AO58" s="45">
        <v>8.3870000000000005</v>
      </c>
      <c r="AP58" s="45">
        <v>8.3879999999999999</v>
      </c>
    </row>
    <row r="59" spans="1:42" x14ac:dyDescent="0.25">
      <c r="A59" s="41" t="s">
        <v>392</v>
      </c>
      <c r="B59" s="41" t="s">
        <v>393</v>
      </c>
      <c r="C59" s="42" t="s">
        <v>60</v>
      </c>
      <c r="D59" s="43" t="s">
        <v>60</v>
      </c>
      <c r="E59" s="43" t="s">
        <v>60</v>
      </c>
      <c r="F59" s="43" t="s">
        <v>60</v>
      </c>
      <c r="G59" s="43" t="s">
        <v>60</v>
      </c>
      <c r="H59" s="43" t="s">
        <v>60</v>
      </c>
      <c r="I59" s="43" t="s">
        <v>60</v>
      </c>
      <c r="J59" s="44" t="s">
        <v>60</v>
      </c>
      <c r="K59" s="44" t="s">
        <v>60</v>
      </c>
      <c r="L59" s="44" t="s">
        <v>60</v>
      </c>
      <c r="M59" s="44" t="s">
        <v>60</v>
      </c>
      <c r="N59" s="44" t="s">
        <v>60</v>
      </c>
      <c r="O59" s="44" t="s">
        <v>60</v>
      </c>
      <c r="P59" s="44" t="s">
        <v>60</v>
      </c>
      <c r="Q59" s="44" t="s">
        <v>60</v>
      </c>
      <c r="R59" s="44" t="s">
        <v>60</v>
      </c>
      <c r="S59" s="44" t="s">
        <v>60</v>
      </c>
      <c r="T59" s="44" t="s">
        <v>60</v>
      </c>
      <c r="U59" s="44" t="s">
        <v>60</v>
      </c>
      <c r="V59" s="44" t="s">
        <v>60</v>
      </c>
      <c r="W59" s="44" t="s">
        <v>60</v>
      </c>
      <c r="X59" s="44" t="s">
        <v>60</v>
      </c>
      <c r="Y59" s="44" t="s">
        <v>60</v>
      </c>
      <c r="Z59" s="44" t="s">
        <v>60</v>
      </c>
      <c r="AA59" s="44" t="s">
        <v>60</v>
      </c>
      <c r="AB59" s="44" t="s">
        <v>60</v>
      </c>
      <c r="AC59" s="44" t="s">
        <v>60</v>
      </c>
      <c r="AD59" s="44" t="s">
        <v>60</v>
      </c>
      <c r="AE59" s="44" t="s">
        <v>60</v>
      </c>
      <c r="AF59" s="44">
        <v>50.4</v>
      </c>
      <c r="AG59" s="44">
        <v>47.1</v>
      </c>
      <c r="AH59" s="44">
        <v>43.6</v>
      </c>
      <c r="AI59" s="44">
        <v>40</v>
      </c>
      <c r="AJ59" s="44">
        <v>42.8</v>
      </c>
      <c r="AK59" s="47">
        <v>38.75</v>
      </c>
      <c r="AL59" s="43">
        <v>34.884999999999998</v>
      </c>
      <c r="AM59" s="47">
        <v>72.42</v>
      </c>
      <c r="AN59" s="47">
        <v>32.069000000000003</v>
      </c>
      <c r="AO59" s="47">
        <v>19.431999999999999</v>
      </c>
      <c r="AP59" s="47">
        <v>21.137</v>
      </c>
    </row>
    <row r="60" spans="1:42" x14ac:dyDescent="0.25">
      <c r="A60" s="13" t="s">
        <v>407</v>
      </c>
      <c r="B60" s="38" t="s">
        <v>408</v>
      </c>
      <c r="C60" s="35">
        <v>687.6</v>
      </c>
      <c r="D60" s="48">
        <v>682.5</v>
      </c>
      <c r="E60" s="48">
        <v>688</v>
      </c>
      <c r="F60" s="48">
        <v>621.6</v>
      </c>
      <c r="G60" s="48">
        <v>632.29999999999995</v>
      </c>
      <c r="H60" s="48">
        <v>616.29999999999995</v>
      </c>
      <c r="I60" s="48">
        <v>611.79999999999995</v>
      </c>
      <c r="J60" s="49">
        <v>799.2</v>
      </c>
      <c r="K60" s="49">
        <v>798.8</v>
      </c>
      <c r="L60" s="49">
        <v>763.4</v>
      </c>
      <c r="M60" s="49">
        <v>776.6</v>
      </c>
      <c r="N60" s="49">
        <v>707.6</v>
      </c>
      <c r="O60" s="49">
        <v>825.3</v>
      </c>
      <c r="P60" s="49">
        <v>563.5</v>
      </c>
      <c r="Q60" s="49">
        <v>564.1</v>
      </c>
      <c r="R60" s="49">
        <v>953.8</v>
      </c>
      <c r="S60" s="49">
        <v>944.7</v>
      </c>
      <c r="T60" s="49">
        <v>953.4</v>
      </c>
      <c r="U60" s="49">
        <v>969.6</v>
      </c>
      <c r="V60" s="49">
        <v>960.7</v>
      </c>
      <c r="W60" s="49">
        <v>963.7</v>
      </c>
      <c r="X60" s="49">
        <v>648.79999999999995</v>
      </c>
      <c r="Y60" s="49">
        <v>654</v>
      </c>
      <c r="Z60" s="49">
        <v>319.10000000000002</v>
      </c>
      <c r="AA60" s="49">
        <v>793.4</v>
      </c>
      <c r="AB60" s="49">
        <v>787.9</v>
      </c>
      <c r="AC60" s="49">
        <v>769.8</v>
      </c>
      <c r="AD60" s="49">
        <v>762.6</v>
      </c>
      <c r="AE60" s="49">
        <v>757</v>
      </c>
      <c r="AF60" s="49">
        <v>828.8</v>
      </c>
      <c r="AG60" s="49">
        <v>834.5</v>
      </c>
      <c r="AH60" s="49">
        <v>812.4</v>
      </c>
      <c r="AI60" s="49">
        <v>187.4</v>
      </c>
      <c r="AJ60" s="49">
        <v>179.7</v>
      </c>
      <c r="AK60" s="50">
        <v>170.14099999999999</v>
      </c>
      <c r="AL60" s="51">
        <v>1455.3590000000002</v>
      </c>
      <c r="AM60" s="50">
        <v>1489.6809999999998</v>
      </c>
      <c r="AN60" s="50">
        <v>1463.6279999999999</v>
      </c>
      <c r="AO60" s="50">
        <v>1458.771</v>
      </c>
      <c r="AP60" s="50">
        <v>1450.338</v>
      </c>
    </row>
    <row r="61" spans="1:42" x14ac:dyDescent="0.25">
      <c r="A61" s="41"/>
      <c r="B61" s="41"/>
      <c r="C61" s="42"/>
      <c r="D61" s="43"/>
      <c r="E61" s="43"/>
      <c r="F61" s="43"/>
      <c r="G61" s="43"/>
      <c r="H61" s="43"/>
      <c r="I61" s="43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7"/>
      <c r="AL61" s="43"/>
      <c r="AM61" s="47"/>
      <c r="AN61" s="47"/>
      <c r="AO61" s="47"/>
      <c r="AP61" s="47"/>
    </row>
    <row r="62" spans="1:42" x14ac:dyDescent="0.25">
      <c r="A62" s="13" t="s">
        <v>409</v>
      </c>
      <c r="B62" s="38" t="s">
        <v>410</v>
      </c>
      <c r="C62" s="35" t="s">
        <v>60</v>
      </c>
      <c r="D62" s="48" t="s">
        <v>60</v>
      </c>
      <c r="E62" s="48" t="s">
        <v>60</v>
      </c>
      <c r="F62" s="48" t="s">
        <v>60</v>
      </c>
      <c r="G62" s="48" t="s">
        <v>60</v>
      </c>
      <c r="H62" s="48" t="s">
        <v>60</v>
      </c>
      <c r="I62" s="48" t="s">
        <v>60</v>
      </c>
      <c r="J62" s="49" t="s">
        <v>60</v>
      </c>
      <c r="K62" s="49" t="s">
        <v>60</v>
      </c>
      <c r="L62" s="49" t="s">
        <v>60</v>
      </c>
      <c r="M62" s="49" t="s">
        <v>60</v>
      </c>
      <c r="N62" s="49" t="s">
        <v>60</v>
      </c>
      <c r="O62" s="49" t="s">
        <v>60</v>
      </c>
      <c r="P62" s="49" t="s">
        <v>60</v>
      </c>
      <c r="Q62" s="49" t="s">
        <v>60</v>
      </c>
      <c r="R62" s="49" t="s">
        <v>60</v>
      </c>
      <c r="S62" s="49" t="s">
        <v>60</v>
      </c>
      <c r="T62" s="49" t="s">
        <v>60</v>
      </c>
      <c r="U62" s="49" t="s">
        <v>60</v>
      </c>
      <c r="V62" s="49" t="s">
        <v>60</v>
      </c>
      <c r="W62" s="49" t="s">
        <v>60</v>
      </c>
      <c r="X62" s="49" t="s">
        <v>60</v>
      </c>
      <c r="Y62" s="49" t="s">
        <v>60</v>
      </c>
      <c r="Z62" s="49" t="s">
        <v>60</v>
      </c>
      <c r="AA62" s="49" t="s">
        <v>60</v>
      </c>
      <c r="AB62" s="49" t="s">
        <v>60</v>
      </c>
      <c r="AC62" s="49" t="s">
        <v>60</v>
      </c>
      <c r="AD62" s="49" t="s">
        <v>60</v>
      </c>
      <c r="AE62" s="49" t="s">
        <v>60</v>
      </c>
      <c r="AF62" s="49" t="s">
        <v>60</v>
      </c>
      <c r="AG62" s="49" t="s">
        <v>60</v>
      </c>
      <c r="AH62" s="49" t="s">
        <v>60</v>
      </c>
      <c r="AI62" s="49" t="s">
        <v>60</v>
      </c>
      <c r="AJ62" s="49" t="s">
        <v>60</v>
      </c>
      <c r="AK62" s="50" t="s">
        <v>60</v>
      </c>
      <c r="AL62" s="51" t="s">
        <v>60</v>
      </c>
      <c r="AM62" s="50">
        <v>0</v>
      </c>
      <c r="AN62" s="50">
        <v>0</v>
      </c>
      <c r="AO62" s="50">
        <v>0</v>
      </c>
      <c r="AP62" s="50">
        <v>0</v>
      </c>
    </row>
    <row r="63" spans="1:42" x14ac:dyDescent="0.25">
      <c r="A63" s="41" t="s">
        <v>411</v>
      </c>
      <c r="B63" s="41" t="s">
        <v>412</v>
      </c>
      <c r="C63" s="42">
        <v>1466.6</v>
      </c>
      <c r="D63" s="43">
        <v>1466.6</v>
      </c>
      <c r="E63" s="43">
        <v>1451.8</v>
      </c>
      <c r="F63" s="43">
        <v>1805.2</v>
      </c>
      <c r="G63" s="43">
        <v>1809.3</v>
      </c>
      <c r="H63" s="43">
        <v>1809.3</v>
      </c>
      <c r="I63" s="43">
        <v>1821.3</v>
      </c>
      <c r="J63" s="44">
        <v>1821.9</v>
      </c>
      <c r="K63" s="44">
        <v>1822.4</v>
      </c>
      <c r="L63" s="44">
        <v>1827.6</v>
      </c>
      <c r="M63" s="44">
        <v>1844.8</v>
      </c>
      <c r="N63" s="44">
        <v>1848.4</v>
      </c>
      <c r="O63" s="44">
        <v>1854.9</v>
      </c>
      <c r="P63" s="44">
        <v>1854.9</v>
      </c>
      <c r="Q63" s="44">
        <v>1861.7</v>
      </c>
      <c r="R63" s="44">
        <v>1967.7</v>
      </c>
      <c r="S63" s="44">
        <v>1968.1</v>
      </c>
      <c r="T63" s="44">
        <v>1972.3</v>
      </c>
      <c r="U63" s="44">
        <v>1944.5</v>
      </c>
      <c r="V63" s="44">
        <v>1541.3</v>
      </c>
      <c r="W63" s="44">
        <v>1537.2</v>
      </c>
      <c r="X63" s="44">
        <v>1525.1</v>
      </c>
      <c r="Y63" s="44">
        <v>1525.1</v>
      </c>
      <c r="Z63" s="44">
        <v>1592.8</v>
      </c>
      <c r="AA63" s="44">
        <v>1592.8</v>
      </c>
      <c r="AB63" s="44">
        <v>1592.8</v>
      </c>
      <c r="AC63" s="44">
        <v>1702.6</v>
      </c>
      <c r="AD63" s="44">
        <v>1745.6</v>
      </c>
      <c r="AE63" s="44">
        <v>1750.7</v>
      </c>
      <c r="AF63" s="44">
        <v>1826.9</v>
      </c>
      <c r="AG63" s="44">
        <v>1839.7</v>
      </c>
      <c r="AH63" s="44">
        <v>1839.7</v>
      </c>
      <c r="AI63" s="44">
        <v>1809.1</v>
      </c>
      <c r="AJ63" s="44">
        <v>1809.1</v>
      </c>
      <c r="AK63" s="47">
        <v>1809.8820000000001</v>
      </c>
      <c r="AL63" s="43">
        <v>1811.903</v>
      </c>
      <c r="AM63" s="47">
        <v>841.91099999999994</v>
      </c>
      <c r="AN63" s="47">
        <v>852.447</v>
      </c>
      <c r="AO63" s="47">
        <v>868.52800000000002</v>
      </c>
      <c r="AP63" s="47">
        <v>868.52800000000002</v>
      </c>
    </row>
    <row r="64" spans="1:42" x14ac:dyDescent="0.25">
      <c r="A64" s="40" t="s">
        <v>413</v>
      </c>
      <c r="B64" s="41" t="s">
        <v>414</v>
      </c>
      <c r="C64" s="42">
        <v>17.2</v>
      </c>
      <c r="D64" s="43">
        <v>24.3</v>
      </c>
      <c r="E64" s="43">
        <v>30.7</v>
      </c>
      <c r="F64" s="43">
        <v>35.799999999999997</v>
      </c>
      <c r="G64" s="43">
        <v>40.5</v>
      </c>
      <c r="H64" s="43">
        <v>45.3</v>
      </c>
      <c r="I64" s="43">
        <v>49</v>
      </c>
      <c r="J64" s="44">
        <v>52.5</v>
      </c>
      <c r="K64" s="44">
        <v>58.2</v>
      </c>
      <c r="L64" s="44">
        <v>65.099999999999994</v>
      </c>
      <c r="M64" s="44">
        <v>65.3</v>
      </c>
      <c r="N64" s="44">
        <v>65.599999999999994</v>
      </c>
      <c r="O64" s="44">
        <v>69.900000000000006</v>
      </c>
      <c r="P64" s="44">
        <v>76.599999999999994</v>
      </c>
      <c r="Q64" s="44">
        <v>83.7</v>
      </c>
      <c r="R64" s="44">
        <v>114.7</v>
      </c>
      <c r="S64" s="44">
        <v>144.4</v>
      </c>
      <c r="T64" s="44">
        <v>155.1</v>
      </c>
      <c r="U64" s="44">
        <v>166</v>
      </c>
      <c r="V64" s="44">
        <v>125.1</v>
      </c>
      <c r="W64" s="44">
        <v>124.6</v>
      </c>
      <c r="X64" s="44">
        <v>128.30000000000001</v>
      </c>
      <c r="Y64" s="44">
        <v>131.6</v>
      </c>
      <c r="Z64" s="44">
        <v>139.6</v>
      </c>
      <c r="AA64" s="44">
        <v>147</v>
      </c>
      <c r="AB64" s="44">
        <v>154.1</v>
      </c>
      <c r="AC64" s="44">
        <v>156.5</v>
      </c>
      <c r="AD64" s="44">
        <v>157.69999999999999</v>
      </c>
      <c r="AE64" s="44">
        <v>159.1</v>
      </c>
      <c r="AF64" s="44">
        <v>0.2</v>
      </c>
      <c r="AG64" s="44">
        <v>0.5</v>
      </c>
      <c r="AH64" s="44">
        <v>0.8</v>
      </c>
      <c r="AI64" s="44">
        <v>1.1000000000000001</v>
      </c>
      <c r="AJ64" s="44">
        <v>1.2</v>
      </c>
      <c r="AK64" s="45">
        <v>10.295999999999999</v>
      </c>
      <c r="AL64" s="46">
        <v>23.913</v>
      </c>
      <c r="AM64" s="45">
        <v>34.741999999999997</v>
      </c>
      <c r="AN64" s="45">
        <v>36.014000000000003</v>
      </c>
      <c r="AO64" s="45">
        <v>27.169</v>
      </c>
      <c r="AP64" s="45">
        <v>30.533000000000001</v>
      </c>
    </row>
    <row r="65" spans="1:42" x14ac:dyDescent="0.25">
      <c r="A65" s="41" t="s">
        <v>415</v>
      </c>
      <c r="B65" s="41" t="s">
        <v>416</v>
      </c>
      <c r="C65" s="42" t="s">
        <v>60</v>
      </c>
      <c r="D65" s="43" t="s">
        <v>60</v>
      </c>
      <c r="E65" s="43" t="s">
        <v>60</v>
      </c>
      <c r="F65" s="43" t="s">
        <v>60</v>
      </c>
      <c r="G65" s="43" t="s">
        <v>60</v>
      </c>
      <c r="H65" s="43" t="s">
        <v>60</v>
      </c>
      <c r="I65" s="43" t="s">
        <v>60</v>
      </c>
      <c r="J65" s="44" t="s">
        <v>60</v>
      </c>
      <c r="K65" s="44" t="s">
        <v>60</v>
      </c>
      <c r="L65" s="44" t="s">
        <v>60</v>
      </c>
      <c r="M65" s="44" t="s">
        <v>60</v>
      </c>
      <c r="N65" s="44" t="s">
        <v>60</v>
      </c>
      <c r="O65" s="44" t="s">
        <v>60</v>
      </c>
      <c r="P65" s="44" t="s">
        <v>60</v>
      </c>
      <c r="Q65" s="44" t="s">
        <v>60</v>
      </c>
      <c r="R65" s="44" t="s">
        <v>60</v>
      </c>
      <c r="S65" s="44">
        <v>97</v>
      </c>
      <c r="T65" s="44">
        <v>93.4</v>
      </c>
      <c r="U65" s="44">
        <v>6.1</v>
      </c>
      <c r="V65" s="44">
        <v>9.8000000000000007</v>
      </c>
      <c r="W65" s="44">
        <v>182.9</v>
      </c>
      <c r="X65" s="44">
        <v>182.9</v>
      </c>
      <c r="Y65" s="44">
        <v>21.1</v>
      </c>
      <c r="Z65" s="44">
        <v>21.1</v>
      </c>
      <c r="AA65" s="44">
        <v>178.7</v>
      </c>
      <c r="AB65" s="44">
        <v>178.7</v>
      </c>
      <c r="AC65" s="44">
        <v>41.4</v>
      </c>
      <c r="AD65" s="44">
        <v>41.4</v>
      </c>
      <c r="AE65" s="44">
        <v>312.10000000000002</v>
      </c>
      <c r="AF65" s="44">
        <v>211.3</v>
      </c>
      <c r="AG65" s="44">
        <v>109.1</v>
      </c>
      <c r="AH65" s="44">
        <v>109.1</v>
      </c>
      <c r="AI65" s="44">
        <v>401.5</v>
      </c>
      <c r="AJ65" s="44">
        <v>399.3</v>
      </c>
      <c r="AK65" s="47">
        <v>214.34800000000001</v>
      </c>
      <c r="AL65" s="43">
        <v>124.819</v>
      </c>
      <c r="AM65" s="47">
        <v>405.37099999999998</v>
      </c>
      <c r="AN65" s="47">
        <v>406.548</v>
      </c>
      <c r="AO65" s="47">
        <v>405.37099999999998</v>
      </c>
      <c r="AP65" s="47">
        <v>405.37099999999998</v>
      </c>
    </row>
    <row r="66" spans="1:42" x14ac:dyDescent="0.25">
      <c r="A66" s="40" t="s">
        <v>417</v>
      </c>
      <c r="B66" s="41" t="s">
        <v>418</v>
      </c>
      <c r="C66" s="42">
        <v>145</v>
      </c>
      <c r="D66" s="43">
        <v>145</v>
      </c>
      <c r="E66" s="43">
        <v>145</v>
      </c>
      <c r="F66" s="43">
        <v>145</v>
      </c>
      <c r="G66" s="43">
        <v>145</v>
      </c>
      <c r="H66" s="43">
        <v>145</v>
      </c>
      <c r="I66" s="43">
        <v>145</v>
      </c>
      <c r="J66" s="44">
        <v>145</v>
      </c>
      <c r="K66" s="44">
        <v>145</v>
      </c>
      <c r="L66" s="44">
        <v>145</v>
      </c>
      <c r="M66" s="44">
        <v>145</v>
      </c>
      <c r="N66" s="44">
        <v>145</v>
      </c>
      <c r="O66" s="44">
        <v>145</v>
      </c>
      <c r="P66" s="44">
        <v>145</v>
      </c>
      <c r="Q66" s="44">
        <v>145</v>
      </c>
      <c r="R66" s="44">
        <v>163.4</v>
      </c>
      <c r="S66" s="44">
        <v>145</v>
      </c>
      <c r="T66" s="44">
        <v>145</v>
      </c>
      <c r="U66" s="44">
        <v>145</v>
      </c>
      <c r="V66" s="44">
        <v>145</v>
      </c>
      <c r="W66" s="44">
        <v>145</v>
      </c>
      <c r="X66" s="44">
        <v>145</v>
      </c>
      <c r="Y66" s="44">
        <v>145</v>
      </c>
      <c r="Z66" s="44">
        <v>145</v>
      </c>
      <c r="AA66" s="44">
        <v>145</v>
      </c>
      <c r="AB66" s="44">
        <v>145</v>
      </c>
      <c r="AC66" s="44">
        <v>145</v>
      </c>
      <c r="AD66" s="44">
        <v>145</v>
      </c>
      <c r="AE66" s="44">
        <v>145</v>
      </c>
      <c r="AF66" s="44">
        <v>145</v>
      </c>
      <c r="AG66" s="44">
        <v>88.6</v>
      </c>
      <c r="AH66" s="44">
        <v>145</v>
      </c>
      <c r="AI66" s="44">
        <v>145</v>
      </c>
      <c r="AJ66" s="44">
        <v>145</v>
      </c>
      <c r="AK66" s="45">
        <v>145.04400000000001</v>
      </c>
      <c r="AL66" s="46">
        <v>145.04400000000001</v>
      </c>
      <c r="AM66" s="45">
        <v>145.04400000000001</v>
      </c>
      <c r="AN66" s="45">
        <v>145.04400000000001</v>
      </c>
      <c r="AO66" s="45">
        <v>145.04400000000001</v>
      </c>
      <c r="AP66" s="45">
        <v>145.04400000000001</v>
      </c>
    </row>
    <row r="67" spans="1:42" x14ac:dyDescent="0.25">
      <c r="A67" s="41" t="s">
        <v>419</v>
      </c>
      <c r="B67" s="41" t="s">
        <v>420</v>
      </c>
      <c r="C67" s="42">
        <v>-17</v>
      </c>
      <c r="D67" s="43">
        <v>-22.8</v>
      </c>
      <c r="E67" s="43">
        <v>-71.8</v>
      </c>
      <c r="F67" s="43">
        <v>-58.5</v>
      </c>
      <c r="G67" s="43">
        <v>-50.9</v>
      </c>
      <c r="H67" s="43">
        <v>-40.799999999999997</v>
      </c>
      <c r="I67" s="43">
        <v>-21.7</v>
      </c>
      <c r="J67" s="44">
        <v>-14.4</v>
      </c>
      <c r="K67" s="44">
        <v>-28.6</v>
      </c>
      <c r="L67" s="44">
        <v>-21.2</v>
      </c>
      <c r="M67" s="44">
        <v>-22.5</v>
      </c>
      <c r="N67" s="44">
        <v>-8.8000000000000007</v>
      </c>
      <c r="O67" s="44">
        <v>-60.4</v>
      </c>
      <c r="P67" s="44">
        <v>-39.5</v>
      </c>
      <c r="Q67" s="44">
        <v>-19.2</v>
      </c>
      <c r="R67" s="44">
        <v>105.6</v>
      </c>
      <c r="S67" s="44" t="s">
        <v>324</v>
      </c>
      <c r="T67" s="44">
        <v>41.5</v>
      </c>
      <c r="U67" s="44">
        <v>108.7</v>
      </c>
      <c r="V67" s="44">
        <v>169.4</v>
      </c>
      <c r="W67" s="44" t="s">
        <v>324</v>
      </c>
      <c r="X67" s="44">
        <v>194.1</v>
      </c>
      <c r="Y67" s="44">
        <v>260.2</v>
      </c>
      <c r="Z67" s="44">
        <v>330.7</v>
      </c>
      <c r="AA67" s="44" t="s">
        <v>324</v>
      </c>
      <c r="AB67" s="44">
        <v>105.8</v>
      </c>
      <c r="AC67" s="44">
        <v>171.1</v>
      </c>
      <c r="AD67" s="44">
        <v>179.1</v>
      </c>
      <c r="AE67" s="44" t="s">
        <v>324</v>
      </c>
      <c r="AF67" s="44">
        <v>102.7</v>
      </c>
      <c r="AG67" s="44">
        <v>145</v>
      </c>
      <c r="AH67" s="44">
        <v>198.3</v>
      </c>
      <c r="AI67" s="44" t="s">
        <v>324</v>
      </c>
      <c r="AJ67" s="44">
        <v>96.9</v>
      </c>
      <c r="AK67" s="47">
        <v>201.249</v>
      </c>
      <c r="AL67" s="43">
        <v>219.96</v>
      </c>
      <c r="AM67" s="47">
        <v>0</v>
      </c>
      <c r="AN67" s="47">
        <v>68.138000000000005</v>
      </c>
      <c r="AO67" s="47">
        <v>194.31100000000001</v>
      </c>
      <c r="AP67" s="47">
        <v>324.47000000000003</v>
      </c>
    </row>
    <row r="68" spans="1:42" x14ac:dyDescent="0.25">
      <c r="A68" s="40" t="s">
        <v>421</v>
      </c>
      <c r="B68" s="41" t="s">
        <v>422</v>
      </c>
      <c r="C68" s="42">
        <v>1611.8</v>
      </c>
      <c r="D68" s="43">
        <v>1613.2</v>
      </c>
      <c r="E68" s="43">
        <v>1555.7</v>
      </c>
      <c r="F68" s="43">
        <v>1927.5</v>
      </c>
      <c r="G68" s="43">
        <v>1944</v>
      </c>
      <c r="H68" s="43">
        <v>1959</v>
      </c>
      <c r="I68" s="43">
        <v>1988.3</v>
      </c>
      <c r="J68" s="44">
        <v>2005.1</v>
      </c>
      <c r="K68" s="44">
        <v>1997</v>
      </c>
      <c r="L68" s="44">
        <v>2016.5</v>
      </c>
      <c r="M68" s="44">
        <v>2032.6</v>
      </c>
      <c r="N68" s="44">
        <v>2050.1999999999998</v>
      </c>
      <c r="O68" s="44">
        <v>2009.5</v>
      </c>
      <c r="P68" s="44">
        <v>2037</v>
      </c>
      <c r="Q68" s="44">
        <v>2071.1999999999998</v>
      </c>
      <c r="R68" s="44">
        <v>2351.3000000000002</v>
      </c>
      <c r="S68" s="44">
        <v>2354.5</v>
      </c>
      <c r="T68" s="44">
        <v>2407.3000000000002</v>
      </c>
      <c r="U68" s="44">
        <v>2370.4</v>
      </c>
      <c r="V68" s="44">
        <v>1990.7</v>
      </c>
      <c r="W68" s="44">
        <v>1989.9</v>
      </c>
      <c r="X68" s="44">
        <v>2175.5</v>
      </c>
      <c r="Y68" s="44">
        <v>2083</v>
      </c>
      <c r="Z68" s="44">
        <v>2229.1999999999998</v>
      </c>
      <c r="AA68" s="44">
        <v>2063.5</v>
      </c>
      <c r="AB68" s="44">
        <v>2176.4</v>
      </c>
      <c r="AC68" s="44">
        <v>2216.6</v>
      </c>
      <c r="AD68" s="44">
        <v>2268.6999999999998</v>
      </c>
      <c r="AE68" s="44">
        <v>2366.9</v>
      </c>
      <c r="AF68" s="44">
        <v>2285.5</v>
      </c>
      <c r="AG68" s="44">
        <v>2181.8000000000002</v>
      </c>
      <c r="AH68" s="44">
        <v>2291.4</v>
      </c>
      <c r="AI68" s="44">
        <v>2356.6999999999998</v>
      </c>
      <c r="AJ68" s="44">
        <v>2451.6</v>
      </c>
      <c r="AK68" s="45">
        <v>2380.819</v>
      </c>
      <c r="AL68" s="46">
        <v>2325.6390000000001</v>
      </c>
      <c r="AM68" s="45">
        <v>1427.068</v>
      </c>
      <c r="AN68" s="45">
        <v>1508.191</v>
      </c>
      <c r="AO68" s="45">
        <v>1640.423</v>
      </c>
      <c r="AP68" s="45">
        <v>1773.9460000000001</v>
      </c>
    </row>
    <row r="69" spans="1:42" x14ac:dyDescent="0.25">
      <c r="A69" s="41" t="s">
        <v>423</v>
      </c>
      <c r="B69" s="41" t="s">
        <v>424</v>
      </c>
      <c r="C69" s="42">
        <v>0</v>
      </c>
      <c r="D69" s="43" t="s">
        <v>60</v>
      </c>
      <c r="E69" s="43" t="s">
        <v>60</v>
      </c>
      <c r="F69" s="43">
        <v>-0.1</v>
      </c>
      <c r="G69" s="43">
        <v>-5.9</v>
      </c>
      <c r="H69" s="43">
        <v>-5.7</v>
      </c>
      <c r="I69" s="43">
        <v>-5.7</v>
      </c>
      <c r="J69" s="44">
        <v>-5.7</v>
      </c>
      <c r="K69" s="44">
        <v>-4.8</v>
      </c>
      <c r="L69" s="44">
        <v>-4.0999999999999996</v>
      </c>
      <c r="M69" s="44">
        <v>-3.1</v>
      </c>
      <c r="N69" s="44">
        <v>-1.6</v>
      </c>
      <c r="O69" s="44">
        <v>10.3</v>
      </c>
      <c r="P69" s="44">
        <v>-0.5</v>
      </c>
      <c r="Q69" s="44">
        <v>4</v>
      </c>
      <c r="R69" s="44">
        <v>3.6</v>
      </c>
      <c r="S69" s="44">
        <v>2.2999999999999998</v>
      </c>
      <c r="T69" s="44">
        <v>5</v>
      </c>
      <c r="U69" s="44">
        <v>6.7</v>
      </c>
      <c r="V69" s="44">
        <v>3.5</v>
      </c>
      <c r="W69" s="44">
        <v>4</v>
      </c>
      <c r="X69" s="44">
        <v>8.1999999999999993</v>
      </c>
      <c r="Y69" s="44">
        <v>5.2</v>
      </c>
      <c r="Z69" s="44">
        <v>4.7</v>
      </c>
      <c r="AA69" s="44">
        <v>4.3</v>
      </c>
      <c r="AB69" s="44">
        <v>9.9</v>
      </c>
      <c r="AC69" s="44">
        <v>7.9</v>
      </c>
      <c r="AD69" s="44">
        <v>10.9</v>
      </c>
      <c r="AE69" s="44" t="s">
        <v>60</v>
      </c>
      <c r="AF69" s="44" t="s">
        <v>60</v>
      </c>
      <c r="AG69" s="44" t="s">
        <v>60</v>
      </c>
      <c r="AH69" s="44" t="s">
        <v>60</v>
      </c>
      <c r="AI69" s="44" t="s">
        <v>60</v>
      </c>
      <c r="AJ69" s="44" t="s">
        <v>60</v>
      </c>
      <c r="AK69" s="47" t="s">
        <v>60</v>
      </c>
      <c r="AL69" s="43" t="s">
        <v>60</v>
      </c>
      <c r="AM69" s="47" t="s">
        <v>60</v>
      </c>
      <c r="AN69" s="47" t="s">
        <v>60</v>
      </c>
      <c r="AO69" s="47">
        <v>0.28599999999999998</v>
      </c>
      <c r="AP69" s="47">
        <v>0.55700000000000005</v>
      </c>
    </row>
    <row r="70" spans="1:42" x14ac:dyDescent="0.25">
      <c r="A70" s="13" t="s">
        <v>425</v>
      </c>
      <c r="B70" s="38" t="s">
        <v>426</v>
      </c>
      <c r="C70" s="35">
        <v>1611.8</v>
      </c>
      <c r="D70" s="48">
        <v>1613.2</v>
      </c>
      <c r="E70" s="48">
        <v>1555.7</v>
      </c>
      <c r="F70" s="48">
        <v>1927.6</v>
      </c>
      <c r="G70" s="48">
        <v>1938.1</v>
      </c>
      <c r="H70" s="48">
        <v>1953.3</v>
      </c>
      <c r="I70" s="48">
        <v>1982.6</v>
      </c>
      <c r="J70" s="49">
        <v>1999.3</v>
      </c>
      <c r="K70" s="49">
        <v>1992.2</v>
      </c>
      <c r="L70" s="49">
        <v>2012.4</v>
      </c>
      <c r="M70" s="49">
        <v>2029.6</v>
      </c>
      <c r="N70" s="49">
        <v>2048.6999999999998</v>
      </c>
      <c r="O70" s="49">
        <v>2019.8</v>
      </c>
      <c r="P70" s="49">
        <v>2036.5</v>
      </c>
      <c r="Q70" s="49">
        <v>2075.1999999999998</v>
      </c>
      <c r="R70" s="49">
        <v>2354.9</v>
      </c>
      <c r="S70" s="49">
        <v>2356.8000000000002</v>
      </c>
      <c r="T70" s="49">
        <v>2412.3000000000002</v>
      </c>
      <c r="U70" s="49">
        <v>2377</v>
      </c>
      <c r="V70" s="49">
        <v>1994.2</v>
      </c>
      <c r="W70" s="49">
        <v>1993.9</v>
      </c>
      <c r="X70" s="49">
        <v>2183.6999999999998</v>
      </c>
      <c r="Y70" s="49">
        <v>2088.1999999999998</v>
      </c>
      <c r="Z70" s="49">
        <v>2233.9</v>
      </c>
      <c r="AA70" s="49">
        <v>2067.8000000000002</v>
      </c>
      <c r="AB70" s="49">
        <v>2186.3000000000002</v>
      </c>
      <c r="AC70" s="49">
        <v>2224.5</v>
      </c>
      <c r="AD70" s="49">
        <v>2279.6</v>
      </c>
      <c r="AE70" s="49">
        <v>2366.9</v>
      </c>
      <c r="AF70" s="49">
        <v>2285.5</v>
      </c>
      <c r="AG70" s="49">
        <v>2181.8000000000002</v>
      </c>
      <c r="AH70" s="49">
        <v>2291.4</v>
      </c>
      <c r="AI70" s="49">
        <v>2356.6999999999998</v>
      </c>
      <c r="AJ70" s="49">
        <v>2451.6</v>
      </c>
      <c r="AK70" s="50">
        <v>2380.819</v>
      </c>
      <c r="AL70" s="51">
        <v>2325.6390000000001</v>
      </c>
      <c r="AM70" s="50">
        <v>1427.068</v>
      </c>
      <c r="AN70" s="50">
        <v>1508.191</v>
      </c>
      <c r="AO70" s="50">
        <v>1640.7090000000001</v>
      </c>
      <c r="AP70" s="50">
        <v>1774.5030000000002</v>
      </c>
    </row>
    <row r="71" spans="1:42" x14ac:dyDescent="0.25">
      <c r="A71" s="41"/>
      <c r="B71" s="41"/>
      <c r="C71" s="42"/>
      <c r="D71" s="43"/>
      <c r="E71" s="43"/>
      <c r="F71" s="43"/>
      <c r="G71" s="43"/>
      <c r="H71" s="43"/>
      <c r="I71" s="43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7"/>
      <c r="AL71" s="43"/>
      <c r="AM71" s="47"/>
      <c r="AN71" s="47"/>
      <c r="AO71" s="47"/>
      <c r="AP71" s="47"/>
    </row>
    <row r="72" spans="1:42" x14ac:dyDescent="0.25">
      <c r="A72" s="53" t="s">
        <v>427</v>
      </c>
      <c r="B72" s="54" t="s">
        <v>428</v>
      </c>
      <c r="C72" s="55">
        <v>2453.1</v>
      </c>
      <c r="D72" s="56">
        <v>2462.3000000000002</v>
      </c>
      <c r="E72" s="56">
        <v>2591.6999999999998</v>
      </c>
      <c r="F72" s="56">
        <v>2758.9</v>
      </c>
      <c r="G72" s="56">
        <v>2855.3</v>
      </c>
      <c r="H72" s="56">
        <v>2821.4</v>
      </c>
      <c r="I72" s="56">
        <v>2850.3</v>
      </c>
      <c r="J72" s="57">
        <v>3085.2</v>
      </c>
      <c r="K72" s="57">
        <v>3095.3</v>
      </c>
      <c r="L72" s="57">
        <v>3057.2</v>
      </c>
      <c r="M72" s="57">
        <v>3121.7</v>
      </c>
      <c r="N72" s="57">
        <v>3112.7</v>
      </c>
      <c r="O72" s="57">
        <v>3275.5</v>
      </c>
      <c r="P72" s="57">
        <v>3221.8</v>
      </c>
      <c r="Q72" s="57">
        <v>3004.6</v>
      </c>
      <c r="R72" s="57">
        <v>3775</v>
      </c>
      <c r="S72" s="57">
        <v>3787.8</v>
      </c>
      <c r="T72" s="57">
        <v>3770.9</v>
      </c>
      <c r="U72" s="57">
        <v>3739.5</v>
      </c>
      <c r="V72" s="57">
        <v>3779.1</v>
      </c>
      <c r="W72" s="57">
        <v>3434.4</v>
      </c>
      <c r="X72" s="57">
        <v>3601</v>
      </c>
      <c r="Y72" s="57">
        <v>3516.4</v>
      </c>
      <c r="Z72" s="57">
        <v>3680.1</v>
      </c>
      <c r="AA72" s="57">
        <v>3589.8</v>
      </c>
      <c r="AB72" s="57">
        <v>3720.6</v>
      </c>
      <c r="AC72" s="57">
        <v>3680.1</v>
      </c>
      <c r="AD72" s="57">
        <v>3812.4</v>
      </c>
      <c r="AE72" s="57">
        <v>3531.4</v>
      </c>
      <c r="AF72" s="57">
        <v>3661.6</v>
      </c>
      <c r="AG72" s="57">
        <v>3488.5</v>
      </c>
      <c r="AH72" s="57">
        <v>3790.1</v>
      </c>
      <c r="AI72" s="57">
        <v>3610.6</v>
      </c>
      <c r="AJ72" s="57">
        <v>3758.8</v>
      </c>
      <c r="AK72" s="58">
        <v>3693.902</v>
      </c>
      <c r="AL72" s="59">
        <v>4294.6870000000008</v>
      </c>
      <c r="AM72" s="58">
        <v>3355.8649999999998</v>
      </c>
      <c r="AN72" s="58">
        <v>3484.6489999999999</v>
      </c>
      <c r="AO72" s="58">
        <v>3559.913</v>
      </c>
      <c r="AP72" s="58">
        <v>3881.1550000000007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workbookViewId="0">
      <pane xSplit="2" ySplit="2" topLeftCell="AL3" activePane="bottomRight" state="frozen"/>
      <selection pane="topRight" activeCell="C1" sqref="C1"/>
      <selection pane="bottomLeft" activeCell="A3" sqref="A3"/>
      <selection pane="bottomRight" activeCell="AU4" sqref="AU4"/>
    </sheetView>
  </sheetViews>
  <sheetFormatPr defaultRowHeight="15" outlineLevelCol="1" x14ac:dyDescent="0.25"/>
  <cols>
    <col min="1" max="1" width="79.28515625" style="3" bestFit="1" customWidth="1"/>
    <col min="2" max="2" width="68.5703125" style="3" hidden="1" customWidth="1" outlineLevel="1"/>
    <col min="3" max="3" width="10.28515625" style="3" customWidth="1" collapsed="1"/>
    <col min="4" max="47" width="10.28515625" style="3" customWidth="1"/>
    <col min="48" max="16384" width="9.140625" style="3"/>
  </cols>
  <sheetData>
    <row r="1" spans="1:47" ht="50.25" customHeight="1" x14ac:dyDescent="0.35">
      <c r="A1" s="61"/>
      <c r="B1" s="6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ht="15.7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ht="16.5" thickBot="1" x14ac:dyDescent="0.3">
      <c r="A3" s="12" t="s">
        <v>429</v>
      </c>
      <c r="B3" s="30" t="s">
        <v>430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431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432</v>
      </c>
      <c r="M3" s="8" t="s">
        <v>13</v>
      </c>
      <c r="N3" s="8" t="s">
        <v>14</v>
      </c>
      <c r="O3" s="8" t="s">
        <v>15</v>
      </c>
      <c r="P3" s="8" t="s">
        <v>16</v>
      </c>
      <c r="Q3" s="8" t="s">
        <v>433</v>
      </c>
      <c r="R3" s="8" t="s">
        <v>17</v>
      </c>
      <c r="S3" s="8" t="s">
        <v>18</v>
      </c>
      <c r="T3" s="8" t="s">
        <v>19</v>
      </c>
      <c r="U3" s="8" t="s">
        <v>20</v>
      </c>
      <c r="V3" s="8" t="s">
        <v>93</v>
      </c>
      <c r="W3" s="8" t="s">
        <v>21</v>
      </c>
      <c r="X3" s="8" t="s">
        <v>22</v>
      </c>
      <c r="Y3" s="8" t="s">
        <v>23</v>
      </c>
      <c r="Z3" s="8" t="s">
        <v>24</v>
      </c>
      <c r="AA3" s="8" t="s">
        <v>94</v>
      </c>
      <c r="AB3" s="8" t="s">
        <v>25</v>
      </c>
      <c r="AC3" s="8" t="s">
        <v>26</v>
      </c>
      <c r="AD3" s="8" t="s">
        <v>27</v>
      </c>
      <c r="AE3" s="8" t="s">
        <v>28</v>
      </c>
      <c r="AF3" s="8" t="s">
        <v>95</v>
      </c>
      <c r="AG3" s="8" t="s">
        <v>29</v>
      </c>
      <c r="AH3" s="8" t="s">
        <v>30</v>
      </c>
      <c r="AI3" s="8" t="s">
        <v>31</v>
      </c>
      <c r="AJ3" s="8" t="s">
        <v>32</v>
      </c>
      <c r="AK3" s="8" t="s">
        <v>33</v>
      </c>
      <c r="AL3" s="8" t="s">
        <v>34</v>
      </c>
      <c r="AM3" s="8" t="s">
        <v>35</v>
      </c>
      <c r="AN3" s="8" t="s">
        <v>36</v>
      </c>
      <c r="AO3" s="8" t="s">
        <v>37</v>
      </c>
      <c r="AP3" s="8" t="s">
        <v>38</v>
      </c>
      <c r="AQ3" s="8" t="s">
        <v>39</v>
      </c>
      <c r="AR3" s="8" t="s">
        <v>40</v>
      </c>
      <c r="AS3" s="8" t="s">
        <v>41</v>
      </c>
      <c r="AT3" s="8" t="s">
        <v>42</v>
      </c>
      <c r="AU3" s="8" t="s">
        <v>43</v>
      </c>
    </row>
    <row r="4" spans="1:47" x14ac:dyDescent="0.25">
      <c r="A4" s="62" t="s">
        <v>434</v>
      </c>
      <c r="B4" s="63" t="s">
        <v>435</v>
      </c>
      <c r="C4" s="24">
        <v>3.5</v>
      </c>
      <c r="D4" s="24">
        <v>-43</v>
      </c>
      <c r="E4" s="24">
        <v>22.1</v>
      </c>
      <c r="F4" s="24">
        <v>16.8</v>
      </c>
      <c r="G4" s="24">
        <v>-0.5</v>
      </c>
      <c r="H4" s="24">
        <v>20.3</v>
      </c>
      <c r="I4" s="24">
        <v>27.7</v>
      </c>
      <c r="J4" s="24">
        <v>23.3</v>
      </c>
      <c r="K4" s="24">
        <v>-6.6</v>
      </c>
      <c r="L4" s="24">
        <v>64.7</v>
      </c>
      <c r="M4" s="24">
        <v>22.8</v>
      </c>
      <c r="N4" s="24">
        <v>14.6</v>
      </c>
      <c r="O4" s="24">
        <v>29</v>
      </c>
      <c r="P4" s="24">
        <v>-62.8</v>
      </c>
      <c r="Q4" s="24">
        <v>3.6</v>
      </c>
      <c r="R4" s="24">
        <v>45.8</v>
      </c>
      <c r="S4" s="24">
        <v>51.8</v>
      </c>
      <c r="T4" s="24">
        <v>111.49299999999999</v>
      </c>
      <c r="U4" s="24">
        <v>63.683</v>
      </c>
      <c r="V4" s="24">
        <v>272.8</v>
      </c>
      <c r="W4" s="24">
        <v>91.3</v>
      </c>
      <c r="X4" s="24">
        <v>125.4</v>
      </c>
      <c r="Y4" s="24">
        <v>115.8</v>
      </c>
      <c r="Z4" s="24">
        <v>68.3</v>
      </c>
      <c r="AA4" s="24">
        <v>400.8</v>
      </c>
      <c r="AB4" s="24">
        <v>105.4</v>
      </c>
      <c r="AC4" s="24">
        <v>112.4</v>
      </c>
      <c r="AD4" s="24">
        <v>123.8</v>
      </c>
      <c r="AE4" s="24">
        <v>118.8</v>
      </c>
      <c r="AF4" s="24">
        <v>460.4</v>
      </c>
      <c r="AG4" s="24">
        <v>155.4</v>
      </c>
      <c r="AH4" s="24">
        <v>118</v>
      </c>
      <c r="AI4" s="24">
        <v>174.9</v>
      </c>
      <c r="AJ4" s="24">
        <v>134.69999999999999</v>
      </c>
      <c r="AK4" s="24">
        <v>163.03</v>
      </c>
      <c r="AL4" s="24">
        <v>138.6</v>
      </c>
      <c r="AM4" s="24">
        <v>167.74299999999999</v>
      </c>
      <c r="AN4" s="24">
        <v>155.732</v>
      </c>
      <c r="AO4" s="24">
        <v>159.023</v>
      </c>
      <c r="AP4" s="24">
        <v>161.33000000000001</v>
      </c>
      <c r="AQ4" s="24">
        <v>182.15</v>
      </c>
      <c r="AR4" s="24">
        <v>36.682000000000002</v>
      </c>
      <c r="AS4" s="24">
        <v>109.31</v>
      </c>
      <c r="AT4" s="24">
        <v>171.06899999999999</v>
      </c>
      <c r="AU4" s="24">
        <v>197.99299999999999</v>
      </c>
    </row>
    <row r="5" spans="1:47" x14ac:dyDescent="0.25">
      <c r="A5" s="38" t="s">
        <v>436</v>
      </c>
      <c r="B5" s="38" t="s">
        <v>437</v>
      </c>
      <c r="C5" s="23" t="s">
        <v>60</v>
      </c>
      <c r="D5" s="23" t="s">
        <v>60</v>
      </c>
      <c r="E5" s="23" t="s">
        <v>60</v>
      </c>
      <c r="F5" s="23" t="s">
        <v>60</v>
      </c>
      <c r="G5" s="23" t="s">
        <v>60</v>
      </c>
      <c r="H5" s="23" t="s">
        <v>60</v>
      </c>
      <c r="I5" s="23" t="s">
        <v>60</v>
      </c>
      <c r="J5" s="23" t="s">
        <v>60</v>
      </c>
      <c r="K5" s="23" t="s">
        <v>60</v>
      </c>
      <c r="L5" s="23" t="s">
        <v>60</v>
      </c>
      <c r="M5" s="23" t="s">
        <v>60</v>
      </c>
      <c r="N5" s="23" t="s">
        <v>60</v>
      </c>
      <c r="O5" s="23" t="s">
        <v>60</v>
      </c>
      <c r="P5" s="23" t="s">
        <v>60</v>
      </c>
      <c r="Q5" s="23" t="s">
        <v>60</v>
      </c>
      <c r="R5" s="23" t="s">
        <v>60</v>
      </c>
      <c r="S5" s="23" t="s">
        <v>60</v>
      </c>
      <c r="T5" s="23" t="s">
        <v>60</v>
      </c>
      <c r="U5" s="23" t="s">
        <v>60</v>
      </c>
      <c r="V5" s="23" t="s">
        <v>60</v>
      </c>
      <c r="W5" s="23" t="s">
        <v>60</v>
      </c>
      <c r="X5" s="23" t="s">
        <v>60</v>
      </c>
      <c r="Y5" s="23" t="s">
        <v>60</v>
      </c>
      <c r="Z5" s="23" t="s">
        <v>60</v>
      </c>
      <c r="AA5" s="23" t="s">
        <v>60</v>
      </c>
      <c r="AB5" s="23" t="s">
        <v>60</v>
      </c>
      <c r="AC5" s="23" t="s">
        <v>60</v>
      </c>
      <c r="AD5" s="23" t="s">
        <v>60</v>
      </c>
      <c r="AE5" s="23" t="s">
        <v>60</v>
      </c>
      <c r="AF5" s="23" t="s">
        <v>60</v>
      </c>
      <c r="AG5" s="23" t="s">
        <v>60</v>
      </c>
      <c r="AH5" s="23" t="s">
        <v>60</v>
      </c>
      <c r="AI5" s="23" t="s">
        <v>60</v>
      </c>
      <c r="AJ5" s="23" t="s">
        <v>60</v>
      </c>
      <c r="AK5" s="23" t="s">
        <v>60</v>
      </c>
      <c r="AL5" s="23" t="s">
        <v>60</v>
      </c>
      <c r="AM5" s="23" t="s">
        <v>60</v>
      </c>
      <c r="AN5" s="23" t="s">
        <v>60</v>
      </c>
      <c r="AO5" s="23"/>
      <c r="AP5" s="23"/>
      <c r="AQ5" s="23"/>
      <c r="AR5" s="23"/>
      <c r="AS5" s="23"/>
      <c r="AT5" s="23"/>
      <c r="AU5" s="23"/>
    </row>
    <row r="6" spans="1:47" x14ac:dyDescent="0.25">
      <c r="A6" s="17" t="s">
        <v>438</v>
      </c>
      <c r="B6" s="15" t="s">
        <v>439</v>
      </c>
      <c r="C6" s="24">
        <v>29</v>
      </c>
      <c r="D6" s="24">
        <v>30.3</v>
      </c>
      <c r="E6" s="24">
        <v>34.9</v>
      </c>
      <c r="F6" s="24">
        <v>35.5</v>
      </c>
      <c r="G6" s="24">
        <v>129.80000000000001</v>
      </c>
      <c r="H6" s="24">
        <v>37.055</v>
      </c>
      <c r="I6" s="24">
        <v>40.209000000000003</v>
      </c>
      <c r="J6" s="24">
        <v>42.414000000000001</v>
      </c>
      <c r="K6" s="24">
        <v>42.749000000000002</v>
      </c>
      <c r="L6" s="24">
        <v>162.42700000000002</v>
      </c>
      <c r="M6" s="24">
        <v>43.537999999999997</v>
      </c>
      <c r="N6" s="24">
        <v>43.612000000000002</v>
      </c>
      <c r="O6" s="24">
        <v>44.134999999999998</v>
      </c>
      <c r="P6" s="24">
        <v>46.122</v>
      </c>
      <c r="Q6" s="24">
        <v>177.40699999999998</v>
      </c>
      <c r="R6" s="24">
        <v>48.412999999999997</v>
      </c>
      <c r="S6" s="24">
        <v>49.186</v>
      </c>
      <c r="T6" s="24">
        <v>53.773000000000003</v>
      </c>
      <c r="U6" s="24">
        <v>62.292999999999999</v>
      </c>
      <c r="V6" s="24">
        <v>213.66499999999999</v>
      </c>
      <c r="W6" s="24">
        <v>52.262999999999998</v>
      </c>
      <c r="X6" s="24">
        <v>57.125</v>
      </c>
      <c r="Y6" s="24">
        <v>55.243000000000002</v>
      </c>
      <c r="Z6" s="24">
        <v>57.221000000000004</v>
      </c>
      <c r="AA6" s="24">
        <v>221.852</v>
      </c>
      <c r="AB6" s="24">
        <v>56.094999999999999</v>
      </c>
      <c r="AC6" s="24">
        <v>54.948999999999998</v>
      </c>
      <c r="AD6" s="24">
        <v>52.652000000000001</v>
      </c>
      <c r="AE6" s="24">
        <v>52.563000000000002</v>
      </c>
      <c r="AF6" s="24">
        <v>216.25899999999999</v>
      </c>
      <c r="AG6" s="24">
        <v>58.171999999999997</v>
      </c>
      <c r="AH6" s="24">
        <v>58.034999999999997</v>
      </c>
      <c r="AI6" s="24">
        <v>56.792000000000002</v>
      </c>
      <c r="AJ6" s="24">
        <v>55.371000000000002</v>
      </c>
      <c r="AK6" s="24">
        <v>82.4</v>
      </c>
      <c r="AL6" s="24">
        <v>83.147000000000006</v>
      </c>
      <c r="AM6" s="24">
        <v>83.073999999999998</v>
      </c>
      <c r="AN6" s="24">
        <v>91.555999999999997</v>
      </c>
      <c r="AO6" s="24">
        <v>93.616</v>
      </c>
      <c r="AP6" s="24">
        <v>94.563999999999993</v>
      </c>
      <c r="AQ6" s="24">
        <v>92.885999999999996</v>
      </c>
      <c r="AR6" s="24">
        <v>99.676000000000002</v>
      </c>
      <c r="AS6" s="24">
        <v>94.619</v>
      </c>
      <c r="AT6" s="24">
        <v>102.438</v>
      </c>
      <c r="AU6" s="24">
        <v>93.355999999999995</v>
      </c>
    </row>
    <row r="7" spans="1:47" x14ac:dyDescent="0.25">
      <c r="A7" s="41" t="s">
        <v>440</v>
      </c>
      <c r="B7" s="41" t="s">
        <v>441</v>
      </c>
      <c r="C7" s="23" t="s">
        <v>60</v>
      </c>
      <c r="D7" s="23">
        <v>1.4999999999999999E-2</v>
      </c>
      <c r="E7" s="23">
        <v>2.5000000000000001E-2</v>
      </c>
      <c r="F7" s="23">
        <v>0</v>
      </c>
      <c r="G7" s="23">
        <v>0.04</v>
      </c>
      <c r="H7" s="23" t="s">
        <v>60</v>
      </c>
      <c r="I7" s="23" t="s">
        <v>60</v>
      </c>
      <c r="J7" s="23" t="s">
        <v>60</v>
      </c>
      <c r="K7" s="23" t="s">
        <v>60</v>
      </c>
      <c r="L7" s="23" t="s">
        <v>60</v>
      </c>
      <c r="M7" s="23" t="s">
        <v>60</v>
      </c>
      <c r="N7" s="23" t="s">
        <v>60</v>
      </c>
      <c r="O7" s="23" t="s">
        <v>60</v>
      </c>
      <c r="P7" s="23" t="s">
        <v>60</v>
      </c>
      <c r="Q7" s="23" t="s">
        <v>60</v>
      </c>
      <c r="R7" s="23" t="s">
        <v>60</v>
      </c>
      <c r="S7" s="23">
        <v>8.0000000000000002E-3</v>
      </c>
      <c r="T7" s="23">
        <v>0.25900000000000001</v>
      </c>
      <c r="U7" s="23">
        <v>-8.0000000000000002E-3</v>
      </c>
      <c r="V7" s="23">
        <v>0.29899999999999999</v>
      </c>
      <c r="W7" s="23">
        <v>0.06</v>
      </c>
      <c r="X7" s="23" t="s">
        <v>60</v>
      </c>
      <c r="Y7" s="23" t="s">
        <v>60</v>
      </c>
      <c r="Z7" s="23" t="s">
        <v>60</v>
      </c>
      <c r="AA7" s="23" t="s">
        <v>60</v>
      </c>
      <c r="AB7" s="23" t="s">
        <v>60</v>
      </c>
      <c r="AC7" s="23" t="s">
        <v>60</v>
      </c>
      <c r="AD7" s="23" t="s">
        <v>60</v>
      </c>
      <c r="AE7" s="23" t="s">
        <v>60</v>
      </c>
      <c r="AF7" s="23" t="s">
        <v>60</v>
      </c>
      <c r="AG7" s="23" t="s">
        <v>60</v>
      </c>
      <c r="AH7" s="23" t="s">
        <v>60</v>
      </c>
      <c r="AI7" s="23" t="s">
        <v>60</v>
      </c>
      <c r="AJ7" s="23" t="s">
        <v>60</v>
      </c>
      <c r="AK7" s="23" t="s">
        <v>60</v>
      </c>
      <c r="AL7" s="23" t="s">
        <v>60</v>
      </c>
      <c r="AM7" s="23" t="s">
        <v>60</v>
      </c>
      <c r="AN7" s="23" t="s">
        <v>60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</row>
    <row r="8" spans="1:47" x14ac:dyDescent="0.25">
      <c r="A8" s="17" t="s">
        <v>442</v>
      </c>
      <c r="B8" s="15" t="s">
        <v>443</v>
      </c>
      <c r="C8" s="24" t="s">
        <v>60</v>
      </c>
      <c r="D8" s="24" t="s">
        <v>60</v>
      </c>
      <c r="E8" s="24" t="s">
        <v>60</v>
      </c>
      <c r="F8" s="24" t="s">
        <v>60</v>
      </c>
      <c r="G8" s="24" t="s">
        <v>60</v>
      </c>
      <c r="H8" s="24" t="s">
        <v>60</v>
      </c>
      <c r="I8" s="24" t="s">
        <v>60</v>
      </c>
      <c r="J8" s="24" t="s">
        <v>60</v>
      </c>
      <c r="K8" s="24">
        <v>1.1000000000000001</v>
      </c>
      <c r="L8" s="24">
        <v>1.1000000000000001</v>
      </c>
      <c r="M8" s="24" t="s">
        <v>60</v>
      </c>
      <c r="N8" s="24" t="s">
        <v>60</v>
      </c>
      <c r="O8" s="24">
        <v>0.1</v>
      </c>
      <c r="P8" s="24" t="s">
        <v>60</v>
      </c>
      <c r="Q8" s="24">
        <v>0.1</v>
      </c>
      <c r="R8" s="24" t="s">
        <v>60</v>
      </c>
      <c r="S8" s="24" t="s">
        <v>60</v>
      </c>
      <c r="T8" s="24" t="s">
        <v>60</v>
      </c>
      <c r="U8" s="24" t="s">
        <v>60</v>
      </c>
      <c r="V8" s="24" t="s">
        <v>60</v>
      </c>
      <c r="W8" s="24">
        <v>0.1</v>
      </c>
      <c r="X8" s="24" t="s">
        <v>60</v>
      </c>
      <c r="Y8" s="24" t="s">
        <v>60</v>
      </c>
      <c r="Z8" s="24">
        <v>0.8</v>
      </c>
      <c r="AA8" s="24">
        <v>0.9</v>
      </c>
      <c r="AB8" s="24" t="s">
        <v>60</v>
      </c>
      <c r="AC8" s="24" t="s">
        <v>60</v>
      </c>
      <c r="AD8" s="24">
        <v>0.3</v>
      </c>
      <c r="AE8" s="24" t="s">
        <v>60</v>
      </c>
      <c r="AF8" s="24">
        <v>0.3</v>
      </c>
      <c r="AG8" s="24" t="s">
        <v>60</v>
      </c>
      <c r="AH8" s="24" t="s">
        <v>60</v>
      </c>
      <c r="AI8" s="24">
        <v>0.7</v>
      </c>
      <c r="AJ8" s="24">
        <v>0.4</v>
      </c>
      <c r="AK8" s="24">
        <v>0.3</v>
      </c>
      <c r="AL8" s="24">
        <v>2.7E-2</v>
      </c>
      <c r="AM8" s="24">
        <v>8.7999999999999995E-2</v>
      </c>
      <c r="AN8" s="24">
        <v>0.1</v>
      </c>
      <c r="AO8" s="24">
        <v>0</v>
      </c>
      <c r="AP8" s="24">
        <v>0</v>
      </c>
      <c r="AQ8" s="24">
        <v>0</v>
      </c>
      <c r="AR8" s="24">
        <v>-2.9049999999999998</v>
      </c>
      <c r="AS8" s="24">
        <v>0</v>
      </c>
      <c r="AT8" s="24">
        <v>0</v>
      </c>
      <c r="AU8" s="24">
        <v>0</v>
      </c>
    </row>
    <row r="9" spans="1:47" x14ac:dyDescent="0.25">
      <c r="A9" s="41" t="s">
        <v>444</v>
      </c>
      <c r="B9" s="41" t="s">
        <v>445</v>
      </c>
      <c r="C9" s="23">
        <v>7.1</v>
      </c>
      <c r="D9" s="23">
        <v>6.4</v>
      </c>
      <c r="E9" s="23">
        <v>5.0999999999999996</v>
      </c>
      <c r="F9" s="23">
        <v>4.7</v>
      </c>
      <c r="G9" s="23">
        <v>23.3</v>
      </c>
      <c r="H9" s="23">
        <v>4.8</v>
      </c>
      <c r="I9" s="23">
        <v>3.7</v>
      </c>
      <c r="J9" s="23">
        <v>3.5</v>
      </c>
      <c r="K9" s="23">
        <v>5.7</v>
      </c>
      <c r="L9" s="23">
        <v>17.7</v>
      </c>
      <c r="M9" s="23">
        <v>6.9</v>
      </c>
      <c r="N9" s="23">
        <v>0.3</v>
      </c>
      <c r="O9" s="23">
        <v>0.3</v>
      </c>
      <c r="P9" s="23">
        <v>4.3</v>
      </c>
      <c r="Q9" s="23">
        <v>11.7</v>
      </c>
      <c r="R9" s="23">
        <v>6.7</v>
      </c>
      <c r="S9" s="23">
        <v>7.1</v>
      </c>
      <c r="T9" s="23">
        <v>11.5</v>
      </c>
      <c r="U9" s="23">
        <v>11.3</v>
      </c>
      <c r="V9" s="23">
        <v>36.6</v>
      </c>
      <c r="W9" s="23">
        <v>10.8</v>
      </c>
      <c r="X9" s="23">
        <v>10.9</v>
      </c>
      <c r="Y9" s="23">
        <v>6.6</v>
      </c>
      <c r="Z9" s="23">
        <v>-0.5</v>
      </c>
      <c r="AA9" s="23">
        <v>27.7</v>
      </c>
      <c r="AB9" s="23">
        <v>3.7</v>
      </c>
      <c r="AC9" s="23">
        <v>3.3</v>
      </c>
      <c r="AD9" s="23">
        <v>8</v>
      </c>
      <c r="AE9" s="23">
        <v>7.4</v>
      </c>
      <c r="AF9" s="23">
        <v>22.4</v>
      </c>
      <c r="AG9" s="23">
        <v>7.1</v>
      </c>
      <c r="AH9" s="23">
        <v>2.5</v>
      </c>
      <c r="AI9" s="23">
        <v>1.1000000000000001</v>
      </c>
      <c r="AJ9" s="23">
        <v>1.4</v>
      </c>
      <c r="AK9" s="23">
        <v>0.3</v>
      </c>
      <c r="AL9" s="23">
        <v>0.317</v>
      </c>
      <c r="AM9" s="23">
        <v>0.312</v>
      </c>
      <c r="AN9" s="23">
        <v>0.3</v>
      </c>
      <c r="AO9" s="23">
        <v>7.0999999999999994E-2</v>
      </c>
      <c r="AP9" s="23">
        <v>7.1999999999999995E-2</v>
      </c>
      <c r="AQ9" s="23">
        <v>7.0999999999999994E-2</v>
      </c>
      <c r="AR9" s="23">
        <v>0.16600000000000001</v>
      </c>
      <c r="AS9" s="23">
        <v>0</v>
      </c>
      <c r="AT9" s="23">
        <v>0</v>
      </c>
      <c r="AU9" s="23">
        <v>0</v>
      </c>
    </row>
    <row r="10" spans="1:47" x14ac:dyDescent="0.25">
      <c r="A10" s="17" t="s">
        <v>446</v>
      </c>
      <c r="B10" s="15" t="s">
        <v>447</v>
      </c>
      <c r="C10" s="24" t="s">
        <v>60</v>
      </c>
      <c r="D10" s="24" t="s">
        <v>60</v>
      </c>
      <c r="E10" s="24" t="s">
        <v>60</v>
      </c>
      <c r="F10" s="24" t="s">
        <v>60</v>
      </c>
      <c r="G10" s="24" t="s">
        <v>60</v>
      </c>
      <c r="H10" s="24" t="s">
        <v>60</v>
      </c>
      <c r="I10" s="24" t="s">
        <v>60</v>
      </c>
      <c r="J10" s="24" t="s">
        <v>60</v>
      </c>
      <c r="K10" s="24" t="s">
        <v>60</v>
      </c>
      <c r="L10" s="24" t="s">
        <v>60</v>
      </c>
      <c r="M10" s="24" t="s">
        <v>60</v>
      </c>
      <c r="N10" s="24" t="s">
        <v>60</v>
      </c>
      <c r="O10" s="24" t="s">
        <v>60</v>
      </c>
      <c r="P10" s="24" t="s">
        <v>60</v>
      </c>
      <c r="Q10" s="24" t="s">
        <v>60</v>
      </c>
      <c r="R10" s="24" t="s">
        <v>60</v>
      </c>
      <c r="S10" s="24" t="s">
        <v>60</v>
      </c>
      <c r="T10" s="24">
        <v>1.7</v>
      </c>
      <c r="U10" s="24" t="s">
        <v>60</v>
      </c>
      <c r="V10" s="24">
        <v>1.7</v>
      </c>
      <c r="W10" s="24" t="s">
        <v>60</v>
      </c>
      <c r="X10" s="24">
        <v>4.3</v>
      </c>
      <c r="Y10" s="24" t="s">
        <v>60</v>
      </c>
      <c r="Z10" s="24">
        <v>3.4</v>
      </c>
      <c r="AA10" s="24">
        <v>7.7</v>
      </c>
      <c r="AB10" s="24">
        <v>1.3</v>
      </c>
      <c r="AC10" s="24">
        <v>-7.3</v>
      </c>
      <c r="AD10" s="24">
        <v>2.1</v>
      </c>
      <c r="AE10" s="24">
        <v>1.4</v>
      </c>
      <c r="AF10" s="24">
        <v>-2.6</v>
      </c>
      <c r="AG10" s="24">
        <v>-0.6</v>
      </c>
      <c r="AH10" s="24">
        <v>40.1</v>
      </c>
      <c r="AI10" s="24">
        <v>-0.7</v>
      </c>
      <c r="AJ10" s="24" t="s">
        <v>60</v>
      </c>
      <c r="AK10" s="24">
        <v>-0.7</v>
      </c>
      <c r="AL10" s="24">
        <v>-0.54</v>
      </c>
      <c r="AM10" s="24" t="s">
        <v>60</v>
      </c>
      <c r="AN10" s="24">
        <v>4.5999999999999996</v>
      </c>
      <c r="AO10" s="24">
        <v>-4.5999999999999999E-2</v>
      </c>
      <c r="AP10" s="24">
        <v>0.253</v>
      </c>
      <c r="AQ10" s="24" t="s">
        <v>60</v>
      </c>
      <c r="AR10" s="24">
        <v>111.91200000000001</v>
      </c>
      <c r="AS10" s="24">
        <v>3.0000000000000001E-3</v>
      </c>
      <c r="AT10" s="24">
        <v>15.242000000000001</v>
      </c>
      <c r="AU10" s="24">
        <v>1.696</v>
      </c>
    </row>
    <row r="11" spans="1:47" x14ac:dyDescent="0.25">
      <c r="A11" s="41" t="s">
        <v>448</v>
      </c>
      <c r="B11" s="41" t="s">
        <v>449</v>
      </c>
      <c r="C11" s="23">
        <v>13.5</v>
      </c>
      <c r="D11" s="23">
        <v>14.9</v>
      </c>
      <c r="E11" s="23">
        <v>15.2</v>
      </c>
      <c r="F11" s="23">
        <v>20.8</v>
      </c>
      <c r="G11" s="23">
        <v>64.3</v>
      </c>
      <c r="H11" s="23">
        <v>11.3</v>
      </c>
      <c r="I11" s="23">
        <v>9.8000000000000007</v>
      </c>
      <c r="J11" s="23">
        <v>8</v>
      </c>
      <c r="K11" s="23">
        <v>22.6</v>
      </c>
      <c r="L11" s="23">
        <v>51.6</v>
      </c>
      <c r="M11" s="23">
        <v>18.899999999999999</v>
      </c>
      <c r="N11" s="23">
        <v>41.9</v>
      </c>
      <c r="O11" s="23">
        <v>47.7</v>
      </c>
      <c r="P11" s="23">
        <v>151.30000000000001</v>
      </c>
      <c r="Q11" s="23">
        <v>259.8</v>
      </c>
      <c r="R11" s="23">
        <v>32.299999999999997</v>
      </c>
      <c r="S11" s="23">
        <v>14.6</v>
      </c>
      <c r="T11" s="23">
        <v>37.200000000000003</v>
      </c>
      <c r="U11" s="23">
        <v>25</v>
      </c>
      <c r="V11" s="23">
        <v>109</v>
      </c>
      <c r="W11" s="23">
        <v>21.4</v>
      </c>
      <c r="X11" s="23">
        <v>23.1</v>
      </c>
      <c r="Y11" s="23">
        <v>31.6</v>
      </c>
      <c r="Z11" s="23">
        <v>34.1</v>
      </c>
      <c r="AA11" s="23">
        <v>110.3</v>
      </c>
      <c r="AB11" s="23">
        <v>30.1</v>
      </c>
      <c r="AC11" s="23">
        <v>25.1</v>
      </c>
      <c r="AD11" s="23">
        <v>36.4</v>
      </c>
      <c r="AE11" s="23">
        <v>31.2</v>
      </c>
      <c r="AF11" s="23">
        <v>122.9</v>
      </c>
      <c r="AG11" s="23">
        <v>30.2</v>
      </c>
      <c r="AH11" s="23">
        <v>27.2</v>
      </c>
      <c r="AI11" s="23">
        <v>39.1</v>
      </c>
      <c r="AJ11" s="23">
        <v>14.8</v>
      </c>
      <c r="AK11" s="23">
        <v>14.596</v>
      </c>
      <c r="AL11" s="23">
        <v>14.347</v>
      </c>
      <c r="AM11" s="23">
        <v>14.427</v>
      </c>
      <c r="AN11" s="23">
        <v>13.787000000000001</v>
      </c>
      <c r="AO11" s="23">
        <v>13.164999999999999</v>
      </c>
      <c r="AP11" s="23">
        <v>13.666</v>
      </c>
      <c r="AQ11" s="23">
        <v>22.568000000000001</v>
      </c>
      <c r="AR11" s="23">
        <v>22.736999999999998</v>
      </c>
      <c r="AS11" s="23">
        <v>19.648</v>
      </c>
      <c r="AT11" s="23">
        <v>13.78</v>
      </c>
      <c r="AU11" s="23">
        <v>11.821</v>
      </c>
    </row>
    <row r="12" spans="1:47" x14ac:dyDescent="0.25">
      <c r="A12" s="17" t="s">
        <v>450</v>
      </c>
      <c r="B12" s="15" t="s">
        <v>451</v>
      </c>
      <c r="C12" s="24" t="s">
        <v>60</v>
      </c>
      <c r="D12" s="24" t="s">
        <v>60</v>
      </c>
      <c r="E12" s="24" t="s">
        <v>60</v>
      </c>
      <c r="F12" s="24" t="s">
        <v>60</v>
      </c>
      <c r="G12" s="24" t="s">
        <v>60</v>
      </c>
      <c r="H12" s="24" t="s">
        <v>60</v>
      </c>
      <c r="I12" s="24" t="s">
        <v>60</v>
      </c>
      <c r="J12" s="24" t="s">
        <v>60</v>
      </c>
      <c r="K12" s="24" t="s">
        <v>60</v>
      </c>
      <c r="L12" s="24" t="s">
        <v>60</v>
      </c>
      <c r="M12" s="24" t="s">
        <v>60</v>
      </c>
      <c r="N12" s="24" t="s">
        <v>60</v>
      </c>
      <c r="O12" s="24" t="s">
        <v>60</v>
      </c>
      <c r="P12" s="24" t="s">
        <v>60</v>
      </c>
      <c r="Q12" s="24" t="s">
        <v>60</v>
      </c>
      <c r="R12" s="24" t="s">
        <v>60</v>
      </c>
      <c r="S12" s="24" t="s">
        <v>60</v>
      </c>
      <c r="T12" s="24" t="s">
        <v>60</v>
      </c>
      <c r="U12" s="24" t="s">
        <v>60</v>
      </c>
      <c r="V12" s="24" t="s">
        <v>60</v>
      </c>
      <c r="W12" s="24" t="s">
        <v>60</v>
      </c>
      <c r="X12" s="24" t="s">
        <v>60</v>
      </c>
      <c r="Y12" s="24" t="s">
        <v>60</v>
      </c>
      <c r="Z12" s="24" t="s">
        <v>60</v>
      </c>
      <c r="AA12" s="24" t="s">
        <v>60</v>
      </c>
      <c r="AB12" s="24" t="s">
        <v>60</v>
      </c>
      <c r="AC12" s="24" t="s">
        <v>60</v>
      </c>
      <c r="AD12" s="24" t="s">
        <v>60</v>
      </c>
      <c r="AE12" s="24" t="s">
        <v>60</v>
      </c>
      <c r="AF12" s="24" t="s">
        <v>60</v>
      </c>
      <c r="AG12" s="24" t="s">
        <v>60</v>
      </c>
      <c r="AH12" s="24" t="s">
        <v>60</v>
      </c>
      <c r="AI12" s="24" t="s">
        <v>60</v>
      </c>
      <c r="AJ12" s="24" t="s">
        <v>60</v>
      </c>
      <c r="AK12" s="24" t="s">
        <v>60</v>
      </c>
      <c r="AL12" s="24" t="s">
        <v>60</v>
      </c>
      <c r="AM12" s="24" t="s">
        <v>60</v>
      </c>
      <c r="AN12" s="24" t="s">
        <v>60</v>
      </c>
      <c r="AO12" s="24"/>
      <c r="AP12" s="24">
        <v>13</v>
      </c>
      <c r="AQ12" s="24">
        <v>19.501999999999999</v>
      </c>
      <c r="AR12" s="24">
        <v>18.562000000000001</v>
      </c>
      <c r="AS12" s="24">
        <v>50.741</v>
      </c>
      <c r="AT12" s="24">
        <v>-19.799904815890763</v>
      </c>
      <c r="AU12" s="24">
        <v>3.3429048158907646</v>
      </c>
    </row>
    <row r="13" spans="1:47" x14ac:dyDescent="0.25">
      <c r="A13" s="41" t="s">
        <v>452</v>
      </c>
      <c r="B13" s="41" t="s">
        <v>453</v>
      </c>
      <c r="C13" s="23" t="s">
        <v>60</v>
      </c>
      <c r="D13" s="23" t="s">
        <v>60</v>
      </c>
      <c r="E13" s="23" t="s">
        <v>60</v>
      </c>
      <c r="F13" s="23" t="s">
        <v>60</v>
      </c>
      <c r="G13" s="23" t="s">
        <v>60</v>
      </c>
      <c r="H13" s="23" t="s">
        <v>60</v>
      </c>
      <c r="I13" s="23" t="s">
        <v>60</v>
      </c>
      <c r="J13" s="23" t="s">
        <v>60</v>
      </c>
      <c r="K13" s="23" t="s">
        <v>60</v>
      </c>
      <c r="L13" s="23" t="s">
        <v>60</v>
      </c>
      <c r="M13" s="23" t="s">
        <v>60</v>
      </c>
      <c r="N13" s="23" t="s">
        <v>60</v>
      </c>
      <c r="O13" s="23" t="s">
        <v>60</v>
      </c>
      <c r="P13" s="23" t="s">
        <v>60</v>
      </c>
      <c r="Q13" s="23" t="s">
        <v>60</v>
      </c>
      <c r="R13" s="23" t="s">
        <v>60</v>
      </c>
      <c r="S13" s="23" t="s">
        <v>60</v>
      </c>
      <c r="T13" s="23">
        <v>-108.4</v>
      </c>
      <c r="U13" s="23">
        <v>62.8</v>
      </c>
      <c r="V13" s="23">
        <v>-45.6</v>
      </c>
      <c r="W13" s="23">
        <v>38.299999999999997</v>
      </c>
      <c r="X13" s="23">
        <v>7.3</v>
      </c>
      <c r="Y13" s="23" t="s">
        <v>60</v>
      </c>
      <c r="Z13" s="23" t="s">
        <v>60</v>
      </c>
      <c r="AA13" s="23">
        <v>45.6</v>
      </c>
      <c r="AB13" s="23" t="s">
        <v>60</v>
      </c>
      <c r="AC13" s="23" t="s">
        <v>60</v>
      </c>
      <c r="AD13" s="23" t="s">
        <v>60</v>
      </c>
      <c r="AE13" s="23" t="s">
        <v>60</v>
      </c>
      <c r="AF13" s="23" t="s">
        <v>60</v>
      </c>
      <c r="AG13" s="23" t="s">
        <v>60</v>
      </c>
      <c r="AH13" s="23" t="s">
        <v>60</v>
      </c>
      <c r="AI13" s="23" t="s">
        <v>60</v>
      </c>
      <c r="AJ13" s="23" t="s">
        <v>60</v>
      </c>
      <c r="AK13" s="23" t="s">
        <v>60</v>
      </c>
      <c r="AL13" s="23" t="s">
        <v>60</v>
      </c>
      <c r="AM13" s="23" t="s">
        <v>60</v>
      </c>
      <c r="AN13" s="23" t="s">
        <v>60</v>
      </c>
      <c r="AO13" s="23">
        <v>0</v>
      </c>
      <c r="AP13" s="23">
        <v>0</v>
      </c>
      <c r="AQ13" s="23">
        <v>0</v>
      </c>
      <c r="AR13" s="23">
        <v>0</v>
      </c>
      <c r="AS13" s="23">
        <v>0</v>
      </c>
      <c r="AT13" s="23">
        <v>0</v>
      </c>
      <c r="AU13" s="23">
        <v>0</v>
      </c>
    </row>
    <row r="14" spans="1:47" x14ac:dyDescent="0.25">
      <c r="A14" s="17" t="s">
        <v>454</v>
      </c>
      <c r="B14" s="15" t="s">
        <v>401</v>
      </c>
      <c r="C14" s="24">
        <v>1.8</v>
      </c>
      <c r="D14" s="24">
        <v>1.1000000000000001</v>
      </c>
      <c r="E14" s="24">
        <v>-0.8</v>
      </c>
      <c r="F14" s="24">
        <v>1.6</v>
      </c>
      <c r="G14" s="24">
        <v>3.7</v>
      </c>
      <c r="H14" s="24">
        <v>-4</v>
      </c>
      <c r="I14" s="24">
        <v>-1.4</v>
      </c>
      <c r="J14" s="24">
        <v>2</v>
      </c>
      <c r="K14" s="24">
        <v>1.8</v>
      </c>
      <c r="L14" s="24">
        <v>-1.6</v>
      </c>
      <c r="M14" s="24">
        <v>3</v>
      </c>
      <c r="N14" s="24">
        <v>-8.3000000000000007</v>
      </c>
      <c r="O14" s="24">
        <v>-3.5</v>
      </c>
      <c r="P14" s="24">
        <v>-9.3000000000000007</v>
      </c>
      <c r="Q14" s="24">
        <v>-18.2</v>
      </c>
      <c r="R14" s="24">
        <v>-4.3</v>
      </c>
      <c r="S14" s="24">
        <v>-1.5</v>
      </c>
      <c r="T14" s="24">
        <v>-2</v>
      </c>
      <c r="U14" s="24">
        <v>0.7</v>
      </c>
      <c r="V14" s="24">
        <v>-7.1</v>
      </c>
      <c r="W14" s="24">
        <v>2.1</v>
      </c>
      <c r="X14" s="24">
        <v>0.5</v>
      </c>
      <c r="Y14" s="24">
        <v>6.8</v>
      </c>
      <c r="Z14" s="24">
        <v>-2.7</v>
      </c>
      <c r="AA14" s="24">
        <v>6.8</v>
      </c>
      <c r="AB14" s="24">
        <v>-0.6</v>
      </c>
      <c r="AC14" s="24">
        <v>4.0999999999999996</v>
      </c>
      <c r="AD14" s="24">
        <v>-3.1</v>
      </c>
      <c r="AE14" s="24">
        <v>-4.5</v>
      </c>
      <c r="AF14" s="24">
        <v>-4.0999999999999996</v>
      </c>
      <c r="AG14" s="24">
        <v>3.2</v>
      </c>
      <c r="AH14" s="24">
        <v>1</v>
      </c>
      <c r="AI14" s="24">
        <v>4.5</v>
      </c>
      <c r="AJ14" s="24">
        <v>1.6</v>
      </c>
      <c r="AK14" s="24">
        <v>5.5</v>
      </c>
      <c r="AL14" s="24">
        <v>5.5</v>
      </c>
      <c r="AM14" s="24">
        <v>-3.871</v>
      </c>
      <c r="AN14" s="24">
        <v>-6.3</v>
      </c>
      <c r="AO14" s="24">
        <v>-1.248</v>
      </c>
      <c r="AP14" s="24">
        <v>2.0579999999999998</v>
      </c>
      <c r="AQ14" s="24">
        <v>-1.7490000000000001</v>
      </c>
      <c r="AR14" s="24">
        <v>0.72699999999999998</v>
      </c>
      <c r="AS14" s="24">
        <v>7.4640000000000004</v>
      </c>
      <c r="AT14" s="24">
        <v>16.298999999999999</v>
      </c>
      <c r="AU14" s="24">
        <v>-2.948</v>
      </c>
    </row>
    <row r="15" spans="1:47" x14ac:dyDescent="0.25">
      <c r="A15" s="41" t="s">
        <v>455</v>
      </c>
      <c r="B15" s="41" t="s">
        <v>456</v>
      </c>
      <c r="C15" s="23" t="s">
        <v>60</v>
      </c>
      <c r="D15" s="23" t="s">
        <v>60</v>
      </c>
      <c r="E15" s="23" t="s">
        <v>60</v>
      </c>
      <c r="F15" s="23" t="s">
        <v>60</v>
      </c>
      <c r="G15" s="23" t="s">
        <v>60</v>
      </c>
      <c r="H15" s="23" t="s">
        <v>60</v>
      </c>
      <c r="I15" s="23" t="s">
        <v>60</v>
      </c>
      <c r="J15" s="23" t="s">
        <v>60</v>
      </c>
      <c r="K15" s="23" t="s">
        <v>60</v>
      </c>
      <c r="L15" s="23" t="s">
        <v>60</v>
      </c>
      <c r="M15" s="23" t="s">
        <v>60</v>
      </c>
      <c r="N15" s="23" t="s">
        <v>60</v>
      </c>
      <c r="O15" s="23" t="s">
        <v>60</v>
      </c>
      <c r="P15" s="23" t="s">
        <v>60</v>
      </c>
      <c r="Q15" s="23" t="s">
        <v>60</v>
      </c>
      <c r="R15" s="23" t="s">
        <v>60</v>
      </c>
      <c r="S15" s="23" t="s">
        <v>60</v>
      </c>
      <c r="T15" s="23" t="s">
        <v>60</v>
      </c>
      <c r="U15" s="23" t="s">
        <v>60</v>
      </c>
      <c r="V15" s="23" t="s">
        <v>60</v>
      </c>
      <c r="W15" s="23" t="s">
        <v>60</v>
      </c>
      <c r="X15" s="23">
        <v>-46.4</v>
      </c>
      <c r="Y15" s="23">
        <v>0.7</v>
      </c>
      <c r="Z15" s="23">
        <v>0</v>
      </c>
      <c r="AA15" s="23">
        <v>-45.7</v>
      </c>
      <c r="AB15" s="23">
        <v>0</v>
      </c>
      <c r="AC15" s="23">
        <v>0</v>
      </c>
      <c r="AD15" s="23" t="s">
        <v>60</v>
      </c>
      <c r="AE15" s="23">
        <v>0</v>
      </c>
      <c r="AF15" s="23">
        <v>0</v>
      </c>
      <c r="AG15" s="23" t="s">
        <v>60</v>
      </c>
      <c r="AH15" s="23" t="s">
        <v>60</v>
      </c>
      <c r="AI15" s="23" t="s">
        <v>60</v>
      </c>
      <c r="AJ15" s="23" t="s">
        <v>60</v>
      </c>
      <c r="AK15" s="23" t="s">
        <v>60</v>
      </c>
      <c r="AL15" s="23" t="s">
        <v>60</v>
      </c>
      <c r="AM15" s="23" t="s">
        <v>60</v>
      </c>
      <c r="AN15" s="23" t="s">
        <v>60</v>
      </c>
      <c r="AO15" s="23">
        <v>0</v>
      </c>
      <c r="AP15" s="23">
        <v>0</v>
      </c>
      <c r="AQ15" s="23">
        <v>0</v>
      </c>
      <c r="AR15" s="23">
        <v>0</v>
      </c>
      <c r="AS15" s="23">
        <v>0</v>
      </c>
      <c r="AT15" s="23">
        <v>0</v>
      </c>
      <c r="AU15" s="23">
        <v>0</v>
      </c>
    </row>
    <row r="16" spans="1:47" x14ac:dyDescent="0.25">
      <c r="A16" s="17" t="s">
        <v>457</v>
      </c>
      <c r="B16" s="17" t="s">
        <v>458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>
        <v>3.0000000000000001E-3</v>
      </c>
    </row>
    <row r="17" spans="1:47" x14ac:dyDescent="0.25">
      <c r="A17" s="41" t="s">
        <v>459</v>
      </c>
      <c r="B17" s="41" t="s">
        <v>460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>
        <v>-12.061</v>
      </c>
    </row>
    <row r="18" spans="1:47" x14ac:dyDescent="0.25">
      <c r="A18" s="17" t="s">
        <v>461</v>
      </c>
      <c r="B18" s="15" t="s">
        <v>462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>
        <v>-42.473999999999997</v>
      </c>
      <c r="AU18" s="24">
        <v>0</v>
      </c>
    </row>
    <row r="19" spans="1:47" x14ac:dyDescent="0.25">
      <c r="A19" s="38" t="s">
        <v>463</v>
      </c>
      <c r="B19" s="38" t="s">
        <v>464</v>
      </c>
      <c r="C19" s="23">
        <v>54.9</v>
      </c>
      <c r="D19" s="23">
        <v>9.6999999999999993</v>
      </c>
      <c r="E19" s="23">
        <v>76.5</v>
      </c>
      <c r="F19" s="23">
        <v>79.400000000000006</v>
      </c>
      <c r="G19" s="23">
        <v>220.6</v>
      </c>
      <c r="H19" s="23">
        <v>69.400000000000006</v>
      </c>
      <c r="I19" s="23">
        <v>79.900000000000006</v>
      </c>
      <c r="J19" s="23">
        <v>89.6</v>
      </c>
      <c r="K19" s="23">
        <v>78.7</v>
      </c>
      <c r="L19" s="23">
        <v>317.60000000000002</v>
      </c>
      <c r="M19" s="23">
        <v>95.1</v>
      </c>
      <c r="N19" s="23">
        <v>92.111999999999995</v>
      </c>
      <c r="O19" s="23">
        <v>117.637</v>
      </c>
      <c r="P19" s="23">
        <v>129.6</v>
      </c>
      <c r="Q19" s="23">
        <v>434.5</v>
      </c>
      <c r="R19" s="23">
        <v>129</v>
      </c>
      <c r="S19" s="23">
        <v>121.1</v>
      </c>
      <c r="T19" s="23">
        <v>105.4</v>
      </c>
      <c r="U19" s="23">
        <v>225.8</v>
      </c>
      <c r="V19" s="23">
        <v>581.29999999999995</v>
      </c>
      <c r="W19" s="23">
        <v>216.2</v>
      </c>
      <c r="X19" s="23">
        <v>182.4</v>
      </c>
      <c r="Y19" s="23">
        <v>216.8</v>
      </c>
      <c r="Z19" s="23">
        <v>160.6</v>
      </c>
      <c r="AA19" s="23">
        <v>776</v>
      </c>
      <c r="AB19" s="23">
        <v>195.9</v>
      </c>
      <c r="AC19" s="23">
        <v>192.5</v>
      </c>
      <c r="AD19" s="23">
        <v>220.2</v>
      </c>
      <c r="AE19" s="23">
        <v>206.9</v>
      </c>
      <c r="AF19" s="23">
        <v>815.5</v>
      </c>
      <c r="AG19" s="23">
        <v>253.5</v>
      </c>
      <c r="AH19" s="23">
        <v>246.9</v>
      </c>
      <c r="AI19" s="23">
        <v>276.5</v>
      </c>
      <c r="AJ19" s="23">
        <v>208.3</v>
      </c>
      <c r="AK19" s="23">
        <v>265.38799999999998</v>
      </c>
      <c r="AL19" s="23">
        <v>241.4</v>
      </c>
      <c r="AM19" s="23">
        <v>261.77300000000002</v>
      </c>
      <c r="AN19" s="23">
        <v>259.79700000000003</v>
      </c>
      <c r="AO19" s="23">
        <v>264.58100000000002</v>
      </c>
      <c r="AP19" s="23">
        <v>284.94299999999998</v>
      </c>
      <c r="AQ19" s="23">
        <v>315.428</v>
      </c>
      <c r="AR19" s="23">
        <v>287.55700000000002</v>
      </c>
      <c r="AS19" s="23">
        <v>281.78499999999997</v>
      </c>
      <c r="AT19" s="23">
        <v>256.5540951841092</v>
      </c>
      <c r="AU19" s="23">
        <v>293.20290481589086</v>
      </c>
    </row>
    <row r="20" spans="1:47" x14ac:dyDescent="0.25">
      <c r="A20" s="17"/>
      <c r="B20" s="1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</row>
    <row r="21" spans="1:47" x14ac:dyDescent="0.25">
      <c r="A21" s="41" t="s">
        <v>465</v>
      </c>
      <c r="B21" s="41" t="s">
        <v>466</v>
      </c>
      <c r="C21" s="23">
        <v>-15.4</v>
      </c>
      <c r="D21" s="23">
        <v>-1</v>
      </c>
      <c r="E21" s="23">
        <v>-9.5</v>
      </c>
      <c r="F21" s="23">
        <v>-9.6999999999999993</v>
      </c>
      <c r="G21" s="23">
        <v>-35.6</v>
      </c>
      <c r="H21" s="23">
        <v>3.8</v>
      </c>
      <c r="I21" s="23">
        <v>-6.9</v>
      </c>
      <c r="J21" s="23">
        <v>-9.8000000000000007</v>
      </c>
      <c r="K21" s="23">
        <v>-8</v>
      </c>
      <c r="L21" s="23">
        <v>-20.9</v>
      </c>
      <c r="M21" s="23">
        <v>-6.8</v>
      </c>
      <c r="N21" s="23">
        <v>6.7</v>
      </c>
      <c r="O21" s="23">
        <v>-4.0999999999999996</v>
      </c>
      <c r="P21" s="23" t="s">
        <v>60</v>
      </c>
      <c r="Q21" s="23">
        <v>-4.2</v>
      </c>
      <c r="R21" s="23">
        <v>6.1</v>
      </c>
      <c r="S21" s="23">
        <v>-3.9</v>
      </c>
      <c r="T21" s="23">
        <v>-12.1</v>
      </c>
      <c r="U21" s="23">
        <v>-2.4</v>
      </c>
      <c r="V21" s="23">
        <v>-12.2</v>
      </c>
      <c r="W21" s="23">
        <v>17.399999999999999</v>
      </c>
      <c r="X21" s="23">
        <v>3.1</v>
      </c>
      <c r="Y21" s="23">
        <v>-40.139000000000003</v>
      </c>
      <c r="Z21" s="23">
        <v>19.3</v>
      </c>
      <c r="AA21" s="23">
        <v>-0.4</v>
      </c>
      <c r="AB21" s="23">
        <v>-15.5</v>
      </c>
      <c r="AC21" s="23">
        <v>-35.299999999999997</v>
      </c>
      <c r="AD21" s="23">
        <v>-34.200000000000003</v>
      </c>
      <c r="AE21" s="23">
        <v>3</v>
      </c>
      <c r="AF21" s="23">
        <v>-82</v>
      </c>
      <c r="AG21" s="23">
        <v>35.799999999999997</v>
      </c>
      <c r="AH21" s="23">
        <v>-10.7</v>
      </c>
      <c r="AI21" s="23">
        <v>-29</v>
      </c>
      <c r="AJ21" s="23">
        <v>17.399999999999999</v>
      </c>
      <c r="AK21" s="23">
        <v>3.1</v>
      </c>
      <c r="AL21" s="23">
        <v>1</v>
      </c>
      <c r="AM21" s="23">
        <v>7.8</v>
      </c>
      <c r="AN21" s="23">
        <v>8.1999999999999993</v>
      </c>
      <c r="AO21" s="23">
        <v>15.3</v>
      </c>
      <c r="AP21" s="23">
        <v>-20.574999999999999</v>
      </c>
      <c r="AQ21" s="23">
        <v>-6.8860000000000001</v>
      </c>
      <c r="AR21" s="23">
        <v>-3.133</v>
      </c>
      <c r="AS21" s="23">
        <v>29.651</v>
      </c>
      <c r="AT21" s="23">
        <v>20.007999999999999</v>
      </c>
      <c r="AU21" s="23">
        <v>-10.896000000000001</v>
      </c>
    </row>
    <row r="22" spans="1:47" x14ac:dyDescent="0.25">
      <c r="A22" s="17" t="s">
        <v>467</v>
      </c>
      <c r="B22" s="15" t="s">
        <v>468</v>
      </c>
      <c r="C22" s="24">
        <v>-2.7</v>
      </c>
      <c r="D22" s="24">
        <v>-1.3</v>
      </c>
      <c r="E22" s="24">
        <v>-6</v>
      </c>
      <c r="F22" s="24">
        <v>-5.0999999999999996</v>
      </c>
      <c r="G22" s="24">
        <v>-15.1</v>
      </c>
      <c r="H22" s="24">
        <v>-5.5</v>
      </c>
      <c r="I22" s="24">
        <v>-93.8</v>
      </c>
      <c r="J22" s="24">
        <v>55.6</v>
      </c>
      <c r="K22" s="24">
        <v>5.8</v>
      </c>
      <c r="L22" s="24">
        <v>-37.799999999999997</v>
      </c>
      <c r="M22" s="24">
        <v>-10.3</v>
      </c>
      <c r="N22" s="24">
        <v>-13.2</v>
      </c>
      <c r="O22" s="24">
        <v>-12.1</v>
      </c>
      <c r="P22" s="24">
        <v>31.8</v>
      </c>
      <c r="Q22" s="24">
        <v>-3.7</v>
      </c>
      <c r="R22" s="24">
        <v>-6</v>
      </c>
      <c r="S22" s="24">
        <v>-52.2</v>
      </c>
      <c r="T22" s="24">
        <v>-8</v>
      </c>
      <c r="U22" s="24">
        <v>7.7</v>
      </c>
      <c r="V22" s="24">
        <v>-58.5</v>
      </c>
      <c r="W22" s="24">
        <v>17.8</v>
      </c>
      <c r="X22" s="24">
        <v>-2.6</v>
      </c>
      <c r="Y22" s="24">
        <v>29.497</v>
      </c>
      <c r="Z22" s="24">
        <v>-4.4000000000000004</v>
      </c>
      <c r="AA22" s="24">
        <v>40.299999999999997</v>
      </c>
      <c r="AB22" s="24">
        <v>-16.600000000000001</v>
      </c>
      <c r="AC22" s="24">
        <v>-1.7</v>
      </c>
      <c r="AD22" s="24">
        <v>-25.2</v>
      </c>
      <c r="AE22" s="24">
        <v>48.2</v>
      </c>
      <c r="AF22" s="24">
        <v>4.7</v>
      </c>
      <c r="AG22" s="24">
        <v>7.9</v>
      </c>
      <c r="AH22" s="24">
        <v>-26.2</v>
      </c>
      <c r="AI22" s="24">
        <v>-21.2</v>
      </c>
      <c r="AJ22" s="24">
        <v>-65.7</v>
      </c>
      <c r="AK22" s="24">
        <v>-42.6</v>
      </c>
      <c r="AL22" s="24">
        <v>-1</v>
      </c>
      <c r="AM22" s="24">
        <v>31.5</v>
      </c>
      <c r="AN22" s="24">
        <v>-52.8</v>
      </c>
      <c r="AO22" s="24">
        <v>10.199999999999999</v>
      </c>
      <c r="AP22" s="24">
        <v>-43.771999999999998</v>
      </c>
      <c r="AQ22" s="24">
        <v>-34.320999999999998</v>
      </c>
      <c r="AR22" s="24">
        <v>89.956000000000003</v>
      </c>
      <c r="AS22" s="24">
        <v>-44.938000000000002</v>
      </c>
      <c r="AT22" s="24">
        <v>19.594000000000001</v>
      </c>
      <c r="AU22" s="24">
        <v>-6.8220000000000001</v>
      </c>
    </row>
    <row r="23" spans="1:47" x14ac:dyDescent="0.25">
      <c r="A23" s="41" t="s">
        <v>469</v>
      </c>
      <c r="B23" s="41" t="s">
        <v>470</v>
      </c>
      <c r="C23" s="23" t="s">
        <v>60</v>
      </c>
      <c r="D23" s="23">
        <v>12.7</v>
      </c>
      <c r="E23" s="23">
        <v>-9</v>
      </c>
      <c r="F23" s="23">
        <v>4</v>
      </c>
      <c r="G23" s="23">
        <v>7.6</v>
      </c>
      <c r="H23" s="23">
        <v>-2.5</v>
      </c>
      <c r="I23" s="23">
        <v>-1.3</v>
      </c>
      <c r="J23" s="23">
        <v>-4.7</v>
      </c>
      <c r="K23" s="23">
        <v>-0.6</v>
      </c>
      <c r="L23" s="23">
        <v>-9.1</v>
      </c>
      <c r="M23" s="23">
        <v>-3.7</v>
      </c>
      <c r="N23" s="23">
        <v>-7.7</v>
      </c>
      <c r="O23" s="23">
        <v>-3</v>
      </c>
      <c r="P23" s="23">
        <v>-7.9</v>
      </c>
      <c r="Q23" s="23">
        <v>-22.3</v>
      </c>
      <c r="R23" s="23">
        <v>2.4</v>
      </c>
      <c r="S23" s="23">
        <v>-0.1</v>
      </c>
      <c r="T23" s="23">
        <v>-33.4</v>
      </c>
      <c r="U23" s="23">
        <v>-39.027999999999999</v>
      </c>
      <c r="V23" s="23">
        <v>-70.13</v>
      </c>
      <c r="W23" s="23">
        <v>-19.7</v>
      </c>
      <c r="X23" s="23">
        <v>-21.9</v>
      </c>
      <c r="Y23" s="23">
        <v>-11.022</v>
      </c>
      <c r="Z23" s="23">
        <v>21</v>
      </c>
      <c r="AA23" s="23">
        <v>-31.6</v>
      </c>
      <c r="AB23" s="23">
        <v>-6.4</v>
      </c>
      <c r="AC23" s="23">
        <v>-15.6</v>
      </c>
      <c r="AD23" s="23">
        <v>-13.6</v>
      </c>
      <c r="AE23" s="23">
        <v>-1.8</v>
      </c>
      <c r="AF23" s="23">
        <v>-37.4</v>
      </c>
      <c r="AG23" s="23">
        <v>-10.4</v>
      </c>
      <c r="AH23" s="23">
        <v>-9.4</v>
      </c>
      <c r="AI23" s="23">
        <v>-16.399999999999999</v>
      </c>
      <c r="AJ23" s="23">
        <v>-2.2000000000000002</v>
      </c>
      <c r="AK23" s="23">
        <v>-11.1</v>
      </c>
      <c r="AL23" s="23">
        <v>-5.9</v>
      </c>
      <c r="AM23" s="23">
        <v>-3.8</v>
      </c>
      <c r="AN23" s="23">
        <v>-8.9</v>
      </c>
      <c r="AO23" s="23">
        <v>0.6</v>
      </c>
      <c r="AP23" s="23">
        <v>-8.1920000000000002</v>
      </c>
      <c r="AQ23" s="23">
        <v>-1.619</v>
      </c>
      <c r="AR23" s="23">
        <v>-4.3920000000000003</v>
      </c>
      <c r="AS23" s="23">
        <v>1.635</v>
      </c>
      <c r="AT23" s="23">
        <v>-0.95599999999999996</v>
      </c>
      <c r="AU23" s="23">
        <v>-17.727</v>
      </c>
    </row>
    <row r="24" spans="1:47" x14ac:dyDescent="0.25">
      <c r="A24" s="17" t="s">
        <v>471</v>
      </c>
      <c r="B24" s="15" t="s">
        <v>472</v>
      </c>
      <c r="C24" s="24">
        <v>17.600000000000001</v>
      </c>
      <c r="D24" s="24">
        <v>2.1</v>
      </c>
      <c r="E24" s="24">
        <v>3.3</v>
      </c>
      <c r="F24" s="24">
        <v>4.4000000000000004</v>
      </c>
      <c r="G24" s="24">
        <v>27.4</v>
      </c>
      <c r="H24" s="24">
        <v>2.1</v>
      </c>
      <c r="I24" s="24">
        <v>7.9</v>
      </c>
      <c r="J24" s="24">
        <v>5.2</v>
      </c>
      <c r="K24" s="24">
        <v>-2</v>
      </c>
      <c r="L24" s="24">
        <v>13.1</v>
      </c>
      <c r="M24" s="24">
        <v>14.6</v>
      </c>
      <c r="N24" s="24">
        <v>15.4</v>
      </c>
      <c r="O24" s="24">
        <v>-11.7</v>
      </c>
      <c r="P24" s="24">
        <v>0.8</v>
      </c>
      <c r="Q24" s="24">
        <v>19</v>
      </c>
      <c r="R24" s="24">
        <v>2.9</v>
      </c>
      <c r="S24" s="24">
        <v>5.6</v>
      </c>
      <c r="T24" s="24">
        <v>3.5</v>
      </c>
      <c r="U24" s="24">
        <v>25.6</v>
      </c>
      <c r="V24" s="24">
        <v>37.6</v>
      </c>
      <c r="W24" s="24">
        <v>-23.3</v>
      </c>
      <c r="X24" s="24">
        <v>8.6</v>
      </c>
      <c r="Y24" s="24">
        <v>13.111000000000001</v>
      </c>
      <c r="Z24" s="24">
        <v>-9</v>
      </c>
      <c r="AA24" s="24">
        <v>-10.6</v>
      </c>
      <c r="AB24" s="24">
        <v>17.3</v>
      </c>
      <c r="AC24" s="24">
        <v>7</v>
      </c>
      <c r="AD24" s="24">
        <v>0.1</v>
      </c>
      <c r="AE24" s="24">
        <v>-2.1</v>
      </c>
      <c r="AF24" s="24">
        <v>22.3</v>
      </c>
      <c r="AG24" s="24">
        <v>5.4</v>
      </c>
      <c r="AH24" s="24">
        <v>-1.7</v>
      </c>
      <c r="AI24" s="24">
        <v>50</v>
      </c>
      <c r="AJ24" s="24">
        <v>-57.3</v>
      </c>
      <c r="AK24" s="24">
        <v>82.1</v>
      </c>
      <c r="AL24" s="24">
        <v>-11.1</v>
      </c>
      <c r="AM24" s="24">
        <v>-6.4</v>
      </c>
      <c r="AN24" s="24">
        <v>9.5</v>
      </c>
      <c r="AO24" s="24">
        <v>42.7</v>
      </c>
      <c r="AP24" s="24">
        <v>41.576999999999998</v>
      </c>
      <c r="AQ24" s="24">
        <v>-55.258000000000003</v>
      </c>
      <c r="AR24" s="24">
        <v>-82.745999999999995</v>
      </c>
      <c r="AS24" s="24">
        <v>49.972999999999999</v>
      </c>
      <c r="AT24" s="24">
        <v>-0.13900000000000001</v>
      </c>
      <c r="AU24" s="24">
        <v>52.273000000000003</v>
      </c>
    </row>
    <row r="25" spans="1:47" x14ac:dyDescent="0.25">
      <c r="A25" s="41" t="s">
        <v>473</v>
      </c>
      <c r="B25" s="41" t="s">
        <v>474</v>
      </c>
      <c r="C25" s="23">
        <v>0.4</v>
      </c>
      <c r="D25" s="23">
        <v>0.3</v>
      </c>
      <c r="E25" s="23">
        <v>1.2</v>
      </c>
      <c r="F25" s="23">
        <v>1.8</v>
      </c>
      <c r="G25" s="23">
        <v>3.8</v>
      </c>
      <c r="H25" s="23">
        <v>-0.4</v>
      </c>
      <c r="I25" s="23">
        <v>0.4</v>
      </c>
      <c r="J25" s="23">
        <v>3.4</v>
      </c>
      <c r="K25" s="23">
        <v>-2.8</v>
      </c>
      <c r="L25" s="23">
        <v>0.6</v>
      </c>
      <c r="M25" s="23">
        <v>0.2</v>
      </c>
      <c r="N25" s="23">
        <v>0.2</v>
      </c>
      <c r="O25" s="23">
        <v>1</v>
      </c>
      <c r="P25" s="23">
        <v>0.2</v>
      </c>
      <c r="Q25" s="23">
        <v>1.7</v>
      </c>
      <c r="R25" s="23">
        <v>-0.1</v>
      </c>
      <c r="S25" s="23">
        <v>0.9</v>
      </c>
      <c r="T25" s="23">
        <v>1</v>
      </c>
      <c r="U25" s="23">
        <v>0</v>
      </c>
      <c r="V25" s="23">
        <v>1.8</v>
      </c>
      <c r="W25" s="23">
        <v>0.14299999999999999</v>
      </c>
      <c r="X25" s="23">
        <v>-9.0999999999999998E-2</v>
      </c>
      <c r="Y25" s="23">
        <v>0.92400000000000004</v>
      </c>
      <c r="Z25" s="23">
        <v>0.2</v>
      </c>
      <c r="AA25" s="23">
        <v>1.2</v>
      </c>
      <c r="AB25" s="23">
        <v>0.6</v>
      </c>
      <c r="AC25" s="23">
        <v>-0.6</v>
      </c>
      <c r="AD25" s="23">
        <v>2.2999999999999998</v>
      </c>
      <c r="AE25" s="23">
        <v>-0.2</v>
      </c>
      <c r="AF25" s="23">
        <v>2.1</v>
      </c>
      <c r="AG25" s="23">
        <v>1</v>
      </c>
      <c r="AH25" s="23">
        <v>-1.5</v>
      </c>
      <c r="AI25" s="23">
        <v>0.5</v>
      </c>
      <c r="AJ25" s="23">
        <v>-0.8</v>
      </c>
      <c r="AK25" s="23">
        <v>-0.9</v>
      </c>
      <c r="AL25" s="23">
        <v>9.4</v>
      </c>
      <c r="AM25" s="23">
        <v>-1</v>
      </c>
      <c r="AN25" s="23">
        <v>-2.2000000000000002</v>
      </c>
      <c r="AO25" s="23">
        <v>-4.9000000000000004</v>
      </c>
      <c r="AP25" s="23">
        <v>6.484</v>
      </c>
      <c r="AQ25" s="23">
        <v>-3.0979999999999999</v>
      </c>
      <c r="AR25" s="23">
        <v>-0.113</v>
      </c>
      <c r="AS25" s="23">
        <v>0.25800000000000001</v>
      </c>
      <c r="AT25" s="23">
        <v>1.5569999999999999</v>
      </c>
      <c r="AU25" s="23">
        <v>2.5209999999999999</v>
      </c>
    </row>
    <row r="26" spans="1:47" x14ac:dyDescent="0.25">
      <c r="A26" s="17" t="s">
        <v>396</v>
      </c>
      <c r="B26" s="15" t="s">
        <v>397</v>
      </c>
      <c r="C26" s="24" t="s">
        <v>60</v>
      </c>
      <c r="D26" s="24" t="s">
        <v>60</v>
      </c>
      <c r="E26" s="24" t="s">
        <v>60</v>
      </c>
      <c r="F26" s="24" t="s">
        <v>60</v>
      </c>
      <c r="G26" s="24" t="s">
        <v>60</v>
      </c>
      <c r="H26" s="24" t="s">
        <v>60</v>
      </c>
      <c r="I26" s="24" t="s">
        <v>60</v>
      </c>
      <c r="J26" s="24" t="s">
        <v>60</v>
      </c>
      <c r="K26" s="24" t="s">
        <v>60</v>
      </c>
      <c r="L26" s="24" t="s">
        <v>60</v>
      </c>
      <c r="M26" s="24" t="s">
        <v>60</v>
      </c>
      <c r="N26" s="24" t="s">
        <v>60</v>
      </c>
      <c r="O26" s="24" t="s">
        <v>60</v>
      </c>
      <c r="P26" s="24" t="s">
        <v>60</v>
      </c>
      <c r="Q26" s="24" t="s">
        <v>60</v>
      </c>
      <c r="R26" s="24" t="s">
        <v>60</v>
      </c>
      <c r="S26" s="24" t="s">
        <v>60</v>
      </c>
      <c r="T26" s="24">
        <v>9.6999999999999993</v>
      </c>
      <c r="U26" s="24">
        <v>2.6</v>
      </c>
      <c r="V26" s="24">
        <v>12.3</v>
      </c>
      <c r="W26" s="24">
        <v>-0.95199999999999996</v>
      </c>
      <c r="X26" s="24">
        <v>0.3</v>
      </c>
      <c r="Y26" s="24">
        <v>2.6520000000000001</v>
      </c>
      <c r="Z26" s="24">
        <v>-2.1</v>
      </c>
      <c r="AA26" s="24">
        <v>-0.1</v>
      </c>
      <c r="AB26" s="24">
        <v>25.1</v>
      </c>
      <c r="AC26" s="24">
        <v>-16.8</v>
      </c>
      <c r="AD26" s="24">
        <v>2.1</v>
      </c>
      <c r="AE26" s="24">
        <v>-0.4</v>
      </c>
      <c r="AF26" s="24">
        <v>10</v>
      </c>
      <c r="AG26" s="24">
        <v>-1.9</v>
      </c>
      <c r="AH26" s="24">
        <v>2.5</v>
      </c>
      <c r="AI26" s="24">
        <v>-1</v>
      </c>
      <c r="AJ26" s="24">
        <v>-1.2</v>
      </c>
      <c r="AK26" s="24">
        <v>-0.4</v>
      </c>
      <c r="AL26" s="24">
        <v>4.0999999999999996</v>
      </c>
      <c r="AM26" s="24">
        <v>-1.2</v>
      </c>
      <c r="AN26" s="24">
        <v>-2.6</v>
      </c>
      <c r="AO26" s="24">
        <v>2.4</v>
      </c>
      <c r="AP26" s="24">
        <v>1.2999999999999999E-2</v>
      </c>
      <c r="AQ26" s="24">
        <v>-1.819</v>
      </c>
      <c r="AR26" s="24">
        <v>1.8720000000000001</v>
      </c>
      <c r="AS26" s="24">
        <v>-7.6369999999999996</v>
      </c>
      <c r="AT26" s="24">
        <v>-0.157</v>
      </c>
      <c r="AU26" s="24">
        <v>-1.105</v>
      </c>
    </row>
    <row r="27" spans="1:47" x14ac:dyDescent="0.25">
      <c r="A27" s="41" t="s">
        <v>475</v>
      </c>
      <c r="B27" s="41" t="s">
        <v>476</v>
      </c>
      <c r="C27" s="23">
        <v>-4.2</v>
      </c>
      <c r="D27" s="23">
        <v>5.9</v>
      </c>
      <c r="E27" s="23">
        <v>3.1</v>
      </c>
      <c r="F27" s="23">
        <v>-2.8</v>
      </c>
      <c r="G27" s="23">
        <v>2</v>
      </c>
      <c r="H27" s="23">
        <v>-1.9</v>
      </c>
      <c r="I27" s="23">
        <v>6.3</v>
      </c>
      <c r="J27" s="23">
        <v>1.9</v>
      </c>
      <c r="K27" s="23">
        <v>-0.2</v>
      </c>
      <c r="L27" s="23">
        <v>6.2</v>
      </c>
      <c r="M27" s="23">
        <v>-3.6</v>
      </c>
      <c r="N27" s="23">
        <v>8.9</v>
      </c>
      <c r="O27" s="23">
        <v>8.5</v>
      </c>
      <c r="P27" s="23">
        <v>7.3</v>
      </c>
      <c r="Q27" s="23">
        <v>21.1</v>
      </c>
      <c r="R27" s="23">
        <v>-19.600000000000001</v>
      </c>
      <c r="S27" s="23">
        <v>12.9</v>
      </c>
      <c r="T27" s="23">
        <v>11.6</v>
      </c>
      <c r="U27" s="23">
        <v>9.3000000000000007</v>
      </c>
      <c r="V27" s="23">
        <v>14.2</v>
      </c>
      <c r="W27" s="23">
        <v>-25.3</v>
      </c>
      <c r="X27" s="23">
        <v>13.4</v>
      </c>
      <c r="Y27" s="23">
        <v>8.7680000000000007</v>
      </c>
      <c r="Z27" s="23">
        <v>-1.3</v>
      </c>
      <c r="AA27" s="23">
        <v>-4.4000000000000004</v>
      </c>
      <c r="AB27" s="23">
        <v>-25.6</v>
      </c>
      <c r="AC27" s="23">
        <v>11</v>
      </c>
      <c r="AD27" s="23">
        <v>15.3</v>
      </c>
      <c r="AE27" s="23">
        <v>-0.3</v>
      </c>
      <c r="AF27" s="23">
        <v>0.4</v>
      </c>
      <c r="AG27" s="23">
        <v>9</v>
      </c>
      <c r="AH27" s="23">
        <v>-36.1</v>
      </c>
      <c r="AI27" s="23">
        <v>18</v>
      </c>
      <c r="AJ27" s="23">
        <v>-4</v>
      </c>
      <c r="AK27" s="23">
        <v>8.3000000000000007</v>
      </c>
      <c r="AL27" s="23">
        <v>-29.3</v>
      </c>
      <c r="AM27" s="23">
        <v>16.8</v>
      </c>
      <c r="AN27" s="23">
        <v>-2.1</v>
      </c>
      <c r="AO27" s="23">
        <v>3.5</v>
      </c>
      <c r="AP27" s="23">
        <v>-22.117000000000001</v>
      </c>
      <c r="AQ27" s="23">
        <v>8.3740000000000006</v>
      </c>
      <c r="AR27" s="23">
        <v>3.0030000000000001</v>
      </c>
      <c r="AS27" s="23">
        <v>-13.968</v>
      </c>
      <c r="AT27" s="23">
        <v>15.454904815890764</v>
      </c>
      <c r="AU27" s="23">
        <v>6.3090951841092355</v>
      </c>
    </row>
    <row r="28" spans="1:47" x14ac:dyDescent="0.25">
      <c r="A28" s="17" t="s">
        <v>477</v>
      </c>
      <c r="B28" s="15" t="s">
        <v>478</v>
      </c>
      <c r="C28" s="24">
        <v>2.5</v>
      </c>
      <c r="D28" s="24">
        <v>-3.3</v>
      </c>
      <c r="E28" s="24">
        <v>4.5</v>
      </c>
      <c r="F28" s="24">
        <v>-13.3</v>
      </c>
      <c r="G28" s="24">
        <v>-9.6</v>
      </c>
      <c r="H28" s="24">
        <v>2.2999999999999998</v>
      </c>
      <c r="I28" s="24">
        <v>9.8000000000000007</v>
      </c>
      <c r="J28" s="24">
        <v>-3.6</v>
      </c>
      <c r="K28" s="24">
        <v>2.5</v>
      </c>
      <c r="L28" s="24">
        <v>11</v>
      </c>
      <c r="M28" s="24">
        <v>0.4</v>
      </c>
      <c r="N28" s="24">
        <v>0.8</v>
      </c>
      <c r="O28" s="24">
        <v>1.7</v>
      </c>
      <c r="P28" s="24">
        <v>7.9</v>
      </c>
      <c r="Q28" s="24">
        <v>10.8</v>
      </c>
      <c r="R28" s="24">
        <v>-0.7</v>
      </c>
      <c r="S28" s="24">
        <v>8.1</v>
      </c>
      <c r="T28" s="24">
        <v>78.3</v>
      </c>
      <c r="U28" s="24">
        <v>-47.953000000000003</v>
      </c>
      <c r="V28" s="24">
        <v>37.700000000000003</v>
      </c>
      <c r="W28" s="24">
        <v>8.6</v>
      </c>
      <c r="X28" s="24">
        <v>3.1</v>
      </c>
      <c r="Y28" s="24">
        <v>5.36</v>
      </c>
      <c r="Z28" s="24">
        <v>-14.2</v>
      </c>
      <c r="AA28" s="24">
        <v>2.8</v>
      </c>
      <c r="AB28" s="24">
        <v>3</v>
      </c>
      <c r="AC28" s="24">
        <v>42.4</v>
      </c>
      <c r="AD28" s="24">
        <v>27.3</v>
      </c>
      <c r="AE28" s="24">
        <v>-15.7</v>
      </c>
      <c r="AF28" s="24">
        <v>56.9</v>
      </c>
      <c r="AG28" s="24">
        <v>-21.5</v>
      </c>
      <c r="AH28" s="24">
        <v>-3</v>
      </c>
      <c r="AI28" s="24">
        <v>-16.7</v>
      </c>
      <c r="AJ28" s="24">
        <v>-8.1</v>
      </c>
      <c r="AK28" s="24">
        <v>34.700000000000003</v>
      </c>
      <c r="AL28" s="24">
        <v>-27.3</v>
      </c>
      <c r="AM28" s="24">
        <v>-0.6</v>
      </c>
      <c r="AN28" s="24">
        <v>-7.8</v>
      </c>
      <c r="AO28" s="24">
        <v>-3.2</v>
      </c>
      <c r="AP28" s="24">
        <v>-0.98199999999999998</v>
      </c>
      <c r="AQ28" s="24">
        <v>5.4829999999999997</v>
      </c>
      <c r="AR28" s="24">
        <v>6.4870000000000001</v>
      </c>
      <c r="AS28" s="24">
        <v>-24.045000000000002</v>
      </c>
      <c r="AT28" s="24">
        <v>1.2589999999999999</v>
      </c>
      <c r="AU28" s="24">
        <v>0.55900000000000005</v>
      </c>
    </row>
    <row r="29" spans="1:47" x14ac:dyDescent="0.25">
      <c r="A29" s="41" t="s">
        <v>479</v>
      </c>
      <c r="B29" s="41" t="s">
        <v>480</v>
      </c>
      <c r="C29" s="23">
        <v>7.5</v>
      </c>
      <c r="D29" s="23">
        <v>-11.5</v>
      </c>
      <c r="E29" s="23">
        <v>7.8</v>
      </c>
      <c r="F29" s="23">
        <v>10.199999999999999</v>
      </c>
      <c r="G29" s="23">
        <v>14</v>
      </c>
      <c r="H29" s="23">
        <v>-3.9</v>
      </c>
      <c r="I29" s="23">
        <v>-4.0999999999999996</v>
      </c>
      <c r="J29" s="23">
        <v>-6.8</v>
      </c>
      <c r="K29" s="23">
        <v>17.600000000000001</v>
      </c>
      <c r="L29" s="23">
        <v>2.8</v>
      </c>
      <c r="M29" s="23">
        <v>-23.3</v>
      </c>
      <c r="N29" s="23">
        <v>3</v>
      </c>
      <c r="O29" s="23">
        <v>22</v>
      </c>
      <c r="P29" s="23">
        <v>18.399999999999999</v>
      </c>
      <c r="Q29" s="23">
        <v>20</v>
      </c>
      <c r="R29" s="23">
        <v>-23.8</v>
      </c>
      <c r="S29" s="23">
        <v>-2.2000000000000002</v>
      </c>
      <c r="T29" s="23">
        <v>20.3</v>
      </c>
      <c r="U29" s="23">
        <v>18.899999999999999</v>
      </c>
      <c r="V29" s="23">
        <v>13.1</v>
      </c>
      <c r="W29" s="23">
        <v>-16.024999999999999</v>
      </c>
      <c r="X29" s="23">
        <v>-2.6</v>
      </c>
      <c r="Y29" s="23">
        <v>2.371</v>
      </c>
      <c r="Z29" s="23">
        <v>10.7</v>
      </c>
      <c r="AA29" s="23">
        <v>-5.6</v>
      </c>
      <c r="AB29" s="23">
        <v>-15.1</v>
      </c>
      <c r="AC29" s="23">
        <v>-0.6</v>
      </c>
      <c r="AD29" s="23">
        <v>-6.7</v>
      </c>
      <c r="AE29" s="23">
        <v>4.3</v>
      </c>
      <c r="AF29" s="23">
        <v>-18.100000000000001</v>
      </c>
      <c r="AG29" s="23">
        <v>11.7</v>
      </c>
      <c r="AH29" s="23">
        <v>-3.3</v>
      </c>
      <c r="AI29" s="23">
        <v>-13.8</v>
      </c>
      <c r="AJ29" s="23">
        <v>-1.6</v>
      </c>
      <c r="AK29" s="23">
        <v>-5.4</v>
      </c>
      <c r="AL29" s="23">
        <v>11</v>
      </c>
      <c r="AM29" s="23">
        <v>-15.7</v>
      </c>
      <c r="AN29" s="23">
        <v>8.8000000000000007</v>
      </c>
      <c r="AO29" s="23">
        <v>-5.0999999999999996</v>
      </c>
      <c r="AP29" s="23">
        <v>-4.3019999999999996</v>
      </c>
      <c r="AQ29" s="23">
        <v>20.353000000000002</v>
      </c>
      <c r="AR29" s="23">
        <v>4.6459999999999999</v>
      </c>
      <c r="AS29" s="23">
        <v>-8.0050000000000008</v>
      </c>
      <c r="AT29" s="23">
        <v>-6.0439999999999996</v>
      </c>
      <c r="AU29" s="23">
        <v>-8.9589999999999996</v>
      </c>
    </row>
    <row r="30" spans="1:47" x14ac:dyDescent="0.25">
      <c r="A30" s="17" t="s">
        <v>481</v>
      </c>
      <c r="B30" s="15" t="s">
        <v>482</v>
      </c>
      <c r="C30" s="24">
        <v>0</v>
      </c>
      <c r="D30" s="24" t="s">
        <v>60</v>
      </c>
      <c r="E30" s="24" t="s">
        <v>60</v>
      </c>
      <c r="F30" s="24" t="s">
        <v>60</v>
      </c>
      <c r="G30" s="24" t="s">
        <v>60</v>
      </c>
      <c r="H30" s="24" t="s">
        <v>60</v>
      </c>
      <c r="I30" s="24" t="s">
        <v>60</v>
      </c>
      <c r="J30" s="24" t="s">
        <v>60</v>
      </c>
      <c r="K30" s="24" t="s">
        <v>60</v>
      </c>
      <c r="L30" s="24" t="s">
        <v>60</v>
      </c>
      <c r="M30" s="24" t="s">
        <v>60</v>
      </c>
      <c r="N30" s="24" t="s">
        <v>60</v>
      </c>
      <c r="O30" s="24" t="s">
        <v>60</v>
      </c>
      <c r="P30" s="24" t="s">
        <v>60</v>
      </c>
      <c r="Q30" s="24" t="s">
        <v>60</v>
      </c>
      <c r="R30" s="24" t="s">
        <v>60</v>
      </c>
      <c r="S30" s="24" t="s">
        <v>60</v>
      </c>
      <c r="T30" s="24" t="s">
        <v>60</v>
      </c>
      <c r="U30" s="24" t="s">
        <v>60</v>
      </c>
      <c r="V30" s="24" t="s">
        <v>60</v>
      </c>
      <c r="W30" s="24" t="s">
        <v>60</v>
      </c>
      <c r="X30" s="24" t="s">
        <v>60</v>
      </c>
      <c r="Y30" s="24" t="s">
        <v>60</v>
      </c>
      <c r="Z30" s="24" t="s">
        <v>60</v>
      </c>
      <c r="AA30" s="24" t="s">
        <v>60</v>
      </c>
      <c r="AB30" s="24" t="s">
        <v>60</v>
      </c>
      <c r="AC30" s="24" t="s">
        <v>60</v>
      </c>
      <c r="AD30" s="24" t="s">
        <v>60</v>
      </c>
      <c r="AE30" s="24" t="s">
        <v>60</v>
      </c>
      <c r="AF30" s="24" t="s">
        <v>60</v>
      </c>
      <c r="AG30" s="24" t="s">
        <v>60</v>
      </c>
      <c r="AH30" s="24" t="s">
        <v>60</v>
      </c>
      <c r="AI30" s="24" t="s">
        <v>60</v>
      </c>
      <c r="AJ30" s="24" t="s">
        <v>60</v>
      </c>
      <c r="AK30" s="24" t="s">
        <v>60</v>
      </c>
      <c r="AL30" s="24" t="s">
        <v>60</v>
      </c>
      <c r="AM30" s="24" t="s">
        <v>60</v>
      </c>
      <c r="AN30" s="24" t="s">
        <v>60</v>
      </c>
      <c r="AO30" s="24" t="s">
        <v>60</v>
      </c>
      <c r="AP30" s="24">
        <v>-0.59299999999999997</v>
      </c>
      <c r="AQ30" s="24">
        <v>-0.98099999999999998</v>
      </c>
      <c r="AR30" s="24">
        <v>-0.38900000000000001</v>
      </c>
      <c r="AS30" s="24">
        <v>-0.08</v>
      </c>
      <c r="AT30" s="24">
        <v>-0.498</v>
      </c>
      <c r="AU30" s="24">
        <v>-0.67100000000000004</v>
      </c>
    </row>
    <row r="31" spans="1:47" x14ac:dyDescent="0.25">
      <c r="A31" s="41" t="s">
        <v>483</v>
      </c>
      <c r="B31" s="41" t="s">
        <v>484</v>
      </c>
      <c r="C31" s="23" t="s">
        <v>60</v>
      </c>
      <c r="D31" s="23">
        <v>36.6</v>
      </c>
      <c r="E31" s="23">
        <v>-36.200000000000003</v>
      </c>
      <c r="F31" s="23">
        <v>-3.5</v>
      </c>
      <c r="G31" s="23">
        <v>-3.1</v>
      </c>
      <c r="H31" s="23">
        <v>-0.4</v>
      </c>
      <c r="I31" s="23">
        <v>-3.2</v>
      </c>
      <c r="J31" s="23">
        <v>3.5</v>
      </c>
      <c r="K31" s="23">
        <v>-1</v>
      </c>
      <c r="L31" s="23">
        <v>-1.2</v>
      </c>
      <c r="M31" s="23">
        <v>1.1000000000000001</v>
      </c>
      <c r="N31" s="23">
        <v>-0.7</v>
      </c>
      <c r="O31" s="23">
        <v>0.8</v>
      </c>
      <c r="P31" s="23">
        <v>-0.5</v>
      </c>
      <c r="Q31" s="23">
        <v>0.7</v>
      </c>
      <c r="R31" s="23">
        <v>0</v>
      </c>
      <c r="S31" s="23">
        <v>0.4</v>
      </c>
      <c r="T31" s="23">
        <v>2.8</v>
      </c>
      <c r="U31" s="23">
        <v>0.8</v>
      </c>
      <c r="V31" s="23">
        <v>3.9</v>
      </c>
      <c r="W31" s="23">
        <v>-1.9</v>
      </c>
      <c r="X31" s="23">
        <v>2.6</v>
      </c>
      <c r="Y31" s="23">
        <v>0</v>
      </c>
      <c r="Z31" s="23">
        <v>1.0740000000000001</v>
      </c>
      <c r="AA31" s="23">
        <v>1.8</v>
      </c>
      <c r="AB31" s="23">
        <v>0</v>
      </c>
      <c r="AC31" s="23">
        <v>0.4</v>
      </c>
      <c r="AD31" s="23">
        <v>0.4</v>
      </c>
      <c r="AE31" s="23">
        <v>0.8</v>
      </c>
      <c r="AF31" s="23">
        <v>1.6</v>
      </c>
      <c r="AG31" s="23">
        <v>0.3</v>
      </c>
      <c r="AH31" s="23">
        <v>0.4</v>
      </c>
      <c r="AI31" s="23">
        <v>-0.5</v>
      </c>
      <c r="AJ31" s="23">
        <v>0.6</v>
      </c>
      <c r="AK31" s="23" t="s">
        <v>60</v>
      </c>
      <c r="AL31" s="23" t="s">
        <v>60</v>
      </c>
      <c r="AM31" s="23" t="s">
        <v>60</v>
      </c>
      <c r="AN31" s="23" t="s">
        <v>60</v>
      </c>
      <c r="AO31" s="23" t="s">
        <v>60</v>
      </c>
      <c r="AP31" s="23" t="s">
        <v>60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</row>
    <row r="32" spans="1:47" x14ac:dyDescent="0.25">
      <c r="A32" s="17" t="s">
        <v>485</v>
      </c>
      <c r="B32" s="15" t="s">
        <v>486</v>
      </c>
      <c r="C32" s="24" t="s">
        <v>60</v>
      </c>
      <c r="D32" s="24" t="s">
        <v>60</v>
      </c>
      <c r="E32" s="24" t="s">
        <v>60</v>
      </c>
      <c r="F32" s="24">
        <v>5.4</v>
      </c>
      <c r="G32" s="24">
        <v>5.3</v>
      </c>
      <c r="H32" s="24">
        <v>-5.5</v>
      </c>
      <c r="I32" s="24">
        <v>0</v>
      </c>
      <c r="J32" s="24">
        <v>0</v>
      </c>
      <c r="K32" s="24">
        <v>0</v>
      </c>
      <c r="L32" s="24">
        <v>-5.7</v>
      </c>
      <c r="M32" s="24">
        <v>0</v>
      </c>
      <c r="N32" s="24">
        <v>-4.3999999999999997E-2</v>
      </c>
      <c r="O32" s="24">
        <v>0</v>
      </c>
      <c r="P32" s="24">
        <v>0</v>
      </c>
      <c r="Q32" s="24">
        <v>-0.2</v>
      </c>
      <c r="R32" s="24">
        <v>0</v>
      </c>
      <c r="S32" s="24" t="s">
        <v>60</v>
      </c>
      <c r="T32" s="24" t="s">
        <v>60</v>
      </c>
      <c r="U32" s="24" t="s">
        <v>60</v>
      </c>
      <c r="V32" s="24" t="s">
        <v>60</v>
      </c>
      <c r="W32" s="24"/>
      <c r="X32" s="24" t="s">
        <v>60</v>
      </c>
      <c r="Y32" s="24" t="s">
        <v>60</v>
      </c>
      <c r="Z32" s="24" t="s">
        <v>60</v>
      </c>
      <c r="AA32" s="24">
        <v>0</v>
      </c>
      <c r="AB32" s="24" t="s">
        <v>60</v>
      </c>
      <c r="AC32" s="24" t="s">
        <v>60</v>
      </c>
      <c r="AD32" s="24" t="s">
        <v>60</v>
      </c>
      <c r="AE32" s="24" t="s">
        <v>60</v>
      </c>
      <c r="AF32" s="24" t="s">
        <v>60</v>
      </c>
      <c r="AG32" s="24" t="s">
        <v>60</v>
      </c>
      <c r="AH32" s="24" t="s">
        <v>60</v>
      </c>
      <c r="AI32" s="24" t="s">
        <v>60</v>
      </c>
      <c r="AJ32" s="24" t="s">
        <v>60</v>
      </c>
      <c r="AK32" s="24" t="s">
        <v>60</v>
      </c>
      <c r="AL32" s="24" t="s">
        <v>60</v>
      </c>
      <c r="AM32" s="24" t="s">
        <v>60</v>
      </c>
      <c r="AN32" s="24" t="s">
        <v>60</v>
      </c>
      <c r="AO32" s="24" t="s">
        <v>60</v>
      </c>
      <c r="AP32" s="24" t="s">
        <v>60</v>
      </c>
      <c r="AQ32" s="24">
        <v>0</v>
      </c>
      <c r="AR32" s="24">
        <v>0</v>
      </c>
      <c r="AS32" s="24">
        <v>0</v>
      </c>
      <c r="AT32" s="24">
        <v>0</v>
      </c>
      <c r="AU32" s="24">
        <v>0</v>
      </c>
    </row>
    <row r="33" spans="1:47" x14ac:dyDescent="0.25">
      <c r="A33" s="41" t="s">
        <v>487</v>
      </c>
      <c r="B33" s="41" t="s">
        <v>174</v>
      </c>
      <c r="C33" s="23" t="s">
        <v>60</v>
      </c>
      <c r="D33" s="23" t="s">
        <v>60</v>
      </c>
      <c r="E33" s="23" t="s">
        <v>60</v>
      </c>
      <c r="F33" s="23">
        <v>2.9000000000000001E-2</v>
      </c>
      <c r="G33" s="23">
        <v>2.9000000000000001E-2</v>
      </c>
      <c r="H33" s="23" t="s">
        <v>60</v>
      </c>
      <c r="I33" s="23" t="s">
        <v>60</v>
      </c>
      <c r="J33" s="23" t="s">
        <v>60</v>
      </c>
      <c r="K33" s="23" t="s">
        <v>60</v>
      </c>
      <c r="L33" s="23" t="s">
        <v>60</v>
      </c>
      <c r="M33" s="23" t="s">
        <v>60</v>
      </c>
      <c r="N33" s="23" t="s">
        <v>60</v>
      </c>
      <c r="O33" s="23" t="s">
        <v>60</v>
      </c>
      <c r="P33" s="23" t="s">
        <v>60</v>
      </c>
      <c r="Q33" s="23" t="s">
        <v>60</v>
      </c>
      <c r="R33" s="23" t="s">
        <v>60</v>
      </c>
      <c r="S33" s="23" t="s">
        <v>60</v>
      </c>
      <c r="T33" s="23" t="s">
        <v>60</v>
      </c>
      <c r="U33" s="23" t="s">
        <v>60</v>
      </c>
      <c r="V33" s="23" t="s">
        <v>60</v>
      </c>
      <c r="W33" s="23" t="s">
        <v>60</v>
      </c>
      <c r="X33" s="23" t="s">
        <v>60</v>
      </c>
      <c r="Y33" s="23" t="s">
        <v>60</v>
      </c>
      <c r="Z33" s="23" t="s">
        <v>60</v>
      </c>
      <c r="AA33" s="23" t="s">
        <v>60</v>
      </c>
      <c r="AB33" s="23" t="s">
        <v>60</v>
      </c>
      <c r="AC33" s="23" t="s">
        <v>60</v>
      </c>
      <c r="AD33" s="23" t="s">
        <v>60</v>
      </c>
      <c r="AE33" s="23" t="s">
        <v>60</v>
      </c>
      <c r="AF33" s="23" t="s">
        <v>60</v>
      </c>
      <c r="AG33" s="23" t="s">
        <v>60</v>
      </c>
      <c r="AH33" s="23" t="s">
        <v>60</v>
      </c>
      <c r="AI33" s="23" t="s">
        <v>60</v>
      </c>
      <c r="AJ33" s="23" t="s">
        <v>60</v>
      </c>
      <c r="AK33" s="23" t="s">
        <v>60</v>
      </c>
      <c r="AL33" s="23" t="s">
        <v>60</v>
      </c>
      <c r="AM33" s="23" t="s">
        <v>60</v>
      </c>
      <c r="AN33" s="23" t="s">
        <v>60</v>
      </c>
      <c r="AO33" s="23" t="s">
        <v>60</v>
      </c>
      <c r="AP33" s="23" t="s">
        <v>60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</row>
    <row r="34" spans="1:47" x14ac:dyDescent="0.25">
      <c r="A34" s="17" t="s">
        <v>488</v>
      </c>
      <c r="B34" s="15" t="s">
        <v>489</v>
      </c>
      <c r="C34" s="24">
        <v>60.7</v>
      </c>
      <c r="D34" s="24">
        <v>50</v>
      </c>
      <c r="E34" s="24">
        <v>35.700000000000003</v>
      </c>
      <c r="F34" s="24">
        <v>71</v>
      </c>
      <c r="G34" s="24">
        <v>217.4</v>
      </c>
      <c r="H34" s="24">
        <v>57.5</v>
      </c>
      <c r="I34" s="24">
        <v>-5</v>
      </c>
      <c r="J34" s="24">
        <v>134.30000000000001</v>
      </c>
      <c r="K34" s="24">
        <v>89.9</v>
      </c>
      <c r="L34" s="24">
        <v>276.7</v>
      </c>
      <c r="M34" s="24">
        <v>63.7</v>
      </c>
      <c r="N34" s="24">
        <v>105.3</v>
      </c>
      <c r="O34" s="24">
        <v>120.7</v>
      </c>
      <c r="P34" s="24">
        <v>180.8</v>
      </c>
      <c r="Q34" s="24">
        <v>470.5</v>
      </c>
      <c r="R34" s="24">
        <v>90.2</v>
      </c>
      <c r="S34" s="24">
        <v>90.6</v>
      </c>
      <c r="T34" s="24">
        <v>179.1</v>
      </c>
      <c r="U34" s="24">
        <v>201.31899999999999</v>
      </c>
      <c r="V34" s="24">
        <v>561.16399999999999</v>
      </c>
      <c r="W34" s="24">
        <v>172.98</v>
      </c>
      <c r="X34" s="24">
        <v>186.3</v>
      </c>
      <c r="Y34" s="24">
        <v>228.32599999999999</v>
      </c>
      <c r="Z34" s="24">
        <v>181.9</v>
      </c>
      <c r="AA34" s="24">
        <v>769.4</v>
      </c>
      <c r="AB34" s="24">
        <v>162.69999999999999</v>
      </c>
      <c r="AC34" s="24">
        <v>182.7</v>
      </c>
      <c r="AD34" s="24">
        <v>188.1</v>
      </c>
      <c r="AE34" s="24">
        <v>242.6</v>
      </c>
      <c r="AF34" s="24">
        <v>776</v>
      </c>
      <c r="AG34" s="24">
        <v>290.7</v>
      </c>
      <c r="AH34" s="24">
        <v>158</v>
      </c>
      <c r="AI34" s="24">
        <v>246.5</v>
      </c>
      <c r="AJ34" s="24">
        <v>85.3</v>
      </c>
      <c r="AK34" s="24">
        <v>333.21499999999997</v>
      </c>
      <c r="AL34" s="24">
        <v>192.3</v>
      </c>
      <c r="AM34" s="24">
        <v>289.20299999999997</v>
      </c>
      <c r="AN34" s="24">
        <v>210</v>
      </c>
      <c r="AO34" s="24">
        <v>326.10000000000002</v>
      </c>
      <c r="AP34" s="24">
        <v>232.48399999999998</v>
      </c>
      <c r="AQ34" s="24">
        <v>245.65599999999998</v>
      </c>
      <c r="AR34" s="24">
        <v>302.7480000000001</v>
      </c>
      <c r="AS34" s="24">
        <v>264.62899999999996</v>
      </c>
      <c r="AT34" s="24">
        <v>306.63299999999998</v>
      </c>
      <c r="AU34" s="24">
        <v>308.68500000000017</v>
      </c>
    </row>
    <row r="35" spans="1:47" x14ac:dyDescent="0.25">
      <c r="A35" s="41" t="s">
        <v>490</v>
      </c>
      <c r="B35" s="41" t="s">
        <v>491</v>
      </c>
      <c r="C35" s="23">
        <v>-26.9</v>
      </c>
      <c r="D35" s="23">
        <v>26.8</v>
      </c>
      <c r="E35" s="23">
        <v>-0.1</v>
      </c>
      <c r="F35" s="23">
        <v>-55.7</v>
      </c>
      <c r="G35" s="23">
        <v>-55.8</v>
      </c>
      <c r="H35" s="23">
        <v>-24.2</v>
      </c>
      <c r="I35" s="23" t="s">
        <v>60</v>
      </c>
      <c r="J35" s="23">
        <v>-18.600000000000001</v>
      </c>
      <c r="K35" s="23" t="s">
        <v>60</v>
      </c>
      <c r="L35" s="23">
        <v>-42.7</v>
      </c>
      <c r="M35" s="23">
        <v>-12.6</v>
      </c>
      <c r="N35" s="23" t="s">
        <v>60</v>
      </c>
      <c r="O35" s="23">
        <v>-13.8</v>
      </c>
      <c r="P35" s="23" t="s">
        <v>60</v>
      </c>
      <c r="Q35" s="23">
        <v>-26.4</v>
      </c>
      <c r="R35" s="23">
        <v>-12.3</v>
      </c>
      <c r="S35" s="23" t="s">
        <v>60</v>
      </c>
      <c r="T35" s="23">
        <v>-13.7</v>
      </c>
      <c r="U35" s="23">
        <v>0.6</v>
      </c>
      <c r="V35" s="23">
        <v>-25.4</v>
      </c>
      <c r="W35" s="23">
        <v>-33.1</v>
      </c>
      <c r="X35" s="23">
        <v>-4.0999999999999996</v>
      </c>
      <c r="Y35" s="23">
        <v>-33.200000000000003</v>
      </c>
      <c r="Z35" s="23">
        <v>0</v>
      </c>
      <c r="AA35" s="23">
        <v>-70.400000000000006</v>
      </c>
      <c r="AB35" s="23">
        <v>-43.2</v>
      </c>
      <c r="AC35" s="23">
        <v>0</v>
      </c>
      <c r="AD35" s="23">
        <v>-40.9</v>
      </c>
      <c r="AE35" s="23">
        <v>-12</v>
      </c>
      <c r="AF35" s="23">
        <v>-96.1</v>
      </c>
      <c r="AG35" s="23" t="s">
        <v>60</v>
      </c>
      <c r="AH35" s="23">
        <v>-41.2</v>
      </c>
      <c r="AI35" s="23" t="s">
        <v>60</v>
      </c>
      <c r="AJ35" s="23">
        <v>-32.799999999999997</v>
      </c>
      <c r="AK35" s="23" t="s">
        <v>60</v>
      </c>
      <c r="AL35" s="23">
        <v>-23.7</v>
      </c>
      <c r="AM35" s="23" t="s">
        <v>60</v>
      </c>
      <c r="AN35" s="23">
        <v>-23.5</v>
      </c>
      <c r="AO35" s="23" t="s">
        <v>60</v>
      </c>
      <c r="AP35" s="23">
        <v>-22.765999999999998</v>
      </c>
      <c r="AQ35" s="23">
        <v>-9.8930000000000007</v>
      </c>
      <c r="AR35" s="23">
        <v>0</v>
      </c>
      <c r="AS35" s="23">
        <v>-37.832999999999998</v>
      </c>
      <c r="AT35" s="23">
        <v>0</v>
      </c>
      <c r="AU35" s="23">
        <v>-30.038</v>
      </c>
    </row>
    <row r="36" spans="1:47" x14ac:dyDescent="0.25">
      <c r="A36" s="17" t="s">
        <v>492</v>
      </c>
      <c r="B36" s="15" t="s">
        <v>493</v>
      </c>
      <c r="C36" s="24" t="s">
        <v>60</v>
      </c>
      <c r="D36" s="24" t="s">
        <v>60</v>
      </c>
      <c r="E36" s="24" t="s">
        <v>60</v>
      </c>
      <c r="F36" s="24" t="s">
        <v>60</v>
      </c>
      <c r="G36" s="24" t="s">
        <v>60</v>
      </c>
      <c r="H36" s="24" t="s">
        <v>60</v>
      </c>
      <c r="I36" s="24" t="s">
        <v>60</v>
      </c>
      <c r="J36" s="24" t="s">
        <v>60</v>
      </c>
      <c r="K36" s="24" t="s">
        <v>60</v>
      </c>
      <c r="L36" s="24" t="s">
        <v>60</v>
      </c>
      <c r="M36" s="24" t="s">
        <v>60</v>
      </c>
      <c r="N36" s="24" t="s">
        <v>60</v>
      </c>
      <c r="O36" s="24" t="s">
        <v>60</v>
      </c>
      <c r="P36" s="24" t="s">
        <v>60</v>
      </c>
      <c r="Q36" s="24" t="s">
        <v>60</v>
      </c>
      <c r="R36" s="24" t="s">
        <v>60</v>
      </c>
      <c r="S36" s="24" t="s">
        <v>60</v>
      </c>
      <c r="T36" s="24" t="s">
        <v>60</v>
      </c>
      <c r="U36" s="24" t="s">
        <v>60</v>
      </c>
      <c r="V36" s="24" t="s">
        <v>60</v>
      </c>
      <c r="W36" s="24">
        <v>0</v>
      </c>
      <c r="X36" s="24" t="s">
        <v>60</v>
      </c>
      <c r="Y36" s="24" t="s">
        <v>60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 t="s">
        <v>60</v>
      </c>
      <c r="AH36" s="24" t="s">
        <v>60</v>
      </c>
      <c r="AI36" s="24" t="s">
        <v>60</v>
      </c>
      <c r="AJ36" s="24" t="s">
        <v>60</v>
      </c>
      <c r="AK36" s="24" t="s">
        <v>60</v>
      </c>
      <c r="AL36" s="24" t="s">
        <v>60</v>
      </c>
      <c r="AM36" s="24" t="s">
        <v>60</v>
      </c>
      <c r="AN36" s="24" t="s">
        <v>60</v>
      </c>
      <c r="AO36" s="24" t="s">
        <v>60</v>
      </c>
      <c r="AP36" s="24" t="s">
        <v>60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</row>
    <row r="37" spans="1:47" x14ac:dyDescent="0.25">
      <c r="A37" s="41" t="s">
        <v>494</v>
      </c>
      <c r="B37" s="41" t="s">
        <v>495</v>
      </c>
      <c r="C37" s="23">
        <v>-12.9</v>
      </c>
      <c r="D37" s="23">
        <v>-7.7</v>
      </c>
      <c r="E37" s="23">
        <v>-0.2</v>
      </c>
      <c r="F37" s="23">
        <v>-2.4</v>
      </c>
      <c r="G37" s="23">
        <v>-23.2</v>
      </c>
      <c r="H37" s="23">
        <v>-1.9</v>
      </c>
      <c r="I37" s="23">
        <v>-1</v>
      </c>
      <c r="J37" s="23">
        <v>-3</v>
      </c>
      <c r="K37" s="23">
        <v>-10.6</v>
      </c>
      <c r="L37" s="23">
        <v>-16.5</v>
      </c>
      <c r="M37" s="23">
        <v>-4</v>
      </c>
      <c r="N37" s="23">
        <v>-5.7</v>
      </c>
      <c r="O37" s="23">
        <v>-11.6</v>
      </c>
      <c r="P37" s="23">
        <v>-12.5</v>
      </c>
      <c r="Q37" s="23">
        <v>-33.799999999999997</v>
      </c>
      <c r="R37" s="23">
        <v>-23.9</v>
      </c>
      <c r="S37" s="23">
        <v>-2.6</v>
      </c>
      <c r="T37" s="23">
        <v>-7.7</v>
      </c>
      <c r="U37" s="23">
        <v>-27.6</v>
      </c>
      <c r="V37" s="23">
        <v>-61.7</v>
      </c>
      <c r="W37" s="23">
        <v>-14.7</v>
      </c>
      <c r="X37" s="23">
        <v>-23.8</v>
      </c>
      <c r="Y37" s="23">
        <v>-34.5</v>
      </c>
      <c r="Z37" s="23">
        <v>-38.700000000000003</v>
      </c>
      <c r="AA37" s="23">
        <v>-111.8</v>
      </c>
      <c r="AB37" s="23">
        <v>-23.8</v>
      </c>
      <c r="AC37" s="23">
        <v>-24.6</v>
      </c>
      <c r="AD37" s="23">
        <v>-30</v>
      </c>
      <c r="AE37" s="23">
        <v>-40.200000000000003</v>
      </c>
      <c r="AF37" s="23">
        <v>-118.6</v>
      </c>
      <c r="AG37" s="23">
        <v>-25.3</v>
      </c>
      <c r="AH37" s="23">
        <v>-34</v>
      </c>
      <c r="AI37" s="23">
        <v>-41.5</v>
      </c>
      <c r="AJ37" s="23">
        <v>-47.3</v>
      </c>
      <c r="AK37" s="23">
        <v>-33.700000000000003</v>
      </c>
      <c r="AL37" s="23">
        <v>-33.1</v>
      </c>
      <c r="AM37" s="23">
        <v>-46.6</v>
      </c>
      <c r="AN37" s="23">
        <v>-59.4</v>
      </c>
      <c r="AO37" s="23">
        <v>-45.5</v>
      </c>
      <c r="AP37" s="23">
        <v>-37.466999999999999</v>
      </c>
      <c r="AQ37" s="23">
        <v>-69.620999999999995</v>
      </c>
      <c r="AR37" s="23">
        <v>-56.963000000000001</v>
      </c>
      <c r="AS37" s="23">
        <v>-39.765000000000001</v>
      </c>
      <c r="AT37" s="23">
        <v>-36.179000000000002</v>
      </c>
      <c r="AU37" s="23">
        <v>-44.201999999999998</v>
      </c>
    </row>
    <row r="38" spans="1:47" x14ac:dyDescent="0.25">
      <c r="A38" s="17" t="s">
        <v>496</v>
      </c>
      <c r="B38" s="15" t="s">
        <v>497</v>
      </c>
      <c r="C38" s="24" t="s">
        <v>60</v>
      </c>
      <c r="D38" s="24" t="s">
        <v>60</v>
      </c>
      <c r="E38" s="24" t="s">
        <v>60</v>
      </c>
      <c r="F38" s="24" t="s">
        <v>60</v>
      </c>
      <c r="G38" s="24" t="s">
        <v>60</v>
      </c>
      <c r="H38" s="24" t="s">
        <v>60</v>
      </c>
      <c r="I38" s="24" t="s">
        <v>60</v>
      </c>
      <c r="J38" s="24" t="s">
        <v>60</v>
      </c>
      <c r="K38" s="24" t="s">
        <v>60</v>
      </c>
      <c r="L38" s="24" t="s">
        <v>60</v>
      </c>
      <c r="M38" s="24" t="s">
        <v>60</v>
      </c>
      <c r="N38" s="24" t="s">
        <v>60</v>
      </c>
      <c r="O38" s="24" t="s">
        <v>60</v>
      </c>
      <c r="P38" s="24" t="s">
        <v>60</v>
      </c>
      <c r="Q38" s="24" t="s">
        <v>60</v>
      </c>
      <c r="R38" s="24">
        <v>-10.52</v>
      </c>
      <c r="S38" s="24">
        <v>10.52</v>
      </c>
      <c r="T38" s="24" t="s">
        <v>60</v>
      </c>
      <c r="U38" s="24" t="s">
        <v>60</v>
      </c>
      <c r="V38" s="24" t="s">
        <v>60</v>
      </c>
      <c r="W38" s="24" t="s">
        <v>60</v>
      </c>
      <c r="X38" s="24" t="s">
        <v>60</v>
      </c>
      <c r="Y38" s="24" t="s">
        <v>60</v>
      </c>
      <c r="Z38" s="24">
        <v>0</v>
      </c>
      <c r="AA38" s="24" t="s">
        <v>60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 t="s">
        <v>60</v>
      </c>
      <c r="AH38" s="24" t="s">
        <v>60</v>
      </c>
      <c r="AI38" s="24" t="s">
        <v>60</v>
      </c>
      <c r="AJ38" s="24" t="s">
        <v>60</v>
      </c>
      <c r="AK38" s="24" t="s">
        <v>60</v>
      </c>
      <c r="AL38" s="24" t="s">
        <v>60</v>
      </c>
      <c r="AM38" s="24" t="s">
        <v>60</v>
      </c>
      <c r="AN38" s="24" t="s">
        <v>60</v>
      </c>
      <c r="AO38" s="24" t="s">
        <v>60</v>
      </c>
      <c r="AP38" s="24" t="s">
        <v>60</v>
      </c>
      <c r="AQ38" s="24">
        <v>0</v>
      </c>
      <c r="AR38" s="24">
        <v>0</v>
      </c>
      <c r="AS38" s="24">
        <v>0</v>
      </c>
      <c r="AT38" s="24">
        <v>0</v>
      </c>
      <c r="AU38" s="24">
        <v>0</v>
      </c>
    </row>
    <row r="39" spans="1:47" x14ac:dyDescent="0.25">
      <c r="A39" s="41" t="s">
        <v>498</v>
      </c>
      <c r="B39" s="41" t="s">
        <v>499</v>
      </c>
      <c r="C39" s="23" t="s">
        <v>60</v>
      </c>
      <c r="D39" s="23" t="s">
        <v>60</v>
      </c>
      <c r="E39" s="23" t="s">
        <v>60</v>
      </c>
      <c r="F39" s="23" t="s">
        <v>60</v>
      </c>
      <c r="G39" s="23" t="s">
        <v>60</v>
      </c>
      <c r="H39" s="23" t="s">
        <v>60</v>
      </c>
      <c r="I39" s="23" t="s">
        <v>60</v>
      </c>
      <c r="J39" s="23" t="s">
        <v>60</v>
      </c>
      <c r="K39" s="23" t="s">
        <v>60</v>
      </c>
      <c r="L39" s="23" t="s">
        <v>60</v>
      </c>
      <c r="M39" s="23" t="s">
        <v>60</v>
      </c>
      <c r="N39" s="23" t="s">
        <v>60</v>
      </c>
      <c r="O39" s="23" t="s">
        <v>60</v>
      </c>
      <c r="P39" s="23" t="s">
        <v>60</v>
      </c>
      <c r="Q39" s="23" t="s">
        <v>60</v>
      </c>
      <c r="R39" s="23" t="s">
        <v>60</v>
      </c>
      <c r="S39" s="23" t="s">
        <v>60</v>
      </c>
      <c r="T39" s="23" t="s">
        <v>60</v>
      </c>
      <c r="U39" s="23" t="s">
        <v>60</v>
      </c>
      <c r="V39" s="23" t="s">
        <v>60</v>
      </c>
      <c r="W39" s="23" t="s">
        <v>60</v>
      </c>
      <c r="X39" s="23" t="s">
        <v>60</v>
      </c>
      <c r="Y39" s="23" t="s">
        <v>60</v>
      </c>
      <c r="Z39" s="23">
        <v>0</v>
      </c>
      <c r="AA39" s="23" t="s">
        <v>60</v>
      </c>
      <c r="AB39" s="23">
        <v>0</v>
      </c>
      <c r="AC39" s="23">
        <v>0</v>
      </c>
      <c r="AD39" s="23">
        <v>0</v>
      </c>
      <c r="AE39" s="23">
        <v>0</v>
      </c>
      <c r="AF39" s="23">
        <v>0</v>
      </c>
      <c r="AG39" s="23" t="s">
        <v>60</v>
      </c>
      <c r="AH39" s="23" t="s">
        <v>60</v>
      </c>
      <c r="AI39" s="23" t="s">
        <v>60</v>
      </c>
      <c r="AJ39" s="23" t="s">
        <v>60</v>
      </c>
      <c r="AK39" s="23" t="s">
        <v>60</v>
      </c>
      <c r="AL39" s="23" t="s">
        <v>60</v>
      </c>
      <c r="AM39" s="23" t="s">
        <v>60</v>
      </c>
      <c r="AN39" s="23" t="s">
        <v>60</v>
      </c>
      <c r="AO39" s="23" t="s">
        <v>60</v>
      </c>
      <c r="AP39" s="23" t="s">
        <v>60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</row>
    <row r="40" spans="1:47" x14ac:dyDescent="0.25">
      <c r="A40" s="17" t="s">
        <v>500</v>
      </c>
      <c r="B40" s="15" t="s">
        <v>501</v>
      </c>
      <c r="C40" s="24" t="s">
        <v>60</v>
      </c>
      <c r="D40" s="24" t="s">
        <v>60</v>
      </c>
      <c r="E40" s="24" t="s">
        <v>60</v>
      </c>
      <c r="F40" s="24" t="s">
        <v>60</v>
      </c>
      <c r="G40" s="24" t="s">
        <v>60</v>
      </c>
      <c r="H40" s="24" t="s">
        <v>60</v>
      </c>
      <c r="I40" s="24" t="s">
        <v>60</v>
      </c>
      <c r="J40" s="24" t="s">
        <v>60</v>
      </c>
      <c r="K40" s="24" t="s">
        <v>60</v>
      </c>
      <c r="L40" s="24" t="s">
        <v>60</v>
      </c>
      <c r="M40" s="24" t="s">
        <v>60</v>
      </c>
      <c r="N40" s="24">
        <v>-5.74</v>
      </c>
      <c r="O40" s="24">
        <v>-0.1</v>
      </c>
      <c r="P40" s="24">
        <v>-4.4000000000000004</v>
      </c>
      <c r="Q40" s="24">
        <v>-10.199999999999999</v>
      </c>
      <c r="R40" s="24" t="s">
        <v>60</v>
      </c>
      <c r="S40" s="24">
        <v>-16.04</v>
      </c>
      <c r="T40" s="24">
        <v>-3.2</v>
      </c>
      <c r="U40" s="24">
        <v>-5.31</v>
      </c>
      <c r="V40" s="24">
        <v>-24.55</v>
      </c>
      <c r="W40" s="24" t="s">
        <v>60</v>
      </c>
      <c r="X40" s="24">
        <v>-2.4500000000000002</v>
      </c>
      <c r="Y40" s="24">
        <v>-6.34</v>
      </c>
      <c r="Z40" s="24">
        <v>-3.23</v>
      </c>
      <c r="AA40" s="24">
        <v>-12.03</v>
      </c>
      <c r="AB40" s="24">
        <v>0</v>
      </c>
      <c r="AC40" s="24">
        <v>-6.62</v>
      </c>
      <c r="AD40" s="24">
        <v>-4.18</v>
      </c>
      <c r="AE40" s="24">
        <v>-4.82</v>
      </c>
      <c r="AF40" s="24">
        <v>-15.62</v>
      </c>
      <c r="AG40" s="24">
        <v>-1.1000000000000001</v>
      </c>
      <c r="AH40" s="24">
        <v>-6.2</v>
      </c>
      <c r="AI40" s="24">
        <v>-2.2000000000000002</v>
      </c>
      <c r="AJ40" s="24">
        <v>-9.4</v>
      </c>
      <c r="AK40" s="24" t="s">
        <v>60</v>
      </c>
      <c r="AL40" s="24" t="s">
        <v>60</v>
      </c>
      <c r="AM40" s="24" t="s">
        <v>60</v>
      </c>
      <c r="AN40" s="24" t="s">
        <v>60</v>
      </c>
      <c r="AO40" s="24" t="s">
        <v>60</v>
      </c>
      <c r="AP40" s="24" t="s">
        <v>60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</row>
    <row r="41" spans="1:47" x14ac:dyDescent="0.25">
      <c r="A41" s="41" t="s">
        <v>502</v>
      </c>
      <c r="B41" s="41" t="s">
        <v>503</v>
      </c>
      <c r="C41" s="23">
        <v>20.9</v>
      </c>
      <c r="D41" s="23">
        <v>69.099999999999994</v>
      </c>
      <c r="E41" s="23">
        <v>35.4</v>
      </c>
      <c r="F41" s="23">
        <v>12.9</v>
      </c>
      <c r="G41" s="23">
        <v>138.4</v>
      </c>
      <c r="H41" s="23">
        <v>31.4</v>
      </c>
      <c r="I41" s="23">
        <v>-6</v>
      </c>
      <c r="J41" s="23">
        <v>112.7</v>
      </c>
      <c r="K41" s="23">
        <v>79.3</v>
      </c>
      <c r="L41" s="23">
        <v>217.5</v>
      </c>
      <c r="M41" s="23">
        <v>47.1</v>
      </c>
      <c r="N41" s="23">
        <v>93.9</v>
      </c>
      <c r="O41" s="23">
        <v>95.1</v>
      </c>
      <c r="P41" s="23">
        <v>163.9</v>
      </c>
      <c r="Q41" s="23">
        <v>400</v>
      </c>
      <c r="R41" s="23">
        <v>43.5</v>
      </c>
      <c r="S41" s="23">
        <v>82.5</v>
      </c>
      <c r="T41" s="23">
        <v>154.48500000000001</v>
      </c>
      <c r="U41" s="23">
        <v>168.89500000000001</v>
      </c>
      <c r="V41" s="23">
        <v>449.47199999999998</v>
      </c>
      <c r="W41" s="23">
        <v>125.167</v>
      </c>
      <c r="X41" s="23">
        <v>155.94999999999999</v>
      </c>
      <c r="Y41" s="23">
        <v>154.304</v>
      </c>
      <c r="Z41" s="23">
        <v>139.96600000000001</v>
      </c>
      <c r="AA41" s="23">
        <v>575.20000000000005</v>
      </c>
      <c r="AB41" s="23">
        <v>95.6</v>
      </c>
      <c r="AC41" s="23">
        <v>151.5</v>
      </c>
      <c r="AD41" s="23">
        <v>113</v>
      </c>
      <c r="AE41" s="23">
        <v>185.6</v>
      </c>
      <c r="AF41" s="23">
        <v>545.70000000000005</v>
      </c>
      <c r="AG41" s="23">
        <v>264.2</v>
      </c>
      <c r="AH41" s="23">
        <v>76.599999999999994</v>
      </c>
      <c r="AI41" s="23">
        <v>202.8</v>
      </c>
      <c r="AJ41" s="23">
        <v>-4.2</v>
      </c>
      <c r="AK41" s="23">
        <v>299.5</v>
      </c>
      <c r="AL41" s="23">
        <v>135.48599999999999</v>
      </c>
      <c r="AM41" s="23">
        <v>242.57400000000001</v>
      </c>
      <c r="AN41" s="23">
        <v>127.11499999999999</v>
      </c>
      <c r="AO41" s="23">
        <v>280.5</v>
      </c>
      <c r="AP41" s="23">
        <v>172.25099999999998</v>
      </c>
      <c r="AQ41" s="23">
        <v>166.142</v>
      </c>
      <c r="AR41" s="23">
        <v>245.78500000000011</v>
      </c>
      <c r="AS41" s="23">
        <v>187.03099999999995</v>
      </c>
      <c r="AT41" s="23">
        <v>270.45399999999995</v>
      </c>
      <c r="AU41" s="23">
        <v>234.44500000000016</v>
      </c>
    </row>
    <row r="42" spans="1:47" x14ac:dyDescent="0.25">
      <c r="A42" s="17"/>
      <c r="B42" s="15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</row>
    <row r="43" spans="1:47" x14ac:dyDescent="0.25">
      <c r="A43" s="38" t="s">
        <v>504</v>
      </c>
      <c r="B43" s="38" t="s">
        <v>505</v>
      </c>
      <c r="C43" s="23" t="s">
        <v>60</v>
      </c>
      <c r="D43" s="23" t="s">
        <v>60</v>
      </c>
      <c r="E43" s="23" t="s">
        <v>60</v>
      </c>
      <c r="F43" s="23" t="s">
        <v>60</v>
      </c>
      <c r="G43" s="23" t="s">
        <v>60</v>
      </c>
      <c r="H43" s="23" t="s">
        <v>60</v>
      </c>
      <c r="I43" s="23" t="s">
        <v>60</v>
      </c>
      <c r="J43" s="23" t="s">
        <v>60</v>
      </c>
      <c r="K43" s="23" t="s">
        <v>60</v>
      </c>
      <c r="L43" s="23" t="s">
        <v>60</v>
      </c>
      <c r="M43" s="23" t="s">
        <v>60</v>
      </c>
      <c r="N43" s="23" t="s">
        <v>60</v>
      </c>
      <c r="O43" s="23" t="s">
        <v>60</v>
      </c>
      <c r="P43" s="23" t="s">
        <v>60</v>
      </c>
      <c r="Q43" s="23" t="s">
        <v>60</v>
      </c>
      <c r="R43" s="23" t="s">
        <v>60</v>
      </c>
      <c r="S43" s="23" t="s">
        <v>60</v>
      </c>
      <c r="T43" s="23" t="s">
        <v>60</v>
      </c>
      <c r="U43" s="23" t="s">
        <v>60</v>
      </c>
      <c r="V43" s="23" t="s">
        <v>60</v>
      </c>
      <c r="W43" s="23" t="s">
        <v>60</v>
      </c>
      <c r="X43" s="23" t="s">
        <v>60</v>
      </c>
      <c r="Y43" s="23" t="s">
        <v>60</v>
      </c>
      <c r="Z43" s="23" t="s">
        <v>60</v>
      </c>
      <c r="AA43" s="23" t="s">
        <v>60</v>
      </c>
      <c r="AB43" s="23" t="s">
        <v>60</v>
      </c>
      <c r="AC43" s="23" t="s">
        <v>60</v>
      </c>
      <c r="AD43" s="23" t="s">
        <v>60</v>
      </c>
      <c r="AE43" s="23" t="s">
        <v>60</v>
      </c>
      <c r="AF43" s="23" t="s">
        <v>60</v>
      </c>
      <c r="AG43" s="23" t="s">
        <v>60</v>
      </c>
      <c r="AH43" s="23" t="s">
        <v>60</v>
      </c>
      <c r="AI43" s="23" t="s">
        <v>60</v>
      </c>
      <c r="AJ43" s="23" t="s">
        <v>60</v>
      </c>
      <c r="AK43" s="23" t="s">
        <v>60</v>
      </c>
      <c r="AL43" s="23" t="s">
        <v>60</v>
      </c>
      <c r="AM43" s="23" t="s">
        <v>60</v>
      </c>
      <c r="AN43" s="23" t="s">
        <v>60</v>
      </c>
      <c r="AO43" s="23" t="s">
        <v>60</v>
      </c>
      <c r="AP43" s="23" t="s">
        <v>60</v>
      </c>
      <c r="AQ43" s="23" t="s">
        <v>60</v>
      </c>
      <c r="AR43" s="23">
        <v>0</v>
      </c>
      <c r="AS43" s="23">
        <v>0</v>
      </c>
      <c r="AT43" s="23">
        <v>0</v>
      </c>
      <c r="AU43" s="23">
        <v>0</v>
      </c>
    </row>
    <row r="44" spans="1:47" x14ac:dyDescent="0.25">
      <c r="A44" s="17" t="s">
        <v>506</v>
      </c>
      <c r="B44" s="15" t="s">
        <v>507</v>
      </c>
      <c r="C44" s="24" t="s">
        <v>60</v>
      </c>
      <c r="D44" s="24" t="s">
        <v>60</v>
      </c>
      <c r="E44" s="24" t="s">
        <v>60</v>
      </c>
      <c r="F44" s="24" t="s">
        <v>60</v>
      </c>
      <c r="G44" s="24" t="s">
        <v>60</v>
      </c>
      <c r="H44" s="24" t="s">
        <v>60</v>
      </c>
      <c r="I44" s="24" t="s">
        <v>60</v>
      </c>
      <c r="J44" s="24" t="s">
        <v>60</v>
      </c>
      <c r="K44" s="24" t="s">
        <v>60</v>
      </c>
      <c r="L44" s="24" t="s">
        <v>60</v>
      </c>
      <c r="M44" s="24" t="s">
        <v>60</v>
      </c>
      <c r="N44" s="24" t="s">
        <v>60</v>
      </c>
      <c r="O44" s="24" t="s">
        <v>60</v>
      </c>
      <c r="P44" s="24" t="s">
        <v>60</v>
      </c>
      <c r="Q44" s="24" t="s">
        <v>60</v>
      </c>
      <c r="R44" s="24" t="s">
        <v>60</v>
      </c>
      <c r="S44" s="24" t="s">
        <v>60</v>
      </c>
      <c r="T44" s="24">
        <v>17.5</v>
      </c>
      <c r="U44" s="24" t="s">
        <v>60</v>
      </c>
      <c r="V44" s="24">
        <v>17.5</v>
      </c>
      <c r="W44" s="24" t="s">
        <v>60</v>
      </c>
      <c r="X44" s="24" t="s">
        <v>60</v>
      </c>
      <c r="Y44" s="24" t="s">
        <v>60</v>
      </c>
      <c r="Z44" s="24" t="s">
        <v>60</v>
      </c>
      <c r="AA44" s="24" t="s">
        <v>60</v>
      </c>
      <c r="AB44" s="24" t="s">
        <v>60</v>
      </c>
      <c r="AC44" s="24">
        <v>0</v>
      </c>
      <c r="AD44" s="24" t="s">
        <v>60</v>
      </c>
      <c r="AE44" s="24" t="s">
        <v>60</v>
      </c>
      <c r="AF44" s="24" t="s">
        <v>60</v>
      </c>
      <c r="AG44" s="24" t="s">
        <v>60</v>
      </c>
      <c r="AH44" s="24" t="s">
        <v>60</v>
      </c>
      <c r="AI44" s="24" t="s">
        <v>60</v>
      </c>
      <c r="AJ44" s="24" t="s">
        <v>60</v>
      </c>
      <c r="AK44" s="24" t="s">
        <v>60</v>
      </c>
      <c r="AL44" s="24" t="s">
        <v>60</v>
      </c>
      <c r="AM44" s="24" t="s">
        <v>60</v>
      </c>
      <c r="AN44" s="24" t="s">
        <v>60</v>
      </c>
      <c r="AO44" s="24" t="s">
        <v>60</v>
      </c>
      <c r="AP44" s="24" t="s">
        <v>60</v>
      </c>
      <c r="AQ44" s="24" t="s">
        <v>60</v>
      </c>
      <c r="AR44" s="24">
        <v>0</v>
      </c>
      <c r="AS44" s="24">
        <v>0</v>
      </c>
      <c r="AT44" s="24">
        <v>0</v>
      </c>
      <c r="AU44" s="24">
        <v>0</v>
      </c>
    </row>
    <row r="45" spans="1:47" x14ac:dyDescent="0.25">
      <c r="A45" s="41" t="s">
        <v>481</v>
      </c>
      <c r="B45" s="41" t="s">
        <v>508</v>
      </c>
      <c r="C45" s="23">
        <v>-2.8</v>
      </c>
      <c r="D45" s="23">
        <v>-1.3</v>
      </c>
      <c r="E45" s="23">
        <v>-0.3</v>
      </c>
      <c r="F45" s="23">
        <v>-0.3</v>
      </c>
      <c r="G45" s="23">
        <v>-4.7</v>
      </c>
      <c r="H45" s="23">
        <v>-0.3</v>
      </c>
      <c r="I45" s="23">
        <v>-1.2</v>
      </c>
      <c r="J45" s="23">
        <v>-2.4</v>
      </c>
      <c r="K45" s="23">
        <v>-1.8</v>
      </c>
      <c r="L45" s="23">
        <v>-5.7</v>
      </c>
      <c r="M45" s="23">
        <v>-0.3</v>
      </c>
      <c r="N45" s="23">
        <v>-4.2</v>
      </c>
      <c r="O45" s="23">
        <v>-2.9</v>
      </c>
      <c r="P45" s="23">
        <v>-2.2000000000000002</v>
      </c>
      <c r="Q45" s="23">
        <v>-9.5</v>
      </c>
      <c r="R45" s="23">
        <v>-0.7</v>
      </c>
      <c r="S45" s="23">
        <v>-1</v>
      </c>
      <c r="T45" s="23">
        <v>-2.198</v>
      </c>
      <c r="U45" s="23">
        <v>-1.2</v>
      </c>
      <c r="V45" s="23">
        <v>-5.0999999999999996</v>
      </c>
      <c r="W45" s="23">
        <v>-9.0239999999999991</v>
      </c>
      <c r="X45" s="23">
        <v>-81.64</v>
      </c>
      <c r="Y45" s="23">
        <v>-1.8620000000000001</v>
      </c>
      <c r="Z45" s="23">
        <v>7.47</v>
      </c>
      <c r="AA45" s="23">
        <v>-85.055999999999997</v>
      </c>
      <c r="AB45" s="23">
        <v>0.8</v>
      </c>
      <c r="AC45" s="23">
        <v>-119</v>
      </c>
      <c r="AD45" s="23">
        <v>-132.19999999999999</v>
      </c>
      <c r="AE45" s="23">
        <v>0.5</v>
      </c>
      <c r="AF45" s="23">
        <v>-249.9</v>
      </c>
      <c r="AG45" s="23">
        <v>-138.80000000000001</v>
      </c>
      <c r="AH45" s="23">
        <v>13.7</v>
      </c>
      <c r="AI45" s="23">
        <v>-124.8</v>
      </c>
      <c r="AJ45" s="23">
        <v>199.7</v>
      </c>
      <c r="AK45" s="23">
        <v>21.4</v>
      </c>
      <c r="AL45" s="23">
        <v>39.1</v>
      </c>
      <c r="AM45" s="23">
        <v>-45.5</v>
      </c>
      <c r="AN45" s="23">
        <v>53.9</v>
      </c>
      <c r="AO45" s="23">
        <v>-115.3</v>
      </c>
      <c r="AP45" s="23">
        <v>-19.379000000000001</v>
      </c>
      <c r="AQ45" s="23">
        <v>-600.72</v>
      </c>
      <c r="AR45" s="23">
        <v>798.928</v>
      </c>
      <c r="AS45" s="23">
        <v>-76.751000000000005</v>
      </c>
      <c r="AT45" s="23">
        <v>3.7440000000000002</v>
      </c>
      <c r="AU45" s="23">
        <v>-3.0609999999999999</v>
      </c>
    </row>
    <row r="46" spans="1:47" x14ac:dyDescent="0.25">
      <c r="A46" s="17" t="s">
        <v>509</v>
      </c>
      <c r="B46" s="15" t="s">
        <v>510</v>
      </c>
      <c r="C46" s="24">
        <v>-3.4</v>
      </c>
      <c r="D46" s="24">
        <v>-50.1</v>
      </c>
      <c r="E46" s="24">
        <v>-103.1</v>
      </c>
      <c r="F46" s="24">
        <v>-11.8</v>
      </c>
      <c r="G46" s="24">
        <v>-168.5</v>
      </c>
      <c r="H46" s="24">
        <v>-38.6</v>
      </c>
      <c r="I46" s="24">
        <v>-33.1</v>
      </c>
      <c r="J46" s="24">
        <v>-25.8</v>
      </c>
      <c r="K46" s="24">
        <v>-29.5</v>
      </c>
      <c r="L46" s="24">
        <v>-127</v>
      </c>
      <c r="M46" s="24">
        <v>-22.5</v>
      </c>
      <c r="N46" s="24">
        <v>-7.9</v>
      </c>
      <c r="O46" s="24">
        <v>-36.299999999999997</v>
      </c>
      <c r="P46" s="24">
        <v>-54</v>
      </c>
      <c r="Q46" s="24">
        <v>-120.7</v>
      </c>
      <c r="R46" s="24">
        <v>-52.8</v>
      </c>
      <c r="S46" s="24">
        <v>-8.8000000000000007</v>
      </c>
      <c r="T46" s="24">
        <v>-8.6</v>
      </c>
      <c r="U46" s="24">
        <v>-27.9</v>
      </c>
      <c r="V46" s="24">
        <v>-98.1</v>
      </c>
      <c r="W46" s="24">
        <v>-21.1</v>
      </c>
      <c r="X46" s="24">
        <v>-29.4</v>
      </c>
      <c r="Y46" s="24">
        <v>-35.700000000000003</v>
      </c>
      <c r="Z46" s="24">
        <v>-32.200000000000003</v>
      </c>
      <c r="AA46" s="24">
        <v>-118.3</v>
      </c>
      <c r="AB46" s="24">
        <v>-22.8</v>
      </c>
      <c r="AC46" s="24">
        <v>-19</v>
      </c>
      <c r="AD46" s="24">
        <v>-15.5</v>
      </c>
      <c r="AE46" s="24">
        <v>-55.8</v>
      </c>
      <c r="AF46" s="24">
        <v>-113.1</v>
      </c>
      <c r="AG46" s="24">
        <v>-25</v>
      </c>
      <c r="AH46" s="24">
        <v>-7.5</v>
      </c>
      <c r="AI46" s="24">
        <v>-11.6</v>
      </c>
      <c r="AJ46" s="24">
        <v>-55.6</v>
      </c>
      <c r="AK46" s="24">
        <v>-50.2</v>
      </c>
      <c r="AL46" s="24">
        <v>-47.2</v>
      </c>
      <c r="AM46" s="24">
        <v>-49.8</v>
      </c>
      <c r="AN46" s="24">
        <v>-43.9</v>
      </c>
      <c r="AO46" s="24">
        <v>-34.299999999999997</v>
      </c>
      <c r="AP46" s="24">
        <v>-40.618000000000002</v>
      </c>
      <c r="AQ46" s="24">
        <v>-61.683</v>
      </c>
      <c r="AR46" s="24">
        <v>-55.673999999999999</v>
      </c>
      <c r="AS46" s="24">
        <v>-45.991999999999997</v>
      </c>
      <c r="AT46" s="24">
        <v>-51.253999999999998</v>
      </c>
      <c r="AU46" s="24">
        <v>-64.554000000000002</v>
      </c>
    </row>
    <row r="47" spans="1:47" x14ac:dyDescent="0.25">
      <c r="A47" s="41" t="s">
        <v>511</v>
      </c>
      <c r="B47" s="41" t="s">
        <v>512</v>
      </c>
      <c r="C47" s="23">
        <v>-3.6</v>
      </c>
      <c r="D47" s="23">
        <v>2.2999999999999998</v>
      </c>
      <c r="E47" s="23">
        <v>-10</v>
      </c>
      <c r="F47" s="23">
        <v>-2.1</v>
      </c>
      <c r="G47" s="23">
        <v>-13.4</v>
      </c>
      <c r="H47" s="23">
        <v>-2.1</v>
      </c>
      <c r="I47" s="23">
        <v>-1.3</v>
      </c>
      <c r="J47" s="23">
        <v>-0.7</v>
      </c>
      <c r="K47" s="23">
        <v>-1.8</v>
      </c>
      <c r="L47" s="23">
        <v>-5.9</v>
      </c>
      <c r="M47" s="23">
        <v>-1</v>
      </c>
      <c r="N47" s="23">
        <v>-1</v>
      </c>
      <c r="O47" s="23">
        <v>-1.2</v>
      </c>
      <c r="P47" s="23">
        <v>-8.4</v>
      </c>
      <c r="Q47" s="23">
        <v>-11.6</v>
      </c>
      <c r="R47" s="23">
        <v>-15.9</v>
      </c>
      <c r="S47" s="23">
        <v>-13.5</v>
      </c>
      <c r="T47" s="23">
        <v>-3.7</v>
      </c>
      <c r="U47" s="23">
        <v>-18.5</v>
      </c>
      <c r="V47" s="23">
        <v>-51.7</v>
      </c>
      <c r="W47" s="23">
        <v>-6.2</v>
      </c>
      <c r="X47" s="23">
        <v>-1.3</v>
      </c>
      <c r="Y47" s="23">
        <v>-2.8</v>
      </c>
      <c r="Z47" s="23">
        <v>-4.4000000000000004</v>
      </c>
      <c r="AA47" s="23">
        <v>-14.7</v>
      </c>
      <c r="AB47" s="23">
        <v>-9.5</v>
      </c>
      <c r="AC47" s="23">
        <v>-4</v>
      </c>
      <c r="AD47" s="23">
        <v>-1.5</v>
      </c>
      <c r="AE47" s="23">
        <v>-1</v>
      </c>
      <c r="AF47" s="23">
        <v>-16</v>
      </c>
      <c r="AG47" s="23">
        <v>-0.4</v>
      </c>
      <c r="AH47" s="23">
        <v>-0.5</v>
      </c>
      <c r="AI47" s="23">
        <v>-0.7</v>
      </c>
      <c r="AJ47" s="23">
        <v>-7.3</v>
      </c>
      <c r="AK47" s="23">
        <v>-0.4</v>
      </c>
      <c r="AL47" s="23">
        <v>-0.2</v>
      </c>
      <c r="AM47" s="23">
        <v>-0.2</v>
      </c>
      <c r="AN47" s="23">
        <v>-0.7</v>
      </c>
      <c r="AO47" s="23">
        <v>-0.3</v>
      </c>
      <c r="AP47" s="23">
        <v>0.32900000000000001</v>
      </c>
      <c r="AQ47" s="23">
        <v>-0.34100000000000003</v>
      </c>
      <c r="AR47" s="23">
        <v>4.1710000000000003</v>
      </c>
      <c r="AS47" s="23">
        <v>-5.79</v>
      </c>
      <c r="AT47" s="23">
        <v>-0.59799999999999998</v>
      </c>
      <c r="AU47" s="23">
        <v>4.1000000000000002E-2</v>
      </c>
    </row>
    <row r="48" spans="1:47" x14ac:dyDescent="0.25">
      <c r="A48" s="17" t="s">
        <v>513</v>
      </c>
      <c r="B48" s="15" t="s">
        <v>514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>
        <v>-14.569000000000001</v>
      </c>
      <c r="AT48" s="24">
        <v>-4.266</v>
      </c>
      <c r="AU48" s="24">
        <v>0</v>
      </c>
    </row>
    <row r="49" spans="1:47" x14ac:dyDescent="0.25">
      <c r="A49" s="41" t="s">
        <v>515</v>
      </c>
      <c r="B49" s="41" t="s">
        <v>516</v>
      </c>
      <c r="C49" s="23" t="s">
        <v>60</v>
      </c>
      <c r="D49" s="23" t="s">
        <v>60</v>
      </c>
      <c r="E49" s="23">
        <v>-0.4</v>
      </c>
      <c r="F49" s="23" t="s">
        <v>60</v>
      </c>
      <c r="G49" s="23">
        <v>-0.4</v>
      </c>
      <c r="H49" s="23" t="s">
        <v>60</v>
      </c>
      <c r="I49" s="23" t="s">
        <v>60</v>
      </c>
      <c r="J49" s="23" t="s">
        <v>60</v>
      </c>
      <c r="K49" s="23" t="s">
        <v>60</v>
      </c>
      <c r="L49" s="23" t="s">
        <v>60</v>
      </c>
      <c r="M49" s="23" t="s">
        <v>60</v>
      </c>
      <c r="N49" s="23" t="s">
        <v>60</v>
      </c>
      <c r="O49" s="23" t="s">
        <v>60</v>
      </c>
      <c r="P49" s="23" t="s">
        <v>60</v>
      </c>
      <c r="Q49" s="23" t="s">
        <v>60</v>
      </c>
      <c r="R49" s="23" t="s">
        <v>60</v>
      </c>
      <c r="S49" s="23" t="s">
        <v>60</v>
      </c>
      <c r="T49" s="23" t="s">
        <v>60</v>
      </c>
      <c r="U49" s="23" t="s">
        <v>60</v>
      </c>
      <c r="V49" s="23" t="s">
        <v>60</v>
      </c>
      <c r="W49" s="23" t="s">
        <v>60</v>
      </c>
      <c r="X49" s="23" t="s">
        <v>60</v>
      </c>
      <c r="Y49" s="23" t="s">
        <v>60</v>
      </c>
      <c r="Z49" s="23" t="s">
        <v>60</v>
      </c>
      <c r="AA49" s="23" t="s">
        <v>60</v>
      </c>
      <c r="AB49" s="23" t="s">
        <v>60</v>
      </c>
      <c r="AC49" s="23" t="s">
        <v>60</v>
      </c>
      <c r="AD49" s="23" t="s">
        <v>60</v>
      </c>
      <c r="AE49" s="23" t="s">
        <v>60</v>
      </c>
      <c r="AF49" s="23" t="s">
        <v>60</v>
      </c>
      <c r="AG49" s="23" t="s">
        <v>60</v>
      </c>
      <c r="AH49" s="23" t="s">
        <v>60</v>
      </c>
      <c r="AI49" s="23" t="s">
        <v>60</v>
      </c>
      <c r="AJ49" s="23" t="s">
        <v>60</v>
      </c>
      <c r="AK49" s="23" t="s">
        <v>60</v>
      </c>
      <c r="AL49" s="23" t="s">
        <v>60</v>
      </c>
      <c r="AM49" s="23" t="s">
        <v>60</v>
      </c>
      <c r="AN49" s="23" t="s">
        <v>60</v>
      </c>
      <c r="AO49" s="23" t="s">
        <v>60</v>
      </c>
      <c r="AP49" s="23" t="s">
        <v>60</v>
      </c>
      <c r="AQ49" s="23" t="s">
        <v>60</v>
      </c>
      <c r="AR49" s="23">
        <v>0</v>
      </c>
      <c r="AS49" s="23">
        <v>0</v>
      </c>
      <c r="AT49" s="23">
        <v>0</v>
      </c>
      <c r="AU49" s="23">
        <v>0</v>
      </c>
    </row>
    <row r="50" spans="1:47" x14ac:dyDescent="0.25">
      <c r="A50" s="17" t="s">
        <v>517</v>
      </c>
      <c r="B50" s="15" t="s">
        <v>518</v>
      </c>
      <c r="C50" s="24" t="s">
        <v>60</v>
      </c>
      <c r="D50" s="24" t="s">
        <v>60</v>
      </c>
      <c r="E50" s="24" t="s">
        <v>60</v>
      </c>
      <c r="F50" s="24" t="s">
        <v>60</v>
      </c>
      <c r="G50" s="24" t="s">
        <v>60</v>
      </c>
      <c r="H50" s="24" t="s">
        <v>60</v>
      </c>
      <c r="I50" s="24" t="s">
        <v>60</v>
      </c>
      <c r="J50" s="24" t="s">
        <v>60</v>
      </c>
      <c r="K50" s="24" t="s">
        <v>60</v>
      </c>
      <c r="L50" s="24" t="s">
        <v>60</v>
      </c>
      <c r="M50" s="24" t="s">
        <v>60</v>
      </c>
      <c r="N50" s="24" t="s">
        <v>60</v>
      </c>
      <c r="O50" s="24" t="s">
        <v>60</v>
      </c>
      <c r="P50" s="24" t="s">
        <v>60</v>
      </c>
      <c r="Q50" s="24" t="s">
        <v>60</v>
      </c>
      <c r="R50" s="24" t="s">
        <v>60</v>
      </c>
      <c r="S50" s="24" t="s">
        <v>60</v>
      </c>
      <c r="T50" s="24" t="s">
        <v>60</v>
      </c>
      <c r="U50" s="24">
        <v>-2.9</v>
      </c>
      <c r="V50" s="24">
        <v>-2.9</v>
      </c>
      <c r="W50" s="24" t="s">
        <v>60</v>
      </c>
      <c r="X50" s="24" t="s">
        <v>60</v>
      </c>
      <c r="Y50" s="24" t="s">
        <v>60</v>
      </c>
      <c r="Z50" s="24" t="s">
        <v>60</v>
      </c>
      <c r="AA50" s="24" t="s">
        <v>60</v>
      </c>
      <c r="AB50" s="24" t="s">
        <v>60</v>
      </c>
      <c r="AC50" s="24" t="s">
        <v>60</v>
      </c>
      <c r="AD50" s="24" t="s">
        <v>60</v>
      </c>
      <c r="AE50" s="24" t="s">
        <v>60</v>
      </c>
      <c r="AF50" s="24" t="s">
        <v>60</v>
      </c>
      <c r="AG50" s="24" t="s">
        <v>60</v>
      </c>
      <c r="AH50" s="24" t="s">
        <v>60</v>
      </c>
      <c r="AI50" s="24" t="s">
        <v>60</v>
      </c>
      <c r="AJ50" s="24" t="s">
        <v>60</v>
      </c>
      <c r="AK50" s="24" t="s">
        <v>60</v>
      </c>
      <c r="AL50" s="24" t="s">
        <v>60</v>
      </c>
      <c r="AM50" s="24" t="s">
        <v>60</v>
      </c>
      <c r="AN50" s="24" t="s">
        <v>60</v>
      </c>
      <c r="AO50" s="24" t="s">
        <v>60</v>
      </c>
      <c r="AP50" s="24" t="s">
        <v>60</v>
      </c>
      <c r="AQ50" s="24" t="s">
        <v>60</v>
      </c>
      <c r="AR50" s="24">
        <v>0</v>
      </c>
      <c r="AS50" s="24">
        <v>0</v>
      </c>
      <c r="AT50" s="24">
        <v>0</v>
      </c>
      <c r="AU50" s="24">
        <v>0</v>
      </c>
    </row>
    <row r="51" spans="1:47" x14ac:dyDescent="0.25">
      <c r="A51" s="41" t="s">
        <v>519</v>
      </c>
      <c r="B51" s="41" t="s">
        <v>520</v>
      </c>
      <c r="C51" s="23">
        <v>-1.1000000000000001</v>
      </c>
      <c r="D51" s="23">
        <v>0.7</v>
      </c>
      <c r="E51" s="23">
        <v>0.5</v>
      </c>
      <c r="F51" s="23">
        <v>0.3</v>
      </c>
      <c r="G51" s="23">
        <v>0.4</v>
      </c>
      <c r="H51" s="23">
        <v>-0.2</v>
      </c>
      <c r="I51" s="23">
        <v>0.2</v>
      </c>
      <c r="J51" s="23">
        <v>1</v>
      </c>
      <c r="K51" s="23">
        <v>-1</v>
      </c>
      <c r="L51" s="23" t="s">
        <v>60</v>
      </c>
      <c r="M51" s="23" t="s">
        <v>60</v>
      </c>
      <c r="N51" s="23" t="s">
        <v>60</v>
      </c>
      <c r="O51" s="23" t="s">
        <v>60</v>
      </c>
      <c r="P51" s="23" t="s">
        <v>60</v>
      </c>
      <c r="Q51" s="23" t="s">
        <v>60</v>
      </c>
      <c r="R51" s="23" t="s">
        <v>60</v>
      </c>
      <c r="S51" s="23" t="s">
        <v>60</v>
      </c>
      <c r="T51" s="23" t="s">
        <v>60</v>
      </c>
      <c r="U51" s="23" t="s">
        <v>60</v>
      </c>
      <c r="V51" s="23" t="s">
        <v>60</v>
      </c>
      <c r="W51" s="23" t="s">
        <v>60</v>
      </c>
      <c r="X51" s="23" t="s">
        <v>60</v>
      </c>
      <c r="Y51" s="23" t="s">
        <v>60</v>
      </c>
      <c r="Z51" s="23" t="s">
        <v>60</v>
      </c>
      <c r="AA51" s="23" t="s">
        <v>60</v>
      </c>
      <c r="AB51" s="23" t="s">
        <v>60</v>
      </c>
      <c r="AC51" s="23" t="s">
        <v>60</v>
      </c>
      <c r="AD51" s="23" t="s">
        <v>60</v>
      </c>
      <c r="AE51" s="23" t="s">
        <v>60</v>
      </c>
      <c r="AF51" s="23" t="s">
        <v>60</v>
      </c>
      <c r="AG51" s="23" t="s">
        <v>60</v>
      </c>
      <c r="AH51" s="23" t="s">
        <v>60</v>
      </c>
      <c r="AI51" s="23" t="s">
        <v>60</v>
      </c>
      <c r="AJ51" s="23" t="s">
        <v>60</v>
      </c>
      <c r="AK51" s="23" t="s">
        <v>60</v>
      </c>
      <c r="AL51" s="23" t="s">
        <v>60</v>
      </c>
      <c r="AM51" s="23" t="s">
        <v>60</v>
      </c>
      <c r="AN51" s="23" t="s">
        <v>60</v>
      </c>
      <c r="AO51" s="23" t="s">
        <v>60</v>
      </c>
      <c r="AP51" s="23" t="s">
        <v>60</v>
      </c>
      <c r="AQ51" s="23" t="s">
        <v>60</v>
      </c>
      <c r="AR51" s="23">
        <v>0</v>
      </c>
      <c r="AS51" s="23">
        <v>0</v>
      </c>
      <c r="AT51" s="23">
        <v>0</v>
      </c>
      <c r="AU51" s="23">
        <v>0</v>
      </c>
    </row>
    <row r="52" spans="1:47" x14ac:dyDescent="0.25">
      <c r="A52" s="17" t="s">
        <v>521</v>
      </c>
      <c r="B52" s="15" t="s">
        <v>522</v>
      </c>
      <c r="C52" s="24" t="s">
        <v>60</v>
      </c>
      <c r="D52" s="24" t="s">
        <v>60</v>
      </c>
      <c r="E52" s="24" t="s">
        <v>60</v>
      </c>
      <c r="F52" s="24" t="s">
        <v>60</v>
      </c>
      <c r="G52" s="24" t="s">
        <v>60</v>
      </c>
      <c r="H52" s="24" t="s">
        <v>60</v>
      </c>
      <c r="I52" s="24" t="s">
        <v>60</v>
      </c>
      <c r="J52" s="24">
        <v>-92</v>
      </c>
      <c r="K52" s="24" t="s">
        <v>60</v>
      </c>
      <c r="L52" s="24">
        <v>-92</v>
      </c>
      <c r="M52" s="24" t="s">
        <v>60</v>
      </c>
      <c r="N52" s="24" t="s">
        <v>60</v>
      </c>
      <c r="O52" s="24" t="s">
        <v>60</v>
      </c>
      <c r="P52" s="24" t="s">
        <v>60</v>
      </c>
      <c r="Q52" s="24" t="s">
        <v>60</v>
      </c>
      <c r="R52" s="24" t="s">
        <v>60</v>
      </c>
      <c r="S52" s="24">
        <v>-236.8</v>
      </c>
      <c r="T52" s="24">
        <v>-89.7</v>
      </c>
      <c r="U52" s="24">
        <v>-42.1</v>
      </c>
      <c r="V52" s="24">
        <v>-368.6</v>
      </c>
      <c r="W52" s="24">
        <v>0</v>
      </c>
      <c r="X52" s="24" t="s">
        <v>60</v>
      </c>
      <c r="Y52" s="24" t="s">
        <v>60</v>
      </c>
      <c r="Z52" s="24" t="s">
        <v>60</v>
      </c>
      <c r="AA52" s="24" t="s">
        <v>60</v>
      </c>
      <c r="AB52" s="24" t="s">
        <v>60</v>
      </c>
      <c r="AC52" s="24" t="s">
        <v>60</v>
      </c>
      <c r="AD52" s="24" t="s">
        <v>60</v>
      </c>
      <c r="AE52" s="24" t="s">
        <v>60</v>
      </c>
      <c r="AF52" s="24" t="s">
        <v>60</v>
      </c>
      <c r="AG52" s="24" t="s">
        <v>60</v>
      </c>
      <c r="AH52" s="24" t="s">
        <v>60</v>
      </c>
      <c r="AI52" s="24" t="s">
        <v>60</v>
      </c>
      <c r="AJ52" s="24">
        <v>-273.10000000000002</v>
      </c>
      <c r="AK52" s="24" t="s">
        <v>60</v>
      </c>
      <c r="AL52" s="24" t="s">
        <v>60</v>
      </c>
      <c r="AM52" s="24" t="s">
        <v>60</v>
      </c>
      <c r="AN52" s="24" t="s">
        <v>60</v>
      </c>
      <c r="AO52" s="24" t="s">
        <v>60</v>
      </c>
      <c r="AP52" s="24" t="s">
        <v>60</v>
      </c>
      <c r="AQ52" s="24" t="s">
        <v>60</v>
      </c>
      <c r="AR52" s="24">
        <v>0</v>
      </c>
      <c r="AS52" s="24">
        <v>0</v>
      </c>
      <c r="AT52" s="24">
        <v>0</v>
      </c>
      <c r="AU52" s="24">
        <v>0</v>
      </c>
    </row>
    <row r="53" spans="1:47" x14ac:dyDescent="0.25">
      <c r="A53" s="41" t="s">
        <v>523</v>
      </c>
      <c r="B53" s="41" t="s">
        <v>524</v>
      </c>
      <c r="C53" s="23" t="s">
        <v>60</v>
      </c>
      <c r="D53" s="23" t="s">
        <v>60</v>
      </c>
      <c r="E53" s="23" t="s">
        <v>60</v>
      </c>
      <c r="F53" s="23" t="s">
        <v>60</v>
      </c>
      <c r="G53" s="23" t="s">
        <v>60</v>
      </c>
      <c r="H53" s="23" t="s">
        <v>60</v>
      </c>
      <c r="I53" s="23" t="s">
        <v>60</v>
      </c>
      <c r="J53" s="23">
        <v>-5.9</v>
      </c>
      <c r="K53" s="23" t="s">
        <v>60</v>
      </c>
      <c r="L53" s="23">
        <v>-5.9</v>
      </c>
      <c r="M53" s="23" t="s">
        <v>60</v>
      </c>
      <c r="N53" s="23" t="s">
        <v>60</v>
      </c>
      <c r="O53" s="23" t="s">
        <v>60</v>
      </c>
      <c r="P53" s="23" t="s">
        <v>60</v>
      </c>
      <c r="Q53" s="23" t="s">
        <v>60</v>
      </c>
      <c r="R53" s="23" t="s">
        <v>60</v>
      </c>
      <c r="S53" s="23">
        <v>-41.8</v>
      </c>
      <c r="T53" s="23">
        <v>-23.3</v>
      </c>
      <c r="U53" s="23">
        <v>0.1</v>
      </c>
      <c r="V53" s="23">
        <v>-65</v>
      </c>
      <c r="W53" s="23" t="s">
        <v>60</v>
      </c>
      <c r="X53" s="23" t="s">
        <v>60</v>
      </c>
      <c r="Y53" s="23" t="s">
        <v>60</v>
      </c>
      <c r="Z53" s="23" t="s">
        <v>60</v>
      </c>
      <c r="AA53" s="23" t="s">
        <v>60</v>
      </c>
      <c r="AB53" s="23" t="s">
        <v>60</v>
      </c>
      <c r="AC53" s="23" t="s">
        <v>60</v>
      </c>
      <c r="AD53" s="23" t="s">
        <v>60</v>
      </c>
      <c r="AE53" s="23" t="s">
        <v>60</v>
      </c>
      <c r="AF53" s="23" t="s">
        <v>60</v>
      </c>
      <c r="AG53" s="23" t="s">
        <v>60</v>
      </c>
      <c r="AH53" s="23" t="s">
        <v>60</v>
      </c>
      <c r="AI53" s="23" t="s">
        <v>60</v>
      </c>
      <c r="AJ53" s="23" t="s">
        <v>60</v>
      </c>
      <c r="AK53" s="23" t="s">
        <v>60</v>
      </c>
      <c r="AL53" s="23" t="s">
        <v>60</v>
      </c>
      <c r="AM53" s="23" t="s">
        <v>60</v>
      </c>
      <c r="AN53" s="23" t="s">
        <v>60</v>
      </c>
      <c r="AO53" s="23" t="s">
        <v>60</v>
      </c>
      <c r="AP53" s="23" t="s">
        <v>60</v>
      </c>
      <c r="AQ53" s="23" t="s">
        <v>60</v>
      </c>
      <c r="AR53" s="23">
        <v>0</v>
      </c>
      <c r="AS53" s="23">
        <v>0</v>
      </c>
      <c r="AT53" s="23">
        <v>0</v>
      </c>
      <c r="AU53" s="23">
        <v>0</v>
      </c>
    </row>
    <row r="54" spans="1:47" x14ac:dyDescent="0.25">
      <c r="A54" s="17" t="s">
        <v>525</v>
      </c>
      <c r="B54" s="15" t="s">
        <v>526</v>
      </c>
      <c r="C54" s="24" t="s">
        <v>60</v>
      </c>
      <c r="D54" s="24" t="s">
        <v>60</v>
      </c>
      <c r="E54" s="24" t="s">
        <v>60</v>
      </c>
      <c r="F54" s="24" t="s">
        <v>60</v>
      </c>
      <c r="G54" s="24" t="s">
        <v>60</v>
      </c>
      <c r="H54" s="24" t="s">
        <v>60</v>
      </c>
      <c r="I54" s="24" t="s">
        <v>60</v>
      </c>
      <c r="J54" s="24" t="s">
        <v>60</v>
      </c>
      <c r="K54" s="24" t="s">
        <v>60</v>
      </c>
      <c r="L54" s="24" t="s">
        <v>60</v>
      </c>
      <c r="M54" s="24" t="s">
        <v>60</v>
      </c>
      <c r="N54" s="24" t="s">
        <v>60</v>
      </c>
      <c r="O54" s="24" t="s">
        <v>60</v>
      </c>
      <c r="P54" s="24" t="s">
        <v>60</v>
      </c>
      <c r="Q54" s="24" t="s">
        <v>60</v>
      </c>
      <c r="R54" s="24" t="s">
        <v>60</v>
      </c>
      <c r="S54" s="24" t="s">
        <v>60</v>
      </c>
      <c r="T54" s="24" t="s">
        <v>60</v>
      </c>
      <c r="U54" s="24" t="s">
        <v>60</v>
      </c>
      <c r="V54" s="24" t="s">
        <v>60</v>
      </c>
      <c r="W54" s="24" t="s">
        <v>60</v>
      </c>
      <c r="X54" s="24">
        <v>-7.5</v>
      </c>
      <c r="Y54" s="24">
        <v>0</v>
      </c>
      <c r="Z54" s="24">
        <v>0</v>
      </c>
      <c r="AA54" s="24">
        <v>-7.5</v>
      </c>
      <c r="AB54" s="24">
        <v>0</v>
      </c>
      <c r="AC54" s="24" t="s">
        <v>60</v>
      </c>
      <c r="AD54" s="24" t="s">
        <v>60</v>
      </c>
      <c r="AE54" s="24" t="s">
        <v>60</v>
      </c>
      <c r="AF54" s="24" t="s">
        <v>60</v>
      </c>
      <c r="AG54" s="24" t="s">
        <v>60</v>
      </c>
      <c r="AH54" s="24" t="s">
        <v>60</v>
      </c>
      <c r="AI54" s="24" t="s">
        <v>60</v>
      </c>
      <c r="AJ54" s="24" t="s">
        <v>60</v>
      </c>
      <c r="AK54" s="24" t="s">
        <v>60</v>
      </c>
      <c r="AL54" s="24" t="s">
        <v>60</v>
      </c>
      <c r="AM54" s="24" t="s">
        <v>60</v>
      </c>
      <c r="AN54" s="24" t="s">
        <v>60</v>
      </c>
      <c r="AO54" s="24" t="s">
        <v>60</v>
      </c>
      <c r="AP54" s="24" t="s">
        <v>60</v>
      </c>
      <c r="AQ54" s="24" t="s">
        <v>60</v>
      </c>
      <c r="AR54" s="24">
        <v>0</v>
      </c>
      <c r="AS54" s="24">
        <v>0</v>
      </c>
      <c r="AT54" s="24">
        <v>0</v>
      </c>
      <c r="AU54" s="24">
        <v>0</v>
      </c>
    </row>
    <row r="55" spans="1:47" x14ac:dyDescent="0.25">
      <c r="A55" s="41" t="s">
        <v>527</v>
      </c>
      <c r="B55" s="41" t="s">
        <v>528</v>
      </c>
      <c r="C55" s="23" t="s">
        <v>60</v>
      </c>
      <c r="D55" s="23" t="s">
        <v>60</v>
      </c>
      <c r="E55" s="23" t="s">
        <v>60</v>
      </c>
      <c r="F55" s="23" t="s">
        <v>60</v>
      </c>
      <c r="G55" s="23" t="s">
        <v>60</v>
      </c>
      <c r="H55" s="23" t="s">
        <v>60</v>
      </c>
      <c r="I55" s="23" t="s">
        <v>60</v>
      </c>
      <c r="J55" s="23" t="s">
        <v>60</v>
      </c>
      <c r="K55" s="23" t="s">
        <v>60</v>
      </c>
      <c r="L55" s="23" t="s">
        <v>60</v>
      </c>
      <c r="M55" s="23" t="s">
        <v>60</v>
      </c>
      <c r="N55" s="23" t="s">
        <v>60</v>
      </c>
      <c r="O55" s="23" t="s">
        <v>60</v>
      </c>
      <c r="P55" s="23" t="s">
        <v>60</v>
      </c>
      <c r="Q55" s="23" t="s">
        <v>60</v>
      </c>
      <c r="R55" s="23" t="s">
        <v>60</v>
      </c>
      <c r="S55" s="23" t="s">
        <v>60</v>
      </c>
      <c r="T55" s="23" t="s">
        <v>60</v>
      </c>
      <c r="U55" s="23">
        <v>-6.5</v>
      </c>
      <c r="V55" s="23">
        <v>-6.5</v>
      </c>
      <c r="W55" s="23" t="s">
        <v>60</v>
      </c>
      <c r="X55" s="23" t="s">
        <v>60</v>
      </c>
      <c r="Y55" s="23">
        <v>-6.5</v>
      </c>
      <c r="Z55" s="23" t="s">
        <v>60</v>
      </c>
      <c r="AA55" s="23">
        <v>-6.5</v>
      </c>
      <c r="AB55" s="23">
        <v>0</v>
      </c>
      <c r="AC55" s="23" t="s">
        <v>60</v>
      </c>
      <c r="AD55" s="23">
        <v>-6.5</v>
      </c>
      <c r="AE55" s="23" t="s">
        <v>60</v>
      </c>
      <c r="AF55" s="23">
        <v>-6.5</v>
      </c>
      <c r="AG55" s="23" t="s">
        <v>60</v>
      </c>
      <c r="AH55" s="23" t="s">
        <v>60</v>
      </c>
      <c r="AI55" s="23">
        <v>-6.5</v>
      </c>
      <c r="AJ55" s="23" t="s">
        <v>60</v>
      </c>
      <c r="AK55" s="23" t="s">
        <v>60</v>
      </c>
      <c r="AL55" s="23" t="s">
        <v>60</v>
      </c>
      <c r="AM55" s="23">
        <v>-6.5</v>
      </c>
      <c r="AN55" s="23">
        <v>-206.9</v>
      </c>
      <c r="AO55" s="23" t="s">
        <v>60</v>
      </c>
      <c r="AP55" s="23" t="s">
        <v>60</v>
      </c>
      <c r="AQ55" s="23" t="s">
        <v>60</v>
      </c>
      <c r="AR55" s="23">
        <v>0</v>
      </c>
      <c r="AS55" s="23">
        <v>0</v>
      </c>
      <c r="AT55" s="23">
        <v>0</v>
      </c>
      <c r="AU55" s="23">
        <v>0</v>
      </c>
    </row>
    <row r="56" spans="1:47" x14ac:dyDescent="0.25">
      <c r="A56" s="17" t="s">
        <v>529</v>
      </c>
      <c r="B56" s="15" t="s">
        <v>530</v>
      </c>
      <c r="C56" s="24" t="s">
        <v>60</v>
      </c>
      <c r="D56" s="24" t="s">
        <v>60</v>
      </c>
      <c r="E56" s="24" t="s">
        <v>60</v>
      </c>
      <c r="F56" s="24" t="s">
        <v>60</v>
      </c>
      <c r="G56" s="24" t="s">
        <v>60</v>
      </c>
      <c r="H56" s="24" t="s">
        <v>60</v>
      </c>
      <c r="I56" s="24" t="s">
        <v>60</v>
      </c>
      <c r="J56" s="24" t="s">
        <v>60</v>
      </c>
      <c r="K56" s="24" t="s">
        <v>60</v>
      </c>
      <c r="L56" s="24" t="s">
        <v>60</v>
      </c>
      <c r="M56" s="24" t="s">
        <v>60</v>
      </c>
      <c r="N56" s="24" t="s">
        <v>60</v>
      </c>
      <c r="O56" s="24" t="s">
        <v>60</v>
      </c>
      <c r="P56" s="24" t="s">
        <v>60</v>
      </c>
      <c r="Q56" s="24" t="s">
        <v>60</v>
      </c>
      <c r="R56" s="24" t="s">
        <v>60</v>
      </c>
      <c r="S56" s="24" t="s">
        <v>60</v>
      </c>
      <c r="T56" s="24" t="s">
        <v>60</v>
      </c>
      <c r="U56" s="24" t="s">
        <v>60</v>
      </c>
      <c r="V56" s="24" t="s">
        <v>60</v>
      </c>
      <c r="W56" s="24" t="s">
        <v>60</v>
      </c>
      <c r="X56" s="24" t="s">
        <v>60</v>
      </c>
      <c r="Y56" s="24">
        <v>-47.5</v>
      </c>
      <c r="Z56" s="24">
        <v>0</v>
      </c>
      <c r="AA56" s="24">
        <v>-47.5</v>
      </c>
      <c r="AB56" s="24">
        <v>0</v>
      </c>
      <c r="AC56" s="24" t="s">
        <v>60</v>
      </c>
      <c r="AD56" s="24" t="s">
        <v>60</v>
      </c>
      <c r="AE56" s="24" t="s">
        <v>60</v>
      </c>
      <c r="AF56" s="24" t="s">
        <v>60</v>
      </c>
      <c r="AG56" s="24" t="s">
        <v>60</v>
      </c>
      <c r="AH56" s="24" t="s">
        <v>60</v>
      </c>
      <c r="AI56" s="24" t="s">
        <v>60</v>
      </c>
      <c r="AJ56" s="24" t="s">
        <v>60</v>
      </c>
      <c r="AK56" s="24" t="s">
        <v>60</v>
      </c>
      <c r="AL56" s="24" t="s">
        <v>60</v>
      </c>
      <c r="AM56" s="24" t="s">
        <v>60</v>
      </c>
      <c r="AN56" s="24" t="s">
        <v>60</v>
      </c>
      <c r="AO56" s="24" t="s">
        <v>60</v>
      </c>
      <c r="AP56" s="24" t="s">
        <v>60</v>
      </c>
      <c r="AQ56" s="24" t="s">
        <v>60</v>
      </c>
      <c r="AR56" s="24">
        <v>0</v>
      </c>
      <c r="AS56" s="24">
        <v>0</v>
      </c>
      <c r="AT56" s="24">
        <v>0</v>
      </c>
      <c r="AU56" s="24">
        <v>0</v>
      </c>
    </row>
    <row r="57" spans="1:47" x14ac:dyDescent="0.25">
      <c r="A57" s="41" t="s">
        <v>531</v>
      </c>
      <c r="B57" s="41" t="s">
        <v>532</v>
      </c>
      <c r="C57" s="23" t="s">
        <v>60</v>
      </c>
      <c r="D57" s="23" t="s">
        <v>60</v>
      </c>
      <c r="E57" s="23" t="s">
        <v>60</v>
      </c>
      <c r="F57" s="23" t="s">
        <v>60</v>
      </c>
      <c r="G57" s="23" t="s">
        <v>60</v>
      </c>
      <c r="H57" s="23" t="s">
        <v>60</v>
      </c>
      <c r="I57" s="23" t="s">
        <v>60</v>
      </c>
      <c r="J57" s="23">
        <v>-179.2</v>
      </c>
      <c r="K57" s="23" t="s">
        <v>60</v>
      </c>
      <c r="L57" s="23">
        <v>-179.2</v>
      </c>
      <c r="M57" s="23" t="s">
        <v>60</v>
      </c>
      <c r="N57" s="23" t="s">
        <v>60</v>
      </c>
      <c r="O57" s="23" t="s">
        <v>60</v>
      </c>
      <c r="P57" s="23" t="s">
        <v>60</v>
      </c>
      <c r="Q57" s="23" t="s">
        <v>60</v>
      </c>
      <c r="R57" s="23" t="s">
        <v>60</v>
      </c>
      <c r="S57" s="23" t="s">
        <v>60</v>
      </c>
      <c r="T57" s="23" t="s">
        <v>60</v>
      </c>
      <c r="U57" s="23" t="s">
        <v>60</v>
      </c>
      <c r="V57" s="23" t="s">
        <v>60</v>
      </c>
      <c r="W57" s="23" t="s">
        <v>60</v>
      </c>
      <c r="X57" s="23" t="s">
        <v>60</v>
      </c>
      <c r="Y57" s="23" t="s">
        <v>60</v>
      </c>
      <c r="Z57" s="23" t="s">
        <v>60</v>
      </c>
      <c r="AA57" s="23" t="s">
        <v>60</v>
      </c>
      <c r="AB57" s="23" t="s">
        <v>60</v>
      </c>
      <c r="AC57" s="23" t="s">
        <v>60</v>
      </c>
      <c r="AD57" s="23" t="s">
        <v>60</v>
      </c>
      <c r="AE57" s="23" t="s">
        <v>60</v>
      </c>
      <c r="AF57" s="23" t="s">
        <v>60</v>
      </c>
      <c r="AG57" s="23" t="s">
        <v>60</v>
      </c>
      <c r="AH57" s="23" t="s">
        <v>60</v>
      </c>
      <c r="AI57" s="23" t="s">
        <v>60</v>
      </c>
      <c r="AJ57" s="23" t="s">
        <v>60</v>
      </c>
      <c r="AK57" s="23" t="s">
        <v>60</v>
      </c>
      <c r="AL57" s="23" t="s">
        <v>60</v>
      </c>
      <c r="AM57" s="23" t="s">
        <v>60</v>
      </c>
      <c r="AN57" s="23" t="s">
        <v>60</v>
      </c>
      <c r="AO57" s="23" t="s">
        <v>60</v>
      </c>
      <c r="AP57" s="23" t="s">
        <v>60</v>
      </c>
      <c r="AQ57" s="23" t="s">
        <v>60</v>
      </c>
      <c r="AR57" s="23">
        <v>0</v>
      </c>
      <c r="AS57" s="23">
        <v>0</v>
      </c>
      <c r="AT57" s="23">
        <v>0</v>
      </c>
      <c r="AU57" s="23">
        <v>0</v>
      </c>
    </row>
    <row r="58" spans="1:47" x14ac:dyDescent="0.25">
      <c r="A58" s="17" t="s">
        <v>533</v>
      </c>
      <c r="B58" s="15" t="s">
        <v>534</v>
      </c>
      <c r="C58" s="24">
        <v>-10.9</v>
      </c>
      <c r="D58" s="24">
        <v>-48.5</v>
      </c>
      <c r="E58" s="24">
        <v>-137.4</v>
      </c>
      <c r="F58" s="24">
        <v>-13.9</v>
      </c>
      <c r="G58" s="24">
        <v>-210.5</v>
      </c>
      <c r="H58" s="24">
        <v>-41.2</v>
      </c>
      <c r="I58" s="24">
        <v>-35.5</v>
      </c>
      <c r="J58" s="24">
        <v>-305</v>
      </c>
      <c r="K58" s="24">
        <v>-34</v>
      </c>
      <c r="L58" s="24">
        <v>-415.7</v>
      </c>
      <c r="M58" s="24">
        <v>-23.8</v>
      </c>
      <c r="N58" s="24">
        <v>-13.1</v>
      </c>
      <c r="O58" s="24">
        <v>-40.4</v>
      </c>
      <c r="P58" s="24">
        <v>-64.5</v>
      </c>
      <c r="Q58" s="24">
        <v>-141.80000000000001</v>
      </c>
      <c r="R58" s="24">
        <v>-69.3</v>
      </c>
      <c r="S58" s="24">
        <v>-302</v>
      </c>
      <c r="T58" s="24">
        <v>-109.998</v>
      </c>
      <c r="U58" s="24">
        <v>-99</v>
      </c>
      <c r="V58" s="24">
        <v>-580.29999999999995</v>
      </c>
      <c r="W58" s="24">
        <v>-36.299999999999997</v>
      </c>
      <c r="X58" s="24">
        <v>-119.8</v>
      </c>
      <c r="Y58" s="24">
        <v>-94.3</v>
      </c>
      <c r="Z58" s="24">
        <v>-29.1</v>
      </c>
      <c r="AA58" s="24">
        <v>-279.60000000000002</v>
      </c>
      <c r="AB58" s="24">
        <v>-31.6</v>
      </c>
      <c r="AC58" s="24">
        <v>-142</v>
      </c>
      <c r="AD58" s="24">
        <v>-155.69999999999999</v>
      </c>
      <c r="AE58" s="24">
        <v>-56.2</v>
      </c>
      <c r="AF58" s="24">
        <v>-385.5</v>
      </c>
      <c r="AG58" s="24">
        <v>-164.1</v>
      </c>
      <c r="AH58" s="24">
        <v>5.6</v>
      </c>
      <c r="AI58" s="24">
        <v>-143.6</v>
      </c>
      <c r="AJ58" s="24">
        <v>-136.19999999999999</v>
      </c>
      <c r="AK58" s="24">
        <v>-29.2</v>
      </c>
      <c r="AL58" s="24">
        <v>-8.3000000000000007</v>
      </c>
      <c r="AM58" s="24">
        <v>-102.1</v>
      </c>
      <c r="AN58" s="24">
        <v>-197.5</v>
      </c>
      <c r="AO58" s="24">
        <v>-150.1</v>
      </c>
      <c r="AP58" s="24">
        <v>-59.667999999999999</v>
      </c>
      <c r="AQ58" s="24">
        <v>-662.74400000000003</v>
      </c>
      <c r="AR58" s="24">
        <v>747.42500000000007</v>
      </c>
      <c r="AS58" s="24">
        <v>-143.10199999999998</v>
      </c>
      <c r="AT58" s="24">
        <v>-52.373999999999995</v>
      </c>
      <c r="AU58" s="24">
        <v>-67.574000000000012</v>
      </c>
    </row>
    <row r="59" spans="1:47" x14ac:dyDescent="0.25">
      <c r="A59" s="41"/>
      <c r="B59" s="41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</row>
    <row r="60" spans="1:47" x14ac:dyDescent="0.25">
      <c r="A60" s="21" t="s">
        <v>535</v>
      </c>
      <c r="B60" s="19" t="s">
        <v>536</v>
      </c>
      <c r="C60" s="24" t="s">
        <v>60</v>
      </c>
      <c r="D60" s="24" t="s">
        <v>60</v>
      </c>
      <c r="E60" s="24" t="s">
        <v>60</v>
      </c>
      <c r="F60" s="24" t="s">
        <v>60</v>
      </c>
      <c r="G60" s="24" t="s">
        <v>60</v>
      </c>
      <c r="H60" s="24" t="s">
        <v>60</v>
      </c>
      <c r="I60" s="24" t="s">
        <v>60</v>
      </c>
      <c r="J60" s="24" t="s">
        <v>60</v>
      </c>
      <c r="K60" s="24" t="s">
        <v>60</v>
      </c>
      <c r="L60" s="24" t="s">
        <v>60</v>
      </c>
      <c r="M60" s="24" t="s">
        <v>60</v>
      </c>
      <c r="N60" s="24" t="s">
        <v>60</v>
      </c>
      <c r="O60" s="24" t="s">
        <v>60</v>
      </c>
      <c r="P60" s="24" t="s">
        <v>60</v>
      </c>
      <c r="Q60" s="24" t="s">
        <v>60</v>
      </c>
      <c r="R60" s="24" t="s">
        <v>60</v>
      </c>
      <c r="S60" s="24" t="s">
        <v>60</v>
      </c>
      <c r="T60" s="24" t="s">
        <v>60</v>
      </c>
      <c r="U60" s="24" t="s">
        <v>60</v>
      </c>
      <c r="V60" s="24" t="s">
        <v>60</v>
      </c>
      <c r="W60" s="24" t="s">
        <v>60</v>
      </c>
      <c r="X60" s="24" t="s">
        <v>60</v>
      </c>
      <c r="Y60" s="24" t="s">
        <v>60</v>
      </c>
      <c r="Z60" s="24" t="s">
        <v>60</v>
      </c>
      <c r="AA60" s="24" t="s">
        <v>60</v>
      </c>
      <c r="AB60" s="24" t="s">
        <v>60</v>
      </c>
      <c r="AC60" s="24" t="s">
        <v>60</v>
      </c>
      <c r="AD60" s="24" t="s">
        <v>60</v>
      </c>
      <c r="AE60" s="24" t="s">
        <v>60</v>
      </c>
      <c r="AF60" s="24" t="s">
        <v>60</v>
      </c>
      <c r="AG60" s="24" t="s">
        <v>60</v>
      </c>
      <c r="AH60" s="24" t="s">
        <v>60</v>
      </c>
      <c r="AI60" s="24" t="s">
        <v>60</v>
      </c>
      <c r="AJ60" s="24" t="s">
        <v>60</v>
      </c>
      <c r="AK60" s="24" t="s">
        <v>60</v>
      </c>
      <c r="AL60" s="24" t="s">
        <v>60</v>
      </c>
      <c r="AM60" s="24" t="s">
        <v>60</v>
      </c>
      <c r="AN60" s="24" t="s">
        <v>60</v>
      </c>
      <c r="AO60" s="24" t="s">
        <v>60</v>
      </c>
      <c r="AP60" s="24" t="s">
        <v>60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</row>
    <row r="61" spans="1:47" x14ac:dyDescent="0.25">
      <c r="A61" s="41" t="s">
        <v>537</v>
      </c>
      <c r="B61" s="41" t="s">
        <v>538</v>
      </c>
      <c r="C61" s="23" t="s">
        <v>60</v>
      </c>
      <c r="D61" s="23" t="s">
        <v>60</v>
      </c>
      <c r="E61" s="23" t="s">
        <v>60</v>
      </c>
      <c r="F61" s="23" t="s">
        <v>60</v>
      </c>
      <c r="G61" s="23" t="s">
        <v>60</v>
      </c>
      <c r="H61" s="23" t="s">
        <v>60</v>
      </c>
      <c r="I61" s="23" t="s">
        <v>60</v>
      </c>
      <c r="J61" s="23">
        <v>-0.5</v>
      </c>
      <c r="K61" s="23">
        <v>-0.1</v>
      </c>
      <c r="L61" s="23">
        <v>-0.6</v>
      </c>
      <c r="M61" s="23">
        <v>-0.3</v>
      </c>
      <c r="N61" s="23">
        <v>-0.3</v>
      </c>
      <c r="O61" s="23">
        <v>-0.2</v>
      </c>
      <c r="P61" s="23">
        <v>-0.3</v>
      </c>
      <c r="Q61" s="23">
        <v>-1.1000000000000001</v>
      </c>
      <c r="R61" s="23">
        <v>-0.1</v>
      </c>
      <c r="S61" s="23" t="s">
        <v>60</v>
      </c>
      <c r="T61" s="23">
        <v>0.3</v>
      </c>
      <c r="U61" s="23">
        <v>-0.1</v>
      </c>
      <c r="V61" s="23" t="s">
        <v>60</v>
      </c>
      <c r="W61" s="23">
        <v>-7.9</v>
      </c>
      <c r="X61" s="23">
        <v>0.2</v>
      </c>
      <c r="Y61" s="23">
        <v>0.2</v>
      </c>
      <c r="Z61" s="23">
        <v>0.2</v>
      </c>
      <c r="AA61" s="23">
        <v>-7.3</v>
      </c>
      <c r="AB61" s="23">
        <v>-5.8</v>
      </c>
      <c r="AC61" s="23">
        <v>0</v>
      </c>
      <c r="AD61" s="23">
        <v>0</v>
      </c>
      <c r="AE61" s="23" t="s">
        <v>60</v>
      </c>
      <c r="AF61" s="23">
        <v>-5.8</v>
      </c>
      <c r="AG61" s="23" t="s">
        <v>60</v>
      </c>
      <c r="AH61" s="23" t="s">
        <v>60</v>
      </c>
      <c r="AI61" s="23" t="s">
        <v>60</v>
      </c>
      <c r="AJ61" s="23" t="s">
        <v>60</v>
      </c>
      <c r="AK61" s="23" t="s">
        <v>60</v>
      </c>
      <c r="AL61" s="23" t="s">
        <v>60</v>
      </c>
      <c r="AM61" s="23" t="s">
        <v>60</v>
      </c>
      <c r="AN61" s="23" t="s">
        <v>60</v>
      </c>
      <c r="AO61" s="23" t="s">
        <v>60</v>
      </c>
      <c r="AP61" s="23" t="s">
        <v>60</v>
      </c>
      <c r="AQ61" s="23">
        <v>-7.64</v>
      </c>
      <c r="AR61" s="23">
        <v>-9.9000000000000005E-2</v>
      </c>
      <c r="AS61" s="23">
        <v>0</v>
      </c>
      <c r="AT61" s="23">
        <v>0</v>
      </c>
      <c r="AU61" s="23">
        <v>-0.32200000000000001</v>
      </c>
    </row>
    <row r="62" spans="1:47" x14ac:dyDescent="0.25">
      <c r="A62" s="17" t="s">
        <v>539</v>
      </c>
      <c r="B62" s="15" t="s">
        <v>540</v>
      </c>
      <c r="C62" s="24" t="s">
        <v>60</v>
      </c>
      <c r="D62" s="24" t="s">
        <v>60</v>
      </c>
      <c r="E62" s="24" t="s">
        <v>60</v>
      </c>
      <c r="F62" s="24" t="s">
        <v>60</v>
      </c>
      <c r="G62" s="24" t="s">
        <v>60</v>
      </c>
      <c r="H62" s="24" t="s">
        <v>60</v>
      </c>
      <c r="I62" s="24" t="s">
        <v>60</v>
      </c>
      <c r="J62" s="24" t="s">
        <v>60</v>
      </c>
      <c r="K62" s="24" t="s">
        <v>60</v>
      </c>
      <c r="L62" s="24" t="s">
        <v>60</v>
      </c>
      <c r="M62" s="24" t="s">
        <v>60</v>
      </c>
      <c r="N62" s="24" t="s">
        <v>60</v>
      </c>
      <c r="O62" s="24" t="s">
        <v>60</v>
      </c>
      <c r="P62" s="24" t="s">
        <v>60</v>
      </c>
      <c r="Q62" s="24" t="s">
        <v>60</v>
      </c>
      <c r="R62" s="24" t="s">
        <v>60</v>
      </c>
      <c r="S62" s="24" t="s">
        <v>60</v>
      </c>
      <c r="T62" s="24" t="s">
        <v>60</v>
      </c>
      <c r="U62" s="24" t="s">
        <v>60</v>
      </c>
      <c r="V62" s="24" t="s">
        <v>60</v>
      </c>
      <c r="W62" s="24" t="s">
        <v>60</v>
      </c>
      <c r="X62" s="24" t="s">
        <v>60</v>
      </c>
      <c r="Y62" s="24" t="s">
        <v>60</v>
      </c>
      <c r="Z62" s="24" t="s">
        <v>60</v>
      </c>
      <c r="AA62" s="24" t="s">
        <v>60</v>
      </c>
      <c r="AB62" s="24" t="s">
        <v>60</v>
      </c>
      <c r="AC62" s="24" t="s">
        <v>60</v>
      </c>
      <c r="AD62" s="24" t="s">
        <v>60</v>
      </c>
      <c r="AE62" s="24" t="s">
        <v>60</v>
      </c>
      <c r="AF62" s="24" t="s">
        <v>60</v>
      </c>
      <c r="AG62" s="24" t="s">
        <v>60</v>
      </c>
      <c r="AH62" s="24" t="s">
        <v>60</v>
      </c>
      <c r="AI62" s="24" t="s">
        <v>60</v>
      </c>
      <c r="AJ62" s="24" t="s">
        <v>60</v>
      </c>
      <c r="AK62" s="24">
        <v>-5.3</v>
      </c>
      <c r="AL62" s="24">
        <v>-5.3</v>
      </c>
      <c r="AM62" s="24">
        <v>-5.3</v>
      </c>
      <c r="AN62" s="24">
        <v>-5.3</v>
      </c>
      <c r="AO62" s="24">
        <v>-5.3</v>
      </c>
      <c r="AP62" s="24">
        <v>-5.4980000000000002</v>
      </c>
      <c r="AQ62" s="24">
        <v>-5.2679999999999998</v>
      </c>
      <c r="AR62" s="24">
        <v>-5.4509999999999996</v>
      </c>
      <c r="AS62" s="24">
        <v>-5.1429999999999998</v>
      </c>
      <c r="AT62" s="24">
        <v>-5.3730000000000002</v>
      </c>
      <c r="AU62" s="24">
        <v>-3.2949999999999999</v>
      </c>
    </row>
    <row r="63" spans="1:47" x14ac:dyDescent="0.25">
      <c r="A63" s="41" t="s">
        <v>541</v>
      </c>
      <c r="B63" s="41" t="s">
        <v>542</v>
      </c>
      <c r="C63" s="23" t="s">
        <v>60</v>
      </c>
      <c r="D63" s="23" t="s">
        <v>60</v>
      </c>
      <c r="E63" s="23" t="s">
        <v>60</v>
      </c>
      <c r="F63" s="23" t="s">
        <v>60</v>
      </c>
      <c r="G63" s="23" t="s">
        <v>60</v>
      </c>
      <c r="H63" s="23" t="s">
        <v>60</v>
      </c>
      <c r="I63" s="23" t="s">
        <v>60</v>
      </c>
      <c r="J63" s="23" t="s">
        <v>60</v>
      </c>
      <c r="K63" s="23" t="s">
        <v>60</v>
      </c>
      <c r="L63" s="23" t="s">
        <v>60</v>
      </c>
      <c r="M63" s="23" t="s">
        <v>60</v>
      </c>
      <c r="N63" s="23" t="s">
        <v>60</v>
      </c>
      <c r="O63" s="23" t="s">
        <v>60</v>
      </c>
      <c r="P63" s="23" t="s">
        <v>60</v>
      </c>
      <c r="Q63" s="23" t="s">
        <v>60</v>
      </c>
      <c r="R63" s="23" t="s">
        <v>60</v>
      </c>
      <c r="S63" s="23" t="s">
        <v>60</v>
      </c>
      <c r="T63" s="23" t="s">
        <v>60</v>
      </c>
      <c r="U63" s="23" t="s">
        <v>60</v>
      </c>
      <c r="V63" s="23" t="s">
        <v>60</v>
      </c>
      <c r="W63" s="23" t="s">
        <v>60</v>
      </c>
      <c r="X63" s="23">
        <v>-39.9</v>
      </c>
      <c r="Y63" s="23">
        <v>-3.2</v>
      </c>
      <c r="Z63" s="23">
        <v>-4.0999999999999996</v>
      </c>
      <c r="AA63" s="23">
        <v>-47.2</v>
      </c>
      <c r="AB63" s="23">
        <v>-12.2</v>
      </c>
      <c r="AC63" s="23">
        <v>0</v>
      </c>
      <c r="AD63" s="23">
        <v>0</v>
      </c>
      <c r="AE63" s="23" t="s">
        <v>60</v>
      </c>
      <c r="AF63" s="23">
        <v>-12.2</v>
      </c>
      <c r="AG63" s="23" t="s">
        <v>60</v>
      </c>
      <c r="AH63" s="23" t="s">
        <v>60</v>
      </c>
      <c r="AI63" s="23" t="s">
        <v>60</v>
      </c>
      <c r="AJ63" s="23">
        <v>-5.6</v>
      </c>
      <c r="AK63" s="23">
        <v>-94.1</v>
      </c>
      <c r="AL63" s="23">
        <v>-5</v>
      </c>
      <c r="AM63" s="23" t="s">
        <v>60</v>
      </c>
      <c r="AN63" s="23">
        <v>-30.6</v>
      </c>
      <c r="AO63" s="23">
        <v>-5.3</v>
      </c>
      <c r="AP63" s="23" t="s">
        <v>60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</row>
    <row r="64" spans="1:47" x14ac:dyDescent="0.25">
      <c r="A64" s="17" t="s">
        <v>543</v>
      </c>
      <c r="B64" s="15" t="s">
        <v>544</v>
      </c>
      <c r="C64" s="24" t="s">
        <v>60</v>
      </c>
      <c r="D64" s="24" t="s">
        <v>60</v>
      </c>
      <c r="E64" s="24" t="s">
        <v>60</v>
      </c>
      <c r="F64" s="24" t="s">
        <v>60</v>
      </c>
      <c r="G64" s="24" t="s">
        <v>60</v>
      </c>
      <c r="H64" s="24" t="s">
        <v>60</v>
      </c>
      <c r="I64" s="24" t="s">
        <v>60</v>
      </c>
      <c r="J64" s="24" t="s">
        <v>60</v>
      </c>
      <c r="K64" s="24" t="s">
        <v>60</v>
      </c>
      <c r="L64" s="24" t="s">
        <v>60</v>
      </c>
      <c r="M64" s="24" t="s">
        <v>60</v>
      </c>
      <c r="N64" s="24" t="s">
        <v>60</v>
      </c>
      <c r="O64" s="24" t="s">
        <v>60</v>
      </c>
      <c r="P64" s="24" t="s">
        <v>60</v>
      </c>
      <c r="Q64" s="24" t="s">
        <v>60</v>
      </c>
      <c r="R64" s="24" t="s">
        <v>60</v>
      </c>
      <c r="S64" s="24" t="s">
        <v>60</v>
      </c>
      <c r="T64" s="24" t="s">
        <v>60</v>
      </c>
      <c r="U64" s="24" t="s">
        <v>60</v>
      </c>
      <c r="V64" s="24" t="s">
        <v>60</v>
      </c>
      <c r="W64" s="24" t="s">
        <v>60</v>
      </c>
      <c r="X64" s="24">
        <v>-116.3</v>
      </c>
      <c r="Y64" s="24">
        <v>0</v>
      </c>
      <c r="Z64" s="24">
        <f>AA64-SUM(W64:Y64)</f>
        <v>0</v>
      </c>
      <c r="AA64" s="24">
        <v>-116.3</v>
      </c>
      <c r="AB64" s="24" t="s">
        <v>60</v>
      </c>
      <c r="AC64" s="24">
        <v>-215.8</v>
      </c>
      <c r="AD64" s="24" t="s">
        <v>60</v>
      </c>
      <c r="AE64" s="24">
        <v>-247.2</v>
      </c>
      <c r="AF64" s="24">
        <v>-462.9</v>
      </c>
      <c r="AG64" s="24" t="s">
        <v>60</v>
      </c>
      <c r="AH64" s="24">
        <v>-137.30000000000001</v>
      </c>
      <c r="AI64" s="24">
        <v>-100</v>
      </c>
      <c r="AJ64" s="24">
        <v>0</v>
      </c>
      <c r="AK64" s="24">
        <v>-150</v>
      </c>
      <c r="AL64" s="24">
        <v>-204.9</v>
      </c>
      <c r="AM64" s="24" t="s">
        <v>60</v>
      </c>
      <c r="AN64" s="24" t="s">
        <v>60</v>
      </c>
      <c r="AO64" s="24" t="s">
        <v>60</v>
      </c>
      <c r="AP64" s="24">
        <v>-184.96199999999999</v>
      </c>
      <c r="AQ64" s="24">
        <v>-181.619</v>
      </c>
      <c r="AR64" s="24">
        <v>0</v>
      </c>
      <c r="AS64" s="24">
        <v>-0.63300000000000001</v>
      </c>
      <c r="AT64" s="24">
        <v>-0.126</v>
      </c>
      <c r="AU64" s="24">
        <v>-0.48499999999999999</v>
      </c>
    </row>
    <row r="65" spans="1:47" x14ac:dyDescent="0.25">
      <c r="A65" s="41" t="s">
        <v>545</v>
      </c>
      <c r="B65" s="41" t="s">
        <v>546</v>
      </c>
      <c r="C65" s="23" t="s">
        <v>60</v>
      </c>
      <c r="D65" s="23" t="s">
        <v>60</v>
      </c>
      <c r="E65" s="23" t="s">
        <v>60</v>
      </c>
      <c r="F65" s="23">
        <v>-179.2</v>
      </c>
      <c r="G65" s="23">
        <v>-179.2</v>
      </c>
      <c r="H65" s="23" t="s">
        <v>60</v>
      </c>
      <c r="I65" s="23" t="s">
        <v>60</v>
      </c>
      <c r="J65" s="23">
        <v>-60</v>
      </c>
      <c r="K65" s="23" t="s">
        <v>60</v>
      </c>
      <c r="L65" s="23">
        <v>-60</v>
      </c>
      <c r="M65" s="23" t="s">
        <v>60</v>
      </c>
      <c r="N65" s="23" t="s">
        <v>60</v>
      </c>
      <c r="O65" s="23">
        <v>-80</v>
      </c>
      <c r="P65" s="23" t="s">
        <v>60</v>
      </c>
      <c r="Q65" s="23">
        <v>-80</v>
      </c>
      <c r="R65" s="23" t="s">
        <v>60</v>
      </c>
      <c r="S65" s="23" t="s">
        <v>60</v>
      </c>
      <c r="T65" s="23" t="s">
        <v>60</v>
      </c>
      <c r="U65" s="23" t="s">
        <v>60</v>
      </c>
      <c r="V65" s="23" t="s">
        <v>60</v>
      </c>
      <c r="W65" s="23" t="s">
        <v>60</v>
      </c>
      <c r="X65" s="23" t="s">
        <v>60</v>
      </c>
      <c r="Y65" s="23" t="s">
        <v>60</v>
      </c>
      <c r="Z65" s="23" t="s">
        <v>60</v>
      </c>
      <c r="AA65" s="23" t="s">
        <v>60</v>
      </c>
      <c r="AB65" s="23">
        <v>-300</v>
      </c>
      <c r="AC65" s="23" t="s">
        <v>60</v>
      </c>
      <c r="AD65" s="23" t="s">
        <v>60</v>
      </c>
      <c r="AE65" s="23">
        <v>-531</v>
      </c>
      <c r="AF65" s="23">
        <v>-831</v>
      </c>
      <c r="AG65" s="23" t="s">
        <v>60</v>
      </c>
      <c r="AH65" s="23" t="s">
        <v>60</v>
      </c>
      <c r="AI65" s="23" t="s">
        <v>60</v>
      </c>
      <c r="AJ65" s="23" t="s">
        <v>60</v>
      </c>
      <c r="AK65" s="23" t="s">
        <v>60</v>
      </c>
      <c r="AL65" s="23" t="s">
        <v>60</v>
      </c>
      <c r="AM65" s="23" t="s">
        <v>60</v>
      </c>
      <c r="AN65" s="23" t="s">
        <v>60</v>
      </c>
      <c r="AO65" s="23" t="s">
        <v>60</v>
      </c>
      <c r="AP65" s="23" t="s">
        <v>60</v>
      </c>
      <c r="AQ65" s="23">
        <v>-611</v>
      </c>
      <c r="AR65" s="23">
        <v>0</v>
      </c>
      <c r="AS65" s="23">
        <v>-9.5000000000000001E-2</v>
      </c>
      <c r="AT65" s="23">
        <v>-9.2999999999999999E-2</v>
      </c>
      <c r="AU65" s="23">
        <v>0.188</v>
      </c>
    </row>
    <row r="66" spans="1:47" x14ac:dyDescent="0.25">
      <c r="A66" s="17" t="s">
        <v>547</v>
      </c>
      <c r="B66" s="15" t="s">
        <v>548</v>
      </c>
      <c r="C66" s="24" t="s">
        <v>60</v>
      </c>
      <c r="D66" s="24" t="s">
        <v>60</v>
      </c>
      <c r="E66" s="24" t="s">
        <v>60</v>
      </c>
      <c r="F66" s="24" t="s">
        <v>60</v>
      </c>
      <c r="G66" s="24" t="s">
        <v>60</v>
      </c>
      <c r="H66" s="24" t="s">
        <v>60</v>
      </c>
      <c r="I66" s="24" t="s">
        <v>60</v>
      </c>
      <c r="J66" s="24" t="s">
        <v>60</v>
      </c>
      <c r="K66" s="24" t="s">
        <v>60</v>
      </c>
      <c r="L66" s="24" t="s">
        <v>60</v>
      </c>
      <c r="M66" s="24" t="s">
        <v>60</v>
      </c>
      <c r="N66" s="24" t="s">
        <v>60</v>
      </c>
      <c r="O66" s="24" t="s">
        <v>60</v>
      </c>
      <c r="P66" s="24" t="s">
        <v>60</v>
      </c>
      <c r="Q66" s="24" t="s">
        <v>60</v>
      </c>
      <c r="R66" s="24" t="s">
        <v>60</v>
      </c>
      <c r="S66" s="24" t="s">
        <v>60</v>
      </c>
      <c r="T66" s="24">
        <v>300</v>
      </c>
      <c r="U66" s="24" t="s">
        <v>60</v>
      </c>
      <c r="V66" s="24">
        <v>300</v>
      </c>
      <c r="W66" s="24" t="s">
        <v>60</v>
      </c>
      <c r="X66" s="24" t="s">
        <v>60</v>
      </c>
      <c r="Y66" s="24" t="s">
        <v>60</v>
      </c>
      <c r="Z66" s="24" t="s">
        <v>60</v>
      </c>
      <c r="AA66" s="24" t="s">
        <v>60</v>
      </c>
      <c r="AB66" s="24">
        <v>311</v>
      </c>
      <c r="AC66" s="24" t="s">
        <v>60</v>
      </c>
      <c r="AD66" s="24" t="s">
        <v>60</v>
      </c>
      <c r="AE66" s="24">
        <v>611</v>
      </c>
      <c r="AF66" s="24">
        <v>922</v>
      </c>
      <c r="AG66" s="24" t="s">
        <v>60</v>
      </c>
      <c r="AH66" s="24" t="s">
        <v>60</v>
      </c>
      <c r="AI66" s="24" t="s">
        <v>60</v>
      </c>
      <c r="AJ66" s="24" t="s">
        <v>60</v>
      </c>
      <c r="AK66" s="24" t="s">
        <v>60</v>
      </c>
      <c r="AL66" s="24" t="s">
        <v>60</v>
      </c>
      <c r="AM66" s="24" t="s">
        <v>60</v>
      </c>
      <c r="AN66" s="24" t="s">
        <v>60</v>
      </c>
      <c r="AO66" s="24" t="s">
        <v>60</v>
      </c>
      <c r="AP66" s="24" t="s">
        <v>60</v>
      </c>
      <c r="AQ66" s="24">
        <v>1300</v>
      </c>
      <c r="AR66" s="24">
        <v>0</v>
      </c>
      <c r="AS66" s="24">
        <v>0</v>
      </c>
      <c r="AT66" s="24">
        <v>0</v>
      </c>
      <c r="AU66" s="24">
        <v>0</v>
      </c>
    </row>
    <row r="67" spans="1:47" x14ac:dyDescent="0.25">
      <c r="A67" s="41" t="s">
        <v>549</v>
      </c>
      <c r="B67" s="41" t="s">
        <v>550</v>
      </c>
      <c r="C67" s="23" t="s">
        <v>60</v>
      </c>
      <c r="D67" s="23" t="s">
        <v>60</v>
      </c>
      <c r="E67" s="23" t="s">
        <v>60</v>
      </c>
      <c r="F67" s="23" t="s">
        <v>60</v>
      </c>
      <c r="G67" s="23" t="s">
        <v>60</v>
      </c>
      <c r="H67" s="23" t="s">
        <v>60</v>
      </c>
      <c r="I67" s="23" t="s">
        <v>60</v>
      </c>
      <c r="J67" s="23" t="s">
        <v>60</v>
      </c>
      <c r="K67" s="23" t="s">
        <v>60</v>
      </c>
      <c r="L67" s="23" t="s">
        <v>60</v>
      </c>
      <c r="M67" s="23" t="s">
        <v>60</v>
      </c>
      <c r="N67" s="23" t="s">
        <v>60</v>
      </c>
      <c r="O67" s="23" t="s">
        <v>60</v>
      </c>
      <c r="P67" s="23" t="s">
        <v>60</v>
      </c>
      <c r="Q67" s="23" t="s">
        <v>60</v>
      </c>
      <c r="R67" s="23" t="s">
        <v>60</v>
      </c>
      <c r="S67" s="23" t="s">
        <v>60</v>
      </c>
      <c r="T67" s="23" t="s">
        <v>60</v>
      </c>
      <c r="U67" s="23" t="s">
        <v>60</v>
      </c>
      <c r="V67" s="23" t="s">
        <v>60</v>
      </c>
      <c r="W67" s="23" t="s">
        <v>60</v>
      </c>
      <c r="X67" s="23" t="s">
        <v>60</v>
      </c>
      <c r="Y67" s="23" t="s">
        <v>60</v>
      </c>
      <c r="Z67" s="23">
        <v>-400</v>
      </c>
      <c r="AA67" s="23">
        <v>-400</v>
      </c>
      <c r="AB67" s="23" t="s">
        <v>60</v>
      </c>
      <c r="AC67" s="23" t="s">
        <v>60</v>
      </c>
      <c r="AD67" s="23" t="s">
        <v>60</v>
      </c>
      <c r="AE67" s="23" t="s">
        <v>60</v>
      </c>
      <c r="AF67" s="23" t="s">
        <v>60</v>
      </c>
      <c r="AG67" s="23" t="s">
        <v>60</v>
      </c>
      <c r="AH67" s="23" t="s">
        <v>60</v>
      </c>
      <c r="AI67" s="23" t="s">
        <v>60</v>
      </c>
      <c r="AJ67" s="23" t="s">
        <v>60</v>
      </c>
      <c r="AK67" s="23" t="s">
        <v>60</v>
      </c>
      <c r="AL67" s="23" t="s">
        <v>60</v>
      </c>
      <c r="AM67" s="23" t="s">
        <v>60</v>
      </c>
      <c r="AN67" s="23" t="s">
        <v>60</v>
      </c>
      <c r="AO67" s="23" t="s">
        <v>60</v>
      </c>
      <c r="AP67" s="23" t="s">
        <v>60</v>
      </c>
      <c r="AQ67" s="23">
        <v>0</v>
      </c>
      <c r="AR67" s="23">
        <v>-980</v>
      </c>
      <c r="AS67" s="23">
        <v>0</v>
      </c>
      <c r="AT67" s="23">
        <v>0</v>
      </c>
      <c r="AU67" s="23">
        <v>0</v>
      </c>
    </row>
    <row r="68" spans="1:47" x14ac:dyDescent="0.25">
      <c r="A68" s="17" t="s">
        <v>551</v>
      </c>
      <c r="B68" s="15" t="s">
        <v>552</v>
      </c>
      <c r="C68" s="24" t="s">
        <v>60</v>
      </c>
      <c r="D68" s="24">
        <v>-0.2</v>
      </c>
      <c r="E68" s="24">
        <v>0.2</v>
      </c>
      <c r="F68" s="24">
        <v>1</v>
      </c>
      <c r="G68" s="24">
        <v>1</v>
      </c>
      <c r="H68" s="24" t="s">
        <v>60</v>
      </c>
      <c r="I68" s="24">
        <v>3.3</v>
      </c>
      <c r="J68" s="24">
        <v>9.1999999999999993</v>
      </c>
      <c r="K68" s="24">
        <v>0.6</v>
      </c>
      <c r="L68" s="24">
        <v>13.1</v>
      </c>
      <c r="M68" s="24" t="s">
        <v>60</v>
      </c>
      <c r="N68" s="24">
        <v>3.3</v>
      </c>
      <c r="O68" s="24">
        <v>2.8</v>
      </c>
      <c r="P68" s="24">
        <v>20.3</v>
      </c>
      <c r="Q68" s="24">
        <v>26.4</v>
      </c>
      <c r="R68" s="24">
        <v>5.7</v>
      </c>
      <c r="S68" s="24">
        <v>3.9</v>
      </c>
      <c r="T68" s="24">
        <v>5.4</v>
      </c>
      <c r="U68" s="24">
        <v>27.1</v>
      </c>
      <c r="V68" s="24">
        <v>42.1</v>
      </c>
      <c r="W68" s="24">
        <v>1.9</v>
      </c>
      <c r="X68" s="24">
        <v>17.600000000000001</v>
      </c>
      <c r="Y68" s="24">
        <v>2.992</v>
      </c>
      <c r="Z68" s="24" t="s">
        <v>60</v>
      </c>
      <c r="AA68" s="24">
        <v>22.5</v>
      </c>
      <c r="AB68" s="24">
        <v>0</v>
      </c>
      <c r="AC68" s="24">
        <v>0</v>
      </c>
      <c r="AD68" s="24">
        <v>67.7</v>
      </c>
      <c r="AE68" s="24">
        <v>1.6</v>
      </c>
      <c r="AF68" s="24">
        <v>69.3</v>
      </c>
      <c r="AG68" s="24" t="s">
        <v>60</v>
      </c>
      <c r="AH68" s="24">
        <v>109.8</v>
      </c>
      <c r="AI68" s="24">
        <v>43</v>
      </c>
      <c r="AJ68" s="24">
        <v>10.5</v>
      </c>
      <c r="AK68" s="24">
        <v>11.1</v>
      </c>
      <c r="AL68" s="24">
        <v>17.8</v>
      </c>
      <c r="AM68" s="24" t="s">
        <v>60</v>
      </c>
      <c r="AN68" s="24" t="s">
        <v>60</v>
      </c>
      <c r="AO68" s="24" t="s">
        <v>60</v>
      </c>
      <c r="AP68" s="24" t="s">
        <v>60</v>
      </c>
      <c r="AQ68" s="24">
        <v>1.5549999999999999</v>
      </c>
      <c r="AR68" s="24">
        <v>9.3460000000000001</v>
      </c>
      <c r="AS68" s="24">
        <v>0</v>
      </c>
      <c r="AT68" s="24">
        <v>0</v>
      </c>
      <c r="AU68" s="24">
        <v>0</v>
      </c>
    </row>
    <row r="69" spans="1:47" x14ac:dyDescent="0.25">
      <c r="A69" s="41" t="s">
        <v>553</v>
      </c>
      <c r="B69" s="41" t="s">
        <v>554</v>
      </c>
      <c r="C69" s="23">
        <v>2</v>
      </c>
      <c r="D69" s="23">
        <v>2</v>
      </c>
      <c r="E69" s="23">
        <v>336.5</v>
      </c>
      <c r="F69" s="23">
        <v>4.2</v>
      </c>
      <c r="G69" s="23">
        <v>342.7</v>
      </c>
      <c r="H69" s="23">
        <v>0</v>
      </c>
      <c r="I69" s="23">
        <v>0</v>
      </c>
      <c r="J69" s="23" t="s">
        <v>60</v>
      </c>
      <c r="K69" s="23" t="s">
        <v>60</v>
      </c>
      <c r="L69" s="23" t="s">
        <v>60</v>
      </c>
      <c r="M69" s="23" t="s">
        <v>60</v>
      </c>
      <c r="N69" s="23" t="s">
        <v>60</v>
      </c>
      <c r="O69" s="23" t="s">
        <v>60</v>
      </c>
      <c r="P69" s="23" t="s">
        <v>60</v>
      </c>
      <c r="Q69" s="23" t="s">
        <v>60</v>
      </c>
      <c r="R69" s="23" t="s">
        <v>60</v>
      </c>
      <c r="S69" s="23" t="s">
        <v>60</v>
      </c>
      <c r="T69" s="23" t="s">
        <v>60</v>
      </c>
      <c r="U69" s="23" t="s">
        <v>60</v>
      </c>
      <c r="V69" s="23" t="s">
        <v>60</v>
      </c>
      <c r="W69" s="23" t="s">
        <v>60</v>
      </c>
      <c r="X69" s="23" t="s">
        <v>60</v>
      </c>
      <c r="Y69" s="23" t="s">
        <v>60</v>
      </c>
      <c r="Z69" s="23" t="s">
        <v>60</v>
      </c>
      <c r="AA69" s="23" t="s">
        <v>60</v>
      </c>
      <c r="AB69" s="23" t="s">
        <v>60</v>
      </c>
      <c r="AC69" s="23" t="s">
        <v>60</v>
      </c>
      <c r="AD69" s="23" t="s">
        <v>60</v>
      </c>
      <c r="AE69" s="23" t="s">
        <v>60</v>
      </c>
      <c r="AF69" s="23" t="s">
        <v>60</v>
      </c>
      <c r="AG69" s="23" t="s">
        <v>60</v>
      </c>
      <c r="AH69" s="23" t="s">
        <v>60</v>
      </c>
      <c r="AI69" s="23" t="s">
        <v>60</v>
      </c>
      <c r="AJ69" s="23" t="s">
        <v>60</v>
      </c>
      <c r="AK69" s="23" t="s">
        <v>60</v>
      </c>
      <c r="AL69" s="23" t="s">
        <v>60</v>
      </c>
      <c r="AM69" s="23" t="s">
        <v>60</v>
      </c>
      <c r="AN69" s="23" t="s">
        <v>60</v>
      </c>
      <c r="AO69" s="23" t="s">
        <v>60</v>
      </c>
      <c r="AP69" s="23" t="s">
        <v>60</v>
      </c>
      <c r="AQ69" s="23">
        <v>0</v>
      </c>
      <c r="AR69" s="23">
        <v>0</v>
      </c>
      <c r="AS69" s="23">
        <v>0</v>
      </c>
      <c r="AT69" s="23">
        <v>0</v>
      </c>
      <c r="AU69" s="23">
        <v>0</v>
      </c>
    </row>
    <row r="70" spans="1:47" x14ac:dyDescent="0.25">
      <c r="A70" s="21" t="s">
        <v>555</v>
      </c>
      <c r="B70" s="19" t="s">
        <v>556</v>
      </c>
      <c r="C70" s="24">
        <v>0</v>
      </c>
      <c r="D70" s="24">
        <v>-27.3</v>
      </c>
      <c r="E70" s="24">
        <v>267.60000000000002</v>
      </c>
      <c r="F70" s="24">
        <v>62.4</v>
      </c>
      <c r="G70" s="24">
        <v>302.7</v>
      </c>
      <c r="H70" s="24">
        <v>0</v>
      </c>
      <c r="I70" s="24">
        <v>3.3</v>
      </c>
      <c r="J70" s="24">
        <v>-51.3</v>
      </c>
      <c r="K70" s="24">
        <v>0.5</v>
      </c>
      <c r="L70" s="24">
        <v>-47.5</v>
      </c>
      <c r="M70" s="24">
        <v>-0.3</v>
      </c>
      <c r="N70" s="24">
        <v>3</v>
      </c>
      <c r="O70" s="24">
        <v>-77.400000000000006</v>
      </c>
      <c r="P70" s="24">
        <v>20</v>
      </c>
      <c r="Q70" s="24">
        <v>-54.7</v>
      </c>
      <c r="R70" s="24">
        <v>5.6</v>
      </c>
      <c r="S70" s="24">
        <v>3.9</v>
      </c>
      <c r="T70" s="24">
        <v>305.60000000000002</v>
      </c>
      <c r="U70" s="24">
        <v>27</v>
      </c>
      <c r="V70" s="24">
        <v>342.1</v>
      </c>
      <c r="W70" s="24">
        <v>-6</v>
      </c>
      <c r="X70" s="24">
        <v>-138.6</v>
      </c>
      <c r="Y70" s="24">
        <v>0.03</v>
      </c>
      <c r="Z70" s="24">
        <v>-403.9</v>
      </c>
      <c r="AA70" s="24">
        <v>-548.4</v>
      </c>
      <c r="AB70" s="24">
        <v>-7</v>
      </c>
      <c r="AC70" s="24">
        <v>-215.8</v>
      </c>
      <c r="AD70" s="24">
        <v>67.7</v>
      </c>
      <c r="AE70" s="24">
        <v>-165.6</v>
      </c>
      <c r="AF70" s="24">
        <v>-320.60000000000002</v>
      </c>
      <c r="AG70" s="24">
        <v>0</v>
      </c>
      <c r="AH70" s="24">
        <v>-27.5</v>
      </c>
      <c r="AI70" s="24">
        <v>-57</v>
      </c>
      <c r="AJ70" s="24">
        <v>4.9000000000000004</v>
      </c>
      <c r="AK70" s="24">
        <v>-238.3</v>
      </c>
      <c r="AL70" s="24">
        <v>-197.4</v>
      </c>
      <c r="AM70" s="24">
        <v>-5.3</v>
      </c>
      <c r="AN70" s="24">
        <v>-35.9</v>
      </c>
      <c r="AO70" s="24">
        <v>-5.3</v>
      </c>
      <c r="AP70" s="24">
        <v>-190.45999999999998</v>
      </c>
      <c r="AQ70" s="24">
        <v>496.02799999999996</v>
      </c>
      <c r="AR70" s="24">
        <v>-976.20399999999995</v>
      </c>
      <c r="AS70" s="24">
        <v>-5.8709999999999996</v>
      </c>
      <c r="AT70" s="24">
        <v>-5.5920000000000005</v>
      </c>
      <c r="AU70" s="24">
        <v>-3.9140000000000001</v>
      </c>
    </row>
    <row r="71" spans="1:47" x14ac:dyDescent="0.25">
      <c r="A71" s="38"/>
      <c r="B71" s="38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</row>
    <row r="72" spans="1:47" x14ac:dyDescent="0.25">
      <c r="A72" s="21" t="s">
        <v>557</v>
      </c>
      <c r="B72" s="19" t="s">
        <v>558</v>
      </c>
      <c r="C72" s="24">
        <v>10.1</v>
      </c>
      <c r="D72" s="24">
        <v>-6.6</v>
      </c>
      <c r="E72" s="24">
        <v>165.7</v>
      </c>
      <c r="F72" s="24">
        <v>61.5</v>
      </c>
      <c r="G72" s="24">
        <v>230.6</v>
      </c>
      <c r="H72" s="24">
        <v>-9.6999999999999993</v>
      </c>
      <c r="I72" s="24">
        <v>-38.1</v>
      </c>
      <c r="J72" s="24">
        <v>-243.6</v>
      </c>
      <c r="K72" s="24">
        <v>45.8</v>
      </c>
      <c r="L72" s="24">
        <v>-245.7</v>
      </c>
      <c r="M72" s="24">
        <v>23</v>
      </c>
      <c r="N72" s="24">
        <v>83.8</v>
      </c>
      <c r="O72" s="24">
        <v>-22.7</v>
      </c>
      <c r="P72" s="24">
        <v>119.3</v>
      </c>
      <c r="Q72" s="24">
        <v>203.4</v>
      </c>
      <c r="R72" s="24">
        <v>-20.2</v>
      </c>
      <c r="S72" s="24">
        <v>-215.6</v>
      </c>
      <c r="T72" s="24">
        <v>350.1</v>
      </c>
      <c r="U72" s="24">
        <v>96.9</v>
      </c>
      <c r="V72" s="24">
        <v>211.2</v>
      </c>
      <c r="W72" s="24">
        <v>82.8</v>
      </c>
      <c r="X72" s="24">
        <v>-102.6</v>
      </c>
      <c r="Y72" s="24">
        <v>60</v>
      </c>
      <c r="Z72" s="24">
        <v>-293</v>
      </c>
      <c r="AA72" s="24">
        <v>-252.8</v>
      </c>
      <c r="AB72" s="24">
        <v>57</v>
      </c>
      <c r="AC72" s="24">
        <v>-206.2</v>
      </c>
      <c r="AD72" s="24">
        <v>25</v>
      </c>
      <c r="AE72" s="24">
        <v>-36.299999999999997</v>
      </c>
      <c r="AF72" s="24">
        <v>-160.4</v>
      </c>
      <c r="AG72" s="24">
        <v>100.1</v>
      </c>
      <c r="AH72" s="24">
        <v>54.7</v>
      </c>
      <c r="AI72" s="24">
        <v>2.2000000000000002</v>
      </c>
      <c r="AJ72" s="24">
        <v>-135.6</v>
      </c>
      <c r="AK72" s="24">
        <v>31.9</v>
      </c>
      <c r="AL72" s="24">
        <v>-70.2</v>
      </c>
      <c r="AM72" s="24">
        <v>135.19999999999999</v>
      </c>
      <c r="AN72" s="24">
        <v>-106.3</v>
      </c>
      <c r="AO72" s="24">
        <v>125.1</v>
      </c>
      <c r="AP72" s="24">
        <v>-77.87700000000001</v>
      </c>
      <c r="AQ72" s="24">
        <v>-0.57400000000006912</v>
      </c>
      <c r="AR72" s="24">
        <v>17.006000000000228</v>
      </c>
      <c r="AS72" s="24">
        <v>38.057999999999964</v>
      </c>
      <c r="AT72" s="24">
        <v>212.48799999999994</v>
      </c>
      <c r="AU72" s="24">
        <v>162.95700000000016</v>
      </c>
    </row>
    <row r="73" spans="1:47" x14ac:dyDescent="0.25">
      <c r="A73" s="38"/>
      <c r="B73" s="38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</row>
    <row r="74" spans="1:47" x14ac:dyDescent="0.25">
      <c r="A74" s="21" t="s">
        <v>559</v>
      </c>
      <c r="B74" s="19" t="s">
        <v>560</v>
      </c>
      <c r="C74" s="24">
        <v>139.1</v>
      </c>
      <c r="D74" s="24">
        <v>149.19999999999999</v>
      </c>
      <c r="E74" s="24">
        <v>142.5</v>
      </c>
      <c r="F74" s="24">
        <v>308.2</v>
      </c>
      <c r="G74" s="24">
        <v>739</v>
      </c>
      <c r="H74" s="24">
        <v>369.7</v>
      </c>
      <c r="I74" s="24">
        <v>360</v>
      </c>
      <c r="J74" s="24">
        <v>321.8</v>
      </c>
      <c r="K74" s="24">
        <v>78.2</v>
      </c>
      <c r="L74" s="24">
        <v>369.7</v>
      </c>
      <c r="M74" s="24">
        <v>124</v>
      </c>
      <c r="N74" s="24">
        <v>146.9</v>
      </c>
      <c r="O74" s="24">
        <v>230.7</v>
      </c>
      <c r="P74" s="24">
        <v>208.1</v>
      </c>
      <c r="Q74" s="24">
        <v>124</v>
      </c>
      <c r="R74" s="24">
        <v>327.39999999999998</v>
      </c>
      <c r="S74" s="24">
        <v>307.2</v>
      </c>
      <c r="T74" s="24">
        <v>91.6</v>
      </c>
      <c r="U74" s="24">
        <v>441.6</v>
      </c>
      <c r="V74" s="24">
        <v>327.39999999999998</v>
      </c>
      <c r="W74" s="24">
        <v>538.5</v>
      </c>
      <c r="X74" s="24">
        <v>621.4</v>
      </c>
      <c r="Y74" s="24">
        <v>518.79999999999995</v>
      </c>
      <c r="Z74" s="24">
        <v>578.79999999999995</v>
      </c>
      <c r="AA74" s="24">
        <v>538.5</v>
      </c>
      <c r="AB74" s="24">
        <v>285.8</v>
      </c>
      <c r="AC74" s="24">
        <v>342.8</v>
      </c>
      <c r="AD74" s="24">
        <v>136.6</v>
      </c>
      <c r="AE74" s="24">
        <v>161.6</v>
      </c>
      <c r="AF74" s="24">
        <v>285.8</v>
      </c>
      <c r="AG74" s="24">
        <v>125.4</v>
      </c>
      <c r="AH74" s="24">
        <v>225.5</v>
      </c>
      <c r="AI74" s="24">
        <v>280.10000000000002</v>
      </c>
      <c r="AJ74" s="24">
        <v>282.3</v>
      </c>
      <c r="AK74" s="24">
        <v>146.69999999999999</v>
      </c>
      <c r="AL74" s="24">
        <v>178.7</v>
      </c>
      <c r="AM74" s="24">
        <v>108.5</v>
      </c>
      <c r="AN74" s="24">
        <v>243.7</v>
      </c>
      <c r="AO74" s="24">
        <v>137.4</v>
      </c>
      <c r="AP74" s="24">
        <v>262.60000000000002</v>
      </c>
      <c r="AQ74" s="24">
        <v>184.68299999999999</v>
      </c>
      <c r="AR74" s="24">
        <v>184.10899999999992</v>
      </c>
      <c r="AS74" s="24">
        <v>201.11500000000015</v>
      </c>
      <c r="AT74" s="24">
        <v>239.17300000000012</v>
      </c>
      <c r="AU74" s="24">
        <v>451.66100000000006</v>
      </c>
    </row>
    <row r="75" spans="1:47" x14ac:dyDescent="0.25">
      <c r="A75" s="38"/>
      <c r="B75" s="38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</row>
    <row r="76" spans="1:47" ht="15.75" thickBot="1" x14ac:dyDescent="0.3">
      <c r="A76" s="64" t="s">
        <v>561</v>
      </c>
      <c r="B76" s="19" t="s">
        <v>562</v>
      </c>
      <c r="C76" s="24">
        <v>149.19999999999999</v>
      </c>
      <c r="D76" s="24">
        <v>142.5</v>
      </c>
      <c r="E76" s="24">
        <v>308.2</v>
      </c>
      <c r="F76" s="24">
        <v>369.7</v>
      </c>
      <c r="G76" s="24">
        <v>969.6</v>
      </c>
      <c r="H76" s="24">
        <v>360</v>
      </c>
      <c r="I76" s="24">
        <v>321.8</v>
      </c>
      <c r="J76" s="24">
        <v>78.2</v>
      </c>
      <c r="K76" s="24">
        <v>124</v>
      </c>
      <c r="L76" s="24">
        <v>124</v>
      </c>
      <c r="M76" s="24">
        <v>146.9</v>
      </c>
      <c r="N76" s="24">
        <v>230.7</v>
      </c>
      <c r="O76" s="24">
        <v>208.1</v>
      </c>
      <c r="P76" s="24">
        <v>327.39999999999998</v>
      </c>
      <c r="Q76" s="24">
        <v>327.39999999999998</v>
      </c>
      <c r="R76" s="24">
        <v>307.2</v>
      </c>
      <c r="S76" s="24">
        <v>91.6</v>
      </c>
      <c r="T76" s="24">
        <v>441.6</v>
      </c>
      <c r="U76" s="24">
        <v>538.5</v>
      </c>
      <c r="V76" s="24">
        <v>538.5</v>
      </c>
      <c r="W76" s="24">
        <v>621.4</v>
      </c>
      <c r="X76" s="24">
        <v>518.79999999999995</v>
      </c>
      <c r="Y76" s="24">
        <v>578.79999999999995</v>
      </c>
      <c r="Z76" s="24">
        <v>285.8</v>
      </c>
      <c r="AA76" s="24">
        <v>285.8</v>
      </c>
      <c r="AB76" s="24">
        <v>342.8</v>
      </c>
      <c r="AC76" s="24">
        <v>136.6</v>
      </c>
      <c r="AD76" s="24">
        <v>161.6</v>
      </c>
      <c r="AE76" s="24">
        <v>125.4</v>
      </c>
      <c r="AF76" s="24">
        <v>125.4</v>
      </c>
      <c r="AG76" s="24">
        <v>225.5</v>
      </c>
      <c r="AH76" s="24">
        <v>280.10000000000002</v>
      </c>
      <c r="AI76" s="24">
        <v>282.3</v>
      </c>
      <c r="AJ76" s="24">
        <v>146.69999999999999</v>
      </c>
      <c r="AK76" s="24">
        <v>178.7</v>
      </c>
      <c r="AL76" s="24">
        <v>108.5</v>
      </c>
      <c r="AM76" s="24">
        <v>243.7</v>
      </c>
      <c r="AN76" s="24">
        <v>137.4</v>
      </c>
      <c r="AO76" s="24">
        <v>262.60000000000002</v>
      </c>
      <c r="AP76" s="24">
        <v>184.72300000000001</v>
      </c>
      <c r="AQ76" s="24">
        <v>184.10899999999992</v>
      </c>
      <c r="AR76" s="24">
        <v>201.11500000000015</v>
      </c>
      <c r="AS76" s="24">
        <v>239.17300000000012</v>
      </c>
      <c r="AT76" s="24">
        <v>451.66100000000006</v>
      </c>
      <c r="AU76" s="24">
        <v>614.61800000000017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workbookViewId="0">
      <pane xSplit="2" ySplit="3" topLeftCell="O4" activePane="bottomRight" state="frozen"/>
      <selection pane="topRight" activeCell="C1" sqref="C1"/>
      <selection pane="bottomLeft" activeCell="A4" sqref="A4"/>
      <selection pane="bottomRight" activeCell="C4" sqref="C4:AC6"/>
    </sheetView>
  </sheetViews>
  <sheetFormatPr defaultRowHeight="15" outlineLevelCol="1" x14ac:dyDescent="0.25"/>
  <cols>
    <col min="1" max="1" width="40.42578125" style="3" bestFit="1" customWidth="1"/>
    <col min="2" max="2" width="31.42578125" style="3" hidden="1" customWidth="1" outlineLevel="1"/>
    <col min="3" max="3" width="9.42578125" style="3" customWidth="1" collapsed="1"/>
    <col min="4" max="29" width="9.42578125" style="3" customWidth="1"/>
    <col min="30" max="16384" width="9.140625" style="3"/>
  </cols>
  <sheetData>
    <row r="1" spans="1:29" ht="51.75" customHeight="1" x14ac:dyDescent="0.35">
      <c r="A1" s="77"/>
      <c r="B1" s="6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ht="15.75" x14ac:dyDescent="0.25">
      <c r="A3" s="66" t="s">
        <v>563</v>
      </c>
      <c r="B3" s="66" t="s">
        <v>564</v>
      </c>
      <c r="C3" s="68" t="s">
        <v>17</v>
      </c>
      <c r="D3" s="68" t="s">
        <v>18</v>
      </c>
      <c r="E3" s="68" t="s">
        <v>19</v>
      </c>
      <c r="F3" s="68" t="s">
        <v>20</v>
      </c>
      <c r="G3" s="68" t="s">
        <v>21</v>
      </c>
      <c r="H3" s="68" t="s">
        <v>22</v>
      </c>
      <c r="I3" s="68" t="s">
        <v>23</v>
      </c>
      <c r="J3" s="68" t="s">
        <v>24</v>
      </c>
      <c r="K3" s="68" t="s">
        <v>25</v>
      </c>
      <c r="L3" s="68" t="s">
        <v>26</v>
      </c>
      <c r="M3" s="68" t="s">
        <v>27</v>
      </c>
      <c r="N3" s="68" t="s">
        <v>28</v>
      </c>
      <c r="O3" s="68" t="s">
        <v>29</v>
      </c>
      <c r="P3" s="68" t="s">
        <v>30</v>
      </c>
      <c r="Q3" s="68" t="s">
        <v>31</v>
      </c>
      <c r="R3" s="68" t="s">
        <v>32</v>
      </c>
      <c r="S3" s="68" t="s">
        <v>33</v>
      </c>
      <c r="T3" s="68" t="s">
        <v>34</v>
      </c>
      <c r="U3" s="68" t="s">
        <v>35</v>
      </c>
      <c r="V3" s="68" t="s">
        <v>36</v>
      </c>
      <c r="W3" s="68" t="s">
        <v>37</v>
      </c>
      <c r="X3" s="68" t="s">
        <v>38</v>
      </c>
      <c r="Y3" s="68" t="s">
        <v>39</v>
      </c>
      <c r="Z3" s="68" t="s">
        <v>40</v>
      </c>
      <c r="AA3" s="68" t="s">
        <v>41</v>
      </c>
      <c r="AB3" s="68" t="s">
        <v>42</v>
      </c>
      <c r="AC3" s="68" t="s">
        <v>43</v>
      </c>
    </row>
    <row r="4" spans="1:29" x14ac:dyDescent="0.25">
      <c r="A4" t="s">
        <v>565</v>
      </c>
      <c r="B4" t="s">
        <v>566</v>
      </c>
      <c r="C4" s="69">
        <v>23.755781489999993</v>
      </c>
      <c r="D4" s="69">
        <v>23.755781489999993</v>
      </c>
      <c r="E4" s="69">
        <v>23.755781489999993</v>
      </c>
      <c r="F4" s="69">
        <v>33.657354959999992</v>
      </c>
      <c r="G4" s="69">
        <v>25.4202193107098</v>
      </c>
      <c r="H4" s="69">
        <v>28.09303572690548</v>
      </c>
      <c r="I4" s="69">
        <v>25.546857710000005</v>
      </c>
      <c r="J4" s="69">
        <v>26.188138649999999</v>
      </c>
      <c r="K4" s="69">
        <v>26.547269009718274</v>
      </c>
      <c r="L4" s="69">
        <v>26.547269009718274</v>
      </c>
      <c r="M4" s="69">
        <v>26.547269009718274</v>
      </c>
      <c r="N4" s="69">
        <v>26.547269009718274</v>
      </c>
      <c r="O4" s="69">
        <v>26.547269009718274</v>
      </c>
      <c r="P4" s="69">
        <v>26.547268389718276</v>
      </c>
      <c r="Q4" s="69">
        <v>24.560052523051606</v>
      </c>
      <c r="R4" s="69">
        <v>23.901269019718278</v>
      </c>
      <c r="S4" s="69">
        <v>23.901269019718278</v>
      </c>
      <c r="T4" s="69">
        <v>36.214043969270115</v>
      </c>
      <c r="U4" s="69">
        <v>23.821644119718403</v>
      </c>
      <c r="V4" s="69">
        <v>23.78183151971847</v>
      </c>
      <c r="W4" s="69">
        <v>23.781831519718466</v>
      </c>
      <c r="X4" s="69">
        <v>23.731189939718469</v>
      </c>
      <c r="Y4" s="69">
        <v>21.977883313239488</v>
      </c>
      <c r="Z4" s="69">
        <v>21.151849979999998</v>
      </c>
      <c r="AA4" s="69">
        <v>19.624999979999998</v>
      </c>
      <c r="AB4" s="69">
        <v>19.624999979999998</v>
      </c>
      <c r="AC4" s="69">
        <v>19.823233363636362</v>
      </c>
    </row>
    <row r="5" spans="1:29" x14ac:dyDescent="0.25">
      <c r="A5" s="70" t="s">
        <v>567</v>
      </c>
      <c r="B5" s="70" t="s">
        <v>568</v>
      </c>
      <c r="C5" s="71">
        <v>19.076894990000003</v>
      </c>
      <c r="D5" s="71">
        <v>20.597308120000001</v>
      </c>
      <c r="E5" s="71">
        <v>20.57626527</v>
      </c>
      <c r="F5" s="71">
        <v>21.688590999999999</v>
      </c>
      <c r="G5" s="71">
        <v>21.333306337499994</v>
      </c>
      <c r="H5" s="71">
        <v>18.737156849166666</v>
      </c>
      <c r="I5" s="71">
        <v>18.577490690000001</v>
      </c>
      <c r="J5" s="71">
        <v>17.459934779999998</v>
      </c>
      <c r="K5" s="71">
        <v>16.687535414691386</v>
      </c>
      <c r="L5" s="71">
        <v>15.497809884691387</v>
      </c>
      <c r="M5" s="71">
        <v>13.540456344691387</v>
      </c>
      <c r="N5" s="71">
        <v>13.704416504691386</v>
      </c>
      <c r="O5" s="71">
        <v>13.704416504691386</v>
      </c>
      <c r="P5" s="71">
        <v>14.313173542381247</v>
      </c>
      <c r="Q5" s="71">
        <v>11.9063224635</v>
      </c>
      <c r="R5" s="71">
        <v>14.331125989381244</v>
      </c>
      <c r="S5" s="71">
        <v>18.728855147714576</v>
      </c>
      <c r="T5" s="71">
        <v>19.051242430879668</v>
      </c>
      <c r="U5" s="71">
        <v>17.514230667546332</v>
      </c>
      <c r="V5" s="71">
        <v>24.205386614020153</v>
      </c>
      <c r="W5" s="71">
        <v>23.045486705090397</v>
      </c>
      <c r="X5" s="71">
        <v>21.340784831423729</v>
      </c>
      <c r="Y5" s="71">
        <v>20.790749538257064</v>
      </c>
      <c r="Z5" s="71">
        <v>21.286532665750002</v>
      </c>
      <c r="AA5" s="71">
        <v>21.513616010000003</v>
      </c>
      <c r="AB5" s="71">
        <v>21.588615990000001</v>
      </c>
      <c r="AC5" s="71">
        <v>22.304213300000001</v>
      </c>
    </row>
    <row r="6" spans="1:29" x14ac:dyDescent="0.25">
      <c r="A6" s="60" t="s">
        <v>569</v>
      </c>
      <c r="B6" s="60" t="s">
        <v>570</v>
      </c>
      <c r="C6" s="72">
        <v>55.417340489999994</v>
      </c>
      <c r="D6" s="72">
        <v>55.420264350000018</v>
      </c>
      <c r="E6" s="72">
        <v>55.418802420000006</v>
      </c>
      <c r="F6" s="72">
        <v>55.418802353999965</v>
      </c>
      <c r="G6" s="72">
        <v>52.515244680000009</v>
      </c>
      <c r="H6" s="72">
        <v>52.515244680000009</v>
      </c>
      <c r="I6" s="72">
        <v>52.515244680000009</v>
      </c>
      <c r="J6" s="72">
        <v>52.515244680000009</v>
      </c>
      <c r="K6" s="72">
        <v>58.482973679600008</v>
      </c>
      <c r="L6" s="72">
        <v>57.40653385960001</v>
      </c>
      <c r="M6" s="72">
        <v>57.364649069600006</v>
      </c>
      <c r="N6" s="72">
        <v>57.364649069600006</v>
      </c>
      <c r="O6" s="72">
        <v>57.364649069600006</v>
      </c>
      <c r="P6" s="72">
        <v>57.364649069600006</v>
      </c>
      <c r="Q6" s="72">
        <v>57.364649069600006</v>
      </c>
      <c r="R6" s="72">
        <v>56.875583549600016</v>
      </c>
      <c r="S6" s="72">
        <v>79.607204249600017</v>
      </c>
      <c r="T6" s="72">
        <v>79.431217164586428</v>
      </c>
      <c r="U6" s="72">
        <v>44.777910824586442</v>
      </c>
      <c r="V6" s="72">
        <v>38.981070974586437</v>
      </c>
      <c r="W6" s="72">
        <v>38.977396662086441</v>
      </c>
      <c r="X6" s="72">
        <v>38.977396662086441</v>
      </c>
      <c r="Y6" s="72">
        <v>38.977396662086441</v>
      </c>
      <c r="Z6" s="72">
        <v>38.977396662086441</v>
      </c>
      <c r="AA6" s="72">
        <v>38.974376599586435</v>
      </c>
      <c r="AB6" s="72">
        <v>38.974376599586435</v>
      </c>
      <c r="AC6" s="72">
        <v>38.245404219853107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"/>
  <sheetViews>
    <sheetView workbookViewId="0">
      <selection activeCell="C8" sqref="C8"/>
    </sheetView>
  </sheetViews>
  <sheetFormatPr defaultRowHeight="15" x14ac:dyDescent="0.25"/>
  <cols>
    <col min="1" max="1" width="37" style="3" customWidth="1"/>
    <col min="2" max="2" width="28.7109375" style="3" customWidth="1"/>
    <col min="3" max="5" width="8.85546875" style="3" bestFit="1" customWidth="1"/>
    <col min="6" max="7" width="7.7109375" style="3" bestFit="1" customWidth="1"/>
    <col min="8" max="9" width="6.7109375" style="3" bestFit="1" customWidth="1"/>
    <col min="10" max="16384" width="9.140625" style="3"/>
  </cols>
  <sheetData>
    <row r="1" spans="1:29" ht="45.75" customHeight="1" x14ac:dyDescent="0.35">
      <c r="A1" s="65"/>
      <c r="B1" s="61"/>
      <c r="C1" s="4"/>
      <c r="D1" s="4"/>
      <c r="E1" s="4"/>
      <c r="F1" s="4"/>
      <c r="G1" s="4"/>
      <c r="H1" s="4"/>
      <c r="I1" s="4"/>
    </row>
    <row r="2" spans="1:29" x14ac:dyDescent="0.25">
      <c r="A2" s="9"/>
      <c r="B2" s="9"/>
      <c r="C2" s="9"/>
      <c r="D2" s="9"/>
      <c r="E2" s="9"/>
      <c r="F2" s="9"/>
      <c r="G2" s="9"/>
    </row>
    <row r="3" spans="1:29" ht="15.75" x14ac:dyDescent="0.25">
      <c r="A3" s="66" t="s">
        <v>571</v>
      </c>
      <c r="B3" s="66" t="s">
        <v>572</v>
      </c>
      <c r="C3" s="67">
        <v>2020</v>
      </c>
      <c r="D3" s="67">
        <v>2021</v>
      </c>
      <c r="E3" s="67">
        <v>2022</v>
      </c>
      <c r="F3" s="67">
        <v>2023</v>
      </c>
      <c r="G3" s="67">
        <v>2024</v>
      </c>
      <c r="H3" s="67">
        <v>2025</v>
      </c>
      <c r="I3" s="67">
        <v>2026</v>
      </c>
    </row>
    <row r="4" spans="1:29" ht="15.75" x14ac:dyDescent="0.25">
      <c r="A4" s="73" t="s">
        <v>573</v>
      </c>
      <c r="B4" s="73" t="s">
        <v>574</v>
      </c>
      <c r="C4" s="73">
        <v>52.333333980000006</v>
      </c>
      <c r="D4" s="73">
        <v>0</v>
      </c>
      <c r="E4" s="73">
        <v>0</v>
      </c>
      <c r="F4" s="73">
        <v>0</v>
      </c>
      <c r="G4" s="73">
        <v>0</v>
      </c>
      <c r="H4" s="73">
        <v>0</v>
      </c>
      <c r="I4" s="73">
        <v>0</v>
      </c>
    </row>
    <row r="5" spans="1:29" x14ac:dyDescent="0.25">
      <c r="A5" s="76" t="s">
        <v>575</v>
      </c>
      <c r="B5" s="76" t="s">
        <v>576</v>
      </c>
      <c r="C5" s="71">
        <v>153.97151709901246</v>
      </c>
      <c r="D5" s="71">
        <v>150.81358902661245</v>
      </c>
      <c r="E5" s="71">
        <v>150.31388411661243</v>
      </c>
      <c r="F5" s="71">
        <v>3.4263087624378112</v>
      </c>
      <c r="G5" s="71">
        <v>0</v>
      </c>
      <c r="H5" s="71">
        <v>0</v>
      </c>
      <c r="I5" s="71">
        <v>0</v>
      </c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</row>
    <row r="6" spans="1:29" ht="16.5" thickBot="1" x14ac:dyDescent="0.3">
      <c r="A6" s="74" t="s">
        <v>577</v>
      </c>
      <c r="B6" s="74" t="s">
        <v>578</v>
      </c>
      <c r="C6" s="74">
        <v>91.932568180000004</v>
      </c>
      <c r="D6" s="74">
        <v>65.204492720000005</v>
      </c>
      <c r="E6" s="74">
        <v>51.565652900000003</v>
      </c>
      <c r="F6" s="74">
        <v>43.975252030000007</v>
      </c>
      <c r="G6" s="74">
        <v>33.21226077</v>
      </c>
      <c r="H6" s="74">
        <v>2.2336849599999997</v>
      </c>
      <c r="I6" s="74">
        <v>3.9921000000000002E-3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Cover</vt:lpstr>
      <vt:lpstr>Portfolio</vt:lpstr>
      <vt:lpstr>Demonstração de Resultados</vt:lpstr>
      <vt:lpstr>Balanço Patrimonial</vt:lpstr>
      <vt:lpstr>Fluxo de Caixa</vt:lpstr>
      <vt:lpstr>Amortizações</vt:lpstr>
      <vt:lpstr>Cronograma de Amortizações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de Oliveira Fialho</dc:creator>
  <cp:lastModifiedBy>Thiago Leal</cp:lastModifiedBy>
  <dcterms:created xsi:type="dcterms:W3CDTF">2020-11-16T22:44:11Z</dcterms:created>
  <dcterms:modified xsi:type="dcterms:W3CDTF">2020-12-09T15:12:41Z</dcterms:modified>
</cp:coreProperties>
</file>