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G:\Drives compartilhados\SP-SEDE-RI\DIVULGAÇÃO DE RESULTADOS\2023\2T23\5 - FUNDAMENTOS\"/>
    </mc:Choice>
  </mc:AlternateContent>
  <bookViews>
    <workbookView xWindow="-120" yWindow="-120" windowWidth="20730" windowHeight="11160" tabRatio="709" activeTab="1"/>
  </bookViews>
  <sheets>
    <sheet name="Capa" sheetId="12" r:id="rId1"/>
    <sheet name="DRE" sheetId="13" r:id="rId2"/>
    <sheet name="Balanço Patrimonial" sheetId="9" r:id="rId3"/>
    <sheet name="Fluxo de Caixa Indireto" sheetId="7" r:id="rId4"/>
    <sheet name="Geração Consumo de Caixa" sheetId="11" r:id="rId5"/>
    <sheet name="Contato" sheetId="14" r:id="rId6"/>
  </sheets>
  <externalReferences>
    <externalReference r:id="rId7"/>
    <externalReference r:id="rId8"/>
  </externalReferenc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D43" i="7" l="1"/>
  <c r="AE32" i="13"/>
  <c r="AE33" i="13"/>
  <c r="AE34" i="13"/>
  <c r="AE35" i="13"/>
  <c r="AE36" i="13"/>
  <c r="AE37" i="13"/>
  <c r="AE38" i="13"/>
  <c r="AE39" i="13"/>
  <c r="AE31" i="13"/>
  <c r="AD40" i="13"/>
  <c r="AE40" i="13" s="1"/>
  <c r="AE4" i="13"/>
  <c r="AE5" i="13"/>
  <c r="AE6" i="13"/>
  <c r="AE7" i="13"/>
  <c r="AE8" i="13"/>
  <c r="AE9" i="13"/>
  <c r="AE10" i="13"/>
  <c r="AE11" i="13"/>
  <c r="AE12" i="13"/>
  <c r="AE14" i="13"/>
  <c r="AE15" i="13"/>
  <c r="AE21" i="13"/>
  <c r="AE22" i="13"/>
  <c r="AE23" i="13"/>
  <c r="AE24" i="13"/>
  <c r="AE25" i="13"/>
  <c r="AE3" i="13"/>
  <c r="P9" i="11" l="1"/>
  <c r="AA50" i="7"/>
  <c r="AA49" i="7"/>
  <c r="AA45" i="7"/>
  <c r="AA44" i="7"/>
  <c r="AB43" i="7"/>
  <c r="AA43" i="7"/>
  <c r="AB42" i="7"/>
  <c r="AA42" i="7"/>
  <c r="AA41" i="7"/>
  <c r="AA40" i="7"/>
  <c r="AA37" i="7"/>
  <c r="AA36" i="7"/>
  <c r="AA35" i="7"/>
  <c r="AA33" i="7"/>
  <c r="AA30" i="7"/>
  <c r="AA29" i="7"/>
  <c r="AA27" i="7"/>
  <c r="AA26" i="7"/>
  <c r="AA25" i="7"/>
  <c r="AA24" i="7"/>
  <c r="AA23" i="7"/>
  <c r="AA22" i="7"/>
  <c r="AA21" i="7"/>
  <c r="AA19" i="7"/>
  <c r="AA17" i="7"/>
  <c r="AA14" i="7"/>
  <c r="AA13" i="7"/>
  <c r="AA12" i="7"/>
  <c r="AA11" i="7"/>
  <c r="AA10" i="7"/>
  <c r="AA9" i="7"/>
  <c r="AA8" i="7"/>
  <c r="AA7" i="7"/>
  <c r="AA6" i="7"/>
  <c r="AA4" i="7"/>
  <c r="AA38" i="7" l="1"/>
  <c r="AA5" i="7"/>
  <c r="AA3" i="7" s="1"/>
  <c r="AA46" i="7"/>
  <c r="AA20" i="7"/>
  <c r="AA31" i="7" l="1"/>
  <c r="AA48" i="7" s="1"/>
</calcChain>
</file>

<file path=xl/sharedStrings.xml><?xml version="1.0" encoding="utf-8"?>
<sst xmlns="http://schemas.openxmlformats.org/spreadsheetml/2006/main" count="445" uniqueCount="190">
  <si>
    <t>-</t>
  </si>
  <si>
    <t>R$ milhares</t>
  </si>
  <si>
    <t>Receita Líquida</t>
  </si>
  <si>
    <t>Repasses</t>
  </si>
  <si>
    <t>Lucro Bruto</t>
  </si>
  <si>
    <t>Despesas Operacionais</t>
  </si>
  <si>
    <t>Pessoal</t>
  </si>
  <si>
    <t>Institucionais e Legais</t>
  </si>
  <si>
    <t>Infraestrutura</t>
  </si>
  <si>
    <t>Outras Despesas Operacionais</t>
  </si>
  <si>
    <t>EBITDA</t>
  </si>
  <si>
    <t>Mg. EBITDA</t>
  </si>
  <si>
    <t>Ajustes Não Recorrentes EBITDA**</t>
  </si>
  <si>
    <t>EBITDA Ajustado</t>
  </si>
  <si>
    <t>Mg. EBITDA Ajustada</t>
  </si>
  <si>
    <t>Outros Resultados</t>
  </si>
  <si>
    <t>Resultado Financeiro</t>
  </si>
  <si>
    <t>Lucro Antes do CS / IR</t>
  </si>
  <si>
    <t>IR &amp; CSLL</t>
  </si>
  <si>
    <t>Lucro/Prejuízo Líquido</t>
  </si>
  <si>
    <t>Lucro/Prejuízo Líquido Ajustado</t>
  </si>
  <si>
    <t>* Alguns números de 2017 sofreram reclassificações e estas são explicadas nas DFPs de 2018. Pequenas variações podem ocorrer devido a arredondamentos.</t>
  </si>
  <si>
    <t>** Mais detalhes sobre os ajustes não recorrentes estão apresentados abaixo e nos respectivos Earnings Releases da Companhia.</t>
  </si>
  <si>
    <t>Despesas com M&amp;A</t>
  </si>
  <si>
    <t>Despesas com Redução de Quadro</t>
  </si>
  <si>
    <t>Despesas com Aumento de Capital</t>
  </si>
  <si>
    <t>Despesas com Recompra de Ações</t>
  </si>
  <si>
    <t>Créditos Tributários</t>
  </si>
  <si>
    <t>Impairment</t>
  </si>
  <si>
    <t>Alienação Carraro</t>
  </si>
  <si>
    <t>Benefícios e Previdência</t>
  </si>
  <si>
    <t>Massificados</t>
  </si>
  <si>
    <t>Riscos Corporativos</t>
  </si>
  <si>
    <t>Agro</t>
  </si>
  <si>
    <t>Resseguros</t>
  </si>
  <si>
    <t>Automóveis</t>
  </si>
  <si>
    <t>Transportes</t>
  </si>
  <si>
    <t>1T17</t>
  </si>
  <si>
    <t>2T17</t>
  </si>
  <si>
    <t>3T17</t>
  </si>
  <si>
    <t>4T17</t>
  </si>
  <si>
    <t>2017*</t>
  </si>
  <si>
    <t>1T18</t>
  </si>
  <si>
    <t>2T18</t>
  </si>
  <si>
    <t>3T18</t>
  </si>
  <si>
    <t>4T18</t>
  </si>
  <si>
    <t>1T19</t>
  </si>
  <si>
    <t>2T19</t>
  </si>
  <si>
    <t>3T19</t>
  </si>
  <si>
    <t>4T19</t>
  </si>
  <si>
    <t>1T20</t>
  </si>
  <si>
    <t>2T20</t>
  </si>
  <si>
    <t>3T20</t>
  </si>
  <si>
    <t>4T20</t>
  </si>
  <si>
    <t>1T21</t>
  </si>
  <si>
    <t>2T21</t>
  </si>
  <si>
    <t>3T21</t>
  </si>
  <si>
    <t>4T21</t>
  </si>
  <si>
    <t>1T22</t>
  </si>
  <si>
    <t>2T22</t>
  </si>
  <si>
    <t>Relações com Investidores</t>
  </si>
  <si>
    <t>http://www.alperseguros.com.br</t>
  </si>
  <si>
    <t>Tel.: (11) 3175-2900</t>
  </si>
  <si>
    <t>ri@alperseguros.com.br</t>
  </si>
  <si>
    <t>Site de Relações com Investidores:</t>
  </si>
  <si>
    <t>http://ri.alperseguros.com.br</t>
  </si>
  <si>
    <t>https://ri.alperseguros.com.br/outras-informacoes/cadastro-mailing/</t>
  </si>
  <si>
    <t>Página da Alper na CVM - Informações Periódicas Eventuais publicadas pela Companhia:</t>
  </si>
  <si>
    <t>http://siteempresas.bovespa.com.br/consbov/ExibeTodosDocumentosCVM.asp?CCVM=22217&amp;CNPJ=11.721.921/0001-60&amp;TipoDoc=C</t>
  </si>
  <si>
    <t>Disclaimer:</t>
  </si>
  <si>
    <t>Quebra da Receita Líquida por Unidade de Negócio</t>
  </si>
  <si>
    <t>Ativo</t>
  </si>
  <si>
    <t>Circulante</t>
  </si>
  <si>
    <t>Imobilizado</t>
  </si>
  <si>
    <t>Intangível</t>
  </si>
  <si>
    <t>Passivo e Patrimônio Líquido</t>
  </si>
  <si>
    <t>Fornecedores</t>
  </si>
  <si>
    <t>Patrimônio Líquido</t>
  </si>
  <si>
    <t>AFAC</t>
  </si>
  <si>
    <t>Fluxo de caixa das atividades operacionais</t>
  </si>
  <si>
    <t xml:space="preserve">    Remuneração Baseada em Ações</t>
  </si>
  <si>
    <t xml:space="preserve">    Outras Provisões</t>
  </si>
  <si>
    <t xml:space="preserve">    Fornecedores</t>
  </si>
  <si>
    <t xml:space="preserve">    Aumento de Capital</t>
  </si>
  <si>
    <t>Depreciação e Amortização</t>
  </si>
  <si>
    <t>Impairment e Alienação Carraro</t>
  </si>
  <si>
    <t>Capital de Giro</t>
  </si>
  <si>
    <t>Dividendos</t>
  </si>
  <si>
    <t>Captação (Aumento de Capital)</t>
  </si>
  <si>
    <t>Investimentos (M&amp;As)</t>
  </si>
  <si>
    <t>Fluxo de Caixa</t>
  </si>
  <si>
    <t>Saldo Inicial</t>
  </si>
  <si>
    <t>Saldo Final</t>
  </si>
  <si>
    <t>3T22</t>
  </si>
  <si>
    <t>Comercial e Marketing</t>
  </si>
  <si>
    <t>Ajustes Não Recorrentes Lucro Líquido**</t>
  </si>
  <si>
    <t>Ajustes Não Recorrentes que Impactam EBITDA</t>
  </si>
  <si>
    <t>Ajustes Não Recorrentes que Impactam Lucro Líquido</t>
  </si>
  <si>
    <t>Resultado com Investimentos</t>
  </si>
  <si>
    <t>Implantação de Novo Canal de Vendas (Marketing)</t>
  </si>
  <si>
    <t>Resultados Não Operacionais</t>
  </si>
  <si>
    <t>Créditos Extemporâneos de INSS (Efeito Líquido)</t>
  </si>
  <si>
    <t>Atualização Monetária Créditos de INSS</t>
  </si>
  <si>
    <t>Caixa e Equivalentes de Caixa</t>
  </si>
  <si>
    <t>Títulos e Valores Mobiliários</t>
  </si>
  <si>
    <t>Caixa Restrito</t>
  </si>
  <si>
    <t>Contas a Receber</t>
  </si>
  <si>
    <t>Impostos a Recuperar</t>
  </si>
  <si>
    <t>Contas a Receber por Alienação de Investimentos</t>
  </si>
  <si>
    <t>Outros Ativos Circulantes</t>
  </si>
  <si>
    <t>Não-Circulante</t>
  </si>
  <si>
    <t>Outros Recebíveis de Partes Relacionadas</t>
  </si>
  <si>
    <t>Depósitos Judiciais</t>
  </si>
  <si>
    <t>Outros Ativos Não-Circulantes</t>
  </si>
  <si>
    <t>Obrigações Trabalhistas</t>
  </si>
  <si>
    <t>Imposto de Renda e Contribuição Social a Pagar</t>
  </si>
  <si>
    <t>Obrigações Tributárias</t>
  </si>
  <si>
    <t>Dividendos a Pagar</t>
  </si>
  <si>
    <t>Outras Contas a Pagar com Partes Relacionadas</t>
  </si>
  <si>
    <t>Contas a Pagar por Aquisição de Controladas</t>
  </si>
  <si>
    <t>Premios e Sinistros a Pagar</t>
  </si>
  <si>
    <t>Arrendamento Mercantil</t>
  </si>
  <si>
    <t>Outros Passivos Circulantes</t>
  </si>
  <si>
    <t>Imposto de Renda e Contribuição Social Diferidos</t>
  </si>
  <si>
    <t>Provisões para Demandas Judiciais</t>
  </si>
  <si>
    <t>Outros Passivos Não Circulantes</t>
  </si>
  <si>
    <t>Capital Social</t>
  </si>
  <si>
    <t>Ações em Tesouraria</t>
  </si>
  <si>
    <t>Adiantamento para Futuro Aumento de Capital</t>
  </si>
  <si>
    <t>Reservas de Capital</t>
  </si>
  <si>
    <t>Reservas de Lucro</t>
  </si>
  <si>
    <t>Prejuízo Acumulado</t>
  </si>
  <si>
    <t>Participação de Acionistas Não Controladores</t>
  </si>
  <si>
    <t>Caixa Operacional (Variação)</t>
  </si>
  <si>
    <t xml:space="preserve">    (Prejuízo)/Lucro do Exercício antes do IR e CS</t>
  </si>
  <si>
    <t xml:space="preserve">    Ajuste a Valore Presente</t>
  </si>
  <si>
    <t xml:space="preserve">    Provisão para Créditos de Liquidação Duvidosa</t>
  </si>
  <si>
    <t xml:space="preserve">    Depreciação e Amortização</t>
  </si>
  <si>
    <t xml:space="preserve">        Reversão de Valor Justo de Contas a Pagar por Aquisição de Corretoras</t>
  </si>
  <si>
    <t xml:space="preserve">    Baixa de Imobilizado e Intangíveis</t>
  </si>
  <si>
    <t xml:space="preserve">    Créditos Extemporêneos</t>
  </si>
  <si>
    <t>(Aumento)/Redução de Ativos e Aumento/(Redução) de Passivos Operacionais</t>
  </si>
  <si>
    <t xml:space="preserve">    Contas a Receber</t>
  </si>
  <si>
    <t xml:space="preserve">    Impostos a Recuperar - Líquido de IR e CSLL Compensados</t>
  </si>
  <si>
    <t xml:space="preserve">    Obrigações Trabalhistas</t>
  </si>
  <si>
    <t xml:space="preserve">    Obrigações Tributárias</t>
  </si>
  <si>
    <t xml:space="preserve">    Depósitos Judiciais (Resgates)</t>
  </si>
  <si>
    <t xml:space="preserve">    Pagamentos de Demandas Judiciais</t>
  </si>
  <si>
    <t xml:space="preserve">    Restituição de Créditos Tributários</t>
  </si>
  <si>
    <t xml:space="preserve">    Outros Ativos e Passivos</t>
  </si>
  <si>
    <t xml:space="preserve">    Imposto de Renda e Contribuição Pagos</t>
  </si>
  <si>
    <t>1) Caixa Líquido (Aplicado)/Gerado nas Atividades Operacionais</t>
  </si>
  <si>
    <t xml:space="preserve">  Fluxos de Caixa das Atividades de Investimentos:</t>
  </si>
  <si>
    <t xml:space="preserve">    Aquisição de Imobilizado e Intangível</t>
  </si>
  <si>
    <t xml:space="preserve">    Pagamentos por Aquisições de Corretoras (Líquido do Caixa Adquirido)</t>
  </si>
  <si>
    <t xml:space="preserve">    Aplicação/(Resgate) de Títulos e Valores Mobiliários</t>
  </si>
  <si>
    <t xml:space="preserve">    Alienação de Investimento (Caixa Líquido das Operações Descontinuadas)</t>
  </si>
  <si>
    <t>2) Caixa Líquido Aplicado nas Atividades de Investimentos</t>
  </si>
  <si>
    <t xml:space="preserve">  Fluxos de Caixa das Atividades de Financiamentos:</t>
  </si>
  <si>
    <t xml:space="preserve">    Partes Relacionadas - Excluindo Garantias Financeiras</t>
  </si>
  <si>
    <t xml:space="preserve">    Pagamento de Arrendamento Mercantil (Principal e Juros)</t>
  </si>
  <si>
    <t xml:space="preserve">    Pagamento de Dividendos a Acionistas Não Controladores</t>
  </si>
  <si>
    <t>3) Caixa Líquido Gerado nas Atividades de Financiamentos</t>
  </si>
  <si>
    <t>Redução de Caixa e Equivalentes de Caixa</t>
  </si>
  <si>
    <t>Caixa e Equivalentes de Caixa no Início do Exercício</t>
  </si>
  <si>
    <t>Caixa e Equivalentes de Caixa no Final do Exercício</t>
  </si>
  <si>
    <t>Site Institucional:</t>
  </si>
  <si>
    <t>Cadastramento Mailing List:</t>
  </si>
  <si>
    <t>As informações contidas neste arquivo foram elaboradas pela Alper Consultoria e Corretora de Seguros S.A. (“Alper Consultoria em Seguros” ou "Companhia"), sendo preparadas com base em dados pertencentes à Companhia e disponíveis ao público. A Alper não faz qualquer representação ou fornece qualquer garantia, expressa ou implícita, quanto à exatidão, plenitude e confiabilidade das informações, estimativas ou projeções, quando existentes, quanto a eventos que possam ocorrer no futuro. Caso estimativas ou projeções sejam apresentadas, os resultados reais podem variar significativamente do apresentado e nada aqui contido é ou deve ser entendido como uma promessa ou representação do passado ou do futuro. A Companhia se exonera, expressamente, de toda e qualquer responsabilidade relacionada ou resultante da utilização das informações deste arquivo. Este arquivo foi preparado exclusivamente para fins informativos e não deve ser interpretado como uma solicitação ou uma oferta de compra ou venda de quaisquer valores mobiliários ou instrumentos financeiros relacionados. A Companhia não interpreta o conteúdo desta apresentação como consultoria jurídica, contábil, fiscal ou de investimento ou como uma recomendação. Nenhum investimento, desinvestimento ou outras ações ou decisões financeiras devem se basear apenas nas informações contidas aqui. Por fim, este material não pode ser copiado, reproduzido, distribuído ou transmitido a outras partes, a qualquer tempo, sem o consentimento prévio e por escrito da Companhia.</t>
  </si>
  <si>
    <t>Ajustes Não Recorrentes</t>
  </si>
  <si>
    <t xml:space="preserve">        Garantia Financeira</t>
  </si>
  <si>
    <t xml:space="preserve">        Constituição de Provisão para Demandas Judiciais</t>
  </si>
  <si>
    <t xml:space="preserve">        Juros e Rendimentos de Títulos e Valores Mobiliários</t>
  </si>
  <si>
    <t xml:space="preserve">        Perdas com Dividendos Desproporcionais</t>
  </si>
  <si>
    <t xml:space="preserve">    Alienação de Investimento</t>
  </si>
  <si>
    <t xml:space="preserve">    Ajuste por Reversão no Valor Recuperável de Ativos</t>
  </si>
  <si>
    <t xml:space="preserve">    Aquisição de Invetimento</t>
  </si>
  <si>
    <t xml:space="preserve">    Recompra de Ações</t>
  </si>
  <si>
    <t xml:space="preserve">    Recebimento pelo Exercício do Plano de Remuneração de Ações</t>
  </si>
  <si>
    <t>Ajustes de Receitas e Despesas que Não Afetam Caixa e Equivalentes</t>
  </si>
  <si>
    <t>CAPEX</t>
  </si>
  <si>
    <t>Matheus Soares Pontes</t>
  </si>
  <si>
    <t>Coordenador de Relações com Investidores</t>
  </si>
  <si>
    <t>João Victor Santos Carvalho</t>
  </si>
  <si>
    <t>joao.carvalho@alperseguros.com.br</t>
  </si>
  <si>
    <t>1T23</t>
  </si>
  <si>
    <t xml:space="preserve">                    - </t>
  </si>
  <si>
    <t>Imposto de renda e contribuição social diferidos</t>
  </si>
  <si>
    <t>4T22</t>
  </si>
  <si>
    <t>2T23</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</si>
</sst>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1" formatCode="_-* #,##0_-;\-* #,##0_-;_-* &quot;-&quot;_-;_-@_-"/>
    <numFmt numFmtId="44" formatCode="_-&quot;R$&quot;\ * #,##0.00_-;\-&quot;R$&quot;\ * #,##0.00_-;_-&quot;R$&quot;\ * &quot;-&quot;??_-;_-@_-"/>
    <numFmt numFmtId="43" formatCode="_-* #,##0.00_-;\-* #,##0.00_-;_-* &quot;-&quot;??_-;_-@_-"/>
    <numFmt numFmtId="164" formatCode="_-&quot;R$&quot;* #,##0.00_-;\-&quot;R$&quot;* #,##0.00_-;_-&quot;R$&quot;* &quot;-&quot;??_-;_-@_-"/>
    <numFmt numFmtId="165" formatCode="0.0"/>
    <numFmt numFmtId="166" formatCode="0.0%"/>
    <numFmt numFmtId="167" formatCode="_(* #,##0.0_);_(* \(#,##0.0\);_(* &quot;-&quot;??_);_(@_)"/>
    <numFmt numFmtId="168" formatCode="_([$€]* #,##0.00_);_([$€]* \(#,##0.00\);_([$€]* &quot;-&quot;??_);_(@_)"/>
    <numFmt numFmtId="169" formatCode="_(&quot;R$ &quot;* #,##0.00_);_(&quot;R$ &quot;* \(#,##0.00\);_(&quot;R$ &quot;* &quot;-&quot;??_);_(@_)"/>
    <numFmt numFmtId="170" formatCode="_-* #,##0\ _p_t_a_-;\-* #,##0\ _p_t_a_-;_-* &quot;-&quot;\ _p_t_a_-;_-@_-"/>
    <numFmt numFmtId="171" formatCode="_-* #,##0.00\ _p_t_a_-;\-* #,##0.00\ _p_t_a_-;_-* &quot;-&quot;??\ _p_t_a_-;_-@_-"/>
    <numFmt numFmtId="172" formatCode="_-* #,##0\ &quot;pta&quot;_-;\-* #,##0\ &quot;pta&quot;_-;_-* &quot;-&quot;\ &quot;pta&quot;_-;_-@_-"/>
    <numFmt numFmtId="173" formatCode="_-* #,##0.00\ &quot;pta&quot;_-;\-* #,##0.00\ &quot;pta&quot;_-;_-* &quot;-&quot;??\ &quot;pta&quot;_-;_-@_-"/>
    <numFmt numFmtId="174" formatCode="_([$€-2]* #,##0.00_);_([$€-2]* \(#,##0.00\);_([$€-2]* &quot;-&quot;??_)"/>
    <numFmt numFmtId="175" formatCode="_-* #,##0.00\ _€_-;\-* #,##0.00\ _€_-;_-* \-??\ _€_-;_-@_-"/>
    <numFmt numFmtId="176" formatCode="_-* #,##0.00\ _€_-;\-* #,##0.00\ _€_-;_-* &quot;-&quot;??\ _€_-;_-@_-"/>
    <numFmt numFmtId="177" formatCode="_(&quot;L.&quot;\ * #,##0_);_(&quot;L.&quot;\ * \(#,##0\);_(&quot;L.&quot;\ * &quot;-&quot;_);_(@_)"/>
    <numFmt numFmtId="178" formatCode="#,##0;\(#,##0\)"/>
    <numFmt numFmtId="179" formatCode="_-* #,##0.0_-;\-* #,##0.0_-;_-* &quot;-&quot;?_-;_-@_-"/>
    <numFmt numFmtId="180" formatCode="#,##0.0"/>
    <numFmt numFmtId="181" formatCode="#,##0;\(#,##0\);&quot;-&quot;"/>
  </numFmts>
  <fonts count="9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Courier"/>
      <family val="3"/>
    </font>
    <font>
      <sz val="12"/>
      <name val="Arial MT"/>
    </font>
    <font>
      <b/>
      <sz val="14"/>
      <color indexed="10"/>
      <name val="Arial"/>
      <family val="2"/>
    </font>
    <font>
      <sz val="10"/>
      <name val="Courier"/>
    </font>
    <font>
      <sz val="11"/>
      <color theme="1"/>
      <name val="Calibri"/>
      <family val="2"/>
    </font>
    <font>
      <u/>
      <sz val="11"/>
      <color theme="10"/>
      <name val="Calibri"/>
      <family val="2"/>
      <scheme val="minor"/>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0"/>
      <name val="Times New Roman"/>
      <family val="1"/>
    </font>
    <font>
      <sz val="10"/>
      <name val="Tahoma"/>
      <family val="2"/>
    </font>
    <font>
      <b/>
      <sz val="10"/>
      <color indexed="8"/>
      <name val="Arial"/>
      <family val="2"/>
    </font>
    <font>
      <b/>
      <sz val="10"/>
      <color indexed="39"/>
      <name val="Arial"/>
      <family val="2"/>
    </font>
    <font>
      <b/>
      <sz val="10"/>
      <color indexed="9"/>
      <name val="Tahoma"/>
      <family val="2"/>
    </font>
    <font>
      <b/>
      <sz val="12"/>
      <color indexed="8"/>
      <name val="Arial"/>
      <family val="2"/>
    </font>
    <font>
      <sz val="10"/>
      <color indexed="9"/>
      <name val="Arial"/>
      <family val="2"/>
    </font>
    <font>
      <sz val="10"/>
      <color indexed="39"/>
      <name val="Arial"/>
      <family val="2"/>
    </font>
    <font>
      <sz val="10"/>
      <color indexed="8"/>
      <name val="Tahoma"/>
      <family val="2"/>
    </font>
    <font>
      <sz val="10"/>
      <color indexed="9"/>
      <name val="Tahoma"/>
      <family val="2"/>
    </font>
    <font>
      <sz val="19"/>
      <color indexed="48"/>
      <name val="Arial"/>
      <family val="2"/>
    </font>
    <font>
      <sz val="10"/>
      <color indexed="10"/>
      <name val="Arial"/>
      <family val="2"/>
    </font>
    <font>
      <b/>
      <i/>
      <sz val="10"/>
      <name val="Times New Roman"/>
      <family val="1"/>
    </font>
    <font>
      <b/>
      <sz val="10"/>
      <name val="Times New Roman"/>
      <family val="1"/>
    </font>
    <font>
      <sz val="8"/>
      <color theme="1"/>
      <name val="arial"/>
      <family val="2"/>
    </font>
    <font>
      <sz val="8"/>
      <name val="Courier New"/>
      <family val="3"/>
    </font>
    <font>
      <sz val="11"/>
      <color rgb="FF9C6500"/>
      <name val="Calibri"/>
      <family val="2"/>
      <scheme val="minor"/>
    </font>
    <font>
      <b/>
      <sz val="18"/>
      <color theme="3"/>
      <name val="Cambria"/>
      <family val="2"/>
      <scheme val="major"/>
    </font>
    <font>
      <sz val="10"/>
      <color rgb="FFE3E0B0"/>
      <name val="Arial"/>
      <family val="2"/>
    </font>
    <font>
      <sz val="10"/>
      <name val="Montserrat"/>
      <family val="3"/>
    </font>
    <font>
      <sz val="9"/>
      <name val="Montserrat"/>
      <family val="3"/>
    </font>
    <font>
      <b/>
      <sz val="26"/>
      <color rgb="FF2B3D4A"/>
      <name val="Montserrat"/>
      <family val="3"/>
    </font>
    <font>
      <sz val="9"/>
      <color rgb="FF2B3D4A"/>
      <name val="Montserrat"/>
      <family val="3"/>
    </font>
    <font>
      <sz val="9"/>
      <color theme="1"/>
      <name val="Montserrat"/>
      <family val="3"/>
    </font>
    <font>
      <sz val="10"/>
      <color theme="1"/>
      <name val="Arial"/>
      <family val="2"/>
    </font>
    <font>
      <b/>
      <sz val="10"/>
      <color theme="3" tint="0.39997558519241921"/>
      <name val="Montserrat"/>
      <family val="3"/>
    </font>
    <font>
      <sz val="10"/>
      <color theme="3"/>
      <name val="Montserrat"/>
      <family val="3"/>
    </font>
    <font>
      <b/>
      <sz val="18"/>
      <color rgb="FF002060"/>
      <name val="Calibri"/>
      <family val="2"/>
      <scheme val="minor"/>
    </font>
    <font>
      <b/>
      <sz val="10"/>
      <color indexed="9"/>
      <name val="Montserrat"/>
      <family val="3"/>
    </font>
    <font>
      <sz val="9"/>
      <color theme="3"/>
      <name val="Montserrat"/>
      <family val="3"/>
    </font>
    <font>
      <b/>
      <sz val="10"/>
      <color rgb="FF44546A"/>
      <name val="Montserrat"/>
      <family val="3"/>
    </font>
    <font>
      <b/>
      <sz val="10"/>
      <color rgb="FF8497B0"/>
      <name val="Montserrat"/>
      <family val="3"/>
    </font>
    <font>
      <sz val="10"/>
      <color rgb="FF44546A"/>
      <name val="Montserrat"/>
      <family val="3"/>
    </font>
    <font>
      <sz val="10"/>
      <color rgb="FF8497B0"/>
      <name val="Montserrat"/>
      <family val="3"/>
    </font>
    <font>
      <i/>
      <sz val="10"/>
      <color rgb="FF44546A"/>
      <name val="Montserrat"/>
      <family val="3"/>
    </font>
    <font>
      <i/>
      <sz val="10"/>
      <color rgb="FF8497B0"/>
      <name val="Montserrat"/>
      <family val="3"/>
    </font>
    <font>
      <b/>
      <sz val="10"/>
      <color rgb="FF2B3D4A"/>
      <name val="Montserrat"/>
      <family val="3"/>
    </font>
    <font>
      <i/>
      <sz val="10"/>
      <color theme="3"/>
      <name val="Montserrat"/>
      <family val="3"/>
    </font>
    <font>
      <sz val="10"/>
      <name val="Montserrat"/>
      <family val="3"/>
    </font>
    <font>
      <sz val="9"/>
      <name val="Montserrat"/>
      <family val="3"/>
    </font>
    <font>
      <sz val="10"/>
      <color rgb="FF2B3D4A"/>
      <name val="Montserrat"/>
      <family val="3"/>
    </font>
    <font>
      <b/>
      <sz val="10"/>
      <name val="Montserrat"/>
      <family val="3"/>
    </font>
    <font>
      <b/>
      <sz val="9"/>
      <color rgb="FF2B3D4A"/>
      <name val="Montserrat"/>
      <family val="3"/>
    </font>
    <font>
      <sz val="9"/>
      <name val="Arial"/>
      <family val="2"/>
    </font>
    <font>
      <sz val="9"/>
      <color theme="1"/>
      <name val="Montserrat"/>
      <family val="3"/>
    </font>
    <font>
      <sz val="9"/>
      <color theme="1" tint="0.14999847407452621"/>
      <name val="Montserrat"/>
      <family val="3"/>
    </font>
    <font>
      <u/>
      <sz val="9"/>
      <color theme="10"/>
      <name val="Montserrat"/>
      <family val="3"/>
    </font>
    <font>
      <b/>
      <sz val="9"/>
      <color theme="3"/>
      <name val="Montserrat"/>
      <family val="3"/>
    </font>
    <font>
      <b/>
      <sz val="9"/>
      <color theme="1" tint="0.14999847407452621"/>
      <name val="Pluto Bold"/>
      <family val="2"/>
    </font>
    <font>
      <sz val="10"/>
      <color theme="1"/>
      <name val="Montserrat"/>
      <family val="3"/>
    </font>
    <font>
      <b/>
      <sz val="10"/>
      <color theme="3"/>
      <name val="Montserrat"/>
      <family val="3"/>
    </font>
    <font>
      <sz val="10"/>
      <color theme="0"/>
      <name val="Montserrat"/>
      <family val="3"/>
    </font>
    <font>
      <sz val="10"/>
      <color rgb="FFE84752"/>
      <name val="Montserrat"/>
      <family val="3"/>
    </font>
  </fonts>
  <fills count="9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
      <patternFill patternType="solid">
        <fgColor indexed="44"/>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6"/>
        <bgColor indexed="64"/>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2"/>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bgColor indexed="64"/>
      </patternFill>
    </fill>
    <fill>
      <patternFill patternType="solid">
        <fgColor indexed="9"/>
      </patternFill>
    </fill>
    <fill>
      <patternFill patternType="solid">
        <fgColor indexed="40"/>
      </patternFill>
    </fill>
    <fill>
      <patternFill patternType="solid">
        <fgColor indexed="15"/>
      </patternFill>
    </fill>
    <fill>
      <patternFill patternType="solid">
        <fgColor theme="4" tint="0.79998168889431442"/>
        <bgColor indexed="64"/>
      </patternFill>
    </fill>
    <fill>
      <patternFill patternType="solid">
        <fgColor theme="8"/>
        <bgColor indexed="64"/>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hair">
        <color indexed="64"/>
      </top>
      <bottom style="hair">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theme="0" tint="-0.24994659260841701"/>
      </left>
      <right style="thin">
        <color theme="0" tint="-0.24994659260841701"/>
      </right>
      <top style="thin">
        <color theme="0" tint="-0.24994659260841701"/>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bottom style="thin">
        <color rgb="FF2B3D4A"/>
      </bottom>
      <diagonal/>
    </border>
    <border>
      <left/>
      <right/>
      <top/>
      <bottom style="medium">
        <color theme="4"/>
      </bottom>
      <diagonal/>
    </border>
    <border>
      <left/>
      <right/>
      <top/>
      <bottom style="thin">
        <color theme="3"/>
      </bottom>
      <diagonal/>
    </border>
    <border>
      <left/>
      <right/>
      <top style="thin">
        <color theme="3"/>
      </top>
      <bottom/>
      <diagonal/>
    </border>
    <border>
      <left/>
      <right/>
      <top/>
      <bottom style="thin">
        <color indexed="64"/>
      </bottom>
      <diagonal/>
    </border>
    <border>
      <left/>
      <right/>
      <top style="hair">
        <color theme="0" tint="-0.14999847407452621"/>
      </top>
      <bottom style="hair">
        <color theme="0" tint="-0.14999847407452621"/>
      </bottom>
      <diagonal/>
    </border>
  </borders>
  <cellStyleXfs count="2132">
    <xf numFmtId="0" fontId="0" fillId="0" borderId="0"/>
    <xf numFmtId="9" fontId="6" fillId="0" borderId="0" applyFont="0" applyFill="0" applyBorder="0" applyAlignment="0" applyProtection="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7" borderId="4" applyNumberFormat="0" applyAlignment="0" applyProtection="0"/>
    <xf numFmtId="0" fontId="15" fillId="8" borderId="5" applyNumberFormat="0" applyAlignment="0" applyProtection="0"/>
    <xf numFmtId="0" fontId="16" fillId="8" borderId="4" applyNumberFormat="0" applyAlignment="0" applyProtection="0"/>
    <xf numFmtId="0" fontId="17" fillId="0" borderId="6" applyNumberFormat="0" applyFill="0" applyAlignment="0" applyProtection="0"/>
    <xf numFmtId="0" fontId="18" fillId="9" borderId="7"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22"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22"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22"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22"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22"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23" fillId="0" borderId="0"/>
    <xf numFmtId="43" fontId="6" fillId="0" borderId="0" applyFont="0" applyFill="0" applyBorder="0" applyAlignment="0" applyProtection="0"/>
    <xf numFmtId="9" fontId="6" fillId="0" borderId="0" applyFont="0" applyFill="0" applyBorder="0" applyAlignment="0" applyProtection="0"/>
    <xf numFmtId="168" fontId="24" fillId="0" borderId="0" applyFont="0" applyFill="0" applyBorder="0" applyAlignment="0" applyProtection="0"/>
    <xf numFmtId="0" fontId="23" fillId="0" borderId="0"/>
    <xf numFmtId="3" fontId="25" fillId="0" borderId="10">
      <alignment horizontal="center"/>
      <protection locked="0"/>
    </xf>
    <xf numFmtId="0" fontId="26" fillId="0" borderId="0"/>
    <xf numFmtId="0" fontId="23" fillId="0" borderId="0"/>
    <xf numFmtId="43" fontId="6" fillId="0" borderId="0" applyFont="0" applyFill="0" applyBorder="0" applyAlignment="0" applyProtection="0"/>
    <xf numFmtId="0" fontId="28" fillId="0" borderId="0" applyNumberForma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4" fontId="6" fillId="0" borderId="0"/>
    <xf numFmtId="43" fontId="6" fillId="0" borderId="0" applyFont="0" applyFill="0" applyBorder="0" applyAlignment="0" applyProtection="0"/>
    <xf numFmtId="174" fontId="6" fillId="0" borderId="0"/>
    <xf numFmtId="174" fontId="5" fillId="0" borderId="0"/>
    <xf numFmtId="174" fontId="6" fillId="0" borderId="0"/>
    <xf numFmtId="43" fontId="6" fillId="0" borderId="0" applyFont="0" applyFill="0" applyBorder="0" applyAlignment="0" applyProtection="0"/>
    <xf numFmtId="174" fontId="6" fillId="0" borderId="0"/>
    <xf numFmtId="174" fontId="6" fillId="0" borderId="0"/>
    <xf numFmtId="174" fontId="6" fillId="0" borderId="0"/>
    <xf numFmtId="174" fontId="6" fillId="0" borderId="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4" fontId="6" fillId="0" borderId="0"/>
    <xf numFmtId="174" fontId="6" fillId="0" borderId="0"/>
    <xf numFmtId="174" fontId="6" fillId="0" borderId="0"/>
    <xf numFmtId="174" fontId="6" fillId="0" borderId="0"/>
    <xf numFmtId="43" fontId="6" fillId="0" borderId="0" applyFont="0" applyFill="0" applyBorder="0" applyAlignment="0" applyProtection="0"/>
    <xf numFmtId="174" fontId="6" fillId="0" borderId="0"/>
    <xf numFmtId="174" fontId="6" fillId="0" borderId="0"/>
    <xf numFmtId="43" fontId="6" fillId="0" borderId="0" applyFont="0" applyFill="0" applyBorder="0" applyAlignment="0" applyProtection="0"/>
    <xf numFmtId="174" fontId="6" fillId="0" borderId="0"/>
    <xf numFmtId="174" fontId="6" fillId="0" borderId="0"/>
    <xf numFmtId="43" fontId="6" fillId="0" borderId="0" applyFont="0" applyFill="0" applyBorder="0" applyAlignment="0" applyProtection="0"/>
    <xf numFmtId="174" fontId="6" fillId="0" borderId="0"/>
    <xf numFmtId="174" fontId="6" fillId="0" borderId="0"/>
    <xf numFmtId="43" fontId="6" fillId="0" borderId="0" applyFont="0" applyFill="0" applyBorder="0" applyAlignment="0" applyProtection="0"/>
    <xf numFmtId="174" fontId="6" fillId="0" borderId="0"/>
    <xf numFmtId="174" fontId="6" fillId="0" borderId="0"/>
    <xf numFmtId="43" fontId="6" fillId="0" borderId="0" applyFont="0" applyFill="0" applyBorder="0" applyAlignment="0" applyProtection="0"/>
    <xf numFmtId="174" fontId="6" fillId="0" borderId="0"/>
    <xf numFmtId="174" fontId="6" fillId="0" borderId="0"/>
    <xf numFmtId="43" fontId="6" fillId="0" borderId="0" applyFont="0" applyFill="0" applyBorder="0" applyAlignment="0" applyProtection="0"/>
    <xf numFmtId="174" fontId="6" fillId="0" borderId="0"/>
    <xf numFmtId="43" fontId="6" fillId="0" borderId="0" applyFont="0" applyFill="0" applyBorder="0" applyAlignment="0" applyProtection="0"/>
    <xf numFmtId="174" fontId="6" fillId="0" borderId="0"/>
    <xf numFmtId="174" fontId="6" fillId="0" borderId="0"/>
    <xf numFmtId="43" fontId="6" fillId="0" borderId="0" applyFont="0" applyFill="0" applyBorder="0" applyAlignment="0" applyProtection="0"/>
    <xf numFmtId="174" fontId="6" fillId="0" borderId="0"/>
    <xf numFmtId="174" fontId="6" fillId="0" borderId="0"/>
    <xf numFmtId="43" fontId="6" fillId="0" borderId="0" applyFont="0" applyFill="0" applyBorder="0" applyAlignment="0" applyProtection="0"/>
    <xf numFmtId="174" fontId="6" fillId="0" borderId="0"/>
    <xf numFmtId="174" fontId="6" fillId="0" borderId="0"/>
    <xf numFmtId="43" fontId="6" fillId="0" borderId="0" applyFont="0" applyFill="0" applyBorder="0" applyAlignment="0" applyProtection="0"/>
    <xf numFmtId="174" fontId="6" fillId="0" borderId="0"/>
    <xf numFmtId="174" fontId="6" fillId="0" borderId="0"/>
    <xf numFmtId="43" fontId="6" fillId="0" borderId="0" applyFont="0" applyFill="0" applyBorder="0" applyAlignment="0" applyProtection="0"/>
    <xf numFmtId="174" fontId="6" fillId="0" borderId="0"/>
    <xf numFmtId="174" fontId="6" fillId="0" borderId="0"/>
    <xf numFmtId="43" fontId="6" fillId="0" borderId="0" applyFont="0" applyFill="0" applyBorder="0" applyAlignment="0" applyProtection="0"/>
    <xf numFmtId="174" fontId="6" fillId="0" borderId="0"/>
    <xf numFmtId="174" fontId="6" fillId="0" borderId="0"/>
    <xf numFmtId="43" fontId="6" fillId="0" borderId="0" applyFont="0" applyFill="0" applyBorder="0" applyAlignment="0" applyProtection="0"/>
    <xf numFmtId="174" fontId="6" fillId="0" borderId="0"/>
    <xf numFmtId="174" fontId="6" fillId="0" borderId="0"/>
    <xf numFmtId="43" fontId="6" fillId="0" borderId="0" applyFont="0" applyFill="0" applyBorder="0" applyAlignment="0" applyProtection="0"/>
    <xf numFmtId="174" fontId="6" fillId="0" borderId="0"/>
    <xf numFmtId="174" fontId="6" fillId="0" borderId="0"/>
    <xf numFmtId="43" fontId="6" fillId="0" borderId="0" applyFont="0" applyFill="0" applyBorder="0" applyAlignment="0" applyProtection="0"/>
    <xf numFmtId="174" fontId="6" fillId="0" borderId="0"/>
    <xf numFmtId="174" fontId="6" fillId="0" borderId="0"/>
    <xf numFmtId="43" fontId="6" fillId="0" borderId="0" applyFont="0" applyFill="0" applyBorder="0" applyAlignment="0" applyProtection="0"/>
    <xf numFmtId="174" fontId="6" fillId="0" borderId="0"/>
    <xf numFmtId="174" fontId="6" fillId="0" borderId="0"/>
    <xf numFmtId="43" fontId="6" fillId="0" borderId="0" applyFont="0" applyFill="0" applyBorder="0" applyAlignment="0" applyProtection="0"/>
    <xf numFmtId="174" fontId="6" fillId="0" borderId="0"/>
    <xf numFmtId="174" fontId="6" fillId="0" borderId="0"/>
    <xf numFmtId="43" fontId="6" fillId="0" borderId="0" applyFont="0" applyFill="0" applyBorder="0" applyAlignment="0" applyProtection="0"/>
    <xf numFmtId="174" fontId="6" fillId="0" borderId="0"/>
    <xf numFmtId="174" fontId="6" fillId="0" borderId="0"/>
    <xf numFmtId="43" fontId="6" fillId="0" borderId="0" applyFont="0" applyFill="0" applyBorder="0" applyAlignment="0" applyProtection="0"/>
    <xf numFmtId="174" fontId="6" fillId="0" borderId="0"/>
    <xf numFmtId="174" fontId="6" fillId="0" borderId="0"/>
    <xf numFmtId="43" fontId="6" fillId="0" borderId="0" applyFont="0" applyFill="0" applyBorder="0" applyAlignment="0" applyProtection="0"/>
    <xf numFmtId="174" fontId="6" fillId="0" borderId="0"/>
    <xf numFmtId="174" fontId="6" fillId="0" borderId="0"/>
    <xf numFmtId="43" fontId="6" fillId="0" borderId="0" applyFont="0" applyFill="0" applyBorder="0" applyAlignment="0" applyProtection="0"/>
    <xf numFmtId="174" fontId="6" fillId="0" borderId="0"/>
    <xf numFmtId="174" fontId="6" fillId="0" borderId="0"/>
    <xf numFmtId="43" fontId="6" fillId="0" borderId="0" applyFont="0" applyFill="0" applyBorder="0" applyAlignment="0" applyProtection="0"/>
    <xf numFmtId="174" fontId="6" fillId="0" borderId="0"/>
    <xf numFmtId="174" fontId="6" fillId="0" borderId="0"/>
    <xf numFmtId="43" fontId="6" fillId="0" borderId="0" applyFont="0" applyFill="0" applyBorder="0" applyAlignment="0" applyProtection="0"/>
    <xf numFmtId="174" fontId="6" fillId="0" borderId="0"/>
    <xf numFmtId="174" fontId="6" fillId="0" borderId="0"/>
    <xf numFmtId="43" fontId="6" fillId="0" borderId="0" applyFont="0" applyFill="0" applyBorder="0" applyAlignment="0" applyProtection="0"/>
    <xf numFmtId="174" fontId="6" fillId="0" borderId="0"/>
    <xf numFmtId="174" fontId="6" fillId="0" borderId="0"/>
    <xf numFmtId="43" fontId="6" fillId="0" borderId="0" applyFont="0" applyFill="0" applyBorder="0" applyAlignment="0" applyProtection="0"/>
    <xf numFmtId="174" fontId="6" fillId="0" borderId="0"/>
    <xf numFmtId="174" fontId="6" fillId="0" borderId="0"/>
    <xf numFmtId="43" fontId="6" fillId="0" borderId="0" applyFont="0" applyFill="0" applyBorder="0" applyAlignment="0" applyProtection="0"/>
    <xf numFmtId="174" fontId="6" fillId="0" borderId="0"/>
    <xf numFmtId="174" fontId="6" fillId="0" borderId="0"/>
    <xf numFmtId="43" fontId="6" fillId="0" borderId="0" applyFont="0" applyFill="0" applyBorder="0" applyAlignment="0" applyProtection="0"/>
    <xf numFmtId="174" fontId="6" fillId="0" borderId="0"/>
    <xf numFmtId="174" fontId="6" fillId="0" borderId="0"/>
    <xf numFmtId="43" fontId="6" fillId="0" borderId="0" applyFont="0" applyFill="0" applyBorder="0" applyAlignment="0" applyProtection="0"/>
    <xf numFmtId="174" fontId="6" fillId="0" borderId="0"/>
    <xf numFmtId="174" fontId="6" fillId="0" borderId="0"/>
    <xf numFmtId="43" fontId="6" fillId="0" borderId="0" applyFont="0" applyFill="0" applyBorder="0" applyAlignment="0" applyProtection="0"/>
    <xf numFmtId="174" fontId="6" fillId="0" borderId="0"/>
    <xf numFmtId="174" fontId="6" fillId="0" borderId="0"/>
    <xf numFmtId="43" fontId="6" fillId="0" borderId="0" applyFont="0" applyFill="0" applyBorder="0" applyAlignment="0" applyProtection="0"/>
    <xf numFmtId="174" fontId="6" fillId="0" borderId="0"/>
    <xf numFmtId="174" fontId="6" fillId="0" borderId="0"/>
    <xf numFmtId="43" fontId="6" fillId="0" borderId="0" applyFont="0" applyFill="0" applyBorder="0" applyAlignment="0" applyProtection="0"/>
    <xf numFmtId="174" fontId="6" fillId="0" borderId="0"/>
    <xf numFmtId="174" fontId="6" fillId="0" borderId="0"/>
    <xf numFmtId="43" fontId="6" fillId="0" borderId="0" applyFont="0" applyFill="0" applyBorder="0" applyAlignment="0" applyProtection="0"/>
    <xf numFmtId="174" fontId="6" fillId="0" borderId="0"/>
    <xf numFmtId="174" fontId="6" fillId="0" borderId="0"/>
    <xf numFmtId="43" fontId="6" fillId="0" borderId="0" applyFont="0" applyFill="0" applyBorder="0" applyAlignment="0" applyProtection="0"/>
    <xf numFmtId="174" fontId="6" fillId="0" borderId="0"/>
    <xf numFmtId="174" fontId="6" fillId="0" borderId="0"/>
    <xf numFmtId="43" fontId="6" fillId="0" borderId="0" applyFont="0" applyFill="0" applyBorder="0" applyAlignment="0" applyProtection="0"/>
    <xf numFmtId="174" fontId="6" fillId="0" borderId="0"/>
    <xf numFmtId="174" fontId="6" fillId="0" borderId="0"/>
    <xf numFmtId="43" fontId="6" fillId="0" borderId="0" applyFont="0" applyFill="0" applyBorder="0" applyAlignment="0" applyProtection="0"/>
    <xf numFmtId="174" fontId="6" fillId="0" borderId="0"/>
    <xf numFmtId="174" fontId="6" fillId="0" borderId="0"/>
    <xf numFmtId="43" fontId="6" fillId="0" borderId="0" applyFont="0" applyFill="0" applyBorder="0" applyAlignment="0" applyProtection="0"/>
    <xf numFmtId="174" fontId="6" fillId="0" borderId="0"/>
    <xf numFmtId="174" fontId="6" fillId="0" borderId="0"/>
    <xf numFmtId="43" fontId="6" fillId="0" borderId="0" applyFont="0" applyFill="0" applyBorder="0" applyAlignment="0" applyProtection="0"/>
    <xf numFmtId="174" fontId="6" fillId="0" borderId="0"/>
    <xf numFmtId="174" fontId="6" fillId="0" borderId="0"/>
    <xf numFmtId="43" fontId="6" fillId="0" borderId="0" applyFont="0" applyFill="0" applyBorder="0" applyAlignment="0" applyProtection="0"/>
    <xf numFmtId="174" fontId="6" fillId="0" borderId="0"/>
    <xf numFmtId="174" fontId="6" fillId="0" borderId="0"/>
    <xf numFmtId="43" fontId="6" fillId="0" borderId="0" applyFont="0" applyFill="0" applyBorder="0" applyAlignment="0" applyProtection="0"/>
    <xf numFmtId="43" fontId="6" fillId="0" borderId="0" applyFont="0" applyFill="0" applyBorder="0" applyAlignment="0" applyProtection="0"/>
    <xf numFmtId="174" fontId="6" fillId="0" borderId="0"/>
    <xf numFmtId="174" fontId="6" fillId="0" borderId="0"/>
    <xf numFmtId="43" fontId="6" fillId="0" borderId="0" applyFont="0" applyFill="0" applyBorder="0" applyAlignment="0" applyProtection="0"/>
    <xf numFmtId="174" fontId="29" fillId="37" borderId="0" applyNumberFormat="0" applyBorder="0" applyAlignment="0" applyProtection="0"/>
    <xf numFmtId="174" fontId="29" fillId="37" borderId="0" applyNumberFormat="0" applyBorder="0" applyAlignment="0" applyProtection="0"/>
    <xf numFmtId="174" fontId="29" fillId="37" borderId="0" applyNumberFormat="0" applyBorder="0" applyAlignment="0" applyProtection="0"/>
    <xf numFmtId="174" fontId="29" fillId="38" borderId="0" applyNumberFormat="0" applyBorder="0" applyAlignment="0" applyProtection="0"/>
    <xf numFmtId="174" fontId="29" fillId="38" borderId="0" applyNumberFormat="0" applyBorder="0" applyAlignment="0" applyProtection="0"/>
    <xf numFmtId="174" fontId="29" fillId="38" borderId="0" applyNumberFormat="0" applyBorder="0" applyAlignment="0" applyProtection="0"/>
    <xf numFmtId="174" fontId="29" fillId="39" borderId="0" applyNumberFormat="0" applyBorder="0" applyAlignment="0" applyProtection="0"/>
    <xf numFmtId="174" fontId="29" fillId="39" borderId="0" applyNumberFormat="0" applyBorder="0" applyAlignment="0" applyProtection="0"/>
    <xf numFmtId="174" fontId="29" fillId="39" borderId="0" applyNumberFormat="0" applyBorder="0" applyAlignment="0" applyProtection="0"/>
    <xf numFmtId="174" fontId="29" fillId="40" borderId="0" applyNumberFormat="0" applyBorder="0" applyAlignment="0" applyProtection="0"/>
    <xf numFmtId="174" fontId="29" fillId="40" borderId="0" applyNumberFormat="0" applyBorder="0" applyAlignment="0" applyProtection="0"/>
    <xf numFmtId="174" fontId="29" fillId="40" borderId="0" applyNumberFormat="0" applyBorder="0" applyAlignment="0" applyProtection="0"/>
    <xf numFmtId="174" fontId="29" fillId="41" borderId="0" applyNumberFormat="0" applyBorder="0" applyAlignment="0" applyProtection="0"/>
    <xf numFmtId="174" fontId="29" fillId="41" borderId="0" applyNumberFormat="0" applyBorder="0" applyAlignment="0" applyProtection="0"/>
    <xf numFmtId="174" fontId="29" fillId="41" borderId="0" applyNumberFormat="0" applyBorder="0" applyAlignment="0" applyProtection="0"/>
    <xf numFmtId="174" fontId="29" fillId="42" borderId="0" applyNumberFormat="0" applyBorder="0" applyAlignment="0" applyProtection="0"/>
    <xf numFmtId="174" fontId="29" fillId="42" borderId="0" applyNumberFormat="0" applyBorder="0" applyAlignment="0" applyProtection="0"/>
    <xf numFmtId="174" fontId="29" fillId="42" borderId="0" applyNumberFormat="0" applyBorder="0" applyAlignment="0" applyProtection="0"/>
    <xf numFmtId="174" fontId="29" fillId="43" borderId="0" applyNumberFormat="0" applyBorder="0" applyAlignment="0" applyProtection="0"/>
    <xf numFmtId="174" fontId="29" fillId="43" borderId="0" applyNumberFormat="0" applyBorder="0" applyAlignment="0" applyProtection="0"/>
    <xf numFmtId="174" fontId="29" fillId="43" borderId="0" applyNumberFormat="0" applyBorder="0" applyAlignment="0" applyProtection="0"/>
    <xf numFmtId="174" fontId="29" fillId="44" borderId="0" applyNumberFormat="0" applyBorder="0" applyAlignment="0" applyProtection="0"/>
    <xf numFmtId="174" fontId="29" fillId="44" borderId="0" applyNumberFormat="0" applyBorder="0" applyAlignment="0" applyProtection="0"/>
    <xf numFmtId="174" fontId="29" fillId="44" borderId="0" applyNumberFormat="0" applyBorder="0" applyAlignment="0" applyProtection="0"/>
    <xf numFmtId="174" fontId="29" fillId="45" borderId="0" applyNumberFormat="0" applyBorder="0" applyAlignment="0" applyProtection="0"/>
    <xf numFmtId="174" fontId="29" fillId="45" borderId="0" applyNumberFormat="0" applyBorder="0" applyAlignment="0" applyProtection="0"/>
    <xf numFmtId="174" fontId="29" fillId="45" borderId="0" applyNumberFormat="0" applyBorder="0" applyAlignment="0" applyProtection="0"/>
    <xf numFmtId="174" fontId="29" fillId="40" borderId="0" applyNumberFormat="0" applyBorder="0" applyAlignment="0" applyProtection="0"/>
    <xf numFmtId="174" fontId="29" fillId="40" borderId="0" applyNumberFormat="0" applyBorder="0" applyAlignment="0" applyProtection="0"/>
    <xf numFmtId="174" fontId="29" fillId="40" borderId="0" applyNumberFormat="0" applyBorder="0" applyAlignment="0" applyProtection="0"/>
    <xf numFmtId="174" fontId="29" fillId="43" borderId="0" applyNumberFormat="0" applyBorder="0" applyAlignment="0" applyProtection="0"/>
    <xf numFmtId="174" fontId="29" fillId="43" borderId="0" applyNumberFormat="0" applyBorder="0" applyAlignment="0" applyProtection="0"/>
    <xf numFmtId="174" fontId="29" fillId="43" borderId="0" applyNumberFormat="0" applyBorder="0" applyAlignment="0" applyProtection="0"/>
    <xf numFmtId="174" fontId="29" fillId="46" borderId="0" applyNumberFormat="0" applyBorder="0" applyAlignment="0" applyProtection="0"/>
    <xf numFmtId="174" fontId="29" fillId="46" borderId="0" applyNumberFormat="0" applyBorder="0" applyAlignment="0" applyProtection="0"/>
    <xf numFmtId="174" fontId="29" fillId="46" borderId="0" applyNumberFormat="0" applyBorder="0" applyAlignment="0" applyProtection="0"/>
    <xf numFmtId="174" fontId="30" fillId="47" borderId="0" applyNumberFormat="0" applyBorder="0" applyAlignment="0" applyProtection="0"/>
    <xf numFmtId="174" fontId="30" fillId="47" borderId="0" applyNumberFormat="0" applyBorder="0" applyAlignment="0" applyProtection="0"/>
    <xf numFmtId="174" fontId="30" fillId="47" borderId="0" applyNumberFormat="0" applyBorder="0" applyAlignment="0" applyProtection="0"/>
    <xf numFmtId="174" fontId="30" fillId="44" borderId="0" applyNumberFormat="0" applyBorder="0" applyAlignment="0" applyProtection="0"/>
    <xf numFmtId="174" fontId="30" fillId="44" borderId="0" applyNumberFormat="0" applyBorder="0" applyAlignment="0" applyProtection="0"/>
    <xf numFmtId="174" fontId="30" fillId="44" borderId="0" applyNumberFormat="0" applyBorder="0" applyAlignment="0" applyProtection="0"/>
    <xf numFmtId="174" fontId="30" fillId="45" borderId="0" applyNumberFormat="0" applyBorder="0" applyAlignment="0" applyProtection="0"/>
    <xf numFmtId="174" fontId="30" fillId="45" borderId="0" applyNumberFormat="0" applyBorder="0" applyAlignment="0" applyProtection="0"/>
    <xf numFmtId="174" fontId="30" fillId="45" borderId="0" applyNumberFormat="0" applyBorder="0" applyAlignment="0" applyProtection="0"/>
    <xf numFmtId="174" fontId="30" fillId="48" borderId="0" applyNumberFormat="0" applyBorder="0" applyAlignment="0" applyProtection="0"/>
    <xf numFmtId="174" fontId="30" fillId="48" borderId="0" applyNumberFormat="0" applyBorder="0" applyAlignment="0" applyProtection="0"/>
    <xf numFmtId="174" fontId="30" fillId="48" borderId="0" applyNumberFormat="0" applyBorder="0" applyAlignment="0" applyProtection="0"/>
    <xf numFmtId="174" fontId="30" fillId="49" borderId="0" applyNumberFormat="0" applyBorder="0" applyAlignment="0" applyProtection="0"/>
    <xf numFmtId="174" fontId="30" fillId="49" borderId="0" applyNumberFormat="0" applyBorder="0" applyAlignment="0" applyProtection="0"/>
    <xf numFmtId="174" fontId="30" fillId="49" borderId="0" applyNumberFormat="0" applyBorder="0" applyAlignment="0" applyProtection="0"/>
    <xf numFmtId="174" fontId="30" fillId="50" borderId="0" applyNumberFormat="0" applyBorder="0" applyAlignment="0" applyProtection="0"/>
    <xf numFmtId="174" fontId="30" fillId="50" borderId="0" applyNumberFormat="0" applyBorder="0" applyAlignment="0" applyProtection="0"/>
    <xf numFmtId="174" fontId="30" fillId="50" borderId="0" applyNumberFormat="0" applyBorder="0" applyAlignment="0" applyProtection="0"/>
    <xf numFmtId="174" fontId="31" fillId="39" borderId="0" applyNumberFormat="0" applyBorder="0" applyAlignment="0" applyProtection="0"/>
    <xf numFmtId="174" fontId="31" fillId="39" borderId="0" applyNumberFormat="0" applyBorder="0" applyAlignment="0" applyProtection="0"/>
    <xf numFmtId="174" fontId="31" fillId="39" borderId="0" applyNumberFormat="0" applyBorder="0" applyAlignment="0" applyProtection="0"/>
    <xf numFmtId="174" fontId="32" fillId="51" borderId="12" applyNumberFormat="0" applyAlignment="0" applyProtection="0"/>
    <xf numFmtId="174" fontId="32" fillId="51" borderId="12" applyNumberFormat="0" applyAlignment="0" applyProtection="0"/>
    <xf numFmtId="174" fontId="32" fillId="51" borderId="12" applyNumberFormat="0" applyAlignment="0" applyProtection="0"/>
    <xf numFmtId="174" fontId="33" fillId="52" borderId="13" applyNumberFormat="0" applyAlignment="0" applyProtection="0"/>
    <xf numFmtId="174" fontId="33" fillId="52" borderId="13" applyNumberFormat="0" applyAlignment="0" applyProtection="0"/>
    <xf numFmtId="174" fontId="33" fillId="52" borderId="13" applyNumberFormat="0" applyAlignment="0" applyProtection="0"/>
    <xf numFmtId="174" fontId="34" fillId="0" borderId="14" applyNumberFormat="0" applyFill="0" applyAlignment="0" applyProtection="0"/>
    <xf numFmtId="174" fontId="34" fillId="0" borderId="14" applyNumberFormat="0" applyFill="0" applyAlignment="0" applyProtection="0"/>
    <xf numFmtId="174" fontId="34" fillId="0" borderId="14" applyNumberFormat="0" applyFill="0" applyAlignment="0" applyProtection="0"/>
    <xf numFmtId="174" fontId="30" fillId="53" borderId="0" applyNumberFormat="0" applyBorder="0" applyAlignment="0" applyProtection="0"/>
    <xf numFmtId="174" fontId="30" fillId="53" borderId="0" applyNumberFormat="0" applyBorder="0" applyAlignment="0" applyProtection="0"/>
    <xf numFmtId="174" fontId="30" fillId="53" borderId="0" applyNumberFormat="0" applyBorder="0" applyAlignment="0" applyProtection="0"/>
    <xf numFmtId="174" fontId="30" fillId="54" borderId="0" applyNumberFormat="0" applyBorder="0" applyAlignment="0" applyProtection="0"/>
    <xf numFmtId="174" fontId="30" fillId="54" borderId="0" applyNumberFormat="0" applyBorder="0" applyAlignment="0" applyProtection="0"/>
    <xf numFmtId="174" fontId="30" fillId="54" borderId="0" applyNumberFormat="0" applyBorder="0" applyAlignment="0" applyProtection="0"/>
    <xf numFmtId="174" fontId="30" fillId="55" borderId="0" applyNumberFormat="0" applyBorder="0" applyAlignment="0" applyProtection="0"/>
    <xf numFmtId="174" fontId="30" fillId="55" borderId="0" applyNumberFormat="0" applyBorder="0" applyAlignment="0" applyProtection="0"/>
    <xf numFmtId="174" fontId="30" fillId="55" borderId="0" applyNumberFormat="0" applyBorder="0" applyAlignment="0" applyProtection="0"/>
    <xf numFmtId="174" fontId="30" fillId="48" borderId="0" applyNumberFormat="0" applyBorder="0" applyAlignment="0" applyProtection="0"/>
    <xf numFmtId="174" fontId="30" fillId="48" borderId="0" applyNumberFormat="0" applyBorder="0" applyAlignment="0" applyProtection="0"/>
    <xf numFmtId="174" fontId="30" fillId="48" borderId="0" applyNumberFormat="0" applyBorder="0" applyAlignment="0" applyProtection="0"/>
    <xf numFmtId="174" fontId="30" fillId="49" borderId="0" applyNumberFormat="0" applyBorder="0" applyAlignment="0" applyProtection="0"/>
    <xf numFmtId="174" fontId="30" fillId="49" borderId="0" applyNumberFormat="0" applyBorder="0" applyAlignment="0" applyProtection="0"/>
    <xf numFmtId="174" fontId="30" fillId="49" borderId="0" applyNumberFormat="0" applyBorder="0" applyAlignment="0" applyProtection="0"/>
    <xf numFmtId="174" fontId="30" fillId="56" borderId="0" applyNumberFormat="0" applyBorder="0" applyAlignment="0" applyProtection="0"/>
    <xf numFmtId="174" fontId="30" fillId="56" borderId="0" applyNumberFormat="0" applyBorder="0" applyAlignment="0" applyProtection="0"/>
    <xf numFmtId="174" fontId="30" fillId="56" borderId="0" applyNumberFormat="0" applyBorder="0" applyAlignment="0" applyProtection="0"/>
    <xf numFmtId="174" fontId="35" fillId="42" borderId="12" applyNumberFormat="0" applyAlignment="0" applyProtection="0"/>
    <xf numFmtId="174" fontId="35" fillId="42" borderId="12" applyNumberFormat="0" applyAlignment="0" applyProtection="0"/>
    <xf numFmtId="174" fontId="35" fillId="42" borderId="12" applyNumberFormat="0" applyAlignment="0" applyProtection="0"/>
    <xf numFmtId="174" fontId="36" fillId="38" borderId="0" applyNumberFormat="0" applyBorder="0" applyAlignment="0" applyProtection="0"/>
    <xf numFmtId="174" fontId="36" fillId="38" borderId="0" applyNumberFormat="0" applyBorder="0" applyAlignment="0" applyProtection="0"/>
    <xf numFmtId="174" fontId="36" fillId="38" borderId="0" applyNumberFormat="0" applyBorder="0" applyAlignment="0" applyProtection="0"/>
    <xf numFmtId="174" fontId="37" fillId="57" borderId="0" applyNumberFormat="0" applyBorder="0" applyAlignment="0" applyProtection="0"/>
    <xf numFmtId="174" fontId="37" fillId="57" borderId="0" applyNumberFormat="0" applyBorder="0" applyAlignment="0" applyProtection="0"/>
    <xf numFmtId="174" fontId="37" fillId="57" borderId="0" applyNumberFormat="0" applyBorder="0" applyAlignment="0" applyProtection="0"/>
    <xf numFmtId="174" fontId="5" fillId="0" borderId="0"/>
    <xf numFmtId="174" fontId="6" fillId="0" borderId="0"/>
    <xf numFmtId="174" fontId="6" fillId="58" borderId="15" applyNumberFormat="0" applyFont="0" applyAlignment="0" applyProtection="0"/>
    <xf numFmtId="174" fontId="6" fillId="58" borderId="15" applyNumberFormat="0" applyFont="0" applyAlignment="0" applyProtection="0"/>
    <xf numFmtId="174" fontId="6" fillId="58" borderId="15" applyNumberFormat="0" applyFont="0" applyAlignment="0" applyProtection="0"/>
    <xf numFmtId="9" fontId="6" fillId="0" borderId="0" applyFont="0" applyFill="0" applyBorder="0" applyAlignment="0" applyProtection="0"/>
    <xf numFmtId="174" fontId="38" fillId="51" borderId="16" applyNumberFormat="0" applyAlignment="0" applyProtection="0"/>
    <xf numFmtId="174" fontId="38" fillId="51" borderId="16" applyNumberFormat="0" applyAlignment="0" applyProtection="0"/>
    <xf numFmtId="174" fontId="38" fillId="51" borderId="16" applyNumberFormat="0" applyAlignment="0" applyProtection="0"/>
    <xf numFmtId="174" fontId="39" fillId="0" borderId="0" applyNumberFormat="0" applyFill="0" applyBorder="0" applyAlignment="0" applyProtection="0"/>
    <xf numFmtId="174" fontId="39" fillId="0" borderId="0" applyNumberFormat="0" applyFill="0" applyBorder="0" applyAlignment="0" applyProtection="0"/>
    <xf numFmtId="174" fontId="39" fillId="0" borderId="0" applyNumberFormat="0" applyFill="0" applyBorder="0" applyAlignment="0" applyProtection="0"/>
    <xf numFmtId="174" fontId="40" fillId="0" borderId="0" applyNumberFormat="0" applyFill="0" applyBorder="0" applyAlignment="0" applyProtection="0"/>
    <xf numFmtId="174" fontId="40" fillId="0" borderId="0" applyNumberFormat="0" applyFill="0" applyBorder="0" applyAlignment="0" applyProtection="0"/>
    <xf numFmtId="174" fontId="40" fillId="0" borderId="0" applyNumberFormat="0" applyFill="0" applyBorder="0" applyAlignment="0" applyProtection="0"/>
    <xf numFmtId="174" fontId="41" fillId="0" borderId="0" applyNumberFormat="0" applyFill="0" applyBorder="0" applyAlignment="0" applyProtection="0"/>
    <xf numFmtId="174" fontId="42" fillId="0" borderId="17" applyNumberFormat="0" applyFill="0" applyAlignment="0" applyProtection="0"/>
    <xf numFmtId="174" fontId="42" fillId="0" borderId="17" applyNumberFormat="0" applyFill="0" applyAlignment="0" applyProtection="0"/>
    <xf numFmtId="174" fontId="42" fillId="0" borderId="17" applyNumberFormat="0" applyFill="0" applyAlignment="0" applyProtection="0"/>
    <xf numFmtId="174" fontId="43" fillId="0" borderId="18" applyNumberFormat="0" applyFill="0" applyAlignment="0" applyProtection="0"/>
    <xf numFmtId="174" fontId="43" fillId="0" borderId="18" applyNumberFormat="0" applyFill="0" applyAlignment="0" applyProtection="0"/>
    <xf numFmtId="174" fontId="43" fillId="0" borderId="18" applyNumberFormat="0" applyFill="0" applyAlignment="0" applyProtection="0"/>
    <xf numFmtId="174" fontId="44" fillId="0" borderId="19" applyNumberFormat="0" applyFill="0" applyAlignment="0" applyProtection="0"/>
    <xf numFmtId="174" fontId="44" fillId="0" borderId="19" applyNumberFormat="0" applyFill="0" applyAlignment="0" applyProtection="0"/>
    <xf numFmtId="174" fontId="44" fillId="0" borderId="19" applyNumberFormat="0" applyFill="0" applyAlignment="0" applyProtection="0"/>
    <xf numFmtId="174" fontId="44" fillId="0" borderId="0" applyNumberFormat="0" applyFill="0" applyBorder="0" applyAlignment="0" applyProtection="0"/>
    <xf numFmtId="174" fontId="44" fillId="0" borderId="0" applyNumberFormat="0" applyFill="0" applyBorder="0" applyAlignment="0" applyProtection="0"/>
    <xf numFmtId="174" fontId="44" fillId="0" borderId="0" applyNumberFormat="0" applyFill="0" applyBorder="0" applyAlignment="0" applyProtection="0"/>
    <xf numFmtId="174" fontId="41" fillId="0" borderId="0" applyNumberFormat="0" applyFill="0" applyBorder="0" applyAlignment="0" applyProtection="0"/>
    <xf numFmtId="174" fontId="41" fillId="0" borderId="0" applyNumberFormat="0" applyFill="0" applyBorder="0" applyAlignment="0" applyProtection="0"/>
    <xf numFmtId="174" fontId="45" fillId="0" borderId="20" applyNumberFormat="0" applyFill="0" applyAlignment="0" applyProtection="0"/>
    <xf numFmtId="174" fontId="45" fillId="0" borderId="20" applyNumberFormat="0" applyFill="0" applyAlignment="0" applyProtection="0"/>
    <xf numFmtId="174" fontId="45" fillId="0" borderId="20" applyNumberFormat="0" applyFill="0" applyAlignment="0" applyProtection="0"/>
    <xf numFmtId="43" fontId="6" fillId="0" borderId="0" applyFont="0" applyFill="0" applyBorder="0" applyAlignment="0" applyProtection="0"/>
    <xf numFmtId="174" fontId="29" fillId="60" borderId="0" applyNumberFormat="0" applyBorder="0" applyAlignment="0" applyProtection="0"/>
    <xf numFmtId="174" fontId="29" fillId="61" borderId="0" applyNumberFormat="0" applyBorder="0" applyAlignment="0" applyProtection="0"/>
    <xf numFmtId="174" fontId="29" fillId="62" borderId="0" applyNumberFormat="0" applyBorder="0" applyAlignment="0" applyProtection="0"/>
    <xf numFmtId="174" fontId="29" fillId="63" borderId="0" applyNumberFormat="0" applyBorder="0" applyAlignment="0" applyProtection="0"/>
    <xf numFmtId="174" fontId="29" fillId="64" borderId="0" applyNumberFormat="0" applyBorder="0" applyAlignment="0" applyProtection="0"/>
    <xf numFmtId="174" fontId="29" fillId="65" borderId="0" applyNumberFormat="0" applyBorder="0" applyAlignment="0" applyProtection="0"/>
    <xf numFmtId="174" fontId="29" fillId="66" borderId="0" applyNumberFormat="0" applyBorder="0" applyAlignment="0" applyProtection="0"/>
    <xf numFmtId="174" fontId="29" fillId="67" borderId="0" applyNumberFormat="0" applyBorder="0" applyAlignment="0" applyProtection="0"/>
    <xf numFmtId="174" fontId="29" fillId="68" borderId="0" applyNumberFormat="0" applyBorder="0" applyAlignment="0" applyProtection="0"/>
    <xf numFmtId="174" fontId="29" fillId="63" borderId="0" applyNumberFormat="0" applyBorder="0" applyAlignment="0" applyProtection="0"/>
    <xf numFmtId="174" fontId="29" fillId="66" borderId="0" applyNumberFormat="0" applyBorder="0" applyAlignment="0" applyProtection="0"/>
    <xf numFmtId="174" fontId="29" fillId="69" borderId="0" applyNumberFormat="0" applyBorder="0" applyAlignment="0" applyProtection="0"/>
    <xf numFmtId="174" fontId="30" fillId="70" borderId="0" applyNumberFormat="0" applyBorder="0" applyAlignment="0" applyProtection="0"/>
    <xf numFmtId="174" fontId="30" fillId="67" borderId="0" applyNumberFormat="0" applyBorder="0" applyAlignment="0" applyProtection="0"/>
    <xf numFmtId="174" fontId="30" fillId="68" borderId="0" applyNumberFormat="0" applyBorder="0" applyAlignment="0" applyProtection="0"/>
    <xf numFmtId="174" fontId="30" fillId="71" borderId="0" applyNumberFormat="0" applyBorder="0" applyAlignment="0" applyProtection="0"/>
    <xf numFmtId="174" fontId="30" fillId="72" borderId="0" applyNumberFormat="0" applyBorder="0" applyAlignment="0" applyProtection="0"/>
    <xf numFmtId="174" fontId="30" fillId="73" borderId="0" applyNumberFormat="0" applyBorder="0" applyAlignment="0" applyProtection="0"/>
    <xf numFmtId="174" fontId="6" fillId="74" borderId="0" applyNumberFormat="0" applyFont="0" applyBorder="0" applyAlignment="0" applyProtection="0"/>
    <xf numFmtId="174" fontId="6" fillId="74" borderId="0" applyNumberFormat="0" applyFont="0" applyBorder="0" applyAlignment="0" applyProtection="0"/>
    <xf numFmtId="165" fontId="6" fillId="74" borderId="0" applyFont="0" applyBorder="0" applyAlignment="0"/>
    <xf numFmtId="165" fontId="6" fillId="74" borderId="0" applyFont="0" applyBorder="0" applyAlignment="0"/>
    <xf numFmtId="174" fontId="31" fillId="62" borderId="0" applyNumberFormat="0" applyBorder="0" applyAlignment="0" applyProtection="0"/>
    <xf numFmtId="174" fontId="33" fillId="75" borderId="13" applyNumberFormat="0" applyAlignment="0" applyProtection="0"/>
    <xf numFmtId="174" fontId="34" fillId="0" borderId="14" applyNumberFormat="0" applyFill="0" applyAlignment="0" applyProtection="0"/>
    <xf numFmtId="41" fontId="46" fillId="0" borderId="21" applyProtection="0">
      <alignment horizontal="left"/>
    </xf>
    <xf numFmtId="170" fontId="6" fillId="0" borderId="0" applyFont="0" applyFill="0" applyBorder="0" applyAlignment="0" applyProtection="0"/>
    <xf numFmtId="171" fontId="6" fillId="0" borderId="0" applyFont="0" applyFill="0" applyBorder="0" applyAlignment="0" applyProtection="0"/>
    <xf numFmtId="172" fontId="6" fillId="0" borderId="0" applyFont="0" applyFill="0" applyBorder="0" applyAlignment="0" applyProtection="0"/>
    <xf numFmtId="173" fontId="6" fillId="0" borderId="0" applyFont="0" applyFill="0" applyBorder="0" applyAlignment="0" applyProtection="0"/>
    <xf numFmtId="174" fontId="44" fillId="0" borderId="0" applyNumberFormat="0" applyFill="0" applyBorder="0" applyAlignment="0" applyProtection="0"/>
    <xf numFmtId="174" fontId="30" fillId="76" borderId="0" applyNumberFormat="0" applyBorder="0" applyAlignment="0" applyProtection="0"/>
    <xf numFmtId="174" fontId="30" fillId="77" borderId="0" applyNumberFormat="0" applyBorder="0" applyAlignment="0" applyProtection="0"/>
    <xf numFmtId="174" fontId="30" fillId="78" borderId="0" applyNumberFormat="0" applyBorder="0" applyAlignment="0" applyProtection="0"/>
    <xf numFmtId="174" fontId="30" fillId="71" borderId="0" applyNumberFormat="0" applyBorder="0" applyAlignment="0" applyProtection="0"/>
    <xf numFmtId="174" fontId="30" fillId="72" borderId="0" applyNumberFormat="0" applyBorder="0" applyAlignment="0" applyProtection="0"/>
    <xf numFmtId="174" fontId="30" fillId="79" borderId="0" applyNumberFormat="0" applyBorder="0" applyAlignment="0" applyProtection="0"/>
    <xf numFmtId="174" fontId="6" fillId="0" borderId="0" applyFont="0" applyFill="0" applyBorder="0" applyAlignment="0" applyProtection="0"/>
    <xf numFmtId="175" fontId="29" fillId="0" borderId="0"/>
    <xf numFmtId="174" fontId="29" fillId="0" borderId="0"/>
    <xf numFmtId="174" fontId="36" fillId="61" borderId="0" applyNumberFormat="0" applyBorder="0" applyAlignment="0" applyProtection="0"/>
    <xf numFmtId="41"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29" fillId="0" borderId="0" applyFont="0" applyFill="0" applyBorder="0" applyAlignment="0" applyProtection="0"/>
    <xf numFmtId="43" fontId="47" fillId="0" borderId="0" applyFont="0" applyFill="0" applyBorder="0" applyAlignment="0" applyProtection="0"/>
    <xf numFmtId="41" fontId="6"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72" fontId="6" fillId="0" borderId="0" applyFont="0" applyFill="0" applyBorder="0" applyAlignment="0" applyProtection="0"/>
    <xf numFmtId="173" fontId="6" fillId="0" borderId="0" applyFont="0" applyFill="0" applyBorder="0" applyAlignment="0" applyProtection="0"/>
    <xf numFmtId="174" fontId="37" fillId="80" borderId="0" applyNumberFormat="0" applyBorder="0" applyAlignment="0" applyProtection="0"/>
    <xf numFmtId="174" fontId="23" fillId="0" borderId="0"/>
    <xf numFmtId="174" fontId="6" fillId="0" borderId="0"/>
    <xf numFmtId="174" fontId="6" fillId="0" borderId="0"/>
    <xf numFmtId="174" fontId="6" fillId="0" borderId="0"/>
    <xf numFmtId="174" fontId="6" fillId="0" borderId="0"/>
    <xf numFmtId="174" fontId="6" fillId="0" borderId="0"/>
    <xf numFmtId="174" fontId="6" fillId="0" borderId="0"/>
    <xf numFmtId="174" fontId="6" fillId="0" borderId="0"/>
    <xf numFmtId="174" fontId="6" fillId="0" borderId="0"/>
    <xf numFmtId="174" fontId="6" fillId="0" borderId="0"/>
    <xf numFmtId="174" fontId="5" fillId="0" borderId="0"/>
    <xf numFmtId="174" fontId="6" fillId="0" borderId="0"/>
    <xf numFmtId="174" fontId="5" fillId="0" borderId="0"/>
    <xf numFmtId="174" fontId="5" fillId="0" borderId="0"/>
    <xf numFmtId="174" fontId="29" fillId="0" borderId="0"/>
    <xf numFmtId="174" fontId="5" fillId="0" borderId="0"/>
    <xf numFmtId="174" fontId="5" fillId="0" borderId="0"/>
    <xf numFmtId="174" fontId="5" fillId="0" borderId="0"/>
    <xf numFmtId="174" fontId="5" fillId="0" borderId="0"/>
    <xf numFmtId="174" fontId="5" fillId="0" borderId="0"/>
    <xf numFmtId="174" fontId="6" fillId="0" borderId="0"/>
    <xf numFmtId="174" fontId="6" fillId="0" borderId="0"/>
    <xf numFmtId="174" fontId="5" fillId="10" borderId="8" applyNumberFormat="0" applyFont="0" applyAlignment="0" applyProtection="0"/>
    <xf numFmtId="174" fontId="6" fillId="81" borderId="15" applyNumberFormat="0" applyAlignment="0" applyProtection="0"/>
    <xf numFmtId="174" fontId="6" fillId="81" borderId="15" applyNumberFormat="0" applyAlignment="0" applyProtection="0"/>
    <xf numFmtId="9" fontId="6" fillId="0" borderId="0" applyFont="0" applyFill="0" applyBorder="0" applyAlignment="0" applyProtection="0"/>
    <xf numFmtId="9" fontId="2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174" fontId="38" fillId="82" borderId="16" applyNumberFormat="0" applyAlignment="0" applyProtection="0"/>
    <xf numFmtId="4" fontId="48" fillId="57" borderId="22" applyNumberFormat="0" applyProtection="0">
      <alignment vertical="center"/>
    </xf>
    <xf numFmtId="4" fontId="49" fillId="35" borderId="22" applyNumberFormat="0" applyProtection="0">
      <alignment vertical="center"/>
    </xf>
    <xf numFmtId="4" fontId="48" fillId="35" borderId="22" applyNumberFormat="0" applyProtection="0">
      <alignment horizontal="left" vertical="center" indent="1"/>
    </xf>
    <xf numFmtId="174" fontId="48" fillId="35" borderId="22" applyNumberFormat="0" applyProtection="0">
      <alignment horizontal="left" vertical="top" indent="1"/>
    </xf>
    <xf numFmtId="4" fontId="50" fillId="83" borderId="0" applyNumberFormat="0" applyProtection="0">
      <alignment horizontal="left" vertical="center" indent="1"/>
    </xf>
    <xf numFmtId="4" fontId="7" fillId="38" borderId="22" applyNumberFormat="0" applyProtection="0">
      <alignment horizontal="right" vertical="center"/>
    </xf>
    <xf numFmtId="4" fontId="7" fillId="44" borderId="22" applyNumberFormat="0" applyProtection="0">
      <alignment horizontal="right" vertical="center"/>
    </xf>
    <xf numFmtId="4" fontId="7" fillId="54" borderId="22" applyNumberFormat="0" applyProtection="0">
      <alignment horizontal="right" vertical="center"/>
    </xf>
    <xf numFmtId="4" fontId="7" fillId="46" borderId="22" applyNumberFormat="0" applyProtection="0">
      <alignment horizontal="right" vertical="center"/>
    </xf>
    <xf numFmtId="4" fontId="7" fillId="50" borderId="22" applyNumberFormat="0" applyProtection="0">
      <alignment horizontal="right" vertical="center"/>
    </xf>
    <xf numFmtId="4" fontId="7" fillId="56" borderId="22" applyNumberFormat="0" applyProtection="0">
      <alignment horizontal="right" vertical="center"/>
    </xf>
    <xf numFmtId="4" fontId="7" fillId="55" borderId="22" applyNumberFormat="0" applyProtection="0">
      <alignment horizontal="right" vertical="center"/>
    </xf>
    <xf numFmtId="4" fontId="7" fillId="84" borderId="22" applyNumberFormat="0" applyProtection="0">
      <alignment horizontal="right" vertical="center"/>
    </xf>
    <xf numFmtId="4" fontId="7" fillId="45" borderId="22" applyNumberFormat="0" applyProtection="0">
      <alignment horizontal="right" vertical="center"/>
    </xf>
    <xf numFmtId="4" fontId="48" fillId="85" borderId="23" applyNumberFormat="0" applyProtection="0">
      <alignment horizontal="left" vertical="center" indent="1"/>
    </xf>
    <xf numFmtId="4" fontId="7" fillId="86" borderId="0" applyNumberFormat="0" applyProtection="0">
      <alignment horizontal="left" vertical="center" indent="1"/>
    </xf>
    <xf numFmtId="4" fontId="51" fillId="87" borderId="0" applyNumberFormat="0" applyProtection="0">
      <alignment horizontal="left" vertical="center" indent="1"/>
    </xf>
    <xf numFmtId="4" fontId="52" fillId="83" borderId="22" applyNumberFormat="0" applyProtection="0">
      <alignment horizontal="right" vertical="center"/>
    </xf>
    <xf numFmtId="4" fontId="7" fillId="86" borderId="0" applyNumberFormat="0" applyProtection="0">
      <alignment horizontal="left" vertical="center" indent="1"/>
    </xf>
    <xf numFmtId="4" fontId="7" fillId="88" borderId="0" applyNumberFormat="0" applyProtection="0">
      <alignment horizontal="left" vertical="center" indent="1"/>
    </xf>
    <xf numFmtId="174" fontId="6" fillId="87" borderId="22" applyNumberFormat="0" applyProtection="0">
      <alignment horizontal="left" vertical="center" indent="1"/>
    </xf>
    <xf numFmtId="174" fontId="6" fillId="87" borderId="22" applyNumberFormat="0" applyProtection="0">
      <alignment horizontal="left" vertical="center" indent="1"/>
    </xf>
    <xf numFmtId="174" fontId="6" fillId="87" borderId="22" applyNumberFormat="0" applyProtection="0">
      <alignment horizontal="left" vertical="top" indent="1"/>
    </xf>
    <xf numFmtId="174" fontId="6" fillId="87" borderId="22" applyNumberFormat="0" applyProtection="0">
      <alignment horizontal="left" vertical="top" indent="1"/>
    </xf>
    <xf numFmtId="174" fontId="6" fillId="88" borderId="22" applyNumberFormat="0" applyProtection="0">
      <alignment horizontal="left" vertical="center" indent="1"/>
    </xf>
    <xf numFmtId="174" fontId="6" fillId="88" borderId="22" applyNumberFormat="0" applyProtection="0">
      <alignment horizontal="left" vertical="center" indent="1"/>
    </xf>
    <xf numFmtId="174" fontId="6" fillId="88" borderId="22" applyNumberFormat="0" applyProtection="0">
      <alignment horizontal="left" vertical="top" indent="1"/>
    </xf>
    <xf numFmtId="174" fontId="6" fillId="88" borderId="22" applyNumberFormat="0" applyProtection="0">
      <alignment horizontal="left" vertical="top" indent="1"/>
    </xf>
    <xf numFmtId="174" fontId="6" fillId="36" borderId="22" applyNumberFormat="0" applyProtection="0">
      <alignment horizontal="left" vertical="center" indent="1"/>
    </xf>
    <xf numFmtId="174" fontId="6" fillId="36" borderId="22" applyNumberFormat="0" applyProtection="0">
      <alignment horizontal="left" vertical="center" indent="1"/>
    </xf>
    <xf numFmtId="174" fontId="6" fillId="36" borderId="22" applyNumberFormat="0" applyProtection="0">
      <alignment horizontal="left" vertical="top" indent="1"/>
    </xf>
    <xf numFmtId="174" fontId="6" fillId="36" borderId="22" applyNumberFormat="0" applyProtection="0">
      <alignment horizontal="left" vertical="top" indent="1"/>
    </xf>
    <xf numFmtId="174" fontId="6" fillId="59" borderId="22" applyNumberFormat="0" applyProtection="0">
      <alignment horizontal="left" vertical="center" indent="1"/>
    </xf>
    <xf numFmtId="174" fontId="6" fillId="59" borderId="22" applyNumberFormat="0" applyProtection="0">
      <alignment horizontal="left" vertical="center" indent="1"/>
    </xf>
    <xf numFmtId="174" fontId="6" fillId="59" borderId="22" applyNumberFormat="0" applyProtection="0">
      <alignment horizontal="left" vertical="top" indent="1"/>
    </xf>
    <xf numFmtId="174" fontId="6" fillId="59" borderId="22" applyNumberFormat="0" applyProtection="0">
      <alignment horizontal="left" vertical="top" indent="1"/>
    </xf>
    <xf numFmtId="4" fontId="7" fillId="74" borderId="22" applyNumberFormat="0" applyProtection="0">
      <alignment vertical="center"/>
    </xf>
    <xf numFmtId="4" fontId="53" fillId="74" borderId="22" applyNumberFormat="0" applyProtection="0">
      <alignment vertical="center"/>
    </xf>
    <xf numFmtId="4" fontId="7" fillId="74" borderId="22" applyNumberFormat="0" applyProtection="0">
      <alignment horizontal="left" vertical="center" indent="1"/>
    </xf>
    <xf numFmtId="174" fontId="7" fillId="74" borderId="22" applyNumberFormat="0" applyProtection="0">
      <alignment horizontal="left" vertical="top" indent="1"/>
    </xf>
    <xf numFmtId="4" fontId="54" fillId="89" borderId="22" applyNumberFormat="0" applyProtection="0">
      <alignment horizontal="right" vertical="center"/>
    </xf>
    <xf numFmtId="4" fontId="53" fillId="86" borderId="22" applyNumberFormat="0" applyProtection="0">
      <alignment horizontal="right" vertical="center"/>
    </xf>
    <xf numFmtId="4" fontId="7" fillId="90" borderId="22" applyNumberFormat="0" applyProtection="0">
      <alignment horizontal="left" vertical="center" indent="1"/>
    </xf>
    <xf numFmtId="174" fontId="55" fillId="83" borderId="22" applyNumberFormat="0" applyProtection="0">
      <alignment horizontal="left" vertical="top" indent="1"/>
    </xf>
    <xf numFmtId="4" fontId="56" fillId="91" borderId="0" applyNumberFormat="0" applyProtection="0">
      <alignment horizontal="left" vertical="center" indent="1"/>
    </xf>
    <xf numFmtId="4" fontId="57" fillId="86" borderId="22" applyNumberFormat="0" applyProtection="0">
      <alignment horizontal="right" vertical="center"/>
    </xf>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4" fontId="39" fillId="0" borderId="0" applyNumberFormat="0" applyFill="0" applyBorder="0" applyAlignment="0" applyProtection="0"/>
    <xf numFmtId="174" fontId="58" fillId="0" borderId="21">
      <alignment horizontal="left"/>
    </xf>
    <xf numFmtId="41" fontId="59" fillId="0" borderId="11" applyNumberFormat="0"/>
    <xf numFmtId="174" fontId="59" fillId="0" borderId="11">
      <alignment horizontal="center"/>
    </xf>
    <xf numFmtId="41" fontId="59" fillId="0" borderId="11" applyNumberFormat="0"/>
    <xf numFmtId="177" fontId="6" fillId="0" borderId="0" applyFont="0" applyFill="0" applyBorder="0" applyAlignment="0" applyProtection="0"/>
    <xf numFmtId="44" fontId="5" fillId="0" borderId="0" applyFont="0" applyFill="0" applyBorder="0" applyAlignment="0" applyProtection="0"/>
    <xf numFmtId="0" fontId="60" fillId="0" borderId="0"/>
    <xf numFmtId="43" fontId="60" fillId="0" borderId="0" applyFont="0" applyFill="0" applyBorder="0" applyAlignment="0" applyProtection="0"/>
    <xf numFmtId="0" fontId="6" fillId="0" borderId="0"/>
    <xf numFmtId="0" fontId="29" fillId="37" borderId="0" applyNumberFormat="0" applyBorder="0" applyAlignment="0" applyProtection="0"/>
    <xf numFmtId="0" fontId="29" fillId="38" borderId="0" applyNumberFormat="0" applyBorder="0" applyAlignment="0" applyProtection="0"/>
    <xf numFmtId="0" fontId="29" fillId="39" borderId="0" applyNumberFormat="0" applyBorder="0" applyAlignment="0" applyProtection="0"/>
    <xf numFmtId="0" fontId="29" fillId="40" borderId="0" applyNumberFormat="0" applyBorder="0" applyAlignment="0" applyProtection="0"/>
    <xf numFmtId="0" fontId="29" fillId="41" borderId="0" applyNumberFormat="0" applyBorder="0" applyAlignment="0" applyProtection="0"/>
    <xf numFmtId="0" fontId="29" fillId="42" borderId="0" applyNumberFormat="0" applyBorder="0" applyAlignment="0" applyProtection="0"/>
    <xf numFmtId="0" fontId="29" fillId="60" borderId="0" applyNumberFormat="0" applyBorder="0" applyAlignment="0" applyProtection="0"/>
    <xf numFmtId="0" fontId="29" fillId="61" borderId="0" applyNumberFormat="0" applyBorder="0" applyAlignment="0" applyProtection="0"/>
    <xf numFmtId="0" fontId="29" fillId="62" borderId="0" applyNumberFormat="0" applyBorder="0" applyAlignment="0" applyProtection="0"/>
    <xf numFmtId="0" fontId="29" fillId="63" borderId="0" applyNumberFormat="0" applyBorder="0" applyAlignment="0" applyProtection="0"/>
    <xf numFmtId="0" fontId="29" fillId="64" borderId="0" applyNumberFormat="0" applyBorder="0" applyAlignment="0" applyProtection="0"/>
    <xf numFmtId="0" fontId="29" fillId="65" borderId="0" applyNumberFormat="0" applyBorder="0" applyAlignment="0" applyProtection="0"/>
    <xf numFmtId="0" fontId="29" fillId="43" borderId="0" applyNumberFormat="0" applyBorder="0" applyAlignment="0" applyProtection="0"/>
    <xf numFmtId="0" fontId="29" fillId="44" borderId="0" applyNumberFormat="0" applyBorder="0" applyAlignment="0" applyProtection="0"/>
    <xf numFmtId="0" fontId="29" fillId="45"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9" fillId="46" borderId="0" applyNumberFormat="0" applyBorder="0" applyAlignment="0" applyProtection="0"/>
    <xf numFmtId="0" fontId="29" fillId="66" borderId="0" applyNumberFormat="0" applyBorder="0" applyAlignment="0" applyProtection="0"/>
    <xf numFmtId="0" fontId="29" fillId="67" borderId="0" applyNumberFormat="0" applyBorder="0" applyAlignment="0" applyProtection="0"/>
    <xf numFmtId="0" fontId="29" fillId="68" borderId="0" applyNumberFormat="0" applyBorder="0" applyAlignment="0" applyProtection="0"/>
    <xf numFmtId="0" fontId="29" fillId="63" borderId="0" applyNumberFormat="0" applyBorder="0" applyAlignment="0" applyProtection="0"/>
    <xf numFmtId="0" fontId="29" fillId="66" borderId="0" applyNumberFormat="0" applyBorder="0" applyAlignment="0" applyProtection="0"/>
    <xf numFmtId="0" fontId="29" fillId="69" borderId="0" applyNumberFormat="0" applyBorder="0" applyAlignment="0" applyProtection="0"/>
    <xf numFmtId="0" fontId="30" fillId="47" borderId="0" applyNumberFormat="0" applyBorder="0" applyAlignment="0" applyProtection="0"/>
    <xf numFmtId="0" fontId="30" fillId="44" borderId="0" applyNumberFormat="0" applyBorder="0" applyAlignment="0" applyProtection="0"/>
    <xf numFmtId="0" fontId="30" fillId="45" borderId="0" applyNumberFormat="0" applyBorder="0" applyAlignment="0" applyProtection="0"/>
    <xf numFmtId="0" fontId="30" fillId="48" borderId="0" applyNumberFormat="0" applyBorder="0" applyAlignment="0" applyProtection="0"/>
    <xf numFmtId="0" fontId="30" fillId="49" borderId="0" applyNumberFormat="0" applyBorder="0" applyAlignment="0" applyProtection="0"/>
    <xf numFmtId="0" fontId="30" fillId="50" borderId="0" applyNumberFormat="0" applyBorder="0" applyAlignment="0" applyProtection="0"/>
    <xf numFmtId="0" fontId="30" fillId="70" borderId="0" applyNumberFormat="0" applyBorder="0" applyAlignment="0" applyProtection="0"/>
    <xf numFmtId="0" fontId="30" fillId="67" borderId="0" applyNumberFormat="0" applyBorder="0" applyAlignment="0" applyProtection="0"/>
    <xf numFmtId="0" fontId="30" fillId="68" borderId="0" applyNumberFormat="0" applyBorder="0" applyAlignment="0" applyProtection="0"/>
    <xf numFmtId="0" fontId="30" fillId="71" borderId="0" applyNumberFormat="0" applyBorder="0" applyAlignment="0" applyProtection="0"/>
    <xf numFmtId="0" fontId="30" fillId="72" borderId="0" applyNumberFormat="0" applyBorder="0" applyAlignment="0" applyProtection="0"/>
    <xf numFmtId="0" fontId="30" fillId="73" borderId="0" applyNumberFormat="0" applyBorder="0" applyAlignment="0" applyProtection="0"/>
    <xf numFmtId="0" fontId="6" fillId="74" borderId="0" applyNumberFormat="0" applyFont="0" applyBorder="0" applyAlignment="0" applyProtection="0"/>
    <xf numFmtId="0" fontId="6" fillId="0" borderId="0"/>
    <xf numFmtId="0" fontId="31" fillId="39" borderId="0" applyNumberFormat="0" applyBorder="0" applyAlignment="0" applyProtection="0"/>
    <xf numFmtId="0" fontId="31" fillId="62" borderId="0" applyNumberFormat="0" applyBorder="0" applyAlignment="0" applyProtection="0"/>
    <xf numFmtId="0" fontId="32" fillId="51" borderId="12" applyNumberFormat="0" applyAlignment="0" applyProtection="0"/>
    <xf numFmtId="0" fontId="33" fillId="75" borderId="13" applyNumberFormat="0" applyAlignment="0" applyProtection="0"/>
    <xf numFmtId="0" fontId="34" fillId="0" borderId="14" applyNumberFormat="0" applyFill="0" applyAlignment="0" applyProtection="0"/>
    <xf numFmtId="41" fontId="46" fillId="0" borderId="21" applyProtection="0">
      <alignment horizontal="left"/>
    </xf>
    <xf numFmtId="0" fontId="33" fillId="52" borderId="13" applyNumberFormat="0" applyAlignment="0" applyProtection="0"/>
    <xf numFmtId="0" fontId="34" fillId="0" borderId="14" applyNumberFormat="0" applyFill="0" applyAlignment="0" applyProtection="0"/>
    <xf numFmtId="0" fontId="44" fillId="0" borderId="0" applyNumberFormat="0" applyFill="0" applyBorder="0" applyAlignment="0" applyProtection="0"/>
    <xf numFmtId="0" fontId="30" fillId="53" borderId="0" applyNumberFormat="0" applyBorder="0" applyAlignment="0" applyProtection="0"/>
    <xf numFmtId="0" fontId="30" fillId="54" borderId="0" applyNumberFormat="0" applyBorder="0" applyAlignment="0" applyProtection="0"/>
    <xf numFmtId="0" fontId="30" fillId="55" borderId="0" applyNumberFormat="0" applyBorder="0" applyAlignment="0" applyProtection="0"/>
    <xf numFmtId="0" fontId="30" fillId="48" borderId="0" applyNumberFormat="0" applyBorder="0" applyAlignment="0" applyProtection="0"/>
    <xf numFmtId="0" fontId="30" fillId="49" borderId="0" applyNumberFormat="0" applyBorder="0" applyAlignment="0" applyProtection="0"/>
    <xf numFmtId="0" fontId="30" fillId="56" borderId="0" applyNumberFormat="0" applyBorder="0" applyAlignment="0" applyProtection="0"/>
    <xf numFmtId="0" fontId="30" fillId="76" borderId="0" applyNumberFormat="0" applyBorder="0" applyAlignment="0" applyProtection="0"/>
    <xf numFmtId="0" fontId="30" fillId="77" borderId="0" applyNumberFormat="0" applyBorder="0" applyAlignment="0" applyProtection="0"/>
    <xf numFmtId="0" fontId="30" fillId="78" borderId="0" applyNumberFormat="0" applyBorder="0" applyAlignment="0" applyProtection="0"/>
    <xf numFmtId="0" fontId="30" fillId="71" borderId="0" applyNumberFormat="0" applyBorder="0" applyAlignment="0" applyProtection="0"/>
    <xf numFmtId="0" fontId="30" fillId="72" borderId="0" applyNumberFormat="0" applyBorder="0" applyAlignment="0" applyProtection="0"/>
    <xf numFmtId="0" fontId="30" fillId="79" borderId="0" applyNumberFormat="0" applyBorder="0" applyAlignment="0" applyProtection="0"/>
    <xf numFmtId="0" fontId="35" fillId="42" borderId="12" applyNumberFormat="0" applyAlignment="0" applyProtection="0"/>
    <xf numFmtId="0" fontId="29" fillId="0" borderId="0"/>
    <xf numFmtId="0" fontId="36" fillId="61" borderId="0" applyNumberFormat="0" applyBorder="0" applyAlignment="0" applyProtection="0"/>
    <xf numFmtId="0" fontId="36" fillId="38" borderId="0" applyNumberFormat="0" applyBorder="0" applyAlignment="0" applyProtection="0"/>
    <xf numFmtId="43" fontId="6" fillId="0" borderId="0" applyFont="0" applyFill="0" applyBorder="0" applyAlignment="0" applyProtection="0"/>
    <xf numFmtId="43" fontId="6" fillId="0" borderId="0" applyFont="0" applyFill="0" applyBorder="0" applyAlignment="0" applyProtection="0"/>
    <xf numFmtId="4" fontId="7" fillId="74" borderId="22" applyNumberFormat="0" applyProtection="0">
      <alignment vertical="center"/>
    </xf>
    <xf numFmtId="0" fontId="48" fillId="35" borderId="22" applyNumberFormat="0" applyProtection="0">
      <alignment horizontal="left" vertical="top" indent="1"/>
    </xf>
    <xf numFmtId="0" fontId="37" fillId="57" borderId="0" applyNumberFormat="0" applyBorder="0" applyAlignment="0" applyProtection="0"/>
    <xf numFmtId="0" fontId="37" fillId="80" borderId="0" applyNumberFormat="0" applyBorder="0" applyAlignment="0" applyProtection="0"/>
    <xf numFmtId="0" fontId="23" fillId="0" borderId="0"/>
    <xf numFmtId="0" fontId="6" fillId="0" borderId="0"/>
    <xf numFmtId="0" fontId="6" fillId="0" borderId="0"/>
    <xf numFmtId="0" fontId="6" fillId="0" borderId="0"/>
    <xf numFmtId="0" fontId="61" fillId="0" borderId="0" applyNumberFormat="0" applyFill="0" applyBorder="0" applyAlignment="0" applyProtection="0"/>
    <xf numFmtId="0" fontId="6" fillId="0" borderId="0"/>
    <xf numFmtId="0" fontId="6" fillId="0" borderId="0"/>
    <xf numFmtId="0" fontId="29" fillId="0" borderId="0"/>
    <xf numFmtId="0" fontId="5" fillId="0" borderId="0"/>
    <xf numFmtId="0" fontId="5" fillId="0" borderId="0"/>
    <xf numFmtId="0" fontId="29" fillId="0" borderId="0"/>
    <xf numFmtId="0" fontId="5" fillId="0" borderId="0"/>
    <xf numFmtId="0" fontId="5" fillId="0" borderId="0"/>
    <xf numFmtId="0" fontId="29" fillId="58" borderId="15" applyNumberFormat="0" applyFont="0" applyAlignment="0" applyProtection="0"/>
    <xf numFmtId="0" fontId="5" fillId="10" borderId="8" applyNumberFormat="0" applyFont="0" applyAlignment="0" applyProtection="0"/>
    <xf numFmtId="0" fontId="6" fillId="81" borderId="15" applyNumberFormat="0" applyAlignment="0" applyProtection="0"/>
    <xf numFmtId="9" fontId="6" fillId="0" borderId="0" applyFont="0" applyFill="0" applyBorder="0" applyAlignment="0" applyProtection="0"/>
    <xf numFmtId="0" fontId="38" fillId="51" borderId="16" applyNumberFormat="0" applyAlignment="0" applyProtection="0"/>
    <xf numFmtId="0" fontId="38" fillId="82" borderId="16" applyNumberFormat="0" applyAlignment="0" applyProtection="0"/>
    <xf numFmtId="4" fontId="48" fillId="85" borderId="23" applyNumberFormat="0" applyProtection="0">
      <alignment horizontal="left" vertical="center" indent="1"/>
    </xf>
    <xf numFmtId="0" fontId="48" fillId="35" borderId="22" applyNumberFormat="0" applyProtection="0">
      <alignment horizontal="left" vertical="top" indent="1"/>
    </xf>
    <xf numFmtId="0" fontId="32" fillId="51" borderId="12" applyNumberFormat="0" applyAlignment="0" applyProtection="0"/>
    <xf numFmtId="0" fontId="6" fillId="88" borderId="22" applyNumberFormat="0" applyProtection="0">
      <alignment horizontal="left" vertical="center" indent="1"/>
    </xf>
    <xf numFmtId="0" fontId="6" fillId="87" borderId="22" applyNumberFormat="0" applyProtection="0">
      <alignment horizontal="left" vertical="center" indent="1"/>
    </xf>
    <xf numFmtId="0" fontId="6" fillId="87" borderId="22" applyNumberFormat="0" applyProtection="0">
      <alignment horizontal="left" vertical="top" indent="1"/>
    </xf>
    <xf numFmtId="0" fontId="6" fillId="88" borderId="22" applyNumberFormat="0" applyProtection="0">
      <alignment horizontal="left" vertical="center" indent="1"/>
    </xf>
    <xf numFmtId="0" fontId="6" fillId="88" borderId="22" applyNumberFormat="0" applyProtection="0">
      <alignment horizontal="left" vertical="top" indent="1"/>
    </xf>
    <xf numFmtId="0" fontId="6" fillId="36" borderId="22" applyNumberFormat="0" applyProtection="0">
      <alignment horizontal="left" vertical="center" indent="1"/>
    </xf>
    <xf numFmtId="0" fontId="6" fillId="36" borderId="22" applyNumberFormat="0" applyProtection="0">
      <alignment horizontal="left" vertical="top" indent="1"/>
    </xf>
    <xf numFmtId="0" fontId="6" fillId="59" borderId="22" applyNumberFormat="0" applyProtection="0">
      <alignment horizontal="left" vertical="center" indent="1"/>
    </xf>
    <xf numFmtId="0" fontId="6" fillId="59" borderId="22" applyNumberFormat="0" applyProtection="0">
      <alignment horizontal="left" vertical="top" indent="1"/>
    </xf>
    <xf numFmtId="0" fontId="7" fillId="74" borderId="22" applyNumberFormat="0" applyProtection="0">
      <alignment horizontal="left" vertical="top" indent="1"/>
    </xf>
    <xf numFmtId="4" fontId="53" fillId="74" borderId="22" applyNumberFormat="0" applyProtection="0">
      <alignment vertical="center"/>
    </xf>
    <xf numFmtId="0" fontId="55" fillId="83" borderId="22" applyNumberFormat="0" applyProtection="0">
      <alignment horizontal="left" vertical="top" indent="1"/>
    </xf>
    <xf numFmtId="4" fontId="7" fillId="50" borderId="22" applyNumberFormat="0" applyProtection="0">
      <alignment horizontal="right" vertical="center"/>
    </xf>
    <xf numFmtId="166" fontId="6" fillId="0" borderId="0" applyFont="0" applyFill="0" applyBorder="0" applyAlignment="0" applyProtection="0"/>
    <xf numFmtId="43" fontId="2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5" fillId="0" borderId="0" applyFon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58" fillId="0" borderId="21">
      <alignment horizontal="left"/>
    </xf>
    <xf numFmtId="0" fontId="41" fillId="0" borderId="0" applyNumberFormat="0" applyFill="0" applyBorder="0" applyAlignment="0" applyProtection="0"/>
    <xf numFmtId="0" fontId="42" fillId="0" borderId="17" applyNumberFormat="0" applyFill="0" applyAlignment="0" applyProtection="0"/>
    <xf numFmtId="0" fontId="43" fillId="0" borderId="18" applyNumberFormat="0" applyFill="0" applyAlignment="0" applyProtection="0"/>
    <xf numFmtId="0" fontId="44" fillId="0" borderId="19" applyNumberFormat="0" applyFill="0" applyAlignment="0" applyProtection="0"/>
    <xf numFmtId="0" fontId="44" fillId="0" borderId="0" applyNumberFormat="0" applyFill="0" applyBorder="0" applyAlignment="0" applyProtection="0"/>
    <xf numFmtId="0" fontId="45" fillId="0" borderId="20" applyNumberFormat="0" applyFill="0" applyAlignment="0" applyProtection="0"/>
    <xf numFmtId="41" fontId="59" fillId="0" borderId="11" applyNumberFormat="0"/>
    <xf numFmtId="0" fontId="59" fillId="0" borderId="11">
      <alignment horizontal="center"/>
    </xf>
    <xf numFmtId="4" fontId="7" fillId="54" borderId="22" applyNumberFormat="0" applyProtection="0">
      <alignment horizontal="right" vertical="center"/>
    </xf>
    <xf numFmtId="0" fontId="6" fillId="74" borderId="0" applyNumberFormat="0" applyFont="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10" borderId="8" applyNumberFormat="0" applyFont="0" applyAlignment="0" applyProtection="0"/>
    <xf numFmtId="0" fontId="6" fillId="81" borderId="15" applyNumberFormat="0" applyAlignment="0" applyProtection="0"/>
    <xf numFmtId="4" fontId="53" fillId="86" borderId="22" applyNumberFormat="0" applyProtection="0">
      <alignment horizontal="right" vertical="center"/>
    </xf>
    <xf numFmtId="0" fontId="6" fillId="87" borderId="22" applyNumberFormat="0" applyProtection="0">
      <alignment horizontal="left" vertical="center" indent="1"/>
    </xf>
    <xf numFmtId="0" fontId="6" fillId="87" borderId="22" applyNumberFormat="0" applyProtection="0">
      <alignment horizontal="left" vertical="top" indent="1"/>
    </xf>
    <xf numFmtId="0" fontId="6" fillId="88" borderId="22" applyNumberFormat="0" applyProtection="0">
      <alignment horizontal="left" vertical="center" indent="1"/>
    </xf>
    <xf numFmtId="0" fontId="6" fillId="88" borderId="22" applyNumberFormat="0" applyProtection="0">
      <alignment horizontal="left" vertical="top" indent="1"/>
    </xf>
    <xf numFmtId="0" fontId="6" fillId="36" borderId="22" applyNumberFormat="0" applyProtection="0">
      <alignment horizontal="left" vertical="center" indent="1"/>
    </xf>
    <xf numFmtId="0" fontId="6" fillId="36" borderId="22" applyNumberFormat="0" applyProtection="0">
      <alignment horizontal="left" vertical="top" indent="1"/>
    </xf>
    <xf numFmtId="0" fontId="6" fillId="59" borderId="22" applyNumberFormat="0" applyProtection="0">
      <alignment horizontal="left" vertical="center" indent="1"/>
    </xf>
    <xf numFmtId="0" fontId="6" fillId="59" borderId="22" applyNumberFormat="0" applyProtection="0">
      <alignment horizontal="left" vertical="top" indent="1"/>
    </xf>
    <xf numFmtId="16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6" fillId="0" borderId="0"/>
    <xf numFmtId="0" fontId="6" fillId="0" borderId="0"/>
    <xf numFmtId="0" fontId="6" fillId="0" borderId="0"/>
    <xf numFmtId="0" fontId="6" fillId="0" borderId="0"/>
    <xf numFmtId="41" fontId="46" fillId="0" borderId="21" applyProtection="0">
      <alignment horizontal="left"/>
    </xf>
    <xf numFmtId="43" fontId="6" fillId="0" borderId="0" applyFont="0" applyFill="0" applyBorder="0" applyAlignment="0" applyProtection="0"/>
    <xf numFmtId="43" fontId="6" fillId="0" borderId="0" applyFont="0" applyFill="0" applyBorder="0" applyAlignment="0" applyProtection="0"/>
    <xf numFmtId="169" fontId="5" fillId="0" borderId="0" applyFont="0" applyFill="0" applyBorder="0" applyAlignment="0" applyProtection="0"/>
    <xf numFmtId="0" fontId="5" fillId="0" borderId="0"/>
    <xf numFmtId="0" fontId="5" fillId="0" borderId="0"/>
    <xf numFmtId="0" fontId="5" fillId="0" borderId="0"/>
    <xf numFmtId="0" fontId="5" fillId="0" borderId="0"/>
    <xf numFmtId="0" fontId="5" fillId="10" borderId="8" applyNumberFormat="0" applyFont="0" applyAlignment="0" applyProtection="0"/>
    <xf numFmtId="43" fontId="6" fillId="0" borderId="0" applyFont="0" applyFill="0" applyBorder="0" applyAlignment="0" applyProtection="0"/>
    <xf numFmtId="43" fontId="2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5" fillId="0" borderId="0" applyFont="0" applyFill="0" applyBorder="0" applyAlignment="0" applyProtection="0"/>
    <xf numFmtId="41" fontId="59" fillId="0" borderId="11" applyNumberFormat="0"/>
    <xf numFmtId="43" fontId="6" fillId="0" borderId="0" applyFont="0" applyFill="0" applyBorder="0" applyAlignment="0" applyProtection="0"/>
    <xf numFmtId="43" fontId="6" fillId="0" borderId="0" applyFont="0" applyFill="0" applyBorder="0" applyAlignment="0" applyProtection="0"/>
    <xf numFmtId="169" fontId="5" fillId="0" borderId="0" applyFont="0" applyFill="0" applyBorder="0" applyAlignment="0" applyProtection="0"/>
    <xf numFmtId="0" fontId="5" fillId="0" borderId="0"/>
    <xf numFmtId="0" fontId="5" fillId="0" borderId="0"/>
    <xf numFmtId="0" fontId="5" fillId="0" borderId="0"/>
    <xf numFmtId="0" fontId="5" fillId="0" borderId="0"/>
    <xf numFmtId="0" fontId="5" fillId="10" borderId="8"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41" fontId="46" fillId="0" borderId="21" applyProtection="0">
      <alignment horizontal="left"/>
    </xf>
    <xf numFmtId="169" fontId="5" fillId="0" borderId="0" applyFont="0" applyFill="0" applyBorder="0" applyAlignment="0" applyProtection="0"/>
    <xf numFmtId="0" fontId="5" fillId="0" borderId="0"/>
    <xf numFmtId="0" fontId="5" fillId="0" borderId="0"/>
    <xf numFmtId="0" fontId="5" fillId="0" borderId="0"/>
    <xf numFmtId="0" fontId="5" fillId="0" borderId="0"/>
    <xf numFmtId="0" fontId="5" fillId="10" borderId="8" applyNumberFormat="0" applyFont="0" applyAlignment="0" applyProtection="0"/>
    <xf numFmtId="43" fontId="5" fillId="0" borderId="0" applyFont="0" applyFill="0" applyBorder="0" applyAlignment="0" applyProtection="0"/>
    <xf numFmtId="43" fontId="29" fillId="0" borderId="0" applyFont="0" applyFill="0" applyBorder="0" applyAlignment="0" applyProtection="0"/>
    <xf numFmtId="43" fontId="5" fillId="0" borderId="0" applyFont="0" applyFill="0" applyBorder="0" applyAlignment="0" applyProtection="0"/>
    <xf numFmtId="41" fontId="59" fillId="0" borderId="11" applyNumberFormat="0"/>
    <xf numFmtId="169" fontId="5" fillId="0" borderId="0" applyFont="0" applyFill="0" applyBorder="0" applyAlignment="0" applyProtection="0"/>
    <xf numFmtId="0" fontId="5" fillId="0" borderId="0"/>
    <xf numFmtId="0" fontId="5" fillId="0" borderId="0"/>
    <xf numFmtId="0" fontId="5" fillId="0" borderId="0"/>
    <xf numFmtId="0" fontId="5" fillId="0" borderId="0"/>
    <xf numFmtId="0" fontId="5" fillId="10" borderId="8" applyNumberFormat="0" applyFont="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41" fontId="46" fillId="0" borderId="21" applyProtection="0">
      <alignment horizontal="left"/>
    </xf>
    <xf numFmtId="43" fontId="6" fillId="0" borderId="0" applyFont="0" applyFill="0" applyBorder="0" applyAlignment="0" applyProtection="0"/>
    <xf numFmtId="43" fontId="6" fillId="0" borderId="0" applyFont="0" applyFill="0" applyBorder="0" applyAlignment="0" applyProtection="0"/>
    <xf numFmtId="169" fontId="5" fillId="0" borderId="0" applyFont="0" applyFill="0" applyBorder="0" applyAlignment="0" applyProtection="0"/>
    <xf numFmtId="0" fontId="5" fillId="0" borderId="0"/>
    <xf numFmtId="0" fontId="5" fillId="0" borderId="0"/>
    <xf numFmtId="0" fontId="5" fillId="0" borderId="0"/>
    <xf numFmtId="0" fontId="5" fillId="0" borderId="0"/>
    <xf numFmtId="0" fontId="5" fillId="10" borderId="8" applyNumberFormat="0" applyFont="0" applyAlignment="0" applyProtection="0"/>
    <xf numFmtId="43" fontId="2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5" fillId="0" borderId="0" applyFont="0" applyFill="0" applyBorder="0" applyAlignment="0" applyProtection="0"/>
    <xf numFmtId="41" fontId="59" fillId="0" borderId="11" applyNumberFormat="0"/>
    <xf numFmtId="43" fontId="6" fillId="0" borderId="0" applyFont="0" applyFill="0" applyBorder="0" applyAlignment="0" applyProtection="0"/>
    <xf numFmtId="43" fontId="6" fillId="0" borderId="0" applyFont="0" applyFill="0" applyBorder="0" applyAlignment="0" applyProtection="0"/>
    <xf numFmtId="169" fontId="5" fillId="0" borderId="0" applyFont="0" applyFill="0" applyBorder="0" applyAlignment="0" applyProtection="0"/>
    <xf numFmtId="0" fontId="5" fillId="0" borderId="0"/>
    <xf numFmtId="0" fontId="5" fillId="0" borderId="0"/>
    <xf numFmtId="0" fontId="5" fillId="0" borderId="0"/>
    <xf numFmtId="0" fontId="5" fillId="0" borderId="0"/>
    <xf numFmtId="0" fontId="5" fillId="10" borderId="8"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9" fontId="60" fillId="0" borderId="0" applyFont="0" applyFill="0" applyBorder="0" applyAlignment="0" applyProtection="0"/>
    <xf numFmtId="0" fontId="6" fillId="0" borderId="0"/>
    <xf numFmtId="4" fontId="7" fillId="38" borderId="22" applyNumberFormat="0" applyProtection="0">
      <alignment horizontal="right" vertical="center"/>
    </xf>
    <xf numFmtId="4" fontId="7" fillId="74" borderId="22" applyNumberFormat="0" applyProtection="0">
      <alignment horizontal="left" vertical="center" indent="1"/>
    </xf>
    <xf numFmtId="0" fontId="6" fillId="88" borderId="22" applyNumberFormat="0" applyProtection="0">
      <alignment horizontal="left" vertical="top" indent="1"/>
    </xf>
    <xf numFmtId="4" fontId="57" fillId="86" borderId="22" applyNumberFormat="0" applyProtection="0">
      <alignment horizontal="right" vertical="center"/>
    </xf>
    <xf numFmtId="0" fontId="44" fillId="0" borderId="19" applyNumberFormat="0" applyFill="0" applyAlignment="0" applyProtection="0"/>
    <xf numFmtId="0" fontId="6" fillId="87" borderId="22" applyNumberFormat="0" applyProtection="0">
      <alignment horizontal="left" vertical="center" indent="1"/>
    </xf>
    <xf numFmtId="4" fontId="7" fillId="90" borderId="22" applyNumberFormat="0" applyProtection="0">
      <alignment horizontal="left" vertical="center" indent="1"/>
    </xf>
    <xf numFmtId="4" fontId="7" fillId="44" borderId="22" applyNumberFormat="0" applyProtection="0">
      <alignment horizontal="right" vertical="center"/>
    </xf>
    <xf numFmtId="0" fontId="7" fillId="74" borderId="22" applyNumberFormat="0" applyProtection="0">
      <alignment horizontal="left" vertical="top" indent="1"/>
    </xf>
    <xf numFmtId="0" fontId="6" fillId="36" borderId="22" applyNumberFormat="0" applyProtection="0">
      <alignment horizontal="left" vertical="center" indent="1"/>
    </xf>
    <xf numFmtId="0" fontId="6" fillId="59" borderId="22" applyNumberFormat="0" applyProtection="0">
      <alignment horizontal="left" vertical="center" indent="1"/>
    </xf>
    <xf numFmtId="0" fontId="38" fillId="51" borderId="16" applyNumberFormat="0" applyAlignment="0" applyProtection="0"/>
    <xf numFmtId="0" fontId="29" fillId="58" borderId="15" applyNumberFormat="0" applyFont="0" applyAlignment="0" applyProtection="0"/>
    <xf numFmtId="0" fontId="6" fillId="81" borderId="15" applyNumberFormat="0" applyAlignment="0" applyProtection="0"/>
    <xf numFmtId="0" fontId="38" fillId="82" borderId="16" applyNumberFormat="0" applyAlignment="0" applyProtection="0"/>
    <xf numFmtId="4" fontId="48" fillId="57" borderId="22" applyNumberFormat="0" applyProtection="0">
      <alignment vertical="center"/>
    </xf>
    <xf numFmtId="4" fontId="49" fillId="35" borderId="22" applyNumberFormat="0" applyProtection="0">
      <alignment vertical="center"/>
    </xf>
    <xf numFmtId="4" fontId="7" fillId="46" borderId="22" applyNumberFormat="0" applyProtection="0">
      <alignment horizontal="right" vertical="center"/>
    </xf>
    <xf numFmtId="4" fontId="7" fillId="56" borderId="22" applyNumberFormat="0" applyProtection="0">
      <alignment horizontal="right" vertical="center"/>
    </xf>
    <xf numFmtId="4" fontId="7" fillId="55" borderId="22" applyNumberFormat="0" applyProtection="0">
      <alignment horizontal="right" vertical="center"/>
    </xf>
    <xf numFmtId="4" fontId="7" fillId="45" borderId="22" applyNumberFormat="0" applyProtection="0">
      <alignment horizontal="right" vertical="center"/>
    </xf>
    <xf numFmtId="4" fontId="48" fillId="35" borderId="22" applyNumberFormat="0" applyProtection="0">
      <alignment horizontal="left" vertical="center" indent="1"/>
    </xf>
    <xf numFmtId="0" fontId="6" fillId="36" borderId="22" applyNumberFormat="0" applyProtection="0">
      <alignment horizontal="left" vertical="top" indent="1"/>
    </xf>
    <xf numFmtId="4" fontId="52" fillId="83" borderId="22" applyNumberFormat="0" applyProtection="0">
      <alignment horizontal="right" vertical="center"/>
    </xf>
    <xf numFmtId="0" fontId="6" fillId="59" borderId="22" applyNumberFormat="0" applyProtection="0">
      <alignment horizontal="left" vertical="center" indent="1"/>
    </xf>
    <xf numFmtId="0" fontId="6" fillId="59" borderId="22" applyNumberFormat="0" applyProtection="0">
      <alignment horizontal="left" vertical="top" indent="1"/>
    </xf>
    <xf numFmtId="4" fontId="48" fillId="85" borderId="23" applyNumberFormat="0" applyProtection="0">
      <alignment horizontal="left" vertical="center" indent="1"/>
    </xf>
    <xf numFmtId="0" fontId="45" fillId="0" borderId="20" applyNumberFormat="0" applyFill="0" applyAlignment="0" applyProtection="0"/>
    <xf numFmtId="0" fontId="6" fillId="81" borderId="15" applyNumberFormat="0" applyAlignment="0" applyProtection="0"/>
    <xf numFmtId="0" fontId="6" fillId="87" borderId="22" applyNumberFormat="0" applyProtection="0">
      <alignment horizontal="left" vertical="top" indent="1"/>
    </xf>
    <xf numFmtId="0" fontId="6" fillId="88" borderId="22" applyNumberFormat="0" applyProtection="0">
      <alignment horizontal="left" vertical="top" indent="1"/>
    </xf>
    <xf numFmtId="0" fontId="6" fillId="36" borderId="22" applyNumberFormat="0" applyProtection="0">
      <alignment horizontal="left" vertical="top" indent="1"/>
    </xf>
    <xf numFmtId="0" fontId="44" fillId="0" borderId="19" applyNumberFormat="0" applyFill="0" applyAlignment="0" applyProtection="0"/>
    <xf numFmtId="0" fontId="6" fillId="87" borderId="22" applyNumberFormat="0" applyProtection="0">
      <alignment horizontal="left" vertical="center" indent="1"/>
    </xf>
    <xf numFmtId="0" fontId="44" fillId="0" borderId="19" applyNumberFormat="0" applyFill="0" applyAlignment="0" applyProtection="0"/>
    <xf numFmtId="0" fontId="55" fillId="83" borderId="22" applyNumberFormat="0" applyProtection="0">
      <alignment horizontal="left" vertical="top" indent="1"/>
    </xf>
    <xf numFmtId="4" fontId="48" fillId="85" borderId="23" applyNumberFormat="0" applyProtection="0">
      <alignment horizontal="left" vertical="center" indent="1"/>
    </xf>
    <xf numFmtId="4" fontId="48" fillId="85" borderId="23" applyNumberFormat="0" applyProtection="0">
      <alignment horizontal="left" vertical="center" indent="1"/>
    </xf>
    <xf numFmtId="0" fontId="6" fillId="88" borderId="22" applyNumberFormat="0" applyProtection="0">
      <alignment horizontal="left" vertical="center" indent="1"/>
    </xf>
    <xf numFmtId="0" fontId="6" fillId="36" borderId="22" applyNumberFormat="0" applyProtection="0">
      <alignment horizontal="left" vertical="center" indent="1"/>
    </xf>
    <xf numFmtId="0" fontId="6" fillId="59" borderId="22" applyNumberFormat="0" applyProtection="0">
      <alignment horizontal="left" vertical="top" indent="1"/>
    </xf>
    <xf numFmtId="4" fontId="7" fillId="84" borderId="22" applyNumberFormat="0" applyProtection="0">
      <alignment horizontal="right" vertical="center"/>
    </xf>
    <xf numFmtId="0" fontId="35" fillId="42" borderId="12" applyNumberFormat="0" applyAlignment="0" applyProtection="0"/>
    <xf numFmtId="0" fontId="44" fillId="0" borderId="19" applyNumberFormat="0" applyFill="0" applyAlignment="0" applyProtection="0"/>
    <xf numFmtId="4" fontId="54" fillId="89" borderId="22" applyNumberFormat="0" applyProtection="0">
      <alignment horizontal="right" vertical="center"/>
    </xf>
    <xf numFmtId="4" fontId="48" fillId="85" borderId="23" applyNumberFormat="0" applyProtection="0">
      <alignment horizontal="left" vertical="center" indent="1"/>
    </xf>
    <xf numFmtId="0" fontId="6" fillId="87" borderId="22" applyNumberFormat="0" applyProtection="0">
      <alignment horizontal="left" vertical="top" indent="1"/>
    </xf>
    <xf numFmtId="4" fontId="48" fillId="85" borderId="23" applyNumberFormat="0" applyProtection="0">
      <alignment horizontal="left" vertical="center" indent="1"/>
    </xf>
    <xf numFmtId="0" fontId="44" fillId="0" borderId="19" applyNumberFormat="0" applyFill="0" applyAlignment="0" applyProtection="0"/>
    <xf numFmtId="4" fontId="48" fillId="85" borderId="23" applyNumberFormat="0" applyProtection="0">
      <alignment horizontal="left" vertical="center" indent="1"/>
    </xf>
    <xf numFmtId="4" fontId="48" fillId="85" borderId="23" applyNumberFormat="0" applyProtection="0">
      <alignment horizontal="left" vertical="center" indent="1"/>
    </xf>
    <xf numFmtId="43" fontId="60" fillId="0" borderId="0" applyFont="0" applyFill="0" applyBorder="0" applyAlignment="0" applyProtection="0"/>
    <xf numFmtId="41" fontId="46" fillId="0" borderId="21" applyProtection="0">
      <alignment horizontal="left"/>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5" fillId="0" borderId="0" applyFont="0" applyFill="0" applyBorder="0" applyAlignment="0" applyProtection="0"/>
    <xf numFmtId="41" fontId="59" fillId="0" borderId="11" applyNumberFormat="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46" fillId="0" borderId="21" applyProtection="0">
      <alignment horizontal="left"/>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5" fillId="0" borderId="0" applyFont="0" applyFill="0" applyBorder="0" applyAlignment="0" applyProtection="0"/>
    <xf numFmtId="41" fontId="59" fillId="0" borderId="11" applyNumberFormat="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46" fillId="0" borderId="21" applyProtection="0">
      <alignment horizontal="left"/>
    </xf>
    <xf numFmtId="43" fontId="5" fillId="0" borderId="0" applyFont="0" applyFill="0" applyBorder="0" applyAlignment="0" applyProtection="0"/>
    <xf numFmtId="43" fontId="29" fillId="0" borderId="0" applyFont="0" applyFill="0" applyBorder="0" applyAlignment="0" applyProtection="0"/>
    <xf numFmtId="43" fontId="5" fillId="0" borderId="0" applyFont="0" applyFill="0" applyBorder="0" applyAlignment="0" applyProtection="0"/>
    <xf numFmtId="41" fontId="59" fillId="0" borderId="11" applyNumberFormat="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46" fillId="0" borderId="21" applyProtection="0">
      <alignment horizontal="left"/>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5" fillId="0" borderId="0" applyFont="0" applyFill="0" applyBorder="0" applyAlignment="0" applyProtection="0"/>
    <xf numFmtId="41" fontId="59" fillId="0" borderId="11" applyNumberFormat="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62" fillId="6" borderId="0" applyNumberFormat="0" applyBorder="0" applyAlignment="0" applyProtection="0"/>
    <xf numFmtId="0" fontId="5" fillId="10" borderId="8" applyNumberFormat="0" applyFont="0" applyAlignment="0" applyProtection="0"/>
    <xf numFmtId="0" fontId="22" fillId="14" borderId="0" applyNumberFormat="0" applyBorder="0" applyAlignment="0" applyProtection="0"/>
    <xf numFmtId="0" fontId="22" fillId="18" borderId="0" applyNumberFormat="0" applyBorder="0" applyAlignment="0" applyProtection="0"/>
    <xf numFmtId="0" fontId="22" fillId="22" borderId="0" applyNumberFormat="0" applyBorder="0" applyAlignment="0" applyProtection="0"/>
    <xf numFmtId="0" fontId="22" fillId="26" borderId="0" applyNumberFormat="0" applyBorder="0" applyAlignment="0" applyProtection="0"/>
    <xf numFmtId="0" fontId="22" fillId="30" borderId="0" applyNumberFormat="0" applyBorder="0" applyAlignment="0" applyProtection="0"/>
    <xf numFmtId="0" fontId="22" fillId="34" borderId="0" applyNumberFormat="0" applyBorder="0" applyAlignment="0" applyProtection="0"/>
    <xf numFmtId="0" fontId="5" fillId="0" borderId="0"/>
    <xf numFmtId="0" fontId="27" fillId="0" borderId="0"/>
    <xf numFmtId="43" fontId="27" fillId="0" borderId="0" applyFont="0" applyFill="0" applyBorder="0" applyAlignment="0" applyProtection="0"/>
    <xf numFmtId="169" fontId="27" fillId="0" borderId="0" applyFont="0" applyFill="0" applyBorder="0" applyAlignment="0" applyProtection="0"/>
    <xf numFmtId="9" fontId="27" fillId="0" borderId="0" applyFont="0" applyFill="0" applyBorder="0" applyAlignment="0" applyProtection="0"/>
    <xf numFmtId="0" fontId="5" fillId="0" borderId="0"/>
    <xf numFmtId="43" fontId="5" fillId="0" borderId="0" applyFont="0" applyFill="0" applyBorder="0" applyAlignment="0" applyProtection="0"/>
    <xf numFmtId="44" fontId="5" fillId="0" borderId="0" applyFont="0" applyFill="0" applyBorder="0" applyAlignment="0" applyProtection="0"/>
    <xf numFmtId="43" fontId="6" fillId="0" borderId="0" applyFont="0" applyFill="0" applyBorder="0" applyAlignment="0" applyProtection="0"/>
    <xf numFmtId="0" fontId="6" fillId="0" borderId="0"/>
    <xf numFmtId="0" fontId="63" fillId="0" borderId="0" applyNumberForma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4" fontId="32" fillId="51" borderId="12" applyNumberFormat="0" applyAlignment="0" applyProtection="0"/>
    <xf numFmtId="174" fontId="32" fillId="51" borderId="12" applyNumberFormat="0" applyAlignment="0" applyProtection="0"/>
    <xf numFmtId="174" fontId="32" fillId="51" borderId="12" applyNumberFormat="0" applyAlignment="0" applyProtection="0"/>
    <xf numFmtId="174" fontId="35" fillId="42" borderId="12" applyNumberFormat="0" applyAlignment="0" applyProtection="0"/>
    <xf numFmtId="174" fontId="35" fillId="42" borderId="12" applyNumberFormat="0" applyAlignment="0" applyProtection="0"/>
    <xf numFmtId="174" fontId="35" fillId="42" borderId="12" applyNumberFormat="0" applyAlignment="0" applyProtection="0"/>
    <xf numFmtId="174" fontId="6" fillId="58" borderId="15" applyNumberFormat="0" applyFont="0" applyAlignment="0" applyProtection="0"/>
    <xf numFmtId="174" fontId="6" fillId="58" borderId="15" applyNumberFormat="0" applyFont="0" applyAlignment="0" applyProtection="0"/>
    <xf numFmtId="174" fontId="6" fillId="58" borderId="15" applyNumberFormat="0" applyFont="0" applyAlignment="0" applyProtection="0"/>
    <xf numFmtId="174" fontId="38" fillId="51" borderId="16" applyNumberFormat="0" applyAlignment="0" applyProtection="0"/>
    <xf numFmtId="174" fontId="38" fillId="51" borderId="16" applyNumberFormat="0" applyAlignment="0" applyProtection="0"/>
    <xf numFmtId="174" fontId="38" fillId="51" borderId="16" applyNumberFormat="0" applyAlignment="0" applyProtection="0"/>
    <xf numFmtId="174" fontId="44" fillId="0" borderId="19" applyNumberFormat="0" applyFill="0" applyAlignment="0" applyProtection="0"/>
    <xf numFmtId="174" fontId="44" fillId="0" borderId="19" applyNumberFormat="0" applyFill="0" applyAlignment="0" applyProtection="0"/>
    <xf numFmtId="174" fontId="44" fillId="0" borderId="19" applyNumberFormat="0" applyFill="0" applyAlignment="0" applyProtection="0"/>
    <xf numFmtId="174" fontId="45" fillId="0" borderId="20" applyNumberFormat="0" applyFill="0" applyAlignment="0" applyProtection="0"/>
    <xf numFmtId="174" fontId="45" fillId="0" borderId="20" applyNumberFormat="0" applyFill="0" applyAlignment="0" applyProtection="0"/>
    <xf numFmtId="174" fontId="45" fillId="0" borderId="20" applyNumberFormat="0" applyFill="0" applyAlignment="0" applyProtection="0"/>
    <xf numFmtId="41" fontId="46" fillId="0" borderId="21" applyProtection="0">
      <alignment horizontal="left"/>
    </xf>
    <xf numFmtId="174" fontId="6" fillId="81" borderId="15" applyNumberFormat="0" applyAlignment="0" applyProtection="0"/>
    <xf numFmtId="174" fontId="6" fillId="81" borderId="15" applyNumberFormat="0" applyAlignment="0" applyProtection="0"/>
    <xf numFmtId="174" fontId="38" fillId="82" borderId="16" applyNumberFormat="0" applyAlignment="0" applyProtection="0"/>
    <xf numFmtId="174" fontId="48" fillId="35" borderId="22" applyNumberFormat="0" applyProtection="0">
      <alignment horizontal="left" vertical="top" indent="1"/>
    </xf>
    <xf numFmtId="174" fontId="6" fillId="87" borderId="22" applyNumberFormat="0" applyProtection="0">
      <alignment horizontal="left" vertical="center" indent="1"/>
    </xf>
    <xf numFmtId="174" fontId="6" fillId="87" borderId="22" applyNumberFormat="0" applyProtection="0">
      <alignment horizontal="left" vertical="center" indent="1"/>
    </xf>
    <xf numFmtId="174" fontId="6" fillId="87" borderId="22" applyNumberFormat="0" applyProtection="0">
      <alignment horizontal="left" vertical="top" indent="1"/>
    </xf>
    <xf numFmtId="174" fontId="6" fillId="87" borderId="22" applyNumberFormat="0" applyProtection="0">
      <alignment horizontal="left" vertical="top" indent="1"/>
    </xf>
    <xf numFmtId="174" fontId="6" fillId="88" borderId="22" applyNumberFormat="0" applyProtection="0">
      <alignment horizontal="left" vertical="center" indent="1"/>
    </xf>
    <xf numFmtId="174" fontId="6" fillId="88" borderId="22" applyNumberFormat="0" applyProtection="0">
      <alignment horizontal="left" vertical="center" indent="1"/>
    </xf>
    <xf numFmtId="174" fontId="6" fillId="88" borderId="22" applyNumberFormat="0" applyProtection="0">
      <alignment horizontal="left" vertical="top" indent="1"/>
    </xf>
    <xf numFmtId="174" fontId="6" fillId="88" borderId="22" applyNumberFormat="0" applyProtection="0">
      <alignment horizontal="left" vertical="top" indent="1"/>
    </xf>
    <xf numFmtId="174" fontId="6" fillId="36" borderId="22" applyNumberFormat="0" applyProtection="0">
      <alignment horizontal="left" vertical="center" indent="1"/>
    </xf>
    <xf numFmtId="174" fontId="6" fillId="36" borderId="22" applyNumberFormat="0" applyProtection="0">
      <alignment horizontal="left" vertical="center" indent="1"/>
    </xf>
    <xf numFmtId="174" fontId="6" fillId="36" borderId="22" applyNumberFormat="0" applyProtection="0">
      <alignment horizontal="left" vertical="top" indent="1"/>
    </xf>
    <xf numFmtId="174" fontId="6" fillId="36" borderId="22" applyNumberFormat="0" applyProtection="0">
      <alignment horizontal="left" vertical="top" indent="1"/>
    </xf>
    <xf numFmtId="174" fontId="6" fillId="59" borderId="22" applyNumberFormat="0" applyProtection="0">
      <alignment horizontal="left" vertical="center" indent="1"/>
    </xf>
    <xf numFmtId="174" fontId="6" fillId="59" borderId="22" applyNumberFormat="0" applyProtection="0">
      <alignment horizontal="left" vertical="center" indent="1"/>
    </xf>
    <xf numFmtId="174" fontId="6" fillId="59" borderId="22" applyNumberFormat="0" applyProtection="0">
      <alignment horizontal="left" vertical="top" indent="1"/>
    </xf>
    <xf numFmtId="174" fontId="6" fillId="59" borderId="22" applyNumberFormat="0" applyProtection="0">
      <alignment horizontal="left" vertical="top" indent="1"/>
    </xf>
    <xf numFmtId="174" fontId="7" fillId="74" borderId="22" applyNumberFormat="0" applyProtection="0">
      <alignment horizontal="left" vertical="top" indent="1"/>
    </xf>
    <xf numFmtId="174" fontId="55" fillId="83" borderId="22" applyNumberFormat="0" applyProtection="0">
      <alignment horizontal="left" vertical="top" indent="1"/>
    </xf>
    <xf numFmtId="43" fontId="29" fillId="0" borderId="0" applyFont="0" applyFill="0" applyBorder="0" applyAlignment="0" applyProtection="0"/>
    <xf numFmtId="43" fontId="5" fillId="0" borderId="0" applyFont="0" applyFill="0" applyBorder="0" applyAlignment="0" applyProtection="0"/>
    <xf numFmtId="41" fontId="59" fillId="0" borderId="11" applyNumberFormat="0"/>
    <xf numFmtId="43" fontId="60" fillId="0" borderId="0" applyFont="0" applyFill="0" applyBorder="0" applyAlignment="0" applyProtection="0"/>
    <xf numFmtId="0" fontId="32" fillId="51" borderId="12" applyNumberFormat="0" applyAlignment="0" applyProtection="0"/>
    <xf numFmtId="41" fontId="46" fillId="0" borderId="21" applyProtection="0">
      <alignment horizontal="left"/>
    </xf>
    <xf numFmtId="0" fontId="35" fillId="42" borderId="12" applyNumberFormat="0" applyAlignment="0" applyProtection="0"/>
    <xf numFmtId="43" fontId="6" fillId="0" borderId="0" applyFont="0" applyFill="0" applyBorder="0" applyAlignment="0" applyProtection="0"/>
    <xf numFmtId="43" fontId="6" fillId="0" borderId="0" applyFont="0" applyFill="0" applyBorder="0" applyAlignment="0" applyProtection="0"/>
    <xf numFmtId="0" fontId="29" fillId="58" borderId="15" applyNumberFormat="0" applyFont="0" applyAlignment="0" applyProtection="0"/>
    <xf numFmtId="0" fontId="6" fillId="81" borderId="15" applyNumberFormat="0" applyAlignment="0" applyProtection="0"/>
    <xf numFmtId="0" fontId="38" fillId="51" borderId="16" applyNumberFormat="0" applyAlignment="0" applyProtection="0"/>
    <xf numFmtId="0" fontId="38" fillId="82" borderId="16" applyNumberFormat="0" applyAlignment="0" applyProtection="0"/>
    <xf numFmtId="4" fontId="48" fillId="85" borderId="23" applyNumberFormat="0" applyProtection="0">
      <alignment horizontal="left" vertical="center" indent="1"/>
    </xf>
    <xf numFmtId="0" fontId="48" fillId="35" borderId="22" applyNumberFormat="0" applyProtection="0">
      <alignment horizontal="left" vertical="top" indent="1"/>
    </xf>
    <xf numFmtId="0" fontId="6" fillId="87" borderId="22" applyNumberFormat="0" applyProtection="0">
      <alignment horizontal="left" vertical="center" indent="1"/>
    </xf>
    <xf numFmtId="0" fontId="6" fillId="87" borderId="22" applyNumberFormat="0" applyProtection="0">
      <alignment horizontal="left" vertical="top" indent="1"/>
    </xf>
    <xf numFmtId="0" fontId="6" fillId="88" borderId="22" applyNumberFormat="0" applyProtection="0">
      <alignment horizontal="left" vertical="center" indent="1"/>
    </xf>
    <xf numFmtId="0" fontId="6" fillId="88" borderId="22" applyNumberFormat="0" applyProtection="0">
      <alignment horizontal="left" vertical="top" indent="1"/>
    </xf>
    <xf numFmtId="0" fontId="6" fillId="36" borderId="22" applyNumberFormat="0" applyProtection="0">
      <alignment horizontal="left" vertical="center" indent="1"/>
    </xf>
    <xf numFmtId="0" fontId="6" fillId="36" borderId="22" applyNumberFormat="0" applyProtection="0">
      <alignment horizontal="left" vertical="top" indent="1"/>
    </xf>
    <xf numFmtId="0" fontId="6" fillId="59" borderId="22" applyNumberFormat="0" applyProtection="0">
      <alignment horizontal="left" vertical="center" indent="1"/>
    </xf>
    <xf numFmtId="0" fontId="6" fillId="59" borderId="22" applyNumberFormat="0" applyProtection="0">
      <alignment horizontal="left" vertical="top" indent="1"/>
    </xf>
    <xf numFmtId="0" fontId="7" fillId="74" borderId="22" applyNumberFormat="0" applyProtection="0">
      <alignment horizontal="left" vertical="top" indent="1"/>
    </xf>
    <xf numFmtId="0" fontId="55" fillId="83" borderId="22" applyNumberFormat="0" applyProtection="0">
      <alignment horizontal="left" vertical="top" indent="1"/>
    </xf>
    <xf numFmtId="43" fontId="6" fillId="0" borderId="0" applyFont="0" applyFill="0" applyBorder="0" applyAlignment="0" applyProtection="0"/>
    <xf numFmtId="43" fontId="2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5" fillId="0" borderId="0" applyFont="0" applyFill="0" applyBorder="0" applyAlignment="0" applyProtection="0"/>
    <xf numFmtId="0" fontId="44" fillId="0" borderId="19" applyNumberFormat="0" applyFill="0" applyAlignment="0" applyProtection="0"/>
    <xf numFmtId="0" fontId="45" fillId="0" borderId="20" applyNumberFormat="0" applyFill="0" applyAlignment="0" applyProtection="0"/>
    <xf numFmtId="41" fontId="59" fillId="0" borderId="11" applyNumberFormat="0"/>
    <xf numFmtId="43" fontId="6" fillId="0" borderId="0" applyFont="0" applyFill="0" applyBorder="0" applyAlignment="0" applyProtection="0"/>
    <xf numFmtId="43" fontId="6" fillId="0" borderId="0" applyFont="0" applyFill="0" applyBorder="0" applyAlignment="0" applyProtection="0"/>
    <xf numFmtId="0" fontId="6" fillId="81" borderId="15" applyNumberFormat="0" applyAlignment="0" applyProtection="0"/>
    <xf numFmtId="0" fontId="6" fillId="87" borderId="22" applyNumberFormat="0" applyProtection="0">
      <alignment horizontal="left" vertical="center" indent="1"/>
    </xf>
    <xf numFmtId="0" fontId="6" fillId="87" borderId="22" applyNumberFormat="0" applyProtection="0">
      <alignment horizontal="left" vertical="top" indent="1"/>
    </xf>
    <xf numFmtId="0" fontId="6" fillId="88" borderId="22" applyNumberFormat="0" applyProtection="0">
      <alignment horizontal="left" vertical="center" indent="1"/>
    </xf>
    <xf numFmtId="0" fontId="6" fillId="88" borderId="22" applyNumberFormat="0" applyProtection="0">
      <alignment horizontal="left" vertical="top" indent="1"/>
    </xf>
    <xf numFmtId="0" fontId="6" fillId="36" borderId="22" applyNumberFormat="0" applyProtection="0">
      <alignment horizontal="left" vertical="center" indent="1"/>
    </xf>
    <xf numFmtId="0" fontId="6" fillId="36" borderId="22" applyNumberFormat="0" applyProtection="0">
      <alignment horizontal="left" vertical="top" indent="1"/>
    </xf>
    <xf numFmtId="0" fontId="6" fillId="59" borderId="22" applyNumberFormat="0" applyProtection="0">
      <alignment horizontal="left" vertical="center" indent="1"/>
    </xf>
    <xf numFmtId="0" fontId="6" fillId="59" borderId="22" applyNumberFormat="0" applyProtection="0">
      <alignment horizontal="left" vertical="top" indent="1"/>
    </xf>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46" fillId="0" borderId="21" applyProtection="0">
      <alignment horizontal="left"/>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5" fillId="0" borderId="0" applyFont="0" applyFill="0" applyBorder="0" applyAlignment="0" applyProtection="0"/>
    <xf numFmtId="41" fontId="59" fillId="0" borderId="11" applyNumberFormat="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46" fillId="0" borderId="21" applyProtection="0">
      <alignment horizontal="left"/>
    </xf>
    <xf numFmtId="43" fontId="5" fillId="0" borderId="0" applyFont="0" applyFill="0" applyBorder="0" applyAlignment="0" applyProtection="0"/>
    <xf numFmtId="43" fontId="29" fillId="0" borderId="0" applyFont="0" applyFill="0" applyBorder="0" applyAlignment="0" applyProtection="0"/>
    <xf numFmtId="43" fontId="5" fillId="0" borderId="0" applyFont="0" applyFill="0" applyBorder="0" applyAlignment="0" applyProtection="0"/>
    <xf numFmtId="41" fontId="59" fillId="0" borderId="11" applyNumberFormat="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46" fillId="0" borderId="21" applyProtection="0">
      <alignment horizontal="left"/>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5" fillId="0" borderId="0" applyFont="0" applyFill="0" applyBorder="0" applyAlignment="0" applyProtection="0"/>
    <xf numFmtId="41" fontId="59" fillId="0" borderId="11" applyNumberFormat="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44" fillId="0" borderId="19" applyNumberFormat="0" applyFill="0" applyAlignment="0" applyProtection="0"/>
    <xf numFmtId="4" fontId="48" fillId="85" borderId="23" applyNumberFormat="0" applyProtection="0">
      <alignment horizontal="left" vertical="center" indent="1"/>
    </xf>
    <xf numFmtId="0" fontId="44" fillId="0" borderId="19" applyNumberFormat="0" applyFill="0" applyAlignment="0" applyProtection="0"/>
    <xf numFmtId="0" fontId="44" fillId="0" borderId="19" applyNumberFormat="0" applyFill="0" applyAlignment="0" applyProtection="0"/>
    <xf numFmtId="4" fontId="48" fillId="85" borderId="23" applyNumberFormat="0" applyProtection="0">
      <alignment horizontal="left" vertical="center" indent="1"/>
    </xf>
    <xf numFmtId="4" fontId="48" fillId="85" borderId="23" applyNumberFormat="0" applyProtection="0">
      <alignment horizontal="left" vertical="center" indent="1"/>
    </xf>
    <xf numFmtId="0" fontId="44" fillId="0" borderId="19" applyNumberFormat="0" applyFill="0" applyAlignment="0" applyProtection="0"/>
    <xf numFmtId="4" fontId="48" fillId="85" borderId="23" applyNumberFormat="0" applyProtection="0">
      <alignment horizontal="left" vertical="center" indent="1"/>
    </xf>
    <xf numFmtId="4" fontId="48" fillId="85" borderId="23" applyNumberFormat="0" applyProtection="0">
      <alignment horizontal="left" vertical="center" indent="1"/>
    </xf>
    <xf numFmtId="4" fontId="48" fillId="85" borderId="23" applyNumberFormat="0" applyProtection="0">
      <alignment horizontal="left" vertical="center" indent="1"/>
    </xf>
    <xf numFmtId="43" fontId="60" fillId="0" borderId="0" applyFont="0" applyFill="0" applyBorder="0" applyAlignment="0" applyProtection="0"/>
    <xf numFmtId="41" fontId="46" fillId="0" borderId="21" applyProtection="0">
      <alignment horizontal="left"/>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5" fillId="0" borderId="0" applyFont="0" applyFill="0" applyBorder="0" applyAlignment="0" applyProtection="0"/>
    <xf numFmtId="41" fontId="59" fillId="0" borderId="11" applyNumberFormat="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46" fillId="0" borderId="21" applyProtection="0">
      <alignment horizontal="left"/>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5" fillId="0" borderId="0" applyFont="0" applyFill="0" applyBorder="0" applyAlignment="0" applyProtection="0"/>
    <xf numFmtId="41" fontId="59" fillId="0" borderId="11" applyNumberFormat="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46" fillId="0" borderId="21" applyProtection="0">
      <alignment horizontal="left"/>
    </xf>
    <xf numFmtId="43" fontId="5" fillId="0" borderId="0" applyFont="0" applyFill="0" applyBorder="0" applyAlignment="0" applyProtection="0"/>
    <xf numFmtId="43" fontId="29" fillId="0" borderId="0" applyFont="0" applyFill="0" applyBorder="0" applyAlignment="0" applyProtection="0"/>
    <xf numFmtId="43" fontId="5" fillId="0" borderId="0" applyFont="0" applyFill="0" applyBorder="0" applyAlignment="0" applyProtection="0"/>
    <xf numFmtId="41" fontId="59" fillId="0" borderId="11" applyNumberFormat="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46" fillId="0" borderId="21" applyProtection="0">
      <alignment horizontal="left"/>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5" fillId="0" borderId="0" applyFont="0" applyFill="0" applyBorder="0" applyAlignment="0" applyProtection="0"/>
    <xf numFmtId="41" fontId="59" fillId="0" borderId="11" applyNumberFormat="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7"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0" fontId="5" fillId="0" borderId="0"/>
    <xf numFmtId="43" fontId="5" fillId="0" borderId="0" applyFont="0" applyFill="0" applyBorder="0" applyAlignment="0" applyProtection="0"/>
    <xf numFmtId="0" fontId="6"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3"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 fillId="0" borderId="0" applyFont="0" applyFill="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4" fontId="2"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4" fontId="2" fillId="0" borderId="0"/>
    <xf numFmtId="43" fontId="6" fillId="0" borderId="0" applyFont="0" applyFill="0" applyBorder="0" applyAlignment="0" applyProtection="0"/>
    <xf numFmtId="41" fontId="46" fillId="0" borderId="21" applyProtection="0">
      <alignment horizontal="left"/>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4" fontId="2" fillId="0" borderId="0"/>
    <xf numFmtId="174" fontId="2" fillId="0" borderId="0"/>
    <xf numFmtId="174" fontId="2" fillId="0" borderId="0"/>
    <xf numFmtId="174" fontId="2" fillId="0" borderId="0"/>
    <xf numFmtId="174" fontId="2" fillId="0" borderId="0"/>
    <xf numFmtId="174" fontId="2" fillId="0" borderId="0"/>
    <xf numFmtId="174" fontId="2" fillId="0" borderId="0"/>
    <xf numFmtId="174" fontId="2" fillId="0" borderId="0"/>
    <xf numFmtId="174" fontId="2" fillId="10" borderId="8" applyNumberFormat="0" applyFont="0" applyAlignment="0" applyProtection="0"/>
    <xf numFmtId="9" fontId="2"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1" fontId="59" fillId="0" borderId="11" applyNumberFormat="0"/>
    <xf numFmtId="44" fontId="2" fillId="0" borderId="0" applyFont="0" applyFill="0" applyBorder="0" applyAlignment="0" applyProtection="0"/>
    <xf numFmtId="43" fontId="60" fillId="0" borderId="0" applyFont="0" applyFill="0" applyBorder="0" applyAlignment="0" applyProtection="0"/>
    <xf numFmtId="41" fontId="46" fillId="0" borderId="21" applyProtection="0">
      <alignment horizontal="left"/>
    </xf>
    <xf numFmtId="43" fontId="6" fillId="0" borderId="0" applyFont="0" applyFill="0" applyBorder="0" applyAlignment="0" applyProtection="0"/>
    <xf numFmtId="43" fontId="6" fillId="0" borderId="0" applyFont="0" applyFill="0" applyBorder="0" applyAlignment="0" applyProtection="0"/>
    <xf numFmtId="0" fontId="2" fillId="0" borderId="0"/>
    <xf numFmtId="0" fontId="2" fillId="0" borderId="0"/>
    <xf numFmtId="0" fontId="2" fillId="0" borderId="0"/>
    <xf numFmtId="0" fontId="2" fillId="0" borderId="0"/>
    <xf numFmtId="0" fontId="2" fillId="10" borderId="8" applyNumberFormat="0" applyFont="0" applyAlignment="0" applyProtection="0"/>
    <xf numFmtId="43" fontId="2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1" fontId="59" fillId="0" borderId="11" applyNumberFormat="0"/>
    <xf numFmtId="43" fontId="6" fillId="0" borderId="0" applyFont="0" applyFill="0" applyBorder="0" applyAlignment="0" applyProtection="0"/>
    <xf numFmtId="43" fontId="6" fillId="0" borderId="0" applyFont="0" applyFill="0" applyBorder="0" applyAlignment="0" applyProtection="0"/>
    <xf numFmtId="0" fontId="2" fillId="0" borderId="0"/>
    <xf numFmtId="0" fontId="2" fillId="0" borderId="0"/>
    <xf numFmtId="0" fontId="2" fillId="0" borderId="0"/>
    <xf numFmtId="0" fontId="2" fillId="0" borderId="0"/>
    <xf numFmtId="0" fontId="2" fillId="10" borderId="8"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1" fontId="46" fillId="0" borderId="21" applyProtection="0">
      <alignment horizontal="left"/>
    </xf>
    <xf numFmtId="43" fontId="6" fillId="0" borderId="0" applyFont="0" applyFill="0" applyBorder="0" applyAlignment="0" applyProtection="0"/>
    <xf numFmtId="43" fontId="6" fillId="0" borderId="0" applyFont="0" applyFill="0" applyBorder="0" applyAlignment="0" applyProtection="0"/>
    <xf numFmtId="169" fontId="2" fillId="0" borderId="0" applyFont="0" applyFill="0" applyBorder="0" applyAlignment="0" applyProtection="0"/>
    <xf numFmtId="0" fontId="2" fillId="0" borderId="0"/>
    <xf numFmtId="0" fontId="2" fillId="0" borderId="0"/>
    <xf numFmtId="0" fontId="2" fillId="0" borderId="0"/>
    <xf numFmtId="0" fontId="2" fillId="0" borderId="0"/>
    <xf numFmtId="0" fontId="2" fillId="10" borderId="8" applyNumberFormat="0" applyFont="0" applyAlignment="0" applyProtection="0"/>
    <xf numFmtId="43" fontId="6" fillId="0" borderId="0" applyFont="0" applyFill="0" applyBorder="0" applyAlignment="0" applyProtection="0"/>
    <xf numFmtId="43" fontId="2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1" fontId="59" fillId="0" borderId="11" applyNumberFormat="0"/>
    <xf numFmtId="43" fontId="6" fillId="0" borderId="0" applyFont="0" applyFill="0" applyBorder="0" applyAlignment="0" applyProtection="0"/>
    <xf numFmtId="43" fontId="6" fillId="0" borderId="0" applyFont="0" applyFill="0" applyBorder="0" applyAlignment="0" applyProtection="0"/>
    <xf numFmtId="169" fontId="2" fillId="0" borderId="0" applyFont="0" applyFill="0" applyBorder="0" applyAlignment="0" applyProtection="0"/>
    <xf numFmtId="0" fontId="2" fillId="0" borderId="0"/>
    <xf numFmtId="0" fontId="2" fillId="0" borderId="0"/>
    <xf numFmtId="0" fontId="2" fillId="0" borderId="0"/>
    <xf numFmtId="0" fontId="2" fillId="0" borderId="0"/>
    <xf numFmtId="0" fontId="2" fillId="10" borderId="8"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1" fontId="46" fillId="0" borderId="21" applyProtection="0">
      <alignment horizontal="left"/>
    </xf>
    <xf numFmtId="169" fontId="2" fillId="0" borderId="0" applyFont="0" applyFill="0" applyBorder="0" applyAlignment="0" applyProtection="0"/>
    <xf numFmtId="0" fontId="2" fillId="0" borderId="0"/>
    <xf numFmtId="0" fontId="2" fillId="0" borderId="0"/>
    <xf numFmtId="0" fontId="2" fillId="0" borderId="0"/>
    <xf numFmtId="0" fontId="2" fillId="0" borderId="0"/>
    <xf numFmtId="0" fontId="2" fillId="10" borderId="8" applyNumberFormat="0" applyFont="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1" fontId="59" fillId="0" borderId="11" applyNumberFormat="0"/>
    <xf numFmtId="169" fontId="2" fillId="0" borderId="0" applyFont="0" applyFill="0" applyBorder="0" applyAlignment="0" applyProtection="0"/>
    <xf numFmtId="0" fontId="2" fillId="0" borderId="0"/>
    <xf numFmtId="0" fontId="2" fillId="0" borderId="0"/>
    <xf numFmtId="0" fontId="2" fillId="0" borderId="0"/>
    <xf numFmtId="0" fontId="2" fillId="0" borderId="0"/>
    <xf numFmtId="0" fontId="2" fillId="10" borderId="8"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1" fontId="46" fillId="0" borderId="21" applyProtection="0">
      <alignment horizontal="left"/>
    </xf>
    <xf numFmtId="43" fontId="6" fillId="0" borderId="0" applyFont="0" applyFill="0" applyBorder="0" applyAlignment="0" applyProtection="0"/>
    <xf numFmtId="43" fontId="6" fillId="0" borderId="0" applyFont="0" applyFill="0" applyBorder="0" applyAlignment="0" applyProtection="0"/>
    <xf numFmtId="169" fontId="2" fillId="0" borderId="0" applyFont="0" applyFill="0" applyBorder="0" applyAlignment="0" applyProtection="0"/>
    <xf numFmtId="0" fontId="2" fillId="0" borderId="0"/>
    <xf numFmtId="0" fontId="2" fillId="0" borderId="0"/>
    <xf numFmtId="0" fontId="2" fillId="0" borderId="0"/>
    <xf numFmtId="0" fontId="2" fillId="0" borderId="0"/>
    <xf numFmtId="0" fontId="2" fillId="10" borderId="8" applyNumberFormat="0" applyFont="0" applyAlignment="0" applyProtection="0"/>
    <xf numFmtId="43" fontId="2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1" fontId="59" fillId="0" borderId="11" applyNumberFormat="0"/>
    <xf numFmtId="43" fontId="6" fillId="0" borderId="0" applyFont="0" applyFill="0" applyBorder="0" applyAlignment="0" applyProtection="0"/>
    <xf numFmtId="43" fontId="6" fillId="0" borderId="0" applyFont="0" applyFill="0" applyBorder="0" applyAlignment="0" applyProtection="0"/>
    <xf numFmtId="169" fontId="2" fillId="0" borderId="0" applyFont="0" applyFill="0" applyBorder="0" applyAlignment="0" applyProtection="0"/>
    <xf numFmtId="0" fontId="2" fillId="0" borderId="0"/>
    <xf numFmtId="0" fontId="2" fillId="0" borderId="0"/>
    <xf numFmtId="0" fontId="2" fillId="0" borderId="0"/>
    <xf numFmtId="0" fontId="2" fillId="0" borderId="0"/>
    <xf numFmtId="0" fontId="2" fillId="10" borderId="8"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3" fontId="60" fillId="0" borderId="0" applyFont="0" applyFill="0" applyBorder="0" applyAlignment="0" applyProtection="0"/>
    <xf numFmtId="41" fontId="46" fillId="0" borderId="21" applyProtection="0">
      <alignment horizontal="left"/>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1" fontId="59" fillId="0" borderId="11" applyNumberFormat="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1" fontId="46" fillId="0" borderId="21" applyProtection="0">
      <alignment horizontal="left"/>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1" fontId="59" fillId="0" borderId="11" applyNumberFormat="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1" fontId="46" fillId="0" borderId="21" applyProtection="0">
      <alignment horizontal="left"/>
    </xf>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1" fontId="59" fillId="0" borderId="11" applyNumberFormat="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1" fontId="46" fillId="0" borderId="21" applyProtection="0">
      <alignment horizontal="left"/>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1" fontId="59" fillId="0" borderId="11" applyNumberFormat="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10" borderId="8" applyNumberFormat="0" applyFont="0" applyAlignment="0" applyProtection="0"/>
    <xf numFmtId="0" fontId="2" fillId="0" borderId="0"/>
    <xf numFmtId="43" fontId="27"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43" fontId="6"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1" fontId="46" fillId="0" borderId="21" applyProtection="0">
      <alignment horizontal="left"/>
    </xf>
    <xf numFmtId="43" fontId="29" fillId="0" borderId="0" applyFont="0" applyFill="0" applyBorder="0" applyAlignment="0" applyProtection="0"/>
    <xf numFmtId="43" fontId="2" fillId="0" borderId="0" applyFont="0" applyFill="0" applyBorder="0" applyAlignment="0" applyProtection="0"/>
    <xf numFmtId="41" fontId="59" fillId="0" borderId="11" applyNumberFormat="0"/>
    <xf numFmtId="43" fontId="60" fillId="0" borderId="0" applyFont="0" applyFill="0" applyBorder="0" applyAlignment="0" applyProtection="0"/>
    <xf numFmtId="41" fontId="46" fillId="0" borderId="21" applyProtection="0">
      <alignment horizontal="left"/>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1" fontId="59" fillId="0" borderId="11" applyNumberFormat="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1" fontId="46" fillId="0" borderId="21" applyProtection="0">
      <alignment horizontal="left"/>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1" fontId="59" fillId="0" borderId="11" applyNumberFormat="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1" fontId="46" fillId="0" borderId="21" applyProtection="0">
      <alignment horizontal="left"/>
    </xf>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1" fontId="59" fillId="0" borderId="11" applyNumberFormat="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1" fontId="46" fillId="0" borderId="21" applyProtection="0">
      <alignment horizontal="left"/>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1" fontId="59" fillId="0" borderId="11" applyNumberFormat="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0" fillId="0" borderId="0" applyFont="0" applyFill="0" applyBorder="0" applyAlignment="0" applyProtection="0"/>
    <xf numFmtId="41" fontId="46" fillId="0" borderId="21" applyProtection="0">
      <alignment horizontal="left"/>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1" fontId="59" fillId="0" borderId="11" applyNumberFormat="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1" fontId="46" fillId="0" borderId="21" applyProtection="0">
      <alignment horizontal="left"/>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1" fontId="59" fillId="0" borderId="11" applyNumberFormat="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1" fontId="46" fillId="0" borderId="21" applyProtection="0">
      <alignment horizontal="left"/>
    </xf>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1" fontId="59" fillId="0" borderId="11" applyNumberFormat="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1" fontId="46" fillId="0" borderId="21" applyProtection="0">
      <alignment horizontal="left"/>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1" fontId="59" fillId="0" borderId="11" applyNumberFormat="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9" fontId="29"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4"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4" fontId="1" fillId="0" borderId="0"/>
    <xf numFmtId="43" fontId="6" fillId="0" borderId="0" applyFont="0" applyFill="0" applyBorder="0" applyAlignment="0" applyProtection="0"/>
    <xf numFmtId="41" fontId="46" fillId="0" borderId="21" applyProtection="0">
      <alignment horizontal="left"/>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10" borderId="8" applyNumberFormat="0" applyFont="0" applyAlignment="0" applyProtection="0"/>
    <xf numFmtId="9"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59" fillId="0" borderId="11" applyNumberFormat="0"/>
    <xf numFmtId="44" fontId="1" fillId="0" borderId="0" applyFont="0" applyFill="0" applyBorder="0" applyAlignment="0" applyProtection="0"/>
    <xf numFmtId="43" fontId="60" fillId="0" borderId="0" applyFont="0" applyFill="0" applyBorder="0" applyAlignment="0" applyProtection="0"/>
    <xf numFmtId="41" fontId="46" fillId="0" borderId="21" applyProtection="0">
      <alignment horizontal="left"/>
    </xf>
    <xf numFmtId="43" fontId="6" fillId="0" borderId="0" applyFont="0" applyFill="0" applyBorder="0" applyAlignment="0" applyProtection="0"/>
    <xf numFmtId="43" fontId="6" fillId="0" borderId="0" applyFont="0" applyFill="0" applyBorder="0" applyAlignment="0" applyProtection="0"/>
    <xf numFmtId="0" fontId="1" fillId="0" borderId="0"/>
    <xf numFmtId="0" fontId="1" fillId="0" borderId="0"/>
    <xf numFmtId="0" fontId="1" fillId="0" borderId="0"/>
    <xf numFmtId="0" fontId="1" fillId="0" borderId="0"/>
    <xf numFmtId="0" fontId="1" fillId="10" borderId="8" applyNumberFormat="0" applyFont="0" applyAlignment="0" applyProtection="0"/>
    <xf numFmtId="43" fontId="2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59" fillId="0" borderId="11" applyNumberFormat="0"/>
    <xf numFmtId="43" fontId="6" fillId="0" borderId="0" applyFont="0" applyFill="0" applyBorder="0" applyAlignment="0" applyProtection="0"/>
    <xf numFmtId="43" fontId="6" fillId="0" borderId="0" applyFont="0" applyFill="0" applyBorder="0" applyAlignment="0" applyProtection="0"/>
    <xf numFmtId="0" fontId="1" fillId="0" borderId="0"/>
    <xf numFmtId="0" fontId="1" fillId="0" borderId="0"/>
    <xf numFmtId="0" fontId="1" fillId="0" borderId="0"/>
    <xf numFmtId="0" fontId="1" fillId="0" borderId="0"/>
    <xf numFmtId="0" fontId="1" fillId="10" borderId="8"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46" fillId="0" borderId="21" applyProtection="0">
      <alignment horizontal="left"/>
    </xf>
    <xf numFmtId="43" fontId="6" fillId="0" borderId="0" applyFont="0" applyFill="0" applyBorder="0" applyAlignment="0" applyProtection="0"/>
    <xf numFmtId="43" fontId="6"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0" fontId="1" fillId="10" borderId="8" applyNumberFormat="0" applyFont="0" applyAlignment="0" applyProtection="0"/>
    <xf numFmtId="43" fontId="6" fillId="0" borderId="0" applyFont="0" applyFill="0" applyBorder="0" applyAlignment="0" applyProtection="0"/>
    <xf numFmtId="43" fontId="2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59" fillId="0" borderId="11" applyNumberFormat="0"/>
    <xf numFmtId="43" fontId="6" fillId="0" borderId="0" applyFont="0" applyFill="0" applyBorder="0" applyAlignment="0" applyProtection="0"/>
    <xf numFmtId="43" fontId="6"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0" fontId="1" fillId="10" borderId="8"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1" fontId="46" fillId="0" borderId="21" applyProtection="0">
      <alignment horizontal="left"/>
    </xf>
    <xf numFmtId="169" fontId="1" fillId="0" borderId="0" applyFont="0" applyFill="0" applyBorder="0" applyAlignment="0" applyProtection="0"/>
    <xf numFmtId="0" fontId="1" fillId="0" borderId="0"/>
    <xf numFmtId="0" fontId="1" fillId="0" borderId="0"/>
    <xf numFmtId="0" fontId="1" fillId="0" borderId="0"/>
    <xf numFmtId="0" fontId="1" fillId="0" borderId="0"/>
    <xf numFmtId="0" fontId="1" fillId="10" borderId="8" applyNumberFormat="0" applyFont="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59" fillId="0" borderId="11" applyNumberFormat="0"/>
    <xf numFmtId="169" fontId="1" fillId="0" borderId="0" applyFont="0" applyFill="0" applyBorder="0" applyAlignment="0" applyProtection="0"/>
    <xf numFmtId="0" fontId="1" fillId="0" borderId="0"/>
    <xf numFmtId="0" fontId="1" fillId="0" borderId="0"/>
    <xf numFmtId="0" fontId="1" fillId="0" borderId="0"/>
    <xf numFmtId="0" fontId="1" fillId="0" borderId="0"/>
    <xf numFmtId="0" fontId="1" fillId="10" borderId="8"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1" fontId="46" fillId="0" borderId="21" applyProtection="0">
      <alignment horizontal="left"/>
    </xf>
    <xf numFmtId="43" fontId="6" fillId="0" borderId="0" applyFont="0" applyFill="0" applyBorder="0" applyAlignment="0" applyProtection="0"/>
    <xf numFmtId="43" fontId="6"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0" fontId="1" fillId="10" borderId="8" applyNumberFormat="0" applyFont="0" applyAlignment="0" applyProtection="0"/>
    <xf numFmtId="43" fontId="2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59" fillId="0" borderId="11" applyNumberFormat="0"/>
    <xf numFmtId="43" fontId="6" fillId="0" borderId="0" applyFont="0" applyFill="0" applyBorder="0" applyAlignment="0" applyProtection="0"/>
    <xf numFmtId="43" fontId="6"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0" fontId="1" fillId="10" borderId="8"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60" fillId="0" borderId="0" applyFont="0" applyFill="0" applyBorder="0" applyAlignment="0" applyProtection="0"/>
    <xf numFmtId="41" fontId="46" fillId="0" borderId="21" applyProtection="0">
      <alignment horizontal="left"/>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59" fillId="0" borderId="11" applyNumberFormat="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46" fillId="0" borderId="21" applyProtection="0">
      <alignment horizontal="left"/>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59" fillId="0" borderId="11" applyNumberFormat="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46" fillId="0" borderId="21" applyProtection="0">
      <alignment horizontal="left"/>
    </xf>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59" fillId="0" borderId="11" applyNumberFormat="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46" fillId="0" borderId="21" applyProtection="0">
      <alignment horizontal="left"/>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59" fillId="0" borderId="11" applyNumberFormat="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10" borderId="8" applyNumberFormat="0" applyFont="0" applyAlignment="0" applyProtection="0"/>
    <xf numFmtId="0" fontId="1" fillId="0" borderId="0"/>
    <xf numFmtId="43" fontId="27"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6"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1" fontId="46" fillId="0" borderId="21" applyProtection="0">
      <alignment horizontal="left"/>
    </xf>
    <xf numFmtId="43" fontId="29" fillId="0" borderId="0" applyFont="0" applyFill="0" applyBorder="0" applyAlignment="0" applyProtection="0"/>
    <xf numFmtId="43" fontId="1" fillId="0" borderId="0" applyFont="0" applyFill="0" applyBorder="0" applyAlignment="0" applyProtection="0"/>
    <xf numFmtId="41" fontId="59" fillId="0" borderId="11" applyNumberFormat="0"/>
    <xf numFmtId="43" fontId="60" fillId="0" borderId="0" applyFont="0" applyFill="0" applyBorder="0" applyAlignment="0" applyProtection="0"/>
    <xf numFmtId="41" fontId="46" fillId="0" borderId="21" applyProtection="0">
      <alignment horizontal="left"/>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59" fillId="0" borderId="11" applyNumberFormat="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46" fillId="0" borderId="21" applyProtection="0">
      <alignment horizontal="left"/>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59" fillId="0" borderId="11" applyNumberFormat="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46" fillId="0" borderId="21" applyProtection="0">
      <alignment horizontal="left"/>
    </xf>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59" fillId="0" borderId="11" applyNumberFormat="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46" fillId="0" borderId="21" applyProtection="0">
      <alignment horizontal="left"/>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59" fillId="0" borderId="11" applyNumberFormat="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0" fillId="0" borderId="0" applyFont="0" applyFill="0" applyBorder="0" applyAlignment="0" applyProtection="0"/>
    <xf numFmtId="41" fontId="46" fillId="0" borderId="21" applyProtection="0">
      <alignment horizontal="left"/>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59" fillId="0" borderId="11" applyNumberFormat="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46" fillId="0" borderId="21" applyProtection="0">
      <alignment horizontal="left"/>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59" fillId="0" borderId="11" applyNumberFormat="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46" fillId="0" borderId="21" applyProtection="0">
      <alignment horizontal="left"/>
    </xf>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59" fillId="0" borderId="11" applyNumberFormat="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46" fillId="0" borderId="21" applyProtection="0">
      <alignment horizontal="left"/>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59" fillId="0" borderId="11" applyNumberFormat="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0" fontId="1" fillId="0" borderId="0"/>
    <xf numFmtId="43" fontId="1" fillId="0" borderId="0" applyFont="0" applyFill="0" applyBorder="0" applyAlignment="0" applyProtection="0"/>
    <xf numFmtId="0" fontId="70" fillId="0" borderId="0"/>
  </cellStyleXfs>
  <cellXfs count="108">
    <xf numFmtId="0" fontId="0" fillId="0" borderId="0" xfId="0"/>
    <xf numFmtId="0" fontId="0" fillId="3" borderId="0" xfId="0" applyFill="1"/>
    <xf numFmtId="0" fontId="64" fillId="3" borderId="0" xfId="0" applyFont="1" applyFill="1"/>
    <xf numFmtId="0" fontId="65" fillId="3" borderId="0" xfId="0" applyFont="1" applyFill="1" applyAlignment="1">
      <alignment vertical="center"/>
    </xf>
    <xf numFmtId="0" fontId="65" fillId="0" borderId="0" xfId="0" applyFont="1" applyAlignment="1">
      <alignment vertical="center"/>
    </xf>
    <xf numFmtId="179" fontId="65" fillId="0" borderId="0" xfId="0" applyNumberFormat="1" applyFont="1" applyAlignment="1">
      <alignment vertical="center"/>
    </xf>
    <xf numFmtId="180" fontId="66" fillId="0" borderId="0" xfId="0" applyNumberFormat="1" applyFont="1" applyAlignment="1">
      <alignment horizontal="center" vertical="center"/>
    </xf>
    <xf numFmtId="180" fontId="65" fillId="0" borderId="0" xfId="0" applyNumberFormat="1" applyFont="1" applyAlignment="1">
      <alignment vertical="center"/>
    </xf>
    <xf numFmtId="167" fontId="65" fillId="0" borderId="0" xfId="0" applyNumberFormat="1" applyFont="1" applyAlignment="1">
      <alignment vertical="center"/>
    </xf>
    <xf numFmtId="0" fontId="66" fillId="3" borderId="0" xfId="0" applyFont="1" applyFill="1" applyAlignment="1">
      <alignment vertical="center"/>
    </xf>
    <xf numFmtId="179" fontId="66" fillId="3" borderId="0" xfId="0" applyNumberFormat="1" applyFont="1" applyFill="1" applyAlignment="1">
      <alignment vertical="center"/>
    </xf>
    <xf numFmtId="0" fontId="66" fillId="0" borderId="0" xfId="0" applyFont="1" applyAlignment="1">
      <alignment vertical="center"/>
    </xf>
    <xf numFmtId="0" fontId="66" fillId="2" borderId="0" xfId="0" applyFont="1" applyFill="1" applyAlignment="1">
      <alignment vertical="center"/>
    </xf>
    <xf numFmtId="179" fontId="66" fillId="2" borderId="0" xfId="0" applyNumberFormat="1" applyFont="1" applyFill="1" applyAlignment="1">
      <alignment vertical="center"/>
    </xf>
    <xf numFmtId="0" fontId="69" fillId="0" borderId="0" xfId="0" applyFont="1"/>
    <xf numFmtId="0" fontId="69" fillId="3" borderId="0" xfId="0" applyFont="1" applyFill="1"/>
    <xf numFmtId="0" fontId="68" fillId="0" borderId="0" xfId="0" applyFont="1"/>
    <xf numFmtId="0" fontId="0" fillId="3" borderId="0" xfId="0" applyFill="1" applyAlignment="1">
      <alignment vertical="center"/>
    </xf>
    <xf numFmtId="0" fontId="0" fillId="0" borderId="0" xfId="0" applyAlignment="1">
      <alignment vertical="center"/>
    </xf>
    <xf numFmtId="0" fontId="6" fillId="2" borderId="0" xfId="0" applyFont="1" applyFill="1" applyAlignment="1">
      <alignment vertical="center"/>
    </xf>
    <xf numFmtId="0" fontId="71" fillId="2" borderId="0" xfId="0" applyFont="1" applyFill="1" applyAlignment="1">
      <alignment horizontal="left" vertical="center" wrapText="1"/>
    </xf>
    <xf numFmtId="0" fontId="71" fillId="0" borderId="0" xfId="0" applyFont="1" applyAlignment="1">
      <alignment horizontal="left" vertical="center" wrapText="1"/>
    </xf>
    <xf numFmtId="0" fontId="72" fillId="0" borderId="0" xfId="0" applyFont="1" applyAlignment="1">
      <alignment horizontal="left" vertical="center" indent="2"/>
    </xf>
    <xf numFmtId="0" fontId="0" fillId="92" borderId="0" xfId="0" applyFill="1"/>
    <xf numFmtId="0" fontId="73" fillId="92" borderId="29" xfId="0" applyFont="1" applyFill="1" applyBorder="1" applyAlignment="1">
      <alignment horizontal="left"/>
    </xf>
    <xf numFmtId="181" fontId="76" fillId="0" borderId="0" xfId="0" applyNumberFormat="1" applyFont="1" applyAlignment="1">
      <alignment horizontal="right" vertical="center"/>
    </xf>
    <xf numFmtId="181" fontId="77" fillId="0" borderId="0" xfId="0" applyNumberFormat="1" applyFont="1" applyAlignment="1">
      <alignment horizontal="right" vertical="center"/>
    </xf>
    <xf numFmtId="181" fontId="78" fillId="0" borderId="0" xfId="0" applyNumberFormat="1" applyFont="1" applyAlignment="1">
      <alignment horizontal="right" vertical="center"/>
    </xf>
    <xf numFmtId="181" fontId="79" fillId="0" borderId="0" xfId="0" applyNumberFormat="1" applyFont="1" applyAlignment="1">
      <alignment horizontal="right" vertical="center"/>
    </xf>
    <xf numFmtId="166" fontId="80" fillId="0" borderId="0" xfId="1" applyNumberFormat="1" applyFont="1" applyFill="1" applyBorder="1" applyAlignment="1">
      <alignment horizontal="right" vertical="center"/>
    </xf>
    <xf numFmtId="166" fontId="81" fillId="0" borderId="0" xfId="1" applyNumberFormat="1" applyFont="1" applyFill="1" applyBorder="1" applyAlignment="1">
      <alignment horizontal="right" vertical="center"/>
    </xf>
    <xf numFmtId="181" fontId="76" fillId="0" borderId="28" xfId="0" applyNumberFormat="1" applyFont="1" applyBorder="1" applyAlignment="1">
      <alignment horizontal="right" vertical="center"/>
    </xf>
    <xf numFmtId="181" fontId="77" fillId="0" borderId="28" xfId="0" applyNumberFormat="1" applyFont="1" applyBorder="1" applyAlignment="1">
      <alignment horizontal="right" vertical="center"/>
    </xf>
    <xf numFmtId="0" fontId="82" fillId="0" borderId="0" xfId="0" applyFont="1" applyAlignment="1">
      <alignment vertical="center"/>
    </xf>
    <xf numFmtId="0" fontId="72" fillId="0" borderId="0" xfId="0" applyFont="1" applyAlignment="1">
      <alignment horizontal="left" vertical="center" indent="1"/>
    </xf>
    <xf numFmtId="0" fontId="83" fillId="0" borderId="0" xfId="0" applyFont="1" applyAlignment="1">
      <alignment horizontal="left" vertical="center" indent="1"/>
    </xf>
    <xf numFmtId="0" fontId="82" fillId="0" borderId="28" xfId="0" applyFont="1" applyBorder="1" applyAlignment="1">
      <alignment vertical="center"/>
    </xf>
    <xf numFmtId="0" fontId="84" fillId="0" borderId="0" xfId="0" applyFont="1"/>
    <xf numFmtId="0" fontId="84" fillId="2" borderId="0" xfId="0" applyFont="1" applyFill="1" applyAlignment="1">
      <alignment vertical="center"/>
    </xf>
    <xf numFmtId="0" fontId="72" fillId="0" borderId="0" xfId="0" applyFont="1" applyAlignment="1">
      <alignment horizontal="left" vertical="center"/>
    </xf>
    <xf numFmtId="0" fontId="82" fillId="0" borderId="0" xfId="0" applyFont="1"/>
    <xf numFmtId="0" fontId="82" fillId="0" borderId="0" xfId="0" applyFont="1" applyAlignment="1">
      <alignment horizontal="left" vertical="center" indent="1"/>
    </xf>
    <xf numFmtId="0" fontId="72" fillId="0" borderId="28" xfId="0" applyFont="1" applyBorder="1" applyAlignment="1">
      <alignment horizontal="left" vertical="center" indent="2"/>
    </xf>
    <xf numFmtId="0" fontId="82" fillId="0" borderId="0" xfId="0" applyFont="1" applyAlignment="1">
      <alignment horizontal="left" vertical="center" wrapText="1"/>
    </xf>
    <xf numFmtId="0" fontId="86" fillId="0" borderId="0" xfId="0" applyFont="1" applyAlignment="1">
      <alignment horizontal="left" vertical="center" wrapText="1" indent="1"/>
    </xf>
    <xf numFmtId="0" fontId="86" fillId="2" borderId="0" xfId="0" applyFont="1" applyFill="1" applyAlignment="1">
      <alignment horizontal="left" vertical="center" wrapText="1" indent="1"/>
    </xf>
    <xf numFmtId="0" fontId="82" fillId="2" borderId="0" xfId="0" applyFont="1" applyFill="1" applyAlignment="1">
      <alignment horizontal="left" vertical="center" wrapText="1"/>
    </xf>
    <xf numFmtId="0" fontId="87" fillId="0" borderId="0" xfId="0" applyFont="1" applyAlignment="1">
      <alignment horizontal="left" vertical="center" wrapText="1"/>
    </xf>
    <xf numFmtId="0" fontId="86" fillId="2" borderId="28" xfId="0" applyFont="1" applyFill="1" applyBorder="1" applyAlignment="1">
      <alignment horizontal="left" vertical="center" wrapText="1" indent="1"/>
    </xf>
    <xf numFmtId="181" fontId="72" fillId="3" borderId="0" xfId="0" applyNumberFormat="1" applyFont="1" applyFill="1" applyAlignment="1">
      <alignment horizontal="right" vertical="center"/>
    </xf>
    <xf numFmtId="0" fontId="73" fillId="3" borderId="0" xfId="0" applyFont="1" applyFill="1"/>
    <xf numFmtId="0" fontId="73" fillId="3" borderId="0" xfId="0" applyFont="1" applyFill="1" applyAlignment="1">
      <alignment horizontal="left"/>
    </xf>
    <xf numFmtId="0" fontId="89" fillId="3" borderId="0" xfId="0" applyFont="1" applyFill="1"/>
    <xf numFmtId="0" fontId="90" fillId="3" borderId="0" xfId="0" applyFont="1" applyFill="1"/>
    <xf numFmtId="0" fontId="85" fillId="3" borderId="0" xfId="0" applyFont="1" applyFill="1"/>
    <xf numFmtId="0" fontId="91" fillId="3" borderId="0" xfId="0" applyFont="1" applyFill="1"/>
    <xf numFmtId="0" fontId="75" fillId="3" borderId="0" xfId="0" applyFont="1" applyFill="1"/>
    <xf numFmtId="0" fontId="92" fillId="3" borderId="0" xfId="47" applyFont="1" applyFill="1"/>
    <xf numFmtId="0" fontId="88" fillId="3" borderId="30" xfId="0" applyFont="1" applyFill="1" applyBorder="1"/>
    <xf numFmtId="0" fontId="85" fillId="3" borderId="30" xfId="0" applyFont="1" applyFill="1" applyBorder="1"/>
    <xf numFmtId="181" fontId="93" fillId="0" borderId="0" xfId="0" applyNumberFormat="1" applyFont="1" applyAlignment="1">
      <alignment horizontal="right" vertical="center"/>
    </xf>
    <xf numFmtId="181" fontId="76" fillId="0" borderId="32" xfId="0" applyNumberFormat="1" applyFont="1" applyBorder="1" applyAlignment="1">
      <alignment horizontal="right" vertical="center"/>
    </xf>
    <xf numFmtId="0" fontId="94" fillId="3" borderId="0" xfId="0" applyFont="1" applyFill="1"/>
    <xf numFmtId="0" fontId="95" fillId="3" borderId="0" xfId="0" applyFont="1" applyFill="1"/>
    <xf numFmtId="181" fontId="72" fillId="0" borderId="0" xfId="0" applyNumberFormat="1" applyFont="1" applyAlignment="1">
      <alignment horizontal="right" vertical="center"/>
    </xf>
    <xf numFmtId="181" fontId="78" fillId="0" borderId="28" xfId="0" applyNumberFormat="1" applyFont="1" applyBorder="1" applyAlignment="1">
      <alignment horizontal="right" vertical="center"/>
    </xf>
    <xf numFmtId="181" fontId="79" fillId="0" borderId="28" xfId="0" applyNumberFormat="1" applyFont="1" applyBorder="1" applyAlignment="1">
      <alignment horizontal="right" vertical="center"/>
    </xf>
    <xf numFmtId="181" fontId="72" fillId="0" borderId="28" xfId="0" applyNumberFormat="1" applyFont="1" applyBorder="1" applyAlignment="1">
      <alignment horizontal="right" vertical="center"/>
    </xf>
    <xf numFmtId="181" fontId="72" fillId="0" borderId="0" xfId="0" applyNumberFormat="1" applyFont="1" applyAlignment="1">
      <alignment vertical="center"/>
    </xf>
    <xf numFmtId="181" fontId="77" fillId="0" borderId="28" xfId="0" applyNumberFormat="1" applyFont="1" applyBorder="1" applyAlignment="1">
      <alignment vertical="center"/>
    </xf>
    <xf numFmtId="181" fontId="96" fillId="0" borderId="28" xfId="0" applyNumberFormat="1" applyFont="1" applyBorder="1" applyAlignment="1">
      <alignment vertical="center"/>
    </xf>
    <xf numFmtId="181" fontId="96" fillId="0" borderId="0" xfId="0" applyNumberFormat="1" applyFont="1" applyAlignment="1">
      <alignment horizontal="right" vertical="center"/>
    </xf>
    <xf numFmtId="0" fontId="86" fillId="0" borderId="0" xfId="0" applyFont="1"/>
    <xf numFmtId="0" fontId="84" fillId="0" borderId="0" xfId="0" applyFont="1" applyAlignment="1">
      <alignment vertical="center"/>
    </xf>
    <xf numFmtId="0" fontId="97" fillId="0" borderId="0" xfId="0" applyFont="1" applyAlignment="1">
      <alignment vertical="center"/>
    </xf>
    <xf numFmtId="0" fontId="86" fillId="0" borderId="0" xfId="0" applyFont="1" applyAlignment="1">
      <alignment vertical="center"/>
    </xf>
    <xf numFmtId="0" fontId="84" fillId="3" borderId="0" xfId="0" applyFont="1" applyFill="1" applyAlignment="1">
      <alignment vertical="center"/>
    </xf>
    <xf numFmtId="0" fontId="86" fillId="3" borderId="0" xfId="0" applyFont="1" applyFill="1" applyAlignment="1">
      <alignment vertical="center"/>
    </xf>
    <xf numFmtId="0" fontId="78" fillId="0" borderId="0" xfId="0" applyFont="1" applyAlignment="1">
      <alignment horizontal="right" vertical="center"/>
    </xf>
    <xf numFmtId="0" fontId="82" fillId="0" borderId="0" xfId="0" applyFont="1" applyAlignment="1">
      <alignment vertical="center" wrapText="1"/>
    </xf>
    <xf numFmtId="0" fontId="98" fillId="0" borderId="0" xfId="0" applyFont="1" applyAlignment="1">
      <alignment vertical="center"/>
    </xf>
    <xf numFmtId="0" fontId="98" fillId="3" borderId="0" xfId="0" applyFont="1" applyFill="1" applyAlignment="1">
      <alignment vertical="center"/>
    </xf>
    <xf numFmtId="178" fontId="82" fillId="0" borderId="0" xfId="0" applyNumberFormat="1" applyFont="1" applyAlignment="1">
      <alignment horizontal="left" vertical="center"/>
    </xf>
    <xf numFmtId="178" fontId="86" fillId="0" borderId="0" xfId="0" applyNumberFormat="1" applyFont="1" applyAlignment="1">
      <alignment horizontal="left" vertical="center"/>
    </xf>
    <xf numFmtId="0" fontId="82" fillId="2" borderId="0" xfId="0" applyFont="1" applyFill="1" applyAlignment="1">
      <alignment vertical="center" wrapText="1"/>
    </xf>
    <xf numFmtId="0" fontId="86" fillId="0" borderId="0" xfId="0" applyFont="1" applyAlignment="1">
      <alignment horizontal="left" vertical="center" indent="1"/>
    </xf>
    <xf numFmtId="0" fontId="86" fillId="0" borderId="28" xfId="0" applyFont="1" applyBorder="1" applyAlignment="1">
      <alignment horizontal="left" vertical="center" indent="1"/>
    </xf>
    <xf numFmtId="181" fontId="78" fillId="0" borderId="0" xfId="0" applyNumberFormat="1" applyFont="1" applyAlignment="1">
      <alignment horizontal="left" vertical="center" indent="2"/>
    </xf>
    <xf numFmtId="0" fontId="82" fillId="0" borderId="28" xfId="0" applyFont="1" applyBorder="1" applyAlignment="1">
      <alignment horizontal="left" vertical="center" wrapText="1"/>
    </xf>
    <xf numFmtId="0" fontId="75" fillId="3" borderId="31" xfId="0" applyFont="1" applyFill="1" applyBorder="1" applyAlignment="1">
      <alignment vertical="top" wrapText="1"/>
    </xf>
    <xf numFmtId="0" fontId="75" fillId="3" borderId="0" xfId="0" applyFont="1" applyFill="1" applyAlignment="1">
      <alignment vertical="top" wrapText="1"/>
    </xf>
    <xf numFmtId="181" fontId="79" fillId="0" borderId="0" xfId="0" applyNumberFormat="1" applyFont="1" applyAlignment="1">
      <alignment vertical="center"/>
    </xf>
    <xf numFmtId="181" fontId="79" fillId="0" borderId="32" xfId="0" applyNumberFormat="1" applyFont="1" applyBorder="1" applyAlignment="1">
      <alignment horizontal="right" vertical="center"/>
    </xf>
    <xf numFmtId="0" fontId="86" fillId="0" borderId="0" xfId="0" applyFont="1" applyAlignment="1">
      <alignment horizontal="left" vertical="center" wrapText="1" indent="2"/>
    </xf>
    <xf numFmtId="0" fontId="86" fillId="0" borderId="0" xfId="0" applyFont="1" applyAlignment="1">
      <alignment horizontal="left" vertical="center" indent="2"/>
    </xf>
    <xf numFmtId="0" fontId="86" fillId="0" borderId="28" xfId="0" applyFont="1" applyBorder="1" applyAlignment="1">
      <alignment horizontal="left" vertical="center" indent="2"/>
    </xf>
    <xf numFmtId="181" fontId="72" fillId="0" borderId="33" xfId="0" applyNumberFormat="1" applyFont="1" applyBorder="1" applyAlignment="1">
      <alignment horizontal="right" vertical="center"/>
    </xf>
    <xf numFmtId="0" fontId="86" fillId="0" borderId="0" xfId="0" applyFont="1" applyFill="1" applyAlignment="1">
      <alignment horizontal="left" vertical="center" wrapText="1" indent="1"/>
    </xf>
    <xf numFmtId="181" fontId="86" fillId="0" borderId="0" xfId="0" applyNumberFormat="1" applyFont="1" applyAlignment="1">
      <alignment vertical="center"/>
    </xf>
    <xf numFmtId="0" fontId="74" fillId="93" borderId="26" xfId="0" applyFont="1" applyFill="1" applyBorder="1" applyAlignment="1">
      <alignment horizontal="left" vertical="center" wrapText="1"/>
    </xf>
    <xf numFmtId="0" fontId="74" fillId="93" borderId="26" xfId="0" applyFont="1" applyFill="1" applyBorder="1" applyAlignment="1">
      <alignment horizontal="center" vertical="center" wrapText="1"/>
    </xf>
    <xf numFmtId="0" fontId="74" fillId="93" borderId="24" xfId="0" applyFont="1" applyFill="1" applyBorder="1" applyAlignment="1">
      <alignment horizontal="left" vertical="center" wrapText="1"/>
    </xf>
    <xf numFmtId="0" fontId="74" fillId="93" borderId="24" xfId="0" applyFont="1" applyFill="1" applyBorder="1" applyAlignment="1">
      <alignment horizontal="center" vertical="center" wrapText="1"/>
    </xf>
    <xf numFmtId="0" fontId="74" fillId="93" borderId="25" xfId="0" applyFont="1" applyFill="1" applyBorder="1" applyAlignment="1">
      <alignment horizontal="left" vertical="center" wrapText="1"/>
    </xf>
    <xf numFmtId="0" fontId="74" fillId="93" borderId="27" xfId="0" applyFont="1" applyFill="1" applyBorder="1" applyAlignment="1">
      <alignment horizontal="center" vertical="center" wrapText="1"/>
    </xf>
    <xf numFmtId="0" fontId="67" fillId="3" borderId="0" xfId="0" applyFont="1" applyFill="1" applyAlignment="1">
      <alignment horizontal="center"/>
    </xf>
    <xf numFmtId="0" fontId="75" fillId="3" borderId="31" xfId="0" applyFont="1" applyFill="1" applyBorder="1" applyAlignment="1">
      <alignment horizontal="left" vertical="top" wrapText="1"/>
    </xf>
    <xf numFmtId="0" fontId="75" fillId="3" borderId="0" xfId="0" applyFont="1" applyFill="1" applyAlignment="1">
      <alignment horizontal="left" vertical="top" wrapText="1"/>
    </xf>
  </cellXfs>
  <cellStyles count="2132">
    <cellStyle name="20% - Ênfase1" xfId="18" builtinId="30" customBuiltin="1"/>
    <cellStyle name="20% - Ênfase1 2" xfId="188"/>
    <cellStyle name="20% - Ênfase1 2 2" xfId="470"/>
    <cellStyle name="20% - Ênfase1 3" xfId="189"/>
    <cellStyle name="20% - Ênfase1 4" xfId="187"/>
    <cellStyle name="20% - Ênfase1 5" xfId="1148"/>
    <cellStyle name="20% - Ênfase1 6" xfId="1643"/>
    <cellStyle name="20% - Ênfase2" xfId="21" builtinId="34" customBuiltin="1"/>
    <cellStyle name="20% - Ênfase2 2" xfId="191"/>
    <cellStyle name="20% - Ênfase2 2 2" xfId="471"/>
    <cellStyle name="20% - Ênfase2 3" xfId="192"/>
    <cellStyle name="20% - Ênfase2 4" xfId="190"/>
    <cellStyle name="20% - Ênfase2 5" xfId="1150"/>
    <cellStyle name="20% - Ênfase2 6" xfId="1645"/>
    <cellStyle name="20% - Ênfase3" xfId="24" builtinId="38" customBuiltin="1"/>
    <cellStyle name="20% - Ênfase3 2" xfId="194"/>
    <cellStyle name="20% - Ênfase3 2 2" xfId="472"/>
    <cellStyle name="20% - Ênfase3 3" xfId="195"/>
    <cellStyle name="20% - Ênfase3 4" xfId="193"/>
    <cellStyle name="20% - Ênfase3 5" xfId="1152"/>
    <cellStyle name="20% - Ênfase3 6" xfId="1647"/>
    <cellStyle name="20% - Ênfase4" xfId="27" builtinId="42" customBuiltin="1"/>
    <cellStyle name="20% - Ênfase4 2" xfId="197"/>
    <cellStyle name="20% - Ênfase4 2 2" xfId="473"/>
    <cellStyle name="20% - Ênfase4 3" xfId="198"/>
    <cellStyle name="20% - Ênfase4 4" xfId="196"/>
    <cellStyle name="20% - Ênfase4 5" xfId="1154"/>
    <cellStyle name="20% - Ênfase4 6" xfId="1649"/>
    <cellStyle name="20% - Ênfase5" xfId="30" builtinId="46" customBuiltin="1"/>
    <cellStyle name="20% - Ênfase5 2" xfId="200"/>
    <cellStyle name="20% - Ênfase5 2 2" xfId="474"/>
    <cellStyle name="20% - Ênfase5 3" xfId="201"/>
    <cellStyle name="20% - Ênfase5 4" xfId="199"/>
    <cellStyle name="20% - Ênfase5 5" xfId="1156"/>
    <cellStyle name="20% - Ênfase5 6" xfId="1651"/>
    <cellStyle name="20% - Ênfase6" xfId="33" builtinId="50" customBuiltin="1"/>
    <cellStyle name="20% - Ênfase6 2" xfId="203"/>
    <cellStyle name="20% - Ênfase6 2 2" xfId="475"/>
    <cellStyle name="20% - Ênfase6 3" xfId="204"/>
    <cellStyle name="20% - Ênfase6 4" xfId="202"/>
    <cellStyle name="20% - Ênfase6 5" xfId="1158"/>
    <cellStyle name="20% - Ênfase6 6" xfId="1653"/>
    <cellStyle name="20% - Énfasis1" xfId="314"/>
    <cellStyle name="20% - Énfasis1 2" xfId="476"/>
    <cellStyle name="20% - Énfasis2" xfId="315"/>
    <cellStyle name="20% - Énfasis2 2" xfId="477"/>
    <cellStyle name="20% - Énfasis3" xfId="316"/>
    <cellStyle name="20% - Énfasis3 2" xfId="478"/>
    <cellStyle name="20% - Énfasis4" xfId="317"/>
    <cellStyle name="20% - Énfasis4 2" xfId="479"/>
    <cellStyle name="20% - Énfasis5" xfId="318"/>
    <cellStyle name="20% - Énfasis5 2" xfId="480"/>
    <cellStyle name="20% - Énfasis6" xfId="319"/>
    <cellStyle name="20% - Énfasis6 2" xfId="481"/>
    <cellStyle name="40% - Ênfase1" xfId="19" builtinId="31" customBuiltin="1"/>
    <cellStyle name="40% - Ênfase1 2" xfId="206"/>
    <cellStyle name="40% - Ênfase1 2 2" xfId="482"/>
    <cellStyle name="40% - Ênfase1 3" xfId="207"/>
    <cellStyle name="40% - Ênfase1 4" xfId="205"/>
    <cellStyle name="40% - Ênfase1 5" xfId="1149"/>
    <cellStyle name="40% - Ênfase1 6" xfId="1644"/>
    <cellStyle name="40% - Ênfase2" xfId="22" builtinId="35" customBuiltin="1"/>
    <cellStyle name="40% - Ênfase2 2" xfId="209"/>
    <cellStyle name="40% - Ênfase2 2 2" xfId="483"/>
    <cellStyle name="40% - Ênfase2 3" xfId="210"/>
    <cellStyle name="40% - Ênfase2 4" xfId="208"/>
    <cellStyle name="40% - Ênfase2 5" xfId="1151"/>
    <cellStyle name="40% - Ênfase2 6" xfId="1646"/>
    <cellStyle name="40% - Ênfase3" xfId="25" builtinId="39" customBuiltin="1"/>
    <cellStyle name="40% - Ênfase3 2" xfId="212"/>
    <cellStyle name="40% - Ênfase3 2 2" xfId="484"/>
    <cellStyle name="40% - Ênfase3 3" xfId="213"/>
    <cellStyle name="40% - Ênfase3 4" xfId="211"/>
    <cellStyle name="40% - Ênfase3 5" xfId="1153"/>
    <cellStyle name="40% - Ênfase3 6" xfId="1648"/>
    <cellStyle name="40% - Ênfase4" xfId="28" builtinId="43" customBuiltin="1"/>
    <cellStyle name="40% - Ênfase4 2" xfId="215"/>
    <cellStyle name="40% - Ênfase4 2 2" xfId="485"/>
    <cellStyle name="40% - Ênfase4 3" xfId="216"/>
    <cellStyle name="40% - Ênfase4 4" xfId="214"/>
    <cellStyle name="40% - Ênfase4 5" xfId="1155"/>
    <cellStyle name="40% - Ênfase4 6" xfId="1650"/>
    <cellStyle name="40% - Ênfase5" xfId="31" builtinId="47" customBuiltin="1"/>
    <cellStyle name="40% - Ênfase5 2" xfId="218"/>
    <cellStyle name="40% - Ênfase5 2 2" xfId="486"/>
    <cellStyle name="40% - Ênfase5 3" xfId="219"/>
    <cellStyle name="40% - Ênfase5 4" xfId="217"/>
    <cellStyle name="40% - Ênfase5 5" xfId="1157"/>
    <cellStyle name="40% - Ênfase5 6" xfId="1652"/>
    <cellStyle name="40% - Ênfase6" xfId="34" builtinId="51" customBuiltin="1"/>
    <cellStyle name="40% - Ênfase6 2" xfId="221"/>
    <cellStyle name="40% - Ênfase6 2 2" xfId="487"/>
    <cellStyle name="40% - Ênfase6 3" xfId="222"/>
    <cellStyle name="40% - Ênfase6 4" xfId="220"/>
    <cellStyle name="40% - Ênfase6 5" xfId="1159"/>
    <cellStyle name="40% - Ênfase6 6" xfId="1654"/>
    <cellStyle name="40% - Énfasis1" xfId="320"/>
    <cellStyle name="40% - Énfasis1 2" xfId="488"/>
    <cellStyle name="40% - Énfasis2" xfId="321"/>
    <cellStyle name="40% - Énfasis2 2" xfId="489"/>
    <cellStyle name="40% - Énfasis3" xfId="322"/>
    <cellStyle name="40% - Énfasis3 2" xfId="490"/>
    <cellStyle name="40% - Énfasis4" xfId="323"/>
    <cellStyle name="40% - Énfasis4 2" xfId="491"/>
    <cellStyle name="40% - Énfasis5" xfId="324"/>
    <cellStyle name="40% - Énfasis5 2" xfId="492"/>
    <cellStyle name="40% - Énfasis6" xfId="325"/>
    <cellStyle name="40% - Énfasis6 2" xfId="493"/>
    <cellStyle name="60% - Ênfase1 2" xfId="224"/>
    <cellStyle name="60% - Ênfase1 2 2" xfId="494"/>
    <cellStyle name="60% - Ênfase1 3" xfId="225"/>
    <cellStyle name="60% - Ênfase1 4" xfId="223"/>
    <cellStyle name="60% - Ênfase1 5" xfId="844"/>
    <cellStyle name="60% - Ênfase2 2" xfId="227"/>
    <cellStyle name="60% - Ênfase2 2 2" xfId="495"/>
    <cellStyle name="60% - Ênfase2 3" xfId="228"/>
    <cellStyle name="60% - Ênfase2 4" xfId="226"/>
    <cellStyle name="60% - Ênfase2 5" xfId="845"/>
    <cellStyle name="60% - Ênfase3 2" xfId="230"/>
    <cellStyle name="60% - Ênfase3 2 2" xfId="496"/>
    <cellStyle name="60% - Ênfase3 3" xfId="231"/>
    <cellStyle name="60% - Ênfase3 4" xfId="229"/>
    <cellStyle name="60% - Ênfase3 5" xfId="846"/>
    <cellStyle name="60% - Ênfase4 2" xfId="233"/>
    <cellStyle name="60% - Ênfase4 2 2" xfId="497"/>
    <cellStyle name="60% - Ênfase4 3" xfId="234"/>
    <cellStyle name="60% - Ênfase4 4" xfId="232"/>
    <cellStyle name="60% - Ênfase4 5" xfId="847"/>
    <cellStyle name="60% - Ênfase5 2" xfId="236"/>
    <cellStyle name="60% - Ênfase5 2 2" xfId="498"/>
    <cellStyle name="60% - Ênfase5 3" xfId="237"/>
    <cellStyle name="60% - Ênfase5 4" xfId="235"/>
    <cellStyle name="60% - Ênfase5 5" xfId="848"/>
    <cellStyle name="60% - Ênfase6 2" xfId="239"/>
    <cellStyle name="60% - Ênfase6 2 2" xfId="499"/>
    <cellStyle name="60% - Ênfase6 3" xfId="240"/>
    <cellStyle name="60% - Ênfase6 4" xfId="238"/>
    <cellStyle name="60% - Ênfase6 5" xfId="849"/>
    <cellStyle name="60% - Énfasis1" xfId="326"/>
    <cellStyle name="60% - Énfasis1 2" xfId="500"/>
    <cellStyle name="60% - Énfasis2" xfId="327"/>
    <cellStyle name="60% - Énfasis2 2" xfId="501"/>
    <cellStyle name="60% - Énfasis3" xfId="328"/>
    <cellStyle name="60% - Énfasis3 2" xfId="502"/>
    <cellStyle name="60% - Énfasis4" xfId="329"/>
    <cellStyle name="60% - Énfasis4 2" xfId="503"/>
    <cellStyle name="60% - Énfasis5" xfId="330"/>
    <cellStyle name="60% - Énfasis5 2" xfId="504"/>
    <cellStyle name="60% - Énfasis6" xfId="331"/>
    <cellStyle name="60% - Énfasis6 2" xfId="505"/>
    <cellStyle name="a" xfId="332"/>
    <cellStyle name="a 2" xfId="333"/>
    <cellStyle name="a 2 2" xfId="595"/>
    <cellStyle name="a 3" xfId="506"/>
    <cellStyle name="AFE" xfId="53"/>
    <cellStyle name="AFE 10" xfId="85"/>
    <cellStyle name="AFE 10 2" xfId="721"/>
    <cellStyle name="AFE 11" xfId="88"/>
    <cellStyle name="AFE 12" xfId="91"/>
    <cellStyle name="AFE 13" xfId="94"/>
    <cellStyle name="AFE 14" xfId="97"/>
    <cellStyle name="AFE 15" xfId="100"/>
    <cellStyle name="AFE 16" xfId="103"/>
    <cellStyle name="AFE 17" xfId="106"/>
    <cellStyle name="AFE 18" xfId="109"/>
    <cellStyle name="AFE 19" xfId="112"/>
    <cellStyle name="AFE 2" xfId="58"/>
    <cellStyle name="AFE 2 2" xfId="55"/>
    <cellStyle name="AFE 2 3" xfId="596"/>
    <cellStyle name="AFE 20" xfId="115"/>
    <cellStyle name="AFE 21" xfId="118"/>
    <cellStyle name="AFE 22" xfId="121"/>
    <cellStyle name="AFE 23" xfId="124"/>
    <cellStyle name="AFE 24" xfId="127"/>
    <cellStyle name="AFE 25" xfId="130"/>
    <cellStyle name="AFE 26" xfId="133"/>
    <cellStyle name="AFE 27" xfId="136"/>
    <cellStyle name="AFE 28" xfId="139"/>
    <cellStyle name="AFE 29" xfId="142"/>
    <cellStyle name="AFE 3" xfId="66"/>
    <cellStyle name="AFE 30" xfId="145"/>
    <cellStyle name="AFE 31" xfId="148"/>
    <cellStyle name="AFE 32" xfId="151"/>
    <cellStyle name="AFE 33" xfId="154"/>
    <cellStyle name="AFE 34" xfId="157"/>
    <cellStyle name="AFE 35" xfId="160"/>
    <cellStyle name="AFE 36" xfId="163"/>
    <cellStyle name="AFE 37" xfId="166"/>
    <cellStyle name="AFE 38" xfId="169"/>
    <cellStyle name="AFE 39" xfId="172"/>
    <cellStyle name="AFE 4" xfId="65"/>
    <cellStyle name="AFE 40" xfId="175"/>
    <cellStyle name="AFE 41" xfId="178"/>
    <cellStyle name="AFE 42" xfId="181"/>
    <cellStyle name="AFE 43" xfId="184"/>
    <cellStyle name="AFE 44" xfId="507"/>
    <cellStyle name="AFE 5" xfId="71"/>
    <cellStyle name="AFE 6" xfId="74"/>
    <cellStyle name="AFE 7" xfId="77"/>
    <cellStyle name="AFE 8" xfId="80"/>
    <cellStyle name="AFE 9" xfId="83"/>
    <cellStyle name="b" xfId="334"/>
    <cellStyle name="b 2" xfId="335"/>
    <cellStyle name="Bom" xfId="7" builtinId="26" customBuiltin="1"/>
    <cellStyle name="Bom 2" xfId="242"/>
    <cellStyle name="Bom 2 2" xfId="508"/>
    <cellStyle name="Bom 3" xfId="243"/>
    <cellStyle name="Bom 4" xfId="241"/>
    <cellStyle name="Buena" xfId="336"/>
    <cellStyle name="Buena 2" xfId="509"/>
    <cellStyle name="Cálculo" xfId="11" builtinId="22" customBuiltin="1"/>
    <cellStyle name="Cálculo 2" xfId="245"/>
    <cellStyle name="Cálculo 2 2" xfId="510"/>
    <cellStyle name="Cálculo 2 2 2" xfId="951"/>
    <cellStyle name="Cálculo 2 3" xfId="560"/>
    <cellStyle name="Cálculo 2 4" xfId="907"/>
    <cellStyle name="Cálculo 3" xfId="246"/>
    <cellStyle name="Cálculo 3 2" xfId="908"/>
    <cellStyle name="Cálculo 4" xfId="244"/>
    <cellStyle name="Cálculo 4 2" xfId="906"/>
    <cellStyle name="Celda de comprobación" xfId="337"/>
    <cellStyle name="Celda de comprobación 2" xfId="511"/>
    <cellStyle name="Celda vinculada" xfId="338"/>
    <cellStyle name="Celda vinculada 2" xfId="512"/>
    <cellStyle name="Celle" xfId="339"/>
    <cellStyle name="Celle 2" xfId="631"/>
    <cellStyle name="Celle 2 2" xfId="687"/>
    <cellStyle name="Celle 2 2 2" xfId="822"/>
    <cellStyle name="Celle 2 2 2 2" xfId="1107"/>
    <cellStyle name="Celle 2 2 2 2 2" xfId="1608"/>
    <cellStyle name="Celle 2 2 2 2 3" xfId="2103"/>
    <cellStyle name="Celle 2 2 2 3" xfId="1414"/>
    <cellStyle name="Celle 2 2 2 4" xfId="1909"/>
    <cellStyle name="Celle 2 2 3" xfId="1028"/>
    <cellStyle name="Celle 2 2 3 2" xfId="1539"/>
    <cellStyle name="Celle 2 2 3 3" xfId="2034"/>
    <cellStyle name="Celle 2 2 4" xfId="1332"/>
    <cellStyle name="Celle 2 2 5" xfId="1827"/>
    <cellStyle name="Celle 2 3" xfId="794"/>
    <cellStyle name="Celle 2 3 2" xfId="1079"/>
    <cellStyle name="Celle 2 3 2 2" xfId="1580"/>
    <cellStyle name="Celle 2 3 2 3" xfId="2075"/>
    <cellStyle name="Celle 2 3 3" xfId="1386"/>
    <cellStyle name="Celle 2 3 4" xfId="1881"/>
    <cellStyle name="Celle 2 4" xfId="1000"/>
    <cellStyle name="Celle 2 4 2" xfId="1511"/>
    <cellStyle name="Celle 2 4 3" xfId="2006"/>
    <cellStyle name="Celle 2 5" xfId="1276"/>
    <cellStyle name="Celle 2 6" xfId="1771"/>
    <cellStyle name="Celle 3" xfId="665"/>
    <cellStyle name="Celle 3 2" xfId="814"/>
    <cellStyle name="Celle 3 2 2" xfId="1099"/>
    <cellStyle name="Celle 3 2 2 2" xfId="1600"/>
    <cellStyle name="Celle 3 2 2 3" xfId="2095"/>
    <cellStyle name="Celle 3 2 3" xfId="1406"/>
    <cellStyle name="Celle 3 2 4" xfId="1901"/>
    <cellStyle name="Celle 3 3" xfId="1020"/>
    <cellStyle name="Celle 3 3 2" xfId="1531"/>
    <cellStyle name="Celle 3 3 3" xfId="2026"/>
    <cellStyle name="Celle 3 4" xfId="1310"/>
    <cellStyle name="Celle 3 5" xfId="1805"/>
    <cellStyle name="Celle 4" xfId="513"/>
    <cellStyle name="Celle 4 2" xfId="952"/>
    <cellStyle name="Celle 4 2 2" xfId="1491"/>
    <cellStyle name="Celle 4 2 3" xfId="1986"/>
    <cellStyle name="Celle 4 3" xfId="1246"/>
    <cellStyle name="Celle 4 4" xfId="1741"/>
    <cellStyle name="Celle 5" xfId="774"/>
    <cellStyle name="Celle 5 2" xfId="1059"/>
    <cellStyle name="Celle 5 2 2" xfId="1560"/>
    <cellStyle name="Celle 5 2 3" xfId="2055"/>
    <cellStyle name="Celle 5 3" xfId="1366"/>
    <cellStyle name="Celle 5 4" xfId="1861"/>
    <cellStyle name="Celle 6" xfId="924"/>
    <cellStyle name="Celle 6 2" xfId="1486"/>
    <cellStyle name="Celle 6 3" xfId="1981"/>
    <cellStyle name="Celle 7" xfId="1217"/>
    <cellStyle name="Celle 8" xfId="1712"/>
    <cellStyle name="Célula de Verificação" xfId="13" builtinId="23" customBuiltin="1"/>
    <cellStyle name="Célula de Verificação 2" xfId="248"/>
    <cellStyle name="Célula de Verificação 2 2" xfId="514"/>
    <cellStyle name="Célula de Verificação 3" xfId="249"/>
    <cellStyle name="Célula de Verificação 4" xfId="247"/>
    <cellStyle name="Célula Vinculada" xfId="12" builtinId="24" customBuiltin="1"/>
    <cellStyle name="Célula Vinculada 2" xfId="251"/>
    <cellStyle name="Célula Vinculada 2 2" xfId="515"/>
    <cellStyle name="Célula Vinculada 3" xfId="252"/>
    <cellStyle name="Célula Vinculada 4" xfId="250"/>
    <cellStyle name="Comma [0]_codice sag 2005" xfId="340"/>
    <cellStyle name="Comma_codice sag 2005" xfId="341"/>
    <cellStyle name="Currency [0]_codice sag 2005" xfId="342"/>
    <cellStyle name="Currency_codice sag 2005" xfId="343"/>
    <cellStyle name="Encabezado 4" xfId="344"/>
    <cellStyle name="Encabezado 4 2" xfId="516"/>
    <cellStyle name="Ênfase1" xfId="17" builtinId="29" customBuiltin="1"/>
    <cellStyle name="Ênfase1 2" xfId="254"/>
    <cellStyle name="Ênfase1 2 2" xfId="517"/>
    <cellStyle name="Ênfase1 3" xfId="255"/>
    <cellStyle name="Ênfase1 4" xfId="253"/>
    <cellStyle name="Ênfase2" xfId="20" builtinId="33" customBuiltin="1"/>
    <cellStyle name="Ênfase2 2" xfId="257"/>
    <cellStyle name="Ênfase2 2 2" xfId="518"/>
    <cellStyle name="Ênfase2 3" xfId="258"/>
    <cellStyle name="Ênfase2 4" xfId="256"/>
    <cellStyle name="Ênfase3" xfId="23" builtinId="37" customBuiltin="1"/>
    <cellStyle name="Ênfase3 2" xfId="260"/>
    <cellStyle name="Ênfase3 2 2" xfId="519"/>
    <cellStyle name="Ênfase3 3" xfId="261"/>
    <cellStyle name="Ênfase3 4" xfId="259"/>
    <cellStyle name="Ênfase4" xfId="26" builtinId="41" customBuiltin="1"/>
    <cellStyle name="Ênfase4 2" xfId="263"/>
    <cellStyle name="Ênfase4 2 2" xfId="520"/>
    <cellStyle name="Ênfase4 3" xfId="264"/>
    <cellStyle name="Ênfase4 4" xfId="262"/>
    <cellStyle name="Ênfase5" xfId="29" builtinId="45" customBuiltin="1"/>
    <cellStyle name="Ênfase5 2" xfId="266"/>
    <cellStyle name="Ênfase5 2 2" xfId="521"/>
    <cellStyle name="Ênfase5 3" xfId="267"/>
    <cellStyle name="Ênfase5 4" xfId="265"/>
    <cellStyle name="Ênfase6" xfId="32" builtinId="49" customBuiltin="1"/>
    <cellStyle name="Ênfase6 2" xfId="269"/>
    <cellStyle name="Ênfase6 2 2" xfId="522"/>
    <cellStyle name="Ênfase6 3" xfId="270"/>
    <cellStyle name="Ênfase6 4" xfId="268"/>
    <cellStyle name="Énfasis1" xfId="345"/>
    <cellStyle name="Énfasis1 2" xfId="523"/>
    <cellStyle name="Énfasis2" xfId="346"/>
    <cellStyle name="Énfasis2 2" xfId="524"/>
    <cellStyle name="Énfasis3" xfId="347"/>
    <cellStyle name="Énfasis3 2" xfId="525"/>
    <cellStyle name="Énfasis4" xfId="348"/>
    <cellStyle name="Énfasis4 2" xfId="526"/>
    <cellStyle name="Énfasis5" xfId="349"/>
    <cellStyle name="Énfasis5 2" xfId="527"/>
    <cellStyle name="Énfasis6" xfId="350"/>
    <cellStyle name="Énfasis6 2" xfId="528"/>
    <cellStyle name="Entrada" xfId="9" builtinId="20" customBuiltin="1"/>
    <cellStyle name="Entrada 2" xfId="272"/>
    <cellStyle name="Entrada 2 2" xfId="529"/>
    <cellStyle name="Entrada 2 2 2" xfId="953"/>
    <cellStyle name="Entrada 2 3" xfId="764"/>
    <cellStyle name="Entrada 2 4" xfId="910"/>
    <cellStyle name="Entrada 3" xfId="273"/>
    <cellStyle name="Entrada 3 2" xfId="911"/>
    <cellStyle name="Entrada 4" xfId="271"/>
    <cellStyle name="Entrada 4 2" xfId="909"/>
    <cellStyle name="Euro" xfId="41"/>
    <cellStyle name="Euro 2" xfId="351"/>
    <cellStyle name="Excel Built-in Comma" xfId="352"/>
    <cellStyle name="Excel Built-in Normal" xfId="353"/>
    <cellStyle name="Excel Built-in Normal 2" xfId="530"/>
    <cellStyle name="Hiperlink 2" xfId="47"/>
    <cellStyle name="Incorrecto" xfId="354"/>
    <cellStyle name="Incorrecto 2" xfId="531"/>
    <cellStyle name="Incorreto" xfId="8" builtinId="27" customBuiltin="1"/>
    <cellStyle name="Incorreto 2" xfId="275"/>
    <cellStyle name="Incorreto 2 2" xfId="532"/>
    <cellStyle name="Incorreto 3" xfId="276"/>
    <cellStyle name="Incorreto 4" xfId="274"/>
    <cellStyle name="Indefinido" xfId="42"/>
    <cellStyle name="Indefinido 2" xfId="45"/>
    <cellStyle name="kirts" xfId="43"/>
    <cellStyle name="Migliaia (0)_alleg1_PAM" xfId="355"/>
    <cellStyle name="Migliaia [0]_051012_Supporto Presentazione 2002_2010_LS" xfId="356"/>
    <cellStyle name="Migliaia_POA-PM-2006_2010_Propuesto_29set05" xfId="357"/>
    <cellStyle name="Millares [0]_Cachoeira Feb" xfId="358"/>
    <cellStyle name="Millares 2" xfId="359"/>
    <cellStyle name="Millares 2 2" xfId="360"/>
    <cellStyle name="Millares 2 2 2" xfId="361"/>
    <cellStyle name="Millares 2 2 2 2" xfId="650"/>
    <cellStyle name="Millares 2 2 2 2 2" xfId="705"/>
    <cellStyle name="Millares 2 2 2 2 2 2" xfId="835"/>
    <cellStyle name="Millares 2 2 2 2 2 2 2" xfId="1120"/>
    <cellStyle name="Millares 2 2 2 2 2 2 2 2" xfId="1621"/>
    <cellStyle name="Millares 2 2 2 2 2 2 2 3" xfId="2116"/>
    <cellStyle name="Millares 2 2 2 2 2 2 3" xfId="1427"/>
    <cellStyle name="Millares 2 2 2 2 2 2 4" xfId="1922"/>
    <cellStyle name="Millares 2 2 2 2 2 3" xfId="1041"/>
    <cellStyle name="Millares 2 2 2 2 2 3 2" xfId="1552"/>
    <cellStyle name="Millares 2 2 2 2 2 3 3" xfId="2047"/>
    <cellStyle name="Millares 2 2 2 2 2 4" xfId="1350"/>
    <cellStyle name="Millares 2 2 2 2 2 5" xfId="1845"/>
    <cellStyle name="Millares 2 2 2 2 3" xfId="807"/>
    <cellStyle name="Millares 2 2 2 2 3 2" xfId="1092"/>
    <cellStyle name="Millares 2 2 2 2 3 2 2" xfId="1593"/>
    <cellStyle name="Millares 2 2 2 2 3 2 3" xfId="2088"/>
    <cellStyle name="Millares 2 2 2 2 3 3" xfId="1399"/>
    <cellStyle name="Millares 2 2 2 2 3 4" xfId="1894"/>
    <cellStyle name="Millares 2 2 2 2 4" xfId="1013"/>
    <cellStyle name="Millares 2 2 2 2 4 2" xfId="1524"/>
    <cellStyle name="Millares 2 2 2 2 4 3" xfId="2019"/>
    <cellStyle name="Millares 2 2 2 2 5" xfId="1295"/>
    <cellStyle name="Millares 2 2 2 2 6" xfId="1790"/>
    <cellStyle name="Millares 2 2 2 3" xfId="598"/>
    <cellStyle name="Millares 2 2 2 3 2" xfId="984"/>
    <cellStyle name="Millares 2 2 2 3 2 2" xfId="1504"/>
    <cellStyle name="Millares 2 2 2 3 2 3" xfId="1999"/>
    <cellStyle name="Millares 2 2 2 3 3" xfId="1263"/>
    <cellStyle name="Millares 2 2 2 3 4" xfId="1758"/>
    <cellStyle name="Millares 2 2 2 4" xfId="787"/>
    <cellStyle name="Millares 2 2 2 4 2" xfId="1072"/>
    <cellStyle name="Millares 2 2 2 4 2 2" xfId="1573"/>
    <cellStyle name="Millares 2 2 2 4 2 3" xfId="2068"/>
    <cellStyle name="Millares 2 2 2 4 3" xfId="1379"/>
    <cellStyle name="Millares 2 2 2 4 4" xfId="1874"/>
    <cellStyle name="Millares 2 2 2 5" xfId="1220"/>
    <cellStyle name="Millares 2 2 2 6" xfId="1715"/>
    <cellStyle name="Millares 2 2 3" xfId="633"/>
    <cellStyle name="Millares 2 2 3 2" xfId="689"/>
    <cellStyle name="Millares 2 2 3 2 2" xfId="824"/>
    <cellStyle name="Millares 2 2 3 2 2 2" xfId="1109"/>
    <cellStyle name="Millares 2 2 3 2 2 2 2" xfId="1610"/>
    <cellStyle name="Millares 2 2 3 2 2 2 3" xfId="2105"/>
    <cellStyle name="Millares 2 2 3 2 2 3" xfId="1416"/>
    <cellStyle name="Millares 2 2 3 2 2 4" xfId="1911"/>
    <cellStyle name="Millares 2 2 3 2 3" xfId="1030"/>
    <cellStyle name="Millares 2 2 3 2 3 2" xfId="1541"/>
    <cellStyle name="Millares 2 2 3 2 3 3" xfId="2036"/>
    <cellStyle name="Millares 2 2 3 2 4" xfId="1334"/>
    <cellStyle name="Millares 2 2 3 2 5" xfId="1829"/>
    <cellStyle name="Millares 2 2 3 3" xfId="796"/>
    <cellStyle name="Millares 2 2 3 3 2" xfId="1081"/>
    <cellStyle name="Millares 2 2 3 3 2 2" xfId="1582"/>
    <cellStyle name="Millares 2 2 3 3 2 3" xfId="2077"/>
    <cellStyle name="Millares 2 2 3 3 3" xfId="1388"/>
    <cellStyle name="Millares 2 2 3 3 4" xfId="1883"/>
    <cellStyle name="Millares 2 2 3 4" xfId="1002"/>
    <cellStyle name="Millares 2 2 3 4 2" xfId="1513"/>
    <cellStyle name="Millares 2 2 3 4 3" xfId="2008"/>
    <cellStyle name="Millares 2 2 3 5" xfId="1278"/>
    <cellStyle name="Millares 2 2 3 6" xfId="1773"/>
    <cellStyle name="Millares 2 2 4" xfId="534"/>
    <cellStyle name="Millares 2 2 4 2" xfId="955"/>
    <cellStyle name="Millares 2 2 4 2 2" xfId="1493"/>
    <cellStyle name="Millares 2 2 4 2 3" xfId="1988"/>
    <cellStyle name="Millares 2 2 4 3" xfId="1248"/>
    <cellStyle name="Millares 2 2 4 4" xfId="1743"/>
    <cellStyle name="Millares 2 2 5" xfId="776"/>
    <cellStyle name="Millares 2 2 5 2" xfId="1061"/>
    <cellStyle name="Millares 2 2 5 2 2" xfId="1562"/>
    <cellStyle name="Millares 2 2 5 2 3" xfId="2057"/>
    <cellStyle name="Millares 2 2 5 3" xfId="1368"/>
    <cellStyle name="Millares 2 2 5 4" xfId="1863"/>
    <cellStyle name="Millares 2 2 6" xfId="1219"/>
    <cellStyle name="Millares 2 2 7" xfId="1714"/>
    <cellStyle name="Millares 2 3" xfId="362"/>
    <cellStyle name="Millares 2 3 2" xfId="649"/>
    <cellStyle name="Millares 2 3 2 2" xfId="704"/>
    <cellStyle name="Millares 2 3 2 2 2" xfId="834"/>
    <cellStyle name="Millares 2 3 2 2 2 2" xfId="1119"/>
    <cellStyle name="Millares 2 3 2 2 2 2 2" xfId="1620"/>
    <cellStyle name="Millares 2 3 2 2 2 2 3" xfId="2115"/>
    <cellStyle name="Millares 2 3 2 2 2 3" xfId="1426"/>
    <cellStyle name="Millares 2 3 2 2 2 4" xfId="1921"/>
    <cellStyle name="Millares 2 3 2 2 3" xfId="1040"/>
    <cellStyle name="Millares 2 3 2 2 3 2" xfId="1551"/>
    <cellStyle name="Millares 2 3 2 2 3 3" xfId="2046"/>
    <cellStyle name="Millares 2 3 2 2 4" xfId="1349"/>
    <cellStyle name="Millares 2 3 2 2 5" xfId="1844"/>
    <cellStyle name="Millares 2 3 2 3" xfId="806"/>
    <cellStyle name="Millares 2 3 2 3 2" xfId="1091"/>
    <cellStyle name="Millares 2 3 2 3 2 2" xfId="1592"/>
    <cellStyle name="Millares 2 3 2 3 2 3" xfId="2087"/>
    <cellStyle name="Millares 2 3 2 3 3" xfId="1398"/>
    <cellStyle name="Millares 2 3 2 3 4" xfId="1893"/>
    <cellStyle name="Millares 2 3 2 4" xfId="1012"/>
    <cellStyle name="Millares 2 3 2 4 2" xfId="1523"/>
    <cellStyle name="Millares 2 3 2 4 3" xfId="2018"/>
    <cellStyle name="Millares 2 3 2 5" xfId="1294"/>
    <cellStyle name="Millares 2 3 2 6" xfId="1789"/>
    <cellStyle name="Millares 2 3 3" xfId="597"/>
    <cellStyle name="Millares 2 3 3 2" xfId="983"/>
    <cellStyle name="Millares 2 3 3 2 2" xfId="1503"/>
    <cellStyle name="Millares 2 3 3 2 3" xfId="1998"/>
    <cellStyle name="Millares 2 3 3 3" xfId="1262"/>
    <cellStyle name="Millares 2 3 3 4" xfId="1757"/>
    <cellStyle name="Millares 2 3 4" xfId="786"/>
    <cellStyle name="Millares 2 3 4 2" xfId="1071"/>
    <cellStyle name="Millares 2 3 4 2 2" xfId="1572"/>
    <cellStyle name="Millares 2 3 4 2 3" xfId="2067"/>
    <cellStyle name="Millares 2 3 4 3" xfId="1378"/>
    <cellStyle name="Millares 2 3 4 4" xfId="1873"/>
    <cellStyle name="Millares 2 3 5" xfId="1221"/>
    <cellStyle name="Millares 2 3 6" xfId="1716"/>
    <cellStyle name="Millares 2 4" xfId="632"/>
    <cellStyle name="Millares 2 4 2" xfId="688"/>
    <cellStyle name="Millares 2 4 2 2" xfId="823"/>
    <cellStyle name="Millares 2 4 2 2 2" xfId="1108"/>
    <cellStyle name="Millares 2 4 2 2 2 2" xfId="1609"/>
    <cellStyle name="Millares 2 4 2 2 2 3" xfId="2104"/>
    <cellStyle name="Millares 2 4 2 2 3" xfId="1415"/>
    <cellStyle name="Millares 2 4 2 2 4" xfId="1910"/>
    <cellStyle name="Millares 2 4 2 3" xfId="1029"/>
    <cellStyle name="Millares 2 4 2 3 2" xfId="1540"/>
    <cellStyle name="Millares 2 4 2 3 3" xfId="2035"/>
    <cellStyle name="Millares 2 4 2 4" xfId="1333"/>
    <cellStyle name="Millares 2 4 2 5" xfId="1828"/>
    <cellStyle name="Millares 2 4 3" xfId="795"/>
    <cellStyle name="Millares 2 4 3 2" xfId="1080"/>
    <cellStyle name="Millares 2 4 3 2 2" xfId="1581"/>
    <cellStyle name="Millares 2 4 3 2 3" xfId="2076"/>
    <cellStyle name="Millares 2 4 3 3" xfId="1387"/>
    <cellStyle name="Millares 2 4 3 4" xfId="1882"/>
    <cellStyle name="Millares 2 4 4" xfId="1001"/>
    <cellStyle name="Millares 2 4 4 2" xfId="1512"/>
    <cellStyle name="Millares 2 4 4 3" xfId="2007"/>
    <cellStyle name="Millares 2 4 5" xfId="1277"/>
    <cellStyle name="Millares 2 4 6" xfId="1772"/>
    <cellStyle name="Millares 2 5" xfId="533"/>
    <cellStyle name="Millares 2 5 2" xfId="954"/>
    <cellStyle name="Millares 2 5 2 2" xfId="1492"/>
    <cellStyle name="Millares 2 5 2 3" xfId="1987"/>
    <cellStyle name="Millares 2 5 3" xfId="1247"/>
    <cellStyle name="Millares 2 5 4" xfId="1742"/>
    <cellStyle name="Millares 2 6" xfId="775"/>
    <cellStyle name="Millares 2 6 2" xfId="1060"/>
    <cellStyle name="Millares 2 6 2 2" xfId="1561"/>
    <cellStyle name="Millares 2 6 2 3" xfId="2056"/>
    <cellStyle name="Millares 2 6 3" xfId="1367"/>
    <cellStyle name="Millares 2 6 4" xfId="1862"/>
    <cellStyle name="Millares 2 7" xfId="1218"/>
    <cellStyle name="Millares 2 8" xfId="1713"/>
    <cellStyle name="Millares 3" xfId="363"/>
    <cellStyle name="Millares_Evoluciones" xfId="364"/>
    <cellStyle name="Milliers [0]_IMG Endesa 200505 nuevo" xfId="365"/>
    <cellStyle name="Moeda 2" xfId="366"/>
    <cellStyle name="Moeda 2 2" xfId="367"/>
    <cellStyle name="Moeda 2 2 2" xfId="651"/>
    <cellStyle name="Moeda 2 2 2 2" xfId="706"/>
    <cellStyle name="Moeda 2 2 2 2 2" xfId="1351"/>
    <cellStyle name="Moeda 2 2 2 2 3" xfId="1846"/>
    <cellStyle name="Moeda 2 2 2 3" xfId="1296"/>
    <cellStyle name="Moeda 2 2 2 4" xfId="1791"/>
    <cellStyle name="Moeda 2 2 3" xfId="676"/>
    <cellStyle name="Moeda 2 2 3 2" xfId="1321"/>
    <cellStyle name="Moeda 2 2 3 3" xfId="1816"/>
    <cellStyle name="Moeda 2 2 4" xfId="1223"/>
    <cellStyle name="Moeda 2 2 5" xfId="1718"/>
    <cellStyle name="Moeda 2 3" xfId="634"/>
    <cellStyle name="Moeda 2 3 2" xfId="690"/>
    <cellStyle name="Moeda 2 3 2 2" xfId="1335"/>
    <cellStyle name="Moeda 2 3 2 3" xfId="1830"/>
    <cellStyle name="Moeda 2 3 3" xfId="1279"/>
    <cellStyle name="Moeda 2 3 4" xfId="1774"/>
    <cellStyle name="Moeda 2 4" xfId="666"/>
    <cellStyle name="Moeda 2 4 2" xfId="1311"/>
    <cellStyle name="Moeda 2 4 3" xfId="1806"/>
    <cellStyle name="Moeda 2 5" xfId="853"/>
    <cellStyle name="Moeda 2 6" xfId="1222"/>
    <cellStyle name="Moeda 2 7" xfId="1717"/>
    <cellStyle name="Moeda 3" xfId="368"/>
    <cellStyle name="Moeda 3 2" xfId="369"/>
    <cellStyle name="Moeda 3 3" xfId="857"/>
    <cellStyle name="Moeda 3 3 2" xfId="1439"/>
    <cellStyle name="Moeda 3 3 3" xfId="1934"/>
    <cellStyle name="Moeda 4" xfId="861"/>
    <cellStyle name="Moeda 4 2" xfId="1130"/>
    <cellStyle name="Moeda 4 2 2" xfId="1631"/>
    <cellStyle name="Moeda 4 2 3" xfId="2126"/>
    <cellStyle name="Moeda 4 3" xfId="1441"/>
    <cellStyle name="Moeda 4 4" xfId="1936"/>
    <cellStyle name="Moeda 5" xfId="466"/>
    <cellStyle name="Moeda 5 2" xfId="1244"/>
    <cellStyle name="Moeda 5 3" xfId="1739"/>
    <cellStyle name="Moneda [0]_Gráfico S y B" xfId="370"/>
    <cellStyle name="Moneda_Gráfico S y B" xfId="371"/>
    <cellStyle name="Neutra 2" xfId="278"/>
    <cellStyle name="Neutra 2 2" xfId="537"/>
    <cellStyle name="Neutra 3" xfId="279"/>
    <cellStyle name="Neutra 4" xfId="277"/>
    <cellStyle name="Neutral" xfId="372"/>
    <cellStyle name="Neutral 2" xfId="538"/>
    <cellStyle name="Neutro 2" xfId="842"/>
    <cellStyle name="No-definido" xfId="373"/>
    <cellStyle name="No-definido 2" xfId="539"/>
    <cellStyle name="Normal" xfId="0" builtinId="0"/>
    <cellStyle name="Normal 10" xfId="469"/>
    <cellStyle name="Normal 11" xfId="467"/>
    <cellStyle name="Normal 12" xfId="850"/>
    <cellStyle name="Normal 12 2" xfId="1435"/>
    <cellStyle name="Normal 12 3" xfId="1930"/>
    <cellStyle name="Normal 13" xfId="1133"/>
    <cellStyle name="Normal 13 2" xfId="1634"/>
    <cellStyle name="Normal 13 3" xfId="2129"/>
    <cellStyle name="Normal 14" xfId="54"/>
    <cellStyle name="Normal 14 2" xfId="1169"/>
    <cellStyle name="Normal 14 3" xfId="1664"/>
    <cellStyle name="Normal 15" xfId="1136"/>
    <cellStyle name="Normal 16" xfId="1143"/>
    <cellStyle name="Normal 17" xfId="1639"/>
    <cellStyle name="Normal 18" xfId="1636"/>
    <cellStyle name="Normal 19" xfId="374"/>
    <cellStyle name="Normal 19 2" xfId="627"/>
    <cellStyle name="Normal 2" xfId="38"/>
    <cellStyle name="Normal 2 10" xfId="51"/>
    <cellStyle name="Normal 2 10 2" xfId="1135"/>
    <cellStyle name="Normal 2 11" xfId="87"/>
    <cellStyle name="Normal 2 12" xfId="90"/>
    <cellStyle name="Normal 2 13" xfId="93"/>
    <cellStyle name="Normal 2 14" xfId="96"/>
    <cellStyle name="Normal 2 15" xfId="99"/>
    <cellStyle name="Normal 2 16" xfId="102"/>
    <cellStyle name="Normal 2 17" xfId="105"/>
    <cellStyle name="Normal 2 18" xfId="108"/>
    <cellStyle name="Normal 2 19" xfId="111"/>
    <cellStyle name="Normal 2 2" xfId="57"/>
    <cellStyle name="Normal 2 2 2" xfId="375"/>
    <cellStyle name="Normal 2 2 2 2" xfId="376"/>
    <cellStyle name="Normal 2 2 2 2 2" xfId="601"/>
    <cellStyle name="Normal 2 2 2 3" xfId="542"/>
    <cellStyle name="Normal 2 2 3" xfId="377"/>
    <cellStyle name="Normal 2 2 3 2" xfId="600"/>
    <cellStyle name="Normal 2 2 4" xfId="541"/>
    <cellStyle name="Normal 2 2 5" xfId="855"/>
    <cellStyle name="Normal 2 2 5 2" xfId="1437"/>
    <cellStyle name="Normal 2 2 5 3" xfId="1932"/>
    <cellStyle name="Normal 2 20" xfId="114"/>
    <cellStyle name="Normal 2 21" xfId="117"/>
    <cellStyle name="Normal 2 22" xfId="120"/>
    <cellStyle name="Normal 2 23" xfId="123"/>
    <cellStyle name="Normal 2 24" xfId="126"/>
    <cellStyle name="Normal 2 25" xfId="129"/>
    <cellStyle name="Normal 2 26" xfId="132"/>
    <cellStyle name="Normal 2 27" xfId="135"/>
    <cellStyle name="Normal 2 28" xfId="138"/>
    <cellStyle name="Normal 2 29" xfId="141"/>
    <cellStyle name="Normal 2 3" xfId="67"/>
    <cellStyle name="Normal 2 3 2" xfId="378"/>
    <cellStyle name="Normal 2 3 2 2" xfId="379"/>
    <cellStyle name="Normal 2 3 2 2 2" xfId="602"/>
    <cellStyle name="Normal 2 3 2 3" xfId="544"/>
    <cellStyle name="Normal 2 3 3" xfId="543"/>
    <cellStyle name="Normal 2 30" xfId="144"/>
    <cellStyle name="Normal 2 31" xfId="147"/>
    <cellStyle name="Normal 2 32" xfId="150"/>
    <cellStyle name="Normal 2 33" xfId="153"/>
    <cellStyle name="Normal 2 34" xfId="156"/>
    <cellStyle name="Normal 2 35" xfId="159"/>
    <cellStyle name="Normal 2 36" xfId="162"/>
    <cellStyle name="Normal 2 37" xfId="165"/>
    <cellStyle name="Normal 2 38" xfId="168"/>
    <cellStyle name="Normal 2 39" xfId="171"/>
    <cellStyle name="Normal 2 4" xfId="70"/>
    <cellStyle name="Normal 2 4 2" xfId="599"/>
    <cellStyle name="Normal 2 40" xfId="174"/>
    <cellStyle name="Normal 2 41" xfId="177"/>
    <cellStyle name="Normal 2 42" xfId="180"/>
    <cellStyle name="Normal 2 43" xfId="185"/>
    <cellStyle name="Normal 2 44" xfId="540"/>
    <cellStyle name="Normal 2 45" xfId="851"/>
    <cellStyle name="Normal 2 46" xfId="60"/>
    <cellStyle name="Normal 2 5" xfId="68"/>
    <cellStyle name="Normal 2 6" xfId="73"/>
    <cellStyle name="Normal 2 7" xfId="76"/>
    <cellStyle name="Normal 2 8" xfId="79"/>
    <cellStyle name="Normal 2 9" xfId="82"/>
    <cellStyle name="Normal 22" xfId="2131"/>
    <cellStyle name="Normal 25" xfId="380"/>
    <cellStyle name="Normal 25 2" xfId="628"/>
    <cellStyle name="Normal 3" xfId="44"/>
    <cellStyle name="Normal 3 2" xfId="280"/>
    <cellStyle name="Normal 3 2 2" xfId="546"/>
    <cellStyle name="Normal 3 2 3" xfId="1215"/>
    <cellStyle name="Normal 3 2 4" xfId="1710"/>
    <cellStyle name="Normal 3 3" xfId="381"/>
    <cellStyle name="Normal 3 3 2" xfId="603"/>
    <cellStyle name="Normal 3 4" xfId="545"/>
    <cellStyle name="Normal 3 5" xfId="59"/>
    <cellStyle name="Normal 32" xfId="382"/>
    <cellStyle name="Normal 32 2" xfId="629"/>
    <cellStyle name="Normal 4" xfId="35"/>
    <cellStyle name="Normal 4 2" xfId="383"/>
    <cellStyle name="Normal 4 2 2" xfId="652"/>
    <cellStyle name="Normal 4 2 2 2" xfId="707"/>
    <cellStyle name="Normal 4 2 2 2 2" xfId="1352"/>
    <cellStyle name="Normal 4 2 2 2 3" xfId="1847"/>
    <cellStyle name="Normal 4 2 2 3" xfId="1297"/>
    <cellStyle name="Normal 4 2 2 4" xfId="1792"/>
    <cellStyle name="Normal 4 2 3" xfId="677"/>
    <cellStyle name="Normal 4 2 3 2" xfId="1322"/>
    <cellStyle name="Normal 4 2 3 3" xfId="1817"/>
    <cellStyle name="Normal 4 2 4" xfId="604"/>
    <cellStyle name="Normal 4 2 4 2" xfId="1264"/>
    <cellStyle name="Normal 4 2 4 3" xfId="1759"/>
    <cellStyle name="Normal 4 2 5" xfId="1224"/>
    <cellStyle name="Normal 4 2 6" xfId="1719"/>
    <cellStyle name="Normal 4 3" xfId="635"/>
    <cellStyle name="Normal 4 3 2" xfId="691"/>
    <cellStyle name="Normal 4 3 2 2" xfId="1336"/>
    <cellStyle name="Normal 4 3 2 3" xfId="1831"/>
    <cellStyle name="Normal 4 3 3" xfId="1280"/>
    <cellStyle name="Normal 4 3 4" xfId="1775"/>
    <cellStyle name="Normal 4 4" xfId="667"/>
    <cellStyle name="Normal 4 4 2" xfId="1312"/>
    <cellStyle name="Normal 4 4 3" xfId="1807"/>
    <cellStyle name="Normal 4 5" xfId="547"/>
    <cellStyle name="Normal 4 5 2" xfId="1249"/>
    <cellStyle name="Normal 4 5 3" xfId="1744"/>
    <cellStyle name="Normal 4 6" xfId="281"/>
    <cellStyle name="Normal 4 7" xfId="1160"/>
    <cellStyle name="Normal 4 8" xfId="1655"/>
    <cellStyle name="Normal 40" xfId="384"/>
    <cellStyle name="Normal 40 2" xfId="630"/>
    <cellStyle name="Normal 5" xfId="385"/>
    <cellStyle name="Normal 5 2" xfId="386"/>
    <cellStyle name="Normal 5 2 2" xfId="653"/>
    <cellStyle name="Normal 5 2 2 2" xfId="708"/>
    <cellStyle name="Normal 5 2 2 2 2" xfId="1353"/>
    <cellStyle name="Normal 5 2 2 2 3" xfId="1848"/>
    <cellStyle name="Normal 5 2 2 3" xfId="1298"/>
    <cellStyle name="Normal 5 2 2 4" xfId="1793"/>
    <cellStyle name="Normal 5 2 3" xfId="678"/>
    <cellStyle name="Normal 5 2 3 2" xfId="1323"/>
    <cellStyle name="Normal 5 2 3 3" xfId="1818"/>
    <cellStyle name="Normal 5 2 4" xfId="605"/>
    <cellStyle name="Normal 5 2 4 2" xfId="1265"/>
    <cellStyle name="Normal 5 2 4 3" xfId="1760"/>
    <cellStyle name="Normal 5 2 5" xfId="1226"/>
    <cellStyle name="Normal 5 2 6" xfId="1721"/>
    <cellStyle name="Normal 5 3" xfId="636"/>
    <cellStyle name="Normal 5 3 2" xfId="692"/>
    <cellStyle name="Normal 5 3 2 2" xfId="1337"/>
    <cellStyle name="Normal 5 3 2 3" xfId="1832"/>
    <cellStyle name="Normal 5 3 3" xfId="1281"/>
    <cellStyle name="Normal 5 3 4" xfId="1776"/>
    <cellStyle name="Normal 5 4" xfId="668"/>
    <cellStyle name="Normal 5 4 2" xfId="1313"/>
    <cellStyle name="Normal 5 4 3" xfId="1808"/>
    <cellStyle name="Normal 5 5" xfId="548"/>
    <cellStyle name="Normal 5 5 2" xfId="1250"/>
    <cellStyle name="Normal 5 5 3" xfId="1745"/>
    <cellStyle name="Normal 5 6" xfId="859"/>
    <cellStyle name="Normal 5 7" xfId="1225"/>
    <cellStyle name="Normal 5 8" xfId="1720"/>
    <cellStyle name="Normal 6" xfId="387"/>
    <cellStyle name="Normal 6 2" xfId="549"/>
    <cellStyle name="Normal 7" xfId="388"/>
    <cellStyle name="Normal 7 2" xfId="389"/>
    <cellStyle name="Normal 7 2 2" xfId="654"/>
    <cellStyle name="Normal 7 2 2 2" xfId="709"/>
    <cellStyle name="Normal 7 2 2 2 2" xfId="1354"/>
    <cellStyle name="Normal 7 2 2 2 3" xfId="1849"/>
    <cellStyle name="Normal 7 2 2 3" xfId="1299"/>
    <cellStyle name="Normal 7 2 2 4" xfId="1794"/>
    <cellStyle name="Normal 7 2 3" xfId="679"/>
    <cellStyle name="Normal 7 2 3 2" xfId="1324"/>
    <cellStyle name="Normal 7 2 3 3" xfId="1819"/>
    <cellStyle name="Normal 7 2 4" xfId="606"/>
    <cellStyle name="Normal 7 2 4 2" xfId="1266"/>
    <cellStyle name="Normal 7 2 4 3" xfId="1761"/>
    <cellStyle name="Normal 7 2 5" xfId="1228"/>
    <cellStyle name="Normal 7 2 6" xfId="1723"/>
    <cellStyle name="Normal 7 3" xfId="637"/>
    <cellStyle name="Normal 7 3 2" xfId="693"/>
    <cellStyle name="Normal 7 3 2 2" xfId="1338"/>
    <cellStyle name="Normal 7 3 2 3" xfId="1833"/>
    <cellStyle name="Normal 7 3 3" xfId="1282"/>
    <cellStyle name="Normal 7 3 4" xfId="1777"/>
    <cellStyle name="Normal 7 4" xfId="669"/>
    <cellStyle name="Normal 7 4 2" xfId="1314"/>
    <cellStyle name="Normal 7 4 3" xfId="1809"/>
    <cellStyle name="Normal 7 5" xfId="550"/>
    <cellStyle name="Normal 7 5 2" xfId="1251"/>
    <cellStyle name="Normal 7 5 3" xfId="1746"/>
    <cellStyle name="Normal 7 6" xfId="1227"/>
    <cellStyle name="Normal 7 7" xfId="1722"/>
    <cellStyle name="Normal 8" xfId="390"/>
    <cellStyle name="Normal 8 2" xfId="391"/>
    <cellStyle name="Normal 8 2 2" xfId="655"/>
    <cellStyle name="Normal 8 2 2 2" xfId="710"/>
    <cellStyle name="Normal 8 2 2 2 2" xfId="1355"/>
    <cellStyle name="Normal 8 2 2 2 3" xfId="1850"/>
    <cellStyle name="Normal 8 2 2 3" xfId="1300"/>
    <cellStyle name="Normal 8 2 2 4" xfId="1795"/>
    <cellStyle name="Normal 8 2 3" xfId="680"/>
    <cellStyle name="Normal 8 2 3 2" xfId="1325"/>
    <cellStyle name="Normal 8 2 3 3" xfId="1820"/>
    <cellStyle name="Normal 8 2 4" xfId="607"/>
    <cellStyle name="Normal 8 2 4 2" xfId="1267"/>
    <cellStyle name="Normal 8 2 4 3" xfId="1762"/>
    <cellStyle name="Normal 8 2 5" xfId="1230"/>
    <cellStyle name="Normal 8 2 6" xfId="1725"/>
    <cellStyle name="Normal 8 3" xfId="638"/>
    <cellStyle name="Normal 8 3 2" xfId="694"/>
    <cellStyle name="Normal 8 3 2 2" xfId="1339"/>
    <cellStyle name="Normal 8 3 2 3" xfId="1834"/>
    <cellStyle name="Normal 8 3 3" xfId="1283"/>
    <cellStyle name="Normal 8 3 4" xfId="1778"/>
    <cellStyle name="Normal 8 4" xfId="670"/>
    <cellStyle name="Normal 8 4 2" xfId="1315"/>
    <cellStyle name="Normal 8 4 3" xfId="1810"/>
    <cellStyle name="Normal 8 5" xfId="551"/>
    <cellStyle name="Normal 8 5 2" xfId="1252"/>
    <cellStyle name="Normal 8 5 3" xfId="1747"/>
    <cellStyle name="Normal 8 6" xfId="1229"/>
    <cellStyle name="Normal 8 7" xfId="1724"/>
    <cellStyle name="Normal 9" xfId="392"/>
    <cellStyle name="Normal 9 2" xfId="662"/>
    <cellStyle name="Normal 9 2 2" xfId="717"/>
    <cellStyle name="Normal 9 2 2 2" xfId="1362"/>
    <cellStyle name="Normal 9 2 2 3" xfId="1857"/>
    <cellStyle name="Normal 9 2 3" xfId="1307"/>
    <cellStyle name="Normal 9 2 4" xfId="1802"/>
    <cellStyle name="Normal 9 3" xfId="684"/>
    <cellStyle name="Normal 9 3 2" xfId="1329"/>
    <cellStyle name="Normal 9 3 3" xfId="1824"/>
    <cellStyle name="Normal 9 4" xfId="625"/>
    <cellStyle name="Normal 9 4 2" xfId="1274"/>
    <cellStyle name="Normal 9 4 3" xfId="1769"/>
    <cellStyle name="Normal 9 5" xfId="1231"/>
    <cellStyle name="Normal 9 6" xfId="1726"/>
    <cellStyle name="Normale_CE_preliminare" xfId="393"/>
    <cellStyle name="Normalny_CONSO-CR_OCTOBRE 2004" xfId="394"/>
    <cellStyle name="Nota 2" xfId="283"/>
    <cellStyle name="Nota 2 2" xfId="395"/>
    <cellStyle name="Nota 2 2 2" xfId="656"/>
    <cellStyle name="Nota 2 2 2 2" xfId="711"/>
    <cellStyle name="Nota 2 2 2 2 2" xfId="1356"/>
    <cellStyle name="Nota 2 2 2 2 3" xfId="1851"/>
    <cellStyle name="Nota 2 2 2 3" xfId="1301"/>
    <cellStyle name="Nota 2 2 2 4" xfId="1796"/>
    <cellStyle name="Nota 2 2 3" xfId="681"/>
    <cellStyle name="Nota 2 2 3 2" xfId="1326"/>
    <cellStyle name="Nota 2 2 3 3" xfId="1821"/>
    <cellStyle name="Nota 2 2 4" xfId="608"/>
    <cellStyle name="Nota 2 2 4 2" xfId="1268"/>
    <cellStyle name="Nota 2 2 4 3" xfId="1763"/>
    <cellStyle name="Nota 2 2 5" xfId="1232"/>
    <cellStyle name="Nota 2 2 6" xfId="1727"/>
    <cellStyle name="Nota 2 3" xfId="639"/>
    <cellStyle name="Nota 2 3 2" xfId="695"/>
    <cellStyle name="Nota 2 3 2 2" xfId="1340"/>
    <cellStyle name="Nota 2 3 2 3" xfId="1835"/>
    <cellStyle name="Nota 2 3 3" xfId="1284"/>
    <cellStyle name="Nota 2 3 4" xfId="1779"/>
    <cellStyle name="Nota 2 4" xfId="671"/>
    <cellStyle name="Nota 2 4 2" xfId="1316"/>
    <cellStyle name="Nota 2 4 3" xfId="1811"/>
    <cellStyle name="Nota 2 5" xfId="553"/>
    <cellStyle name="Nota 2 5 2" xfId="1253"/>
    <cellStyle name="Nota 2 5 3" xfId="1748"/>
    <cellStyle name="Nota 2 6" xfId="913"/>
    <cellStyle name="Nota 3" xfId="284"/>
    <cellStyle name="Nota 3 2" xfId="552"/>
    <cellStyle name="Nota 3 2 2" xfId="956"/>
    <cellStyle name="Nota 3 3" xfId="734"/>
    <cellStyle name="Nota 3 4" xfId="914"/>
    <cellStyle name="Nota 4" xfId="282"/>
    <cellStyle name="Nota 4 2" xfId="912"/>
    <cellStyle name="Nota 5" xfId="843"/>
    <cellStyle name="Nota 5 2" xfId="1434"/>
    <cellStyle name="Nota 5 3" xfId="1929"/>
    <cellStyle name="Notas" xfId="396"/>
    <cellStyle name="Notas 2" xfId="397"/>
    <cellStyle name="Notas 2 2" xfId="609"/>
    <cellStyle name="Notas 2 2 2" xfId="985"/>
    <cellStyle name="Notas 2 3" xfId="750"/>
    <cellStyle name="Notas 2 4" xfId="926"/>
    <cellStyle name="Notas 3" xfId="554"/>
    <cellStyle name="Notas 3 2" xfId="957"/>
    <cellStyle name="Notas 4" xfId="735"/>
    <cellStyle name="Notas 5" xfId="925"/>
    <cellStyle name="Porcentagem" xfId="1" builtinId="5"/>
    <cellStyle name="Porcentagem 2" xfId="40"/>
    <cellStyle name="Porcentagem 2 2" xfId="398"/>
    <cellStyle name="Porcentagem 2 3" xfId="854"/>
    <cellStyle name="Porcentagem 3" xfId="37"/>
    <cellStyle name="Porcentagem 3 2" xfId="399"/>
    <cellStyle name="Porcentagem 3 3" xfId="400"/>
    <cellStyle name="Porcentagem 3 4" xfId="285"/>
    <cellStyle name="Porcentagem 3 5" xfId="1162"/>
    <cellStyle name="Porcentagem 3 6" xfId="1657"/>
    <cellStyle name="Porcentagem 4" xfId="401"/>
    <cellStyle name="Porcentagem 4 2" xfId="402"/>
    <cellStyle name="Porcentagem 5" xfId="403"/>
    <cellStyle name="Porcentagem 5 2" xfId="664"/>
    <cellStyle name="Porcentagem 5 2 2" xfId="719"/>
    <cellStyle name="Porcentagem 5 2 2 2" xfId="1364"/>
    <cellStyle name="Porcentagem 5 2 2 3" xfId="1859"/>
    <cellStyle name="Porcentagem 5 2 3" xfId="1309"/>
    <cellStyle name="Porcentagem 5 2 4" xfId="1804"/>
    <cellStyle name="Porcentagem 5 3" xfId="686"/>
    <cellStyle name="Porcentagem 5 3 2" xfId="1331"/>
    <cellStyle name="Porcentagem 5 3 3" xfId="1826"/>
    <cellStyle name="Porcentagem 5 4" xfId="1233"/>
    <cellStyle name="Porcentagem 5 5" xfId="1728"/>
    <cellStyle name="Porcentagem 6" xfId="555"/>
    <cellStyle name="Porcentagem 7" xfId="720"/>
    <cellStyle name="Porcentagem 8" xfId="1138"/>
    <cellStyle name="Porcentagem 9" xfId="1638"/>
    <cellStyle name="Porcentaje 2" xfId="1640"/>
    <cellStyle name="Saída" xfId="10" builtinId="21" customBuiltin="1"/>
    <cellStyle name="Saída 2" xfId="287"/>
    <cellStyle name="Saída 2 2" xfId="556"/>
    <cellStyle name="Saída 2 2 2" xfId="958"/>
    <cellStyle name="Saída 2 3" xfId="733"/>
    <cellStyle name="Saída 2 4" xfId="916"/>
    <cellStyle name="Saída 3" xfId="288"/>
    <cellStyle name="Saída 3 2" xfId="917"/>
    <cellStyle name="Saída 4" xfId="286"/>
    <cellStyle name="Saída 4 2" xfId="915"/>
    <cellStyle name="Salida" xfId="404"/>
    <cellStyle name="Salida 2" xfId="557"/>
    <cellStyle name="Salida 2 2" xfId="959"/>
    <cellStyle name="Salida 3" xfId="736"/>
    <cellStyle name="Salida 4" xfId="927"/>
    <cellStyle name="SAPBEXaggData" xfId="405"/>
    <cellStyle name="SAPBEXaggData 2" xfId="737"/>
    <cellStyle name="SAPBEXaggDataEmph" xfId="406"/>
    <cellStyle name="SAPBEXaggDataEmph 2" xfId="738"/>
    <cellStyle name="SAPBEXaggItem" xfId="407"/>
    <cellStyle name="SAPBEXaggItem 2" xfId="743"/>
    <cellStyle name="SAPBEXaggItemX" xfId="408"/>
    <cellStyle name="SAPBEXaggItemX 2" xfId="559"/>
    <cellStyle name="SAPBEXaggItemX 2 2" xfId="961"/>
    <cellStyle name="SAPBEXaggItemX 3" xfId="536"/>
    <cellStyle name="SAPBEXaggItemX 4" xfId="928"/>
    <cellStyle name="SAPBEXchaText" xfId="409"/>
    <cellStyle name="SAPBEXexcBad7" xfId="410"/>
    <cellStyle name="SAPBEXexcBad7 2" xfId="722"/>
    <cellStyle name="SAPBEXexcBad8" xfId="411"/>
    <cellStyle name="SAPBEXexcBad8 2" xfId="729"/>
    <cellStyle name="SAPBEXexcBad9" xfId="412"/>
    <cellStyle name="SAPBEXexcBad9 2" xfId="594"/>
    <cellStyle name="SAPBEXexcCritical4" xfId="413"/>
    <cellStyle name="SAPBEXexcCritical4 2" xfId="739"/>
    <cellStyle name="SAPBEXexcCritical5" xfId="414"/>
    <cellStyle name="SAPBEXexcCritical5 2" xfId="573"/>
    <cellStyle name="SAPBEXexcCritical6" xfId="415"/>
    <cellStyle name="SAPBEXexcCritical6 2" xfId="740"/>
    <cellStyle name="SAPBEXexcGood1" xfId="416"/>
    <cellStyle name="SAPBEXexcGood1 2" xfId="741"/>
    <cellStyle name="SAPBEXexcGood2" xfId="417"/>
    <cellStyle name="SAPBEXexcGood2 2" xfId="763"/>
    <cellStyle name="SAPBEXexcGood3" xfId="418"/>
    <cellStyle name="SAPBEXexcGood3 2" xfId="742"/>
    <cellStyle name="SAPBEXfilterDrill" xfId="419"/>
    <cellStyle name="SAPBEXfilterDrill 2" xfId="748"/>
    <cellStyle name="SAPBEXfilterDrill 2 2" xfId="1049"/>
    <cellStyle name="SAPBEXfilterDrill 3" xfId="759"/>
    <cellStyle name="SAPBEXfilterDrill 3 2" xfId="1053"/>
    <cellStyle name="SAPBEXfilterDrill 4" xfId="769"/>
    <cellStyle name="SAPBEXfilterDrill 4 2" xfId="1056"/>
    <cellStyle name="SAPBEXfilterDrill 5" xfId="767"/>
    <cellStyle name="SAPBEXfilterDrill 5 2" xfId="1055"/>
    <cellStyle name="SAPBEXfilterDrill 6" xfId="558"/>
    <cellStyle name="SAPBEXfilterDrill 6 2" xfId="960"/>
    <cellStyle name="SAPBEXfilterDrill 7" xfId="771"/>
    <cellStyle name="SAPBEXfilterDrill 7 2" xfId="1057"/>
    <cellStyle name="SAPBEXfilterDrill 8" xfId="758"/>
    <cellStyle name="SAPBEXfilterDrill 8 2" xfId="1052"/>
    <cellStyle name="SAPBEXfilterDrill 9" xfId="772"/>
    <cellStyle name="SAPBEXfilterItem" xfId="420"/>
    <cellStyle name="SAPBEXfilterText" xfId="421"/>
    <cellStyle name="SAPBEXformats" xfId="422"/>
    <cellStyle name="SAPBEXformats 2" xfId="745"/>
    <cellStyle name="SAPBEXheaderItem" xfId="423"/>
    <cellStyle name="SAPBEXheaderText" xfId="424"/>
    <cellStyle name="SAPBEXHLevel0" xfId="425"/>
    <cellStyle name="SAPBEXHLevel0 2" xfId="426"/>
    <cellStyle name="SAPBEXHLevel0 2 2" xfId="611"/>
    <cellStyle name="SAPBEXHLevel0 2 2 2" xfId="986"/>
    <cellStyle name="SAPBEXHLevel0 2 3" xfId="755"/>
    <cellStyle name="SAPBEXHLevel0 2 4" xfId="930"/>
    <cellStyle name="SAPBEXHLevel0 3" xfId="562"/>
    <cellStyle name="SAPBEXHLevel0 3 2" xfId="962"/>
    <cellStyle name="SAPBEXHLevel0 4" xfId="727"/>
    <cellStyle name="SAPBEXHLevel0 5" xfId="929"/>
    <cellStyle name="SAPBEXHLevel0X" xfId="427"/>
    <cellStyle name="SAPBEXHLevel0X 2" xfId="428"/>
    <cellStyle name="SAPBEXHLevel0X 2 2" xfId="612"/>
    <cellStyle name="SAPBEXHLevel0X 2 2 2" xfId="987"/>
    <cellStyle name="SAPBEXHLevel0X 2 3" xfId="751"/>
    <cellStyle name="SAPBEXHLevel0X 2 4" xfId="932"/>
    <cellStyle name="SAPBEXHLevel0X 3" xfId="563"/>
    <cellStyle name="SAPBEXHLevel0X 3 2" xfId="963"/>
    <cellStyle name="SAPBEXHLevel0X 4" xfId="768"/>
    <cellStyle name="SAPBEXHLevel0X 5" xfId="931"/>
    <cellStyle name="SAPBEXHLevel1" xfId="429"/>
    <cellStyle name="SAPBEXHLevel1 2" xfId="430"/>
    <cellStyle name="SAPBEXHLevel1 2 2" xfId="613"/>
    <cellStyle name="SAPBEXHLevel1 2 2 2" xfId="988"/>
    <cellStyle name="SAPBEXHLevel1 2 3" xfId="760"/>
    <cellStyle name="SAPBEXHLevel1 2 4" xfId="934"/>
    <cellStyle name="SAPBEXHLevel1 3" xfId="564"/>
    <cellStyle name="SAPBEXHLevel1 3 2" xfId="964"/>
    <cellStyle name="SAPBEXHLevel1 4" xfId="561"/>
    <cellStyle name="SAPBEXHLevel1 5" xfId="933"/>
    <cellStyle name="SAPBEXHLevel1X" xfId="431"/>
    <cellStyle name="SAPBEXHLevel1X 2" xfId="432"/>
    <cellStyle name="SAPBEXHLevel1X 2 2" xfId="614"/>
    <cellStyle name="SAPBEXHLevel1X 2 2 2" xfId="989"/>
    <cellStyle name="SAPBEXHLevel1X 2 3" xfId="752"/>
    <cellStyle name="SAPBEXHLevel1X 2 4" xfId="936"/>
    <cellStyle name="SAPBEXHLevel1X 3" xfId="565"/>
    <cellStyle name="SAPBEXHLevel1X 3 2" xfId="965"/>
    <cellStyle name="SAPBEXHLevel1X 4" xfId="724"/>
    <cellStyle name="SAPBEXHLevel1X 5" xfId="935"/>
    <cellStyle name="SAPBEXHLevel2" xfId="433"/>
    <cellStyle name="SAPBEXHLevel2 2" xfId="434"/>
    <cellStyle name="SAPBEXHLevel2 2 2" xfId="615"/>
    <cellStyle name="SAPBEXHLevel2 2 2 2" xfId="990"/>
    <cellStyle name="SAPBEXHLevel2 2 3" xfId="761"/>
    <cellStyle name="SAPBEXHLevel2 2 4" xfId="938"/>
    <cellStyle name="SAPBEXHLevel2 3" xfId="566"/>
    <cellStyle name="SAPBEXHLevel2 3 2" xfId="966"/>
    <cellStyle name="SAPBEXHLevel2 4" xfId="731"/>
    <cellStyle name="SAPBEXHLevel2 5" xfId="937"/>
    <cellStyle name="SAPBEXHLevel2X" xfId="435"/>
    <cellStyle name="SAPBEXHLevel2X 2" xfId="436"/>
    <cellStyle name="SAPBEXHLevel2X 2 2" xfId="616"/>
    <cellStyle name="SAPBEXHLevel2X 2 2 2" xfId="991"/>
    <cellStyle name="SAPBEXHLevel2X 2 3" xfId="753"/>
    <cellStyle name="SAPBEXHLevel2X 2 4" xfId="940"/>
    <cellStyle name="SAPBEXHLevel2X 3" xfId="567"/>
    <cellStyle name="SAPBEXHLevel2X 3 2" xfId="967"/>
    <cellStyle name="SAPBEXHLevel2X 4" xfId="744"/>
    <cellStyle name="SAPBEXHLevel2X 5" xfId="939"/>
    <cellStyle name="SAPBEXHLevel3" xfId="437"/>
    <cellStyle name="SAPBEXHLevel3 2" xfId="438"/>
    <cellStyle name="SAPBEXHLevel3 2 2" xfId="617"/>
    <cellStyle name="SAPBEXHLevel3 2 2 2" xfId="992"/>
    <cellStyle name="SAPBEXHLevel3 2 3" xfId="732"/>
    <cellStyle name="SAPBEXHLevel3 2 4" xfId="942"/>
    <cellStyle name="SAPBEXHLevel3 3" xfId="568"/>
    <cellStyle name="SAPBEXHLevel3 3 2" xfId="968"/>
    <cellStyle name="SAPBEXHLevel3 4" xfId="746"/>
    <cellStyle name="SAPBEXHLevel3 5" xfId="941"/>
    <cellStyle name="SAPBEXHLevel3X" xfId="439"/>
    <cellStyle name="SAPBEXHLevel3X 2" xfId="440"/>
    <cellStyle name="SAPBEXHLevel3X 2 2" xfId="618"/>
    <cellStyle name="SAPBEXHLevel3X 2 2 2" xfId="993"/>
    <cellStyle name="SAPBEXHLevel3X 2 3" xfId="762"/>
    <cellStyle name="SAPBEXHLevel3X 2 4" xfId="944"/>
    <cellStyle name="SAPBEXHLevel3X 3" xfId="569"/>
    <cellStyle name="SAPBEXHLevel3X 3 2" xfId="969"/>
    <cellStyle name="SAPBEXHLevel3X 4" xfId="747"/>
    <cellStyle name="SAPBEXHLevel3X 5" xfId="943"/>
    <cellStyle name="SAPBEXresData" xfId="441"/>
    <cellStyle name="SAPBEXresData 2" xfId="535"/>
    <cellStyle name="SAPBEXresDataEmph" xfId="442"/>
    <cellStyle name="SAPBEXresDataEmph 2" xfId="571"/>
    <cellStyle name="SAPBEXresItem" xfId="443"/>
    <cellStyle name="SAPBEXresItem 2" xfId="723"/>
    <cellStyle name="SAPBEXresItemX" xfId="444"/>
    <cellStyle name="SAPBEXresItemX 2" xfId="570"/>
    <cellStyle name="SAPBEXresItemX 2 2" xfId="970"/>
    <cellStyle name="SAPBEXresItemX 3" xfId="730"/>
    <cellStyle name="SAPBEXresItemX 4" xfId="945"/>
    <cellStyle name="SAPBEXstdData" xfId="445"/>
    <cellStyle name="SAPBEXstdData 2" xfId="766"/>
    <cellStyle name="SAPBEXstdDataEmph" xfId="446"/>
    <cellStyle name="SAPBEXstdDataEmph 2" xfId="610"/>
    <cellStyle name="SAPBEXstdItem" xfId="447"/>
    <cellStyle name="SAPBEXstdItem 2" xfId="728"/>
    <cellStyle name="SAPBEXstdItemX" xfId="448"/>
    <cellStyle name="SAPBEXstdItemX 2" xfId="572"/>
    <cellStyle name="SAPBEXstdItemX 2 2" xfId="971"/>
    <cellStyle name="SAPBEXstdItemX 3" xfId="757"/>
    <cellStyle name="SAPBEXstdItemX 4" xfId="946"/>
    <cellStyle name="SAPBEXtitle" xfId="449"/>
    <cellStyle name="SAPBEXundefined" xfId="450"/>
    <cellStyle name="SAPBEXundefined 2" xfId="725"/>
    <cellStyle name="Separador de milhares 2" xfId="56"/>
    <cellStyle name="Separador de milhares 2 10" xfId="89"/>
    <cellStyle name="Separador de milhares 2 10 2" xfId="872"/>
    <cellStyle name="Separador de milhares 2 10 2 2" xfId="1452"/>
    <cellStyle name="Separador de milhares 2 10 2 3" xfId="1947"/>
    <cellStyle name="Separador de milhares 2 10 3" xfId="1181"/>
    <cellStyle name="Separador de milhares 2 10 4" xfId="1676"/>
    <cellStyle name="Separador de milhares 2 11" xfId="92"/>
    <cellStyle name="Separador de milhares 2 11 2" xfId="873"/>
    <cellStyle name="Separador de milhares 2 11 2 2" xfId="1453"/>
    <cellStyle name="Separador de milhares 2 11 2 3" xfId="1948"/>
    <cellStyle name="Separador de milhares 2 11 3" xfId="1182"/>
    <cellStyle name="Separador de milhares 2 11 4" xfId="1677"/>
    <cellStyle name="Separador de milhares 2 12" xfId="95"/>
    <cellStyle name="Separador de milhares 2 12 2" xfId="874"/>
    <cellStyle name="Separador de milhares 2 12 2 2" xfId="1454"/>
    <cellStyle name="Separador de milhares 2 12 2 3" xfId="1949"/>
    <cellStyle name="Separador de milhares 2 12 3" xfId="1183"/>
    <cellStyle name="Separador de milhares 2 12 4" xfId="1678"/>
    <cellStyle name="Separador de milhares 2 13" xfId="98"/>
    <cellStyle name="Separador de milhares 2 13 2" xfId="875"/>
    <cellStyle name="Separador de milhares 2 13 2 2" xfId="1455"/>
    <cellStyle name="Separador de milhares 2 13 2 3" xfId="1950"/>
    <cellStyle name="Separador de milhares 2 13 3" xfId="1184"/>
    <cellStyle name="Separador de milhares 2 13 4" xfId="1679"/>
    <cellStyle name="Separador de milhares 2 14" xfId="101"/>
    <cellStyle name="Separador de milhares 2 14 2" xfId="876"/>
    <cellStyle name="Separador de milhares 2 14 2 2" xfId="1456"/>
    <cellStyle name="Separador de milhares 2 14 2 3" xfId="1951"/>
    <cellStyle name="Separador de milhares 2 14 3" xfId="1185"/>
    <cellStyle name="Separador de milhares 2 14 4" xfId="1680"/>
    <cellStyle name="Separador de milhares 2 15" xfId="104"/>
    <cellStyle name="Separador de milhares 2 15 2" xfId="877"/>
    <cellStyle name="Separador de milhares 2 15 2 2" xfId="1457"/>
    <cellStyle name="Separador de milhares 2 15 2 3" xfId="1952"/>
    <cellStyle name="Separador de milhares 2 15 3" xfId="1186"/>
    <cellStyle name="Separador de milhares 2 15 4" xfId="1681"/>
    <cellStyle name="Separador de milhares 2 16" xfId="107"/>
    <cellStyle name="Separador de milhares 2 16 2" xfId="878"/>
    <cellStyle name="Separador de milhares 2 16 2 2" xfId="1458"/>
    <cellStyle name="Separador de milhares 2 16 2 3" xfId="1953"/>
    <cellStyle name="Separador de milhares 2 16 3" xfId="1187"/>
    <cellStyle name="Separador de milhares 2 16 4" xfId="1682"/>
    <cellStyle name="Separador de milhares 2 17" xfId="110"/>
    <cellStyle name="Separador de milhares 2 17 2" xfId="879"/>
    <cellStyle name="Separador de milhares 2 17 2 2" xfId="1459"/>
    <cellStyle name="Separador de milhares 2 17 2 3" xfId="1954"/>
    <cellStyle name="Separador de milhares 2 17 3" xfId="1188"/>
    <cellStyle name="Separador de milhares 2 17 4" xfId="1683"/>
    <cellStyle name="Separador de milhares 2 18" xfId="113"/>
    <cellStyle name="Separador de milhares 2 18 2" xfId="880"/>
    <cellStyle name="Separador de milhares 2 18 2 2" xfId="1460"/>
    <cellStyle name="Separador de milhares 2 18 2 3" xfId="1955"/>
    <cellStyle name="Separador de milhares 2 18 3" xfId="1189"/>
    <cellStyle name="Separador de milhares 2 18 4" xfId="1684"/>
    <cellStyle name="Separador de milhares 2 19" xfId="116"/>
    <cellStyle name="Separador de milhares 2 19 2" xfId="881"/>
    <cellStyle name="Separador de milhares 2 19 2 2" xfId="1461"/>
    <cellStyle name="Separador de milhares 2 19 2 3" xfId="1956"/>
    <cellStyle name="Separador de milhares 2 19 3" xfId="1190"/>
    <cellStyle name="Separador de milhares 2 19 4" xfId="1685"/>
    <cellStyle name="Separador de milhares 2 2" xfId="52"/>
    <cellStyle name="Separador de milhares 2 2 2" xfId="641"/>
    <cellStyle name="Separador de milhares 2 2 2 2" xfId="696"/>
    <cellStyle name="Separador de milhares 2 2 2 2 2" xfId="826"/>
    <cellStyle name="Separador de milhares 2 2 2 2 2 2" xfId="1111"/>
    <cellStyle name="Separador de milhares 2 2 2 2 2 2 2" xfId="1612"/>
    <cellStyle name="Separador de milhares 2 2 2 2 2 2 3" xfId="2107"/>
    <cellStyle name="Separador de milhares 2 2 2 2 2 3" xfId="1418"/>
    <cellStyle name="Separador de milhares 2 2 2 2 2 4" xfId="1913"/>
    <cellStyle name="Separador de milhares 2 2 2 2 3" xfId="1032"/>
    <cellStyle name="Separador de milhares 2 2 2 2 3 2" xfId="1543"/>
    <cellStyle name="Separador de milhares 2 2 2 2 3 3" xfId="2038"/>
    <cellStyle name="Separador de milhares 2 2 2 2 4" xfId="1341"/>
    <cellStyle name="Separador de milhares 2 2 2 2 5" xfId="1836"/>
    <cellStyle name="Separador de milhares 2 2 2 3" xfId="798"/>
    <cellStyle name="Separador de milhares 2 2 2 3 2" xfId="1083"/>
    <cellStyle name="Separador de milhares 2 2 2 3 2 2" xfId="1584"/>
    <cellStyle name="Separador de milhares 2 2 2 3 2 3" xfId="2079"/>
    <cellStyle name="Separador de milhares 2 2 2 3 3" xfId="1390"/>
    <cellStyle name="Separador de milhares 2 2 2 3 4" xfId="1885"/>
    <cellStyle name="Separador de milhares 2 2 2 4" xfId="1004"/>
    <cellStyle name="Separador de milhares 2 2 2 4 2" xfId="1515"/>
    <cellStyle name="Separador de milhares 2 2 2 4 3" xfId="2010"/>
    <cellStyle name="Separador de milhares 2 2 2 5" xfId="1286"/>
    <cellStyle name="Separador de milhares 2 2 2 6" xfId="1781"/>
    <cellStyle name="Separador de milhares 2 2 3" xfId="575"/>
    <cellStyle name="Separador de milhares 2 2 3 2" xfId="973"/>
    <cellStyle name="Separador de milhares 2 2 3 2 2" xfId="1495"/>
    <cellStyle name="Separador de milhares 2 2 3 2 3" xfId="1990"/>
    <cellStyle name="Separador de milhares 2 2 3 3" xfId="1254"/>
    <cellStyle name="Separador de milhares 2 2 3 4" xfId="1749"/>
    <cellStyle name="Separador de milhares 2 2 4" xfId="778"/>
    <cellStyle name="Separador de milhares 2 2 4 2" xfId="1063"/>
    <cellStyle name="Separador de milhares 2 2 4 2 2" xfId="1564"/>
    <cellStyle name="Separador de milhares 2 2 4 2 3" xfId="2059"/>
    <cellStyle name="Separador de milhares 2 2 4 3" xfId="1370"/>
    <cellStyle name="Separador de milhares 2 2 4 4" xfId="1865"/>
    <cellStyle name="Separador de milhares 2 2 5" xfId="863"/>
    <cellStyle name="Separador de milhares 2 2 5 2" xfId="1132"/>
    <cellStyle name="Separador de milhares 2 2 5 2 2" xfId="1633"/>
    <cellStyle name="Separador de milhares 2 2 5 2 3" xfId="2128"/>
    <cellStyle name="Separador de milhares 2 2 5 3" xfId="1443"/>
    <cellStyle name="Separador de milhares 2 2 5 4" xfId="1938"/>
    <cellStyle name="Separador de milhares 2 2 6" xfId="1168"/>
    <cellStyle name="Separador de milhares 2 2 7" xfId="1663"/>
    <cellStyle name="Separador de milhares 2 20" xfId="119"/>
    <cellStyle name="Separador de milhares 2 20 2" xfId="882"/>
    <cellStyle name="Separador de milhares 2 20 2 2" xfId="1462"/>
    <cellStyle name="Separador de milhares 2 20 2 3" xfId="1957"/>
    <cellStyle name="Separador de milhares 2 20 3" xfId="1191"/>
    <cellStyle name="Separador de milhares 2 20 4" xfId="1686"/>
    <cellStyle name="Separador de milhares 2 21" xfId="122"/>
    <cellStyle name="Separador de milhares 2 21 2" xfId="883"/>
    <cellStyle name="Separador de milhares 2 21 2 2" xfId="1463"/>
    <cellStyle name="Separador de milhares 2 21 2 3" xfId="1958"/>
    <cellStyle name="Separador de milhares 2 21 3" xfId="1192"/>
    <cellStyle name="Separador de milhares 2 21 4" xfId="1687"/>
    <cellStyle name="Separador de milhares 2 22" xfId="125"/>
    <cellStyle name="Separador de milhares 2 22 2" xfId="884"/>
    <cellStyle name="Separador de milhares 2 22 2 2" xfId="1464"/>
    <cellStyle name="Separador de milhares 2 22 2 3" xfId="1959"/>
    <cellStyle name="Separador de milhares 2 22 3" xfId="1193"/>
    <cellStyle name="Separador de milhares 2 22 4" xfId="1688"/>
    <cellStyle name="Separador de milhares 2 23" xfId="128"/>
    <cellStyle name="Separador de milhares 2 23 2" xfId="885"/>
    <cellStyle name="Separador de milhares 2 23 2 2" xfId="1465"/>
    <cellStyle name="Separador de milhares 2 23 2 3" xfId="1960"/>
    <cellStyle name="Separador de milhares 2 23 3" xfId="1194"/>
    <cellStyle name="Separador de milhares 2 23 4" xfId="1689"/>
    <cellStyle name="Separador de milhares 2 24" xfId="131"/>
    <cellStyle name="Separador de milhares 2 24 2" xfId="886"/>
    <cellStyle name="Separador de milhares 2 24 2 2" xfId="1466"/>
    <cellStyle name="Separador de milhares 2 24 2 3" xfId="1961"/>
    <cellStyle name="Separador de milhares 2 24 3" xfId="1195"/>
    <cellStyle name="Separador de milhares 2 24 4" xfId="1690"/>
    <cellStyle name="Separador de milhares 2 25" xfId="134"/>
    <cellStyle name="Separador de milhares 2 25 2" xfId="887"/>
    <cellStyle name="Separador de milhares 2 25 2 2" xfId="1467"/>
    <cellStyle name="Separador de milhares 2 25 2 3" xfId="1962"/>
    <cellStyle name="Separador de milhares 2 25 3" xfId="1196"/>
    <cellStyle name="Separador de milhares 2 25 4" xfId="1691"/>
    <cellStyle name="Separador de milhares 2 26" xfId="137"/>
    <cellStyle name="Separador de milhares 2 26 2" xfId="888"/>
    <cellStyle name="Separador de milhares 2 26 2 2" xfId="1468"/>
    <cellStyle name="Separador de milhares 2 26 2 3" xfId="1963"/>
    <cellStyle name="Separador de milhares 2 26 3" xfId="1197"/>
    <cellStyle name="Separador de milhares 2 26 4" xfId="1692"/>
    <cellStyle name="Separador de milhares 2 27" xfId="140"/>
    <cellStyle name="Separador de milhares 2 27 2" xfId="889"/>
    <cellStyle name="Separador de milhares 2 27 2 2" xfId="1469"/>
    <cellStyle name="Separador de milhares 2 27 2 3" xfId="1964"/>
    <cellStyle name="Separador de milhares 2 27 3" xfId="1198"/>
    <cellStyle name="Separador de milhares 2 27 4" xfId="1693"/>
    <cellStyle name="Separador de milhares 2 28" xfId="143"/>
    <cellStyle name="Separador de milhares 2 28 2" xfId="890"/>
    <cellStyle name="Separador de milhares 2 28 2 2" xfId="1470"/>
    <cellStyle name="Separador de milhares 2 28 2 3" xfId="1965"/>
    <cellStyle name="Separador de milhares 2 28 3" xfId="1199"/>
    <cellStyle name="Separador de milhares 2 28 4" xfId="1694"/>
    <cellStyle name="Separador de milhares 2 29" xfId="146"/>
    <cellStyle name="Separador de milhares 2 29 2" xfId="891"/>
    <cellStyle name="Separador de milhares 2 29 2 2" xfId="1471"/>
    <cellStyle name="Separador de milhares 2 29 2 3" xfId="1966"/>
    <cellStyle name="Separador de milhares 2 29 3" xfId="1200"/>
    <cellStyle name="Separador de milhares 2 29 4" xfId="1695"/>
    <cellStyle name="Separador de milhares 2 3" xfId="69"/>
    <cellStyle name="Separador de milhares 2 3 2" xfId="619"/>
    <cellStyle name="Separador de milhares 2 3 3" xfId="865"/>
    <cellStyle name="Separador de milhares 2 3 3 2" xfId="1445"/>
    <cellStyle name="Separador de milhares 2 3 3 3" xfId="1940"/>
    <cellStyle name="Separador de milhares 2 3 4" xfId="1174"/>
    <cellStyle name="Separador de milhares 2 3 5" xfId="1669"/>
    <cellStyle name="Separador de milhares 2 30" xfId="149"/>
    <cellStyle name="Separador de milhares 2 30 2" xfId="892"/>
    <cellStyle name="Separador de milhares 2 30 2 2" xfId="1472"/>
    <cellStyle name="Separador de milhares 2 30 2 3" xfId="1967"/>
    <cellStyle name="Separador de milhares 2 30 3" xfId="1201"/>
    <cellStyle name="Separador de milhares 2 30 4" xfId="1696"/>
    <cellStyle name="Separador de milhares 2 31" xfId="152"/>
    <cellStyle name="Separador de milhares 2 31 2" xfId="893"/>
    <cellStyle name="Separador de milhares 2 31 2 2" xfId="1473"/>
    <cellStyle name="Separador de milhares 2 31 2 3" xfId="1968"/>
    <cellStyle name="Separador de milhares 2 31 3" xfId="1202"/>
    <cellStyle name="Separador de milhares 2 31 4" xfId="1697"/>
    <cellStyle name="Separador de milhares 2 32" xfId="155"/>
    <cellStyle name="Separador de milhares 2 32 2" xfId="894"/>
    <cellStyle name="Separador de milhares 2 32 2 2" xfId="1474"/>
    <cellStyle name="Separador de milhares 2 32 2 3" xfId="1969"/>
    <cellStyle name="Separador de milhares 2 32 3" xfId="1203"/>
    <cellStyle name="Separador de milhares 2 32 4" xfId="1698"/>
    <cellStyle name="Separador de milhares 2 33" xfId="158"/>
    <cellStyle name="Separador de milhares 2 33 2" xfId="895"/>
    <cellStyle name="Separador de milhares 2 33 2 2" xfId="1475"/>
    <cellStyle name="Separador de milhares 2 33 2 3" xfId="1970"/>
    <cellStyle name="Separador de milhares 2 33 3" xfId="1204"/>
    <cellStyle name="Separador de milhares 2 33 4" xfId="1699"/>
    <cellStyle name="Separador de milhares 2 34" xfId="161"/>
    <cellStyle name="Separador de milhares 2 34 2" xfId="896"/>
    <cellStyle name="Separador de milhares 2 34 2 2" xfId="1476"/>
    <cellStyle name="Separador de milhares 2 34 2 3" xfId="1971"/>
    <cellStyle name="Separador de milhares 2 34 3" xfId="1205"/>
    <cellStyle name="Separador de milhares 2 34 4" xfId="1700"/>
    <cellStyle name="Separador de milhares 2 35" xfId="164"/>
    <cellStyle name="Separador de milhares 2 35 2" xfId="897"/>
    <cellStyle name="Separador de milhares 2 35 2 2" xfId="1477"/>
    <cellStyle name="Separador de milhares 2 35 2 3" xfId="1972"/>
    <cellStyle name="Separador de milhares 2 35 3" xfId="1206"/>
    <cellStyle name="Separador de milhares 2 35 4" xfId="1701"/>
    <cellStyle name="Separador de milhares 2 36" xfId="167"/>
    <cellStyle name="Separador de milhares 2 36 2" xfId="898"/>
    <cellStyle name="Separador de milhares 2 36 2 2" xfId="1478"/>
    <cellStyle name="Separador de milhares 2 36 2 3" xfId="1973"/>
    <cellStyle name="Separador de milhares 2 36 3" xfId="1207"/>
    <cellStyle name="Separador de milhares 2 36 4" xfId="1702"/>
    <cellStyle name="Separador de milhares 2 37" xfId="170"/>
    <cellStyle name="Separador de milhares 2 37 2" xfId="899"/>
    <cellStyle name="Separador de milhares 2 37 2 2" xfId="1479"/>
    <cellStyle name="Separador de milhares 2 37 2 3" xfId="1974"/>
    <cellStyle name="Separador de milhares 2 37 3" xfId="1208"/>
    <cellStyle name="Separador de milhares 2 37 4" xfId="1703"/>
    <cellStyle name="Separador de milhares 2 38" xfId="173"/>
    <cellStyle name="Separador de milhares 2 38 2" xfId="900"/>
    <cellStyle name="Separador de milhares 2 38 2 2" xfId="1480"/>
    <cellStyle name="Separador de milhares 2 38 2 3" xfId="1975"/>
    <cellStyle name="Separador de milhares 2 38 3" xfId="1209"/>
    <cellStyle name="Separador de milhares 2 38 4" xfId="1704"/>
    <cellStyle name="Separador de milhares 2 39" xfId="176"/>
    <cellStyle name="Separador de milhares 2 39 2" xfId="901"/>
    <cellStyle name="Separador de milhares 2 39 2 2" xfId="1481"/>
    <cellStyle name="Separador de milhares 2 39 2 3" xfId="1976"/>
    <cellStyle name="Separador de milhares 2 39 3" xfId="1210"/>
    <cellStyle name="Separador de milhares 2 39 4" xfId="1705"/>
    <cellStyle name="Separador de milhares 2 4" xfId="72"/>
    <cellStyle name="Separador de milhares 2 4 2" xfId="866"/>
    <cellStyle name="Separador de milhares 2 4 2 2" xfId="1446"/>
    <cellStyle name="Separador de milhares 2 4 2 3" xfId="1941"/>
    <cellStyle name="Separador de milhares 2 4 3" xfId="1175"/>
    <cellStyle name="Separador de milhares 2 4 4" xfId="1670"/>
    <cellStyle name="Separador de milhares 2 40" xfId="179"/>
    <cellStyle name="Separador de milhares 2 40 2" xfId="902"/>
    <cellStyle name="Separador de milhares 2 40 2 2" xfId="1482"/>
    <cellStyle name="Separador de milhares 2 40 2 3" xfId="1977"/>
    <cellStyle name="Separador de milhares 2 40 3" xfId="1211"/>
    <cellStyle name="Separador de milhares 2 40 4" xfId="1706"/>
    <cellStyle name="Separador de milhares 2 41" xfId="182"/>
    <cellStyle name="Separador de milhares 2 41 2" xfId="903"/>
    <cellStyle name="Separador de milhares 2 41 2 2" xfId="1483"/>
    <cellStyle name="Separador de milhares 2 41 2 3" xfId="1978"/>
    <cellStyle name="Separador de milhares 2 41 3" xfId="1212"/>
    <cellStyle name="Separador de milhares 2 41 4" xfId="1707"/>
    <cellStyle name="Separador de milhares 2 42" xfId="183"/>
    <cellStyle name="Separador de milhares 2 42 2" xfId="904"/>
    <cellStyle name="Separador de milhares 2 42 2 2" xfId="1484"/>
    <cellStyle name="Separador de milhares 2 42 2 3" xfId="1979"/>
    <cellStyle name="Separador de milhares 2 42 3" xfId="1213"/>
    <cellStyle name="Separador de milhares 2 42 4" xfId="1708"/>
    <cellStyle name="Separador de milhares 2 43" xfId="186"/>
    <cellStyle name="Separador de milhares 2 43 2" xfId="905"/>
    <cellStyle name="Separador de milhares 2 43 2 2" xfId="1485"/>
    <cellStyle name="Separador de milhares 2 43 2 3" xfId="1980"/>
    <cellStyle name="Separador de milhares 2 43 3" xfId="1214"/>
    <cellStyle name="Separador de milhares 2 43 4" xfId="1709"/>
    <cellStyle name="Separador de milhares 2 44" xfId="574"/>
    <cellStyle name="Separador de milhares 2 45" xfId="858"/>
    <cellStyle name="Separador de milhares 2 45 2" xfId="1129"/>
    <cellStyle name="Separador de milhares 2 45 2 2" xfId="1630"/>
    <cellStyle name="Separador de milhares 2 45 2 3" xfId="2125"/>
    <cellStyle name="Separador de milhares 2 45 3" xfId="1440"/>
    <cellStyle name="Separador de milhares 2 45 4" xfId="1935"/>
    <cellStyle name="Separador de milhares 2 46" xfId="1170"/>
    <cellStyle name="Separador de milhares 2 47" xfId="1665"/>
    <cellStyle name="Separador de milhares 2 5" xfId="75"/>
    <cellStyle name="Separador de milhares 2 5 2" xfId="867"/>
    <cellStyle name="Separador de milhares 2 5 2 2" xfId="1447"/>
    <cellStyle name="Separador de milhares 2 5 2 3" xfId="1942"/>
    <cellStyle name="Separador de milhares 2 5 3" xfId="1176"/>
    <cellStyle name="Separador de milhares 2 5 4" xfId="1671"/>
    <cellStyle name="Separador de milhares 2 6" xfId="78"/>
    <cellStyle name="Separador de milhares 2 6 2" xfId="868"/>
    <cellStyle name="Separador de milhares 2 6 2 2" xfId="1448"/>
    <cellStyle name="Separador de milhares 2 6 2 3" xfId="1943"/>
    <cellStyle name="Separador de milhares 2 6 3" xfId="1177"/>
    <cellStyle name="Separador de milhares 2 6 4" xfId="1672"/>
    <cellStyle name="Separador de milhares 2 7" xfId="81"/>
    <cellStyle name="Separador de milhares 2 7 2" xfId="869"/>
    <cellStyle name="Separador de milhares 2 7 2 2" xfId="1449"/>
    <cellStyle name="Separador de milhares 2 7 2 3" xfId="1944"/>
    <cellStyle name="Separador de milhares 2 7 3" xfId="1178"/>
    <cellStyle name="Separador de milhares 2 7 4" xfId="1673"/>
    <cellStyle name="Separador de milhares 2 8" xfId="84"/>
    <cellStyle name="Separador de milhares 2 8 2" xfId="870"/>
    <cellStyle name="Separador de milhares 2 8 2 2" xfId="1450"/>
    <cellStyle name="Separador de milhares 2 8 2 3" xfId="1945"/>
    <cellStyle name="Separador de milhares 2 8 3" xfId="1179"/>
    <cellStyle name="Separador de milhares 2 8 4" xfId="1674"/>
    <cellStyle name="Separador de milhares 2 9" xfId="86"/>
    <cellStyle name="Separador de milhares 2 9 2" xfId="871"/>
    <cellStyle name="Separador de milhares 2 9 2 2" xfId="1451"/>
    <cellStyle name="Separador de milhares 2 9 2 3" xfId="1946"/>
    <cellStyle name="Separador de milhares 2 9 3" xfId="1180"/>
    <cellStyle name="Separador de milhares 2 9 4" xfId="1675"/>
    <cellStyle name="Separador de milhares 2_Pasta2" xfId="61"/>
    <cellStyle name="Separador de milhares 3" xfId="62"/>
    <cellStyle name="Separador de milhares 3 2" xfId="63"/>
    <cellStyle name="Separador de milhares 3 2 2" xfId="657"/>
    <cellStyle name="Separador de milhares 3 2 2 2" xfId="712"/>
    <cellStyle name="Separador de milhares 3 2 2 2 2" xfId="836"/>
    <cellStyle name="Separador de milhares 3 2 2 2 2 2" xfId="1121"/>
    <cellStyle name="Separador de milhares 3 2 2 2 2 2 2" xfId="1622"/>
    <cellStyle name="Separador de milhares 3 2 2 2 2 2 3" xfId="2117"/>
    <cellStyle name="Separador de milhares 3 2 2 2 2 3" xfId="1428"/>
    <cellStyle name="Separador de milhares 3 2 2 2 2 4" xfId="1923"/>
    <cellStyle name="Separador de milhares 3 2 2 2 3" xfId="1042"/>
    <cellStyle name="Separador de milhares 3 2 2 2 3 2" xfId="1553"/>
    <cellStyle name="Separador de milhares 3 2 2 2 3 3" xfId="2048"/>
    <cellStyle name="Separador de milhares 3 2 2 2 4" xfId="1357"/>
    <cellStyle name="Separador de milhares 3 2 2 2 5" xfId="1852"/>
    <cellStyle name="Separador de milhares 3 2 2 3" xfId="808"/>
    <cellStyle name="Separador de milhares 3 2 2 3 2" xfId="1093"/>
    <cellStyle name="Separador de milhares 3 2 2 3 2 2" xfId="1594"/>
    <cellStyle name="Separador de milhares 3 2 2 3 2 3" xfId="2089"/>
    <cellStyle name="Separador de milhares 3 2 2 3 3" xfId="1400"/>
    <cellStyle name="Separador de milhares 3 2 2 3 4" xfId="1895"/>
    <cellStyle name="Separador de milhares 3 2 2 4" xfId="1014"/>
    <cellStyle name="Separador de milhares 3 2 2 4 2" xfId="1525"/>
    <cellStyle name="Separador de milhares 3 2 2 4 3" xfId="2020"/>
    <cellStyle name="Separador de milhares 3 2 2 5" xfId="1302"/>
    <cellStyle name="Separador de milhares 3 2 2 6" xfId="1797"/>
    <cellStyle name="Separador de milhares 3 2 3" xfId="620"/>
    <cellStyle name="Separador de milhares 3 2 3 2" xfId="994"/>
    <cellStyle name="Separador de milhares 3 2 3 2 2" xfId="1505"/>
    <cellStyle name="Separador de milhares 3 2 3 2 3" xfId="2000"/>
    <cellStyle name="Separador de milhares 3 2 3 3" xfId="1269"/>
    <cellStyle name="Separador de milhares 3 2 3 4" xfId="1764"/>
    <cellStyle name="Separador de milhares 3 2 4" xfId="788"/>
    <cellStyle name="Separador de milhares 3 2 4 2" xfId="1073"/>
    <cellStyle name="Separador de milhares 3 2 4 2 2" xfId="1574"/>
    <cellStyle name="Separador de milhares 3 2 4 2 3" xfId="2069"/>
    <cellStyle name="Separador de milhares 3 2 4 3" xfId="1380"/>
    <cellStyle name="Separador de milhares 3 2 4 4" xfId="1875"/>
    <cellStyle name="Separador de milhares 3 2 5" xfId="1172"/>
    <cellStyle name="Separador de milhares 3 2 6" xfId="1667"/>
    <cellStyle name="Separador de milhares 3 3" xfId="642"/>
    <cellStyle name="Separador de milhares 3 3 2" xfId="697"/>
    <cellStyle name="Separador de milhares 3 3 2 2" xfId="827"/>
    <cellStyle name="Separador de milhares 3 3 2 2 2" xfId="1112"/>
    <cellStyle name="Separador de milhares 3 3 2 2 2 2" xfId="1613"/>
    <cellStyle name="Separador de milhares 3 3 2 2 2 3" xfId="2108"/>
    <cellStyle name="Separador de milhares 3 3 2 2 3" xfId="1419"/>
    <cellStyle name="Separador de milhares 3 3 2 2 4" xfId="1914"/>
    <cellStyle name="Separador de milhares 3 3 2 3" xfId="1033"/>
    <cellStyle name="Separador de milhares 3 3 2 3 2" xfId="1544"/>
    <cellStyle name="Separador de milhares 3 3 2 3 3" xfId="2039"/>
    <cellStyle name="Separador de milhares 3 3 2 4" xfId="1342"/>
    <cellStyle name="Separador de milhares 3 3 2 5" xfId="1837"/>
    <cellStyle name="Separador de milhares 3 3 3" xfId="799"/>
    <cellStyle name="Separador de milhares 3 3 3 2" xfId="1084"/>
    <cellStyle name="Separador de milhares 3 3 3 2 2" xfId="1585"/>
    <cellStyle name="Separador de milhares 3 3 3 2 3" xfId="2080"/>
    <cellStyle name="Separador de milhares 3 3 3 3" xfId="1391"/>
    <cellStyle name="Separador de milhares 3 3 3 4" xfId="1886"/>
    <cellStyle name="Separador de milhares 3 3 4" xfId="1005"/>
    <cellStyle name="Separador de milhares 3 3 4 2" xfId="1516"/>
    <cellStyle name="Separador de milhares 3 3 4 3" xfId="2011"/>
    <cellStyle name="Separador de milhares 3 3 5" xfId="1287"/>
    <cellStyle name="Separador de milhares 3 3 6" xfId="1782"/>
    <cellStyle name="Separador de milhares 3 4" xfId="576"/>
    <cellStyle name="Separador de milhares 3 4 2" xfId="974"/>
    <cellStyle name="Separador de milhares 3 4 2 2" xfId="1496"/>
    <cellStyle name="Separador de milhares 3 4 2 3" xfId="1991"/>
    <cellStyle name="Separador de milhares 3 4 3" xfId="1255"/>
    <cellStyle name="Separador de milhares 3 4 4" xfId="1750"/>
    <cellStyle name="Separador de milhares 3 5" xfId="779"/>
    <cellStyle name="Separador de milhares 3 5 2" xfId="1064"/>
    <cellStyle name="Separador de milhares 3 5 2 2" xfId="1565"/>
    <cellStyle name="Separador de milhares 3 5 2 3" xfId="2060"/>
    <cellStyle name="Separador de milhares 3 5 3" xfId="1371"/>
    <cellStyle name="Separador de milhares 3 5 4" xfId="1866"/>
    <cellStyle name="Separador de milhares 3 6" xfId="1171"/>
    <cellStyle name="Separador de milhares 3 7" xfId="1666"/>
    <cellStyle name="Separador de milhares 4" xfId="64"/>
    <cellStyle name="Separador de milhares 4 2" xfId="451"/>
    <cellStyle name="Separador de milhares 4 2 2" xfId="658"/>
    <cellStyle name="Separador de milhares 4 2 2 2" xfId="713"/>
    <cellStyle name="Separador de milhares 4 2 2 2 2" xfId="837"/>
    <cellStyle name="Separador de milhares 4 2 2 2 2 2" xfId="1122"/>
    <cellStyle name="Separador de milhares 4 2 2 2 2 2 2" xfId="1623"/>
    <cellStyle name="Separador de milhares 4 2 2 2 2 2 3" xfId="2118"/>
    <cellStyle name="Separador de milhares 4 2 2 2 2 3" xfId="1429"/>
    <cellStyle name="Separador de milhares 4 2 2 2 2 4" xfId="1924"/>
    <cellStyle name="Separador de milhares 4 2 2 2 3" xfId="1043"/>
    <cellStyle name="Separador de milhares 4 2 2 2 3 2" xfId="1554"/>
    <cellStyle name="Separador de milhares 4 2 2 2 3 3" xfId="2049"/>
    <cellStyle name="Separador de milhares 4 2 2 2 4" xfId="1358"/>
    <cellStyle name="Separador de milhares 4 2 2 2 5" xfId="1853"/>
    <cellStyle name="Separador de milhares 4 2 2 3" xfId="809"/>
    <cellStyle name="Separador de milhares 4 2 2 3 2" xfId="1094"/>
    <cellStyle name="Separador de milhares 4 2 2 3 2 2" xfId="1595"/>
    <cellStyle name="Separador de milhares 4 2 2 3 2 3" xfId="2090"/>
    <cellStyle name="Separador de milhares 4 2 2 3 3" xfId="1401"/>
    <cellStyle name="Separador de milhares 4 2 2 3 4" xfId="1896"/>
    <cellStyle name="Separador de milhares 4 2 2 4" xfId="1015"/>
    <cellStyle name="Separador de milhares 4 2 2 4 2" xfId="1526"/>
    <cellStyle name="Separador de milhares 4 2 2 4 3" xfId="2021"/>
    <cellStyle name="Separador de milhares 4 2 2 5" xfId="1303"/>
    <cellStyle name="Separador de milhares 4 2 2 6" xfId="1798"/>
    <cellStyle name="Separador de milhares 4 2 3" xfId="621"/>
    <cellStyle name="Separador de milhares 4 2 3 2" xfId="995"/>
    <cellStyle name="Separador de milhares 4 2 3 2 2" xfId="1506"/>
    <cellStyle name="Separador de milhares 4 2 3 2 3" xfId="2001"/>
    <cellStyle name="Separador de milhares 4 2 3 3" xfId="1270"/>
    <cellStyle name="Separador de milhares 4 2 3 4" xfId="1765"/>
    <cellStyle name="Separador de milhares 4 2 4" xfId="789"/>
    <cellStyle name="Separador de milhares 4 2 4 2" xfId="1074"/>
    <cellStyle name="Separador de milhares 4 2 4 2 2" xfId="1575"/>
    <cellStyle name="Separador de milhares 4 2 4 2 3" xfId="2070"/>
    <cellStyle name="Separador de milhares 4 2 4 3" xfId="1381"/>
    <cellStyle name="Separador de milhares 4 2 4 4" xfId="1876"/>
    <cellStyle name="Separador de milhares 4 2 5" xfId="1234"/>
    <cellStyle name="Separador de milhares 4 2 6" xfId="1729"/>
    <cellStyle name="Separador de milhares 4 3" xfId="643"/>
    <cellStyle name="Separador de milhares 4 3 2" xfId="698"/>
    <cellStyle name="Separador de milhares 4 3 2 2" xfId="828"/>
    <cellStyle name="Separador de milhares 4 3 2 2 2" xfId="1113"/>
    <cellStyle name="Separador de milhares 4 3 2 2 2 2" xfId="1614"/>
    <cellStyle name="Separador de milhares 4 3 2 2 2 3" xfId="2109"/>
    <cellStyle name="Separador de milhares 4 3 2 2 3" xfId="1420"/>
    <cellStyle name="Separador de milhares 4 3 2 2 4" xfId="1915"/>
    <cellStyle name="Separador de milhares 4 3 2 3" xfId="1034"/>
    <cellStyle name="Separador de milhares 4 3 2 3 2" xfId="1545"/>
    <cellStyle name="Separador de milhares 4 3 2 3 3" xfId="2040"/>
    <cellStyle name="Separador de milhares 4 3 2 4" xfId="1343"/>
    <cellStyle name="Separador de milhares 4 3 2 5" xfId="1838"/>
    <cellStyle name="Separador de milhares 4 3 3" xfId="800"/>
    <cellStyle name="Separador de milhares 4 3 3 2" xfId="1085"/>
    <cellStyle name="Separador de milhares 4 3 3 2 2" xfId="1586"/>
    <cellStyle name="Separador de milhares 4 3 3 2 3" xfId="2081"/>
    <cellStyle name="Separador de milhares 4 3 3 3" xfId="1392"/>
    <cellStyle name="Separador de milhares 4 3 3 4" xfId="1887"/>
    <cellStyle name="Separador de milhares 4 3 4" xfId="1006"/>
    <cellStyle name="Separador de milhares 4 3 4 2" xfId="1517"/>
    <cellStyle name="Separador de milhares 4 3 4 3" xfId="2012"/>
    <cellStyle name="Separador de milhares 4 3 5" xfId="1288"/>
    <cellStyle name="Separador de milhares 4 3 6" xfId="1783"/>
    <cellStyle name="Separador de milhares 4 4" xfId="577"/>
    <cellStyle name="Separador de milhares 4 4 2" xfId="975"/>
    <cellStyle name="Separador de milhares 4 4 2 2" xfId="1497"/>
    <cellStyle name="Separador de milhares 4 4 2 3" xfId="1992"/>
    <cellStyle name="Separador de milhares 4 4 3" xfId="1256"/>
    <cellStyle name="Separador de milhares 4 4 4" xfId="1751"/>
    <cellStyle name="Separador de milhares 4 5" xfId="780"/>
    <cellStyle name="Separador de milhares 4 5 2" xfId="1065"/>
    <cellStyle name="Separador de milhares 4 5 2 2" xfId="1566"/>
    <cellStyle name="Separador de milhares 4 5 2 3" xfId="2061"/>
    <cellStyle name="Separador de milhares 4 5 3" xfId="1372"/>
    <cellStyle name="Separador de milhares 4 5 4" xfId="1867"/>
    <cellStyle name="Separador de milhares 4 6" xfId="1173"/>
    <cellStyle name="Separador de milhares 4 7" xfId="1668"/>
    <cellStyle name="Separador de milhares 5" xfId="452"/>
    <cellStyle name="Separador de milhares 5 2" xfId="453"/>
    <cellStyle name="Separador de milhares 5 2 2" xfId="659"/>
    <cellStyle name="Separador de milhares 5 2 2 2" xfId="714"/>
    <cellStyle name="Separador de milhares 5 2 2 2 2" xfId="838"/>
    <cellStyle name="Separador de milhares 5 2 2 2 2 2" xfId="1123"/>
    <cellStyle name="Separador de milhares 5 2 2 2 2 2 2" xfId="1624"/>
    <cellStyle name="Separador de milhares 5 2 2 2 2 2 3" xfId="2119"/>
    <cellStyle name="Separador de milhares 5 2 2 2 2 3" xfId="1430"/>
    <cellStyle name="Separador de milhares 5 2 2 2 2 4" xfId="1925"/>
    <cellStyle name="Separador de milhares 5 2 2 2 3" xfId="1044"/>
    <cellStyle name="Separador de milhares 5 2 2 2 3 2" xfId="1555"/>
    <cellStyle name="Separador de milhares 5 2 2 2 3 3" xfId="2050"/>
    <cellStyle name="Separador de milhares 5 2 2 2 4" xfId="1359"/>
    <cellStyle name="Separador de milhares 5 2 2 2 5" xfId="1854"/>
    <cellStyle name="Separador de milhares 5 2 2 3" xfId="810"/>
    <cellStyle name="Separador de milhares 5 2 2 3 2" xfId="1095"/>
    <cellStyle name="Separador de milhares 5 2 2 3 2 2" xfId="1596"/>
    <cellStyle name="Separador de milhares 5 2 2 3 2 3" xfId="2091"/>
    <cellStyle name="Separador de milhares 5 2 2 3 3" xfId="1402"/>
    <cellStyle name="Separador de milhares 5 2 2 3 4" xfId="1897"/>
    <cellStyle name="Separador de milhares 5 2 2 4" xfId="1016"/>
    <cellStyle name="Separador de milhares 5 2 2 4 2" xfId="1527"/>
    <cellStyle name="Separador de milhares 5 2 2 4 3" xfId="2022"/>
    <cellStyle name="Separador de milhares 5 2 2 5" xfId="1304"/>
    <cellStyle name="Separador de milhares 5 2 2 6" xfId="1799"/>
    <cellStyle name="Separador de milhares 5 2 3" xfId="682"/>
    <cellStyle name="Separador de milhares 5 2 3 2" xfId="819"/>
    <cellStyle name="Separador de milhares 5 2 3 2 2" xfId="1104"/>
    <cellStyle name="Separador de milhares 5 2 3 2 2 2" xfId="1605"/>
    <cellStyle name="Separador de milhares 5 2 3 2 2 3" xfId="2100"/>
    <cellStyle name="Separador de milhares 5 2 3 2 3" xfId="1411"/>
    <cellStyle name="Separador de milhares 5 2 3 2 4" xfId="1906"/>
    <cellStyle name="Separador de milhares 5 2 3 3" xfId="1025"/>
    <cellStyle name="Separador de milhares 5 2 3 3 2" xfId="1536"/>
    <cellStyle name="Separador de milhares 5 2 3 3 3" xfId="2031"/>
    <cellStyle name="Separador de milhares 5 2 3 4" xfId="1327"/>
    <cellStyle name="Separador de milhares 5 2 3 5" xfId="1822"/>
    <cellStyle name="Separador de milhares 5 2 4" xfId="622"/>
    <cellStyle name="Separador de milhares 5 2 4 2" xfId="996"/>
    <cellStyle name="Separador de milhares 5 2 4 2 2" xfId="1507"/>
    <cellStyle name="Separador de milhares 5 2 4 2 3" xfId="2002"/>
    <cellStyle name="Separador de milhares 5 2 4 3" xfId="1271"/>
    <cellStyle name="Separador de milhares 5 2 4 4" xfId="1766"/>
    <cellStyle name="Separador de milhares 5 2 5" xfId="790"/>
    <cellStyle name="Separador de milhares 5 2 5 2" xfId="1075"/>
    <cellStyle name="Separador de milhares 5 2 5 2 2" xfId="1576"/>
    <cellStyle name="Separador de milhares 5 2 5 2 3" xfId="2071"/>
    <cellStyle name="Separador de milhares 5 2 5 3" xfId="1382"/>
    <cellStyle name="Separador de milhares 5 2 5 4" xfId="1877"/>
    <cellStyle name="Separador de milhares 5 2 6" xfId="1236"/>
    <cellStyle name="Separador de milhares 5 2 7" xfId="1731"/>
    <cellStyle name="Separador de milhares 5 3" xfId="644"/>
    <cellStyle name="Separador de milhares 5 3 2" xfId="699"/>
    <cellStyle name="Separador de milhares 5 3 2 2" xfId="829"/>
    <cellStyle name="Separador de milhares 5 3 2 2 2" xfId="1114"/>
    <cellStyle name="Separador de milhares 5 3 2 2 2 2" xfId="1615"/>
    <cellStyle name="Separador de milhares 5 3 2 2 2 3" xfId="2110"/>
    <cellStyle name="Separador de milhares 5 3 2 2 3" xfId="1421"/>
    <cellStyle name="Separador de milhares 5 3 2 2 4" xfId="1916"/>
    <cellStyle name="Separador de milhares 5 3 2 3" xfId="1035"/>
    <cellStyle name="Separador de milhares 5 3 2 3 2" xfId="1546"/>
    <cellStyle name="Separador de milhares 5 3 2 3 3" xfId="2041"/>
    <cellStyle name="Separador de milhares 5 3 2 4" xfId="1344"/>
    <cellStyle name="Separador de milhares 5 3 2 5" xfId="1839"/>
    <cellStyle name="Separador de milhares 5 3 3" xfId="801"/>
    <cellStyle name="Separador de milhares 5 3 3 2" xfId="1086"/>
    <cellStyle name="Separador de milhares 5 3 3 2 2" xfId="1587"/>
    <cellStyle name="Separador de milhares 5 3 3 2 3" xfId="2082"/>
    <cellStyle name="Separador de milhares 5 3 3 3" xfId="1393"/>
    <cellStyle name="Separador de milhares 5 3 3 4" xfId="1888"/>
    <cellStyle name="Separador de milhares 5 3 4" xfId="1007"/>
    <cellStyle name="Separador de milhares 5 3 4 2" xfId="1518"/>
    <cellStyle name="Separador de milhares 5 3 4 3" xfId="2013"/>
    <cellStyle name="Separador de milhares 5 3 5" xfId="1289"/>
    <cellStyle name="Separador de milhares 5 3 6" xfId="1784"/>
    <cellStyle name="Separador de milhares 5 4" xfId="672"/>
    <cellStyle name="Separador de milhares 5 4 2" xfId="815"/>
    <cellStyle name="Separador de milhares 5 4 2 2" xfId="1100"/>
    <cellStyle name="Separador de milhares 5 4 2 2 2" xfId="1601"/>
    <cellStyle name="Separador de milhares 5 4 2 2 3" xfId="2096"/>
    <cellStyle name="Separador de milhares 5 4 2 3" xfId="1407"/>
    <cellStyle name="Separador de milhares 5 4 2 4" xfId="1902"/>
    <cellStyle name="Separador de milhares 5 4 3" xfId="1021"/>
    <cellStyle name="Separador de milhares 5 4 3 2" xfId="1532"/>
    <cellStyle name="Separador de milhares 5 4 3 3" xfId="2027"/>
    <cellStyle name="Separador de milhares 5 4 4" xfId="1317"/>
    <cellStyle name="Separador de milhares 5 4 5" xfId="1812"/>
    <cellStyle name="Separador de milhares 5 5" xfId="578"/>
    <cellStyle name="Separador de milhares 5 5 2" xfId="976"/>
    <cellStyle name="Separador de milhares 5 5 2 2" xfId="1498"/>
    <cellStyle name="Separador de milhares 5 5 2 3" xfId="1993"/>
    <cellStyle name="Separador de milhares 5 5 3" xfId="1257"/>
    <cellStyle name="Separador de milhares 5 5 4" xfId="1752"/>
    <cellStyle name="Separador de milhares 5 6" xfId="781"/>
    <cellStyle name="Separador de milhares 5 6 2" xfId="1066"/>
    <cellStyle name="Separador de milhares 5 6 2 2" xfId="1567"/>
    <cellStyle name="Separador de milhares 5 6 2 3" xfId="2062"/>
    <cellStyle name="Separador de milhares 5 6 3" xfId="1373"/>
    <cellStyle name="Separador de milhares 5 6 4" xfId="1868"/>
    <cellStyle name="Separador de milhares 5 7" xfId="1235"/>
    <cellStyle name="Separador de milhares 5 8" xfId="1730"/>
    <cellStyle name="Separador de milhares 6" xfId="454"/>
    <cellStyle name="Separador de milhares 6 2" xfId="455"/>
    <cellStyle name="Separador de milhares 6 2 2" xfId="660"/>
    <cellStyle name="Separador de milhares 6 2 2 2" xfId="715"/>
    <cellStyle name="Separador de milhares 6 2 2 2 2" xfId="839"/>
    <cellStyle name="Separador de milhares 6 2 2 2 2 2" xfId="1124"/>
    <cellStyle name="Separador de milhares 6 2 2 2 2 2 2" xfId="1625"/>
    <cellStyle name="Separador de milhares 6 2 2 2 2 2 3" xfId="2120"/>
    <cellStyle name="Separador de milhares 6 2 2 2 2 3" xfId="1431"/>
    <cellStyle name="Separador de milhares 6 2 2 2 2 4" xfId="1926"/>
    <cellStyle name="Separador de milhares 6 2 2 2 3" xfId="1045"/>
    <cellStyle name="Separador de milhares 6 2 2 2 3 2" xfId="1556"/>
    <cellStyle name="Separador de milhares 6 2 2 2 3 3" xfId="2051"/>
    <cellStyle name="Separador de milhares 6 2 2 2 4" xfId="1360"/>
    <cellStyle name="Separador de milhares 6 2 2 2 5" xfId="1855"/>
    <cellStyle name="Separador de milhares 6 2 2 3" xfId="811"/>
    <cellStyle name="Separador de milhares 6 2 2 3 2" xfId="1096"/>
    <cellStyle name="Separador de milhares 6 2 2 3 2 2" xfId="1597"/>
    <cellStyle name="Separador de milhares 6 2 2 3 2 3" xfId="2092"/>
    <cellStyle name="Separador de milhares 6 2 2 3 3" xfId="1403"/>
    <cellStyle name="Separador de milhares 6 2 2 3 4" xfId="1898"/>
    <cellStyle name="Separador de milhares 6 2 2 4" xfId="1017"/>
    <cellStyle name="Separador de milhares 6 2 2 4 2" xfId="1528"/>
    <cellStyle name="Separador de milhares 6 2 2 4 3" xfId="2023"/>
    <cellStyle name="Separador de milhares 6 2 2 5" xfId="1305"/>
    <cellStyle name="Separador de milhares 6 2 2 6" xfId="1800"/>
    <cellStyle name="Separador de milhares 6 2 3" xfId="623"/>
    <cellStyle name="Separador de milhares 6 2 3 2" xfId="997"/>
    <cellStyle name="Separador de milhares 6 2 3 2 2" xfId="1508"/>
    <cellStyle name="Separador de milhares 6 2 3 2 3" xfId="2003"/>
    <cellStyle name="Separador de milhares 6 2 3 3" xfId="1272"/>
    <cellStyle name="Separador de milhares 6 2 3 4" xfId="1767"/>
    <cellStyle name="Separador de milhares 6 2 4" xfId="791"/>
    <cellStyle name="Separador de milhares 6 2 4 2" xfId="1076"/>
    <cellStyle name="Separador de milhares 6 2 4 2 2" xfId="1577"/>
    <cellStyle name="Separador de milhares 6 2 4 2 3" xfId="2072"/>
    <cellStyle name="Separador de milhares 6 2 4 3" xfId="1383"/>
    <cellStyle name="Separador de milhares 6 2 4 4" xfId="1878"/>
    <cellStyle name="Separador de milhares 6 2 5" xfId="1238"/>
    <cellStyle name="Separador de milhares 6 2 6" xfId="1733"/>
    <cellStyle name="Separador de milhares 6 3" xfId="645"/>
    <cellStyle name="Separador de milhares 6 3 2" xfId="700"/>
    <cellStyle name="Separador de milhares 6 3 2 2" xfId="830"/>
    <cellStyle name="Separador de milhares 6 3 2 2 2" xfId="1115"/>
    <cellStyle name="Separador de milhares 6 3 2 2 2 2" xfId="1616"/>
    <cellStyle name="Separador de milhares 6 3 2 2 2 3" xfId="2111"/>
    <cellStyle name="Separador de milhares 6 3 2 2 3" xfId="1422"/>
    <cellStyle name="Separador de milhares 6 3 2 2 4" xfId="1917"/>
    <cellStyle name="Separador de milhares 6 3 2 3" xfId="1036"/>
    <cellStyle name="Separador de milhares 6 3 2 3 2" xfId="1547"/>
    <cellStyle name="Separador de milhares 6 3 2 3 3" xfId="2042"/>
    <cellStyle name="Separador de milhares 6 3 2 4" xfId="1345"/>
    <cellStyle name="Separador de milhares 6 3 2 5" xfId="1840"/>
    <cellStyle name="Separador de milhares 6 3 3" xfId="802"/>
    <cellStyle name="Separador de milhares 6 3 3 2" xfId="1087"/>
    <cellStyle name="Separador de milhares 6 3 3 2 2" xfId="1588"/>
    <cellStyle name="Separador de milhares 6 3 3 2 3" xfId="2083"/>
    <cellStyle name="Separador de milhares 6 3 3 3" xfId="1394"/>
    <cellStyle name="Separador de milhares 6 3 3 4" xfId="1889"/>
    <cellStyle name="Separador de milhares 6 3 4" xfId="1008"/>
    <cellStyle name="Separador de milhares 6 3 4 2" xfId="1519"/>
    <cellStyle name="Separador de milhares 6 3 4 3" xfId="2014"/>
    <cellStyle name="Separador de milhares 6 3 5" xfId="1290"/>
    <cellStyle name="Separador de milhares 6 3 6" xfId="1785"/>
    <cellStyle name="Separador de milhares 6 4" xfId="579"/>
    <cellStyle name="Separador de milhares 6 4 2" xfId="977"/>
    <cellStyle name="Separador de milhares 6 4 2 2" xfId="1499"/>
    <cellStyle name="Separador de milhares 6 4 2 3" xfId="1994"/>
    <cellStyle name="Separador de milhares 6 4 3" xfId="1258"/>
    <cellStyle name="Separador de milhares 6 4 4" xfId="1753"/>
    <cellStyle name="Separador de milhares 6 5" xfId="782"/>
    <cellStyle name="Separador de milhares 6 5 2" xfId="1067"/>
    <cellStyle name="Separador de milhares 6 5 2 2" xfId="1568"/>
    <cellStyle name="Separador de milhares 6 5 2 3" xfId="2063"/>
    <cellStyle name="Separador de milhares 6 5 3" xfId="1374"/>
    <cellStyle name="Separador de milhares 6 5 4" xfId="1869"/>
    <cellStyle name="Separador de milhares 6 6" xfId="1237"/>
    <cellStyle name="Separador de milhares 6 7" xfId="1732"/>
    <cellStyle name="Separador de milhares 7" xfId="456"/>
    <cellStyle name="Separador de milhares 7 2" xfId="646"/>
    <cellStyle name="Separador de milhares 7 2 2" xfId="701"/>
    <cellStyle name="Separador de milhares 7 2 2 2" xfId="831"/>
    <cellStyle name="Separador de milhares 7 2 2 2 2" xfId="1116"/>
    <cellStyle name="Separador de milhares 7 2 2 2 2 2" xfId="1617"/>
    <cellStyle name="Separador de milhares 7 2 2 2 2 3" xfId="2112"/>
    <cellStyle name="Separador de milhares 7 2 2 2 3" xfId="1423"/>
    <cellStyle name="Separador de milhares 7 2 2 2 4" xfId="1918"/>
    <cellStyle name="Separador de milhares 7 2 2 3" xfId="1037"/>
    <cellStyle name="Separador de milhares 7 2 2 3 2" xfId="1548"/>
    <cellStyle name="Separador de milhares 7 2 2 3 3" xfId="2043"/>
    <cellStyle name="Separador de milhares 7 2 2 4" xfId="1346"/>
    <cellStyle name="Separador de milhares 7 2 2 5" xfId="1841"/>
    <cellStyle name="Separador de milhares 7 2 3" xfId="803"/>
    <cellStyle name="Separador de milhares 7 2 3 2" xfId="1088"/>
    <cellStyle name="Separador de milhares 7 2 3 2 2" xfId="1589"/>
    <cellStyle name="Separador de milhares 7 2 3 2 3" xfId="2084"/>
    <cellStyle name="Separador de milhares 7 2 3 3" xfId="1395"/>
    <cellStyle name="Separador de milhares 7 2 3 4" xfId="1890"/>
    <cellStyle name="Separador de milhares 7 2 4" xfId="1009"/>
    <cellStyle name="Separador de milhares 7 2 4 2" xfId="1520"/>
    <cellStyle name="Separador de milhares 7 2 4 3" xfId="2015"/>
    <cellStyle name="Separador de milhares 7 2 5" xfId="1291"/>
    <cellStyle name="Separador de milhares 7 2 6" xfId="1786"/>
    <cellStyle name="Separador de milhares 7 3" xfId="673"/>
    <cellStyle name="Separador de milhares 7 3 2" xfId="816"/>
    <cellStyle name="Separador de milhares 7 3 2 2" xfId="1101"/>
    <cellStyle name="Separador de milhares 7 3 2 2 2" xfId="1602"/>
    <cellStyle name="Separador de milhares 7 3 2 2 3" xfId="2097"/>
    <cellStyle name="Separador de milhares 7 3 2 3" xfId="1408"/>
    <cellStyle name="Separador de milhares 7 3 2 4" xfId="1903"/>
    <cellStyle name="Separador de milhares 7 3 3" xfId="1022"/>
    <cellStyle name="Separador de milhares 7 3 3 2" xfId="1533"/>
    <cellStyle name="Separador de milhares 7 3 3 3" xfId="2028"/>
    <cellStyle name="Separador de milhares 7 3 4" xfId="1318"/>
    <cellStyle name="Separador de milhares 7 3 5" xfId="1813"/>
    <cellStyle name="Separador de milhares 7 4" xfId="580"/>
    <cellStyle name="Separador de milhares 7 4 2" xfId="978"/>
    <cellStyle name="Separador de milhares 7 4 2 2" xfId="1500"/>
    <cellStyle name="Separador de milhares 7 4 2 3" xfId="1995"/>
    <cellStyle name="Separador de milhares 7 4 3" xfId="1259"/>
    <cellStyle name="Separador de milhares 7 4 4" xfId="1754"/>
    <cellStyle name="Separador de milhares 7 5" xfId="783"/>
    <cellStyle name="Separador de milhares 7 5 2" xfId="1068"/>
    <cellStyle name="Separador de milhares 7 5 2 2" xfId="1569"/>
    <cellStyle name="Separador de milhares 7 5 2 3" xfId="2064"/>
    <cellStyle name="Separador de milhares 7 5 3" xfId="1375"/>
    <cellStyle name="Separador de milhares 7 5 4" xfId="1870"/>
    <cellStyle name="Separador de milhares 7 6" xfId="947"/>
    <cellStyle name="Separador de milhares 7 6 2" xfId="1487"/>
    <cellStyle name="Separador de milhares 7 6 3" xfId="1982"/>
    <cellStyle name="Separador de milhares 7 7" xfId="1239"/>
    <cellStyle name="Separador de milhares 7 8" xfId="1734"/>
    <cellStyle name="Separador de milhares 8" xfId="457"/>
    <cellStyle name="Separador de milhares 8 2" xfId="458"/>
    <cellStyle name="Separador de milhares 8 2 2" xfId="661"/>
    <cellStyle name="Separador de milhares 8 2 2 2" xfId="716"/>
    <cellStyle name="Separador de milhares 8 2 2 2 2" xfId="840"/>
    <cellStyle name="Separador de milhares 8 2 2 2 2 2" xfId="1125"/>
    <cellStyle name="Separador de milhares 8 2 2 2 2 2 2" xfId="1626"/>
    <cellStyle name="Separador de milhares 8 2 2 2 2 2 3" xfId="2121"/>
    <cellStyle name="Separador de milhares 8 2 2 2 2 3" xfId="1432"/>
    <cellStyle name="Separador de milhares 8 2 2 2 2 4" xfId="1927"/>
    <cellStyle name="Separador de milhares 8 2 2 2 3" xfId="1046"/>
    <cellStyle name="Separador de milhares 8 2 2 2 3 2" xfId="1557"/>
    <cellStyle name="Separador de milhares 8 2 2 2 3 3" xfId="2052"/>
    <cellStyle name="Separador de milhares 8 2 2 2 4" xfId="1361"/>
    <cellStyle name="Separador de milhares 8 2 2 2 5" xfId="1856"/>
    <cellStyle name="Separador de milhares 8 2 2 3" xfId="812"/>
    <cellStyle name="Separador de milhares 8 2 2 3 2" xfId="1097"/>
    <cellStyle name="Separador de milhares 8 2 2 3 2 2" xfId="1598"/>
    <cellStyle name="Separador de milhares 8 2 2 3 2 3" xfId="2093"/>
    <cellStyle name="Separador de milhares 8 2 2 3 3" xfId="1404"/>
    <cellStyle name="Separador de milhares 8 2 2 3 4" xfId="1899"/>
    <cellStyle name="Separador de milhares 8 2 2 4" xfId="1018"/>
    <cellStyle name="Separador de milhares 8 2 2 4 2" xfId="1529"/>
    <cellStyle name="Separador de milhares 8 2 2 4 3" xfId="2024"/>
    <cellStyle name="Separador de milhares 8 2 2 5" xfId="1306"/>
    <cellStyle name="Separador de milhares 8 2 2 6" xfId="1801"/>
    <cellStyle name="Separador de milhares 8 2 3" xfId="683"/>
    <cellStyle name="Separador de milhares 8 2 3 2" xfId="820"/>
    <cellStyle name="Separador de milhares 8 2 3 2 2" xfId="1105"/>
    <cellStyle name="Separador de milhares 8 2 3 2 2 2" xfId="1606"/>
    <cellStyle name="Separador de milhares 8 2 3 2 2 3" xfId="2101"/>
    <cellStyle name="Separador de milhares 8 2 3 2 3" xfId="1412"/>
    <cellStyle name="Separador de milhares 8 2 3 2 4" xfId="1907"/>
    <cellStyle name="Separador de milhares 8 2 3 3" xfId="1026"/>
    <cellStyle name="Separador de milhares 8 2 3 3 2" xfId="1537"/>
    <cellStyle name="Separador de milhares 8 2 3 3 3" xfId="2032"/>
    <cellStyle name="Separador de milhares 8 2 3 4" xfId="1328"/>
    <cellStyle name="Separador de milhares 8 2 3 5" xfId="1823"/>
    <cellStyle name="Separador de milhares 8 2 4" xfId="624"/>
    <cellStyle name="Separador de milhares 8 2 4 2" xfId="998"/>
    <cellStyle name="Separador de milhares 8 2 4 2 2" xfId="1509"/>
    <cellStyle name="Separador de milhares 8 2 4 2 3" xfId="2004"/>
    <cellStyle name="Separador de milhares 8 2 4 3" xfId="1273"/>
    <cellStyle name="Separador de milhares 8 2 4 4" xfId="1768"/>
    <cellStyle name="Separador de milhares 8 2 5" xfId="792"/>
    <cellStyle name="Separador de milhares 8 2 5 2" xfId="1077"/>
    <cellStyle name="Separador de milhares 8 2 5 2 2" xfId="1578"/>
    <cellStyle name="Separador de milhares 8 2 5 2 3" xfId="2073"/>
    <cellStyle name="Separador de milhares 8 2 5 3" xfId="1384"/>
    <cellStyle name="Separador de milhares 8 2 5 4" xfId="1879"/>
    <cellStyle name="Separador de milhares 8 2 6" xfId="1241"/>
    <cellStyle name="Separador de milhares 8 2 7" xfId="1736"/>
    <cellStyle name="Separador de milhares 8 3" xfId="647"/>
    <cellStyle name="Separador de milhares 8 3 2" xfId="702"/>
    <cellStyle name="Separador de milhares 8 3 2 2" xfId="832"/>
    <cellStyle name="Separador de milhares 8 3 2 2 2" xfId="1117"/>
    <cellStyle name="Separador de milhares 8 3 2 2 2 2" xfId="1618"/>
    <cellStyle name="Separador de milhares 8 3 2 2 2 3" xfId="2113"/>
    <cellStyle name="Separador de milhares 8 3 2 2 3" xfId="1424"/>
    <cellStyle name="Separador de milhares 8 3 2 2 4" xfId="1919"/>
    <cellStyle name="Separador de milhares 8 3 2 3" xfId="1038"/>
    <cellStyle name="Separador de milhares 8 3 2 3 2" xfId="1549"/>
    <cellStyle name="Separador de milhares 8 3 2 3 3" xfId="2044"/>
    <cellStyle name="Separador de milhares 8 3 2 4" xfId="1347"/>
    <cellStyle name="Separador de milhares 8 3 2 5" xfId="1842"/>
    <cellStyle name="Separador de milhares 8 3 3" xfId="804"/>
    <cellStyle name="Separador de milhares 8 3 3 2" xfId="1089"/>
    <cellStyle name="Separador de milhares 8 3 3 2 2" xfId="1590"/>
    <cellStyle name="Separador de milhares 8 3 3 2 3" xfId="2085"/>
    <cellStyle name="Separador de milhares 8 3 3 3" xfId="1396"/>
    <cellStyle name="Separador de milhares 8 3 3 4" xfId="1891"/>
    <cellStyle name="Separador de milhares 8 3 4" xfId="1010"/>
    <cellStyle name="Separador de milhares 8 3 4 2" xfId="1521"/>
    <cellStyle name="Separador de milhares 8 3 4 3" xfId="2016"/>
    <cellStyle name="Separador de milhares 8 3 5" xfId="1292"/>
    <cellStyle name="Separador de milhares 8 3 6" xfId="1787"/>
    <cellStyle name="Separador de milhares 8 4" xfId="674"/>
    <cellStyle name="Separador de milhares 8 4 2" xfId="817"/>
    <cellStyle name="Separador de milhares 8 4 2 2" xfId="1102"/>
    <cellStyle name="Separador de milhares 8 4 2 2 2" xfId="1603"/>
    <cellStyle name="Separador de milhares 8 4 2 2 3" xfId="2098"/>
    <cellStyle name="Separador de milhares 8 4 2 3" xfId="1409"/>
    <cellStyle name="Separador de milhares 8 4 2 4" xfId="1904"/>
    <cellStyle name="Separador de milhares 8 4 3" xfId="1023"/>
    <cellStyle name="Separador de milhares 8 4 3 2" xfId="1534"/>
    <cellStyle name="Separador de milhares 8 4 3 3" xfId="2029"/>
    <cellStyle name="Separador de milhares 8 4 4" xfId="1319"/>
    <cellStyle name="Separador de milhares 8 4 5" xfId="1814"/>
    <cellStyle name="Separador de milhares 8 5" xfId="581"/>
    <cellStyle name="Separador de milhares 8 5 2" xfId="979"/>
    <cellStyle name="Separador de milhares 8 5 2 2" xfId="1501"/>
    <cellStyle name="Separador de milhares 8 5 2 3" xfId="1996"/>
    <cellStyle name="Separador de milhares 8 5 3" xfId="1260"/>
    <cellStyle name="Separador de milhares 8 5 4" xfId="1755"/>
    <cellStyle name="Separador de milhares 8 6" xfId="784"/>
    <cellStyle name="Separador de milhares 8 6 2" xfId="1069"/>
    <cellStyle name="Separador de milhares 8 6 2 2" xfId="1570"/>
    <cellStyle name="Separador de milhares 8 6 2 3" xfId="2065"/>
    <cellStyle name="Separador de milhares 8 6 3" xfId="1376"/>
    <cellStyle name="Separador de milhares 8 6 4" xfId="1871"/>
    <cellStyle name="Separador de milhares 8 7" xfId="1240"/>
    <cellStyle name="Separador de milhares 8 8" xfId="1735"/>
    <cellStyle name="Separador de milhares 9" xfId="459"/>
    <cellStyle name="Separador de milhares 9 2" xfId="663"/>
    <cellStyle name="Separador de milhares 9 2 2" xfId="718"/>
    <cellStyle name="Separador de milhares 9 2 2 2" xfId="841"/>
    <cellStyle name="Separador de milhares 9 2 2 2 2" xfId="1126"/>
    <cellStyle name="Separador de milhares 9 2 2 2 2 2" xfId="1627"/>
    <cellStyle name="Separador de milhares 9 2 2 2 2 3" xfId="2122"/>
    <cellStyle name="Separador de milhares 9 2 2 2 3" xfId="1433"/>
    <cellStyle name="Separador de milhares 9 2 2 2 4" xfId="1928"/>
    <cellStyle name="Separador de milhares 9 2 2 3" xfId="1047"/>
    <cellStyle name="Separador de milhares 9 2 2 3 2" xfId="1558"/>
    <cellStyle name="Separador de milhares 9 2 2 3 3" xfId="2053"/>
    <cellStyle name="Separador de milhares 9 2 2 4" xfId="1363"/>
    <cellStyle name="Separador de milhares 9 2 2 5" xfId="1858"/>
    <cellStyle name="Separador de milhares 9 2 3" xfId="813"/>
    <cellStyle name="Separador de milhares 9 2 3 2" xfId="1098"/>
    <cellStyle name="Separador de milhares 9 2 3 2 2" xfId="1599"/>
    <cellStyle name="Separador de milhares 9 2 3 2 3" xfId="2094"/>
    <cellStyle name="Separador de milhares 9 2 3 3" xfId="1405"/>
    <cellStyle name="Separador de milhares 9 2 3 4" xfId="1900"/>
    <cellStyle name="Separador de milhares 9 2 4" xfId="1019"/>
    <cellStyle name="Separador de milhares 9 2 4 2" xfId="1530"/>
    <cellStyle name="Separador de milhares 9 2 4 3" xfId="2025"/>
    <cellStyle name="Separador de milhares 9 2 5" xfId="1308"/>
    <cellStyle name="Separador de milhares 9 2 6" xfId="1803"/>
    <cellStyle name="Separador de milhares 9 3" xfId="685"/>
    <cellStyle name="Separador de milhares 9 3 2" xfId="821"/>
    <cellStyle name="Separador de milhares 9 3 2 2" xfId="1106"/>
    <cellStyle name="Separador de milhares 9 3 2 2 2" xfId="1607"/>
    <cellStyle name="Separador de milhares 9 3 2 2 3" xfId="2102"/>
    <cellStyle name="Separador de milhares 9 3 2 3" xfId="1413"/>
    <cellStyle name="Separador de milhares 9 3 2 4" xfId="1908"/>
    <cellStyle name="Separador de milhares 9 3 3" xfId="1027"/>
    <cellStyle name="Separador de milhares 9 3 3 2" xfId="1538"/>
    <cellStyle name="Separador de milhares 9 3 3 3" xfId="2033"/>
    <cellStyle name="Separador de milhares 9 3 4" xfId="1330"/>
    <cellStyle name="Separador de milhares 9 3 5" xfId="1825"/>
    <cellStyle name="Separador de milhares 9 4" xfId="626"/>
    <cellStyle name="Separador de milhares 9 4 2" xfId="999"/>
    <cellStyle name="Separador de milhares 9 4 2 2" xfId="1510"/>
    <cellStyle name="Separador de milhares 9 4 2 3" xfId="2005"/>
    <cellStyle name="Separador de milhares 9 4 3" xfId="1275"/>
    <cellStyle name="Separador de milhares 9 4 4" xfId="1770"/>
    <cellStyle name="Separador de milhares 9 5" xfId="793"/>
    <cellStyle name="Separador de milhares 9 5 2" xfId="1078"/>
    <cellStyle name="Separador de milhares 9 5 2 2" xfId="1579"/>
    <cellStyle name="Separador de milhares 9 5 2 3" xfId="2074"/>
    <cellStyle name="Separador de milhares 9 5 3" xfId="1385"/>
    <cellStyle name="Separador de milhares 9 5 4" xfId="1880"/>
    <cellStyle name="Separador de milhares 9 6" xfId="948"/>
    <cellStyle name="Separador de milhares 9 6 2" xfId="1488"/>
    <cellStyle name="Separador de milhares 9 6 3" xfId="1983"/>
    <cellStyle name="Separador de milhares 9 7" xfId="1242"/>
    <cellStyle name="Separador de milhares 9 8" xfId="1737"/>
    <cellStyle name="Texto de advertencia" xfId="460"/>
    <cellStyle name="Texto de advertencia 2" xfId="582"/>
    <cellStyle name="Texto de Aviso" xfId="14" builtinId="11" customBuiltin="1"/>
    <cellStyle name="Texto de Aviso 2" xfId="290"/>
    <cellStyle name="Texto de Aviso 2 2" xfId="583"/>
    <cellStyle name="Texto de Aviso 3" xfId="291"/>
    <cellStyle name="Texto de Aviso 4" xfId="289"/>
    <cellStyle name="Texto Explicativo" xfId="15" builtinId="53" customBuiltin="1"/>
    <cellStyle name="Texto Explicativo 2" xfId="293"/>
    <cellStyle name="Texto Explicativo 2 2" xfId="584"/>
    <cellStyle name="Texto Explicativo 3" xfId="294"/>
    <cellStyle name="Texto Explicativo 4" xfId="292"/>
    <cellStyle name="Titoli in corsivo" xfId="461"/>
    <cellStyle name="Titoli in corsivo 2" xfId="585"/>
    <cellStyle name="Título" xfId="2" builtinId="15" customBuiltin="1"/>
    <cellStyle name="Título 1" xfId="3" builtinId="16" customBuiltin="1"/>
    <cellStyle name="Título 1 2" xfId="297"/>
    <cellStyle name="Título 1 2 2" xfId="587"/>
    <cellStyle name="Título 1 3" xfId="298"/>
    <cellStyle name="Título 1 4" xfId="296"/>
    <cellStyle name="Título 2" xfId="4" builtinId="17" customBuiltin="1"/>
    <cellStyle name="Título 2 2" xfId="300"/>
    <cellStyle name="Título 2 2 2" xfId="588"/>
    <cellStyle name="Título 2 3" xfId="301"/>
    <cellStyle name="Título 2 4" xfId="299"/>
    <cellStyle name="Título 3" xfId="5" builtinId="18" customBuiltin="1"/>
    <cellStyle name="Título 3 2" xfId="303"/>
    <cellStyle name="Título 3 2 2" xfId="589"/>
    <cellStyle name="Título 3 2 2 2" xfId="980"/>
    <cellStyle name="Título 3 2 3" xfId="756"/>
    <cellStyle name="Título 3 2 3 2" xfId="1051"/>
    <cellStyle name="Título 3 2 4" xfId="726"/>
    <cellStyle name="Título 3 2 4 2" xfId="1048"/>
    <cellStyle name="Título 3 2 5" xfId="765"/>
    <cellStyle name="Título 3 2 5 2" xfId="1054"/>
    <cellStyle name="Título 3 2 6" xfId="754"/>
    <cellStyle name="Título 3 2 6 2" xfId="1050"/>
    <cellStyle name="Título 3 2 7" xfId="770"/>
    <cellStyle name="Título 3 2 8" xfId="919"/>
    <cellStyle name="Título 3 3" xfId="304"/>
    <cellStyle name="Título 3 3 2" xfId="920"/>
    <cellStyle name="Título 3 4" xfId="302"/>
    <cellStyle name="Título 3 4 2" xfId="918"/>
    <cellStyle name="Título 4" xfId="6" builtinId="19" customBuiltin="1"/>
    <cellStyle name="Título 4 2" xfId="306"/>
    <cellStyle name="Título 4 2 2" xfId="590"/>
    <cellStyle name="Título 4 3" xfId="307"/>
    <cellStyle name="Título 4 4" xfId="305"/>
    <cellStyle name="Título 5" xfId="308"/>
    <cellStyle name="Título 5 2" xfId="586"/>
    <cellStyle name="Título 5 3" xfId="860"/>
    <cellStyle name="Título 6" xfId="309"/>
    <cellStyle name="Título 7" xfId="295"/>
    <cellStyle name="Total" xfId="16" builtinId="25" customBuiltin="1"/>
    <cellStyle name="Total 2" xfId="311"/>
    <cellStyle name="Total 2 2" xfId="591"/>
    <cellStyle name="Total 2 2 2" xfId="981"/>
    <cellStyle name="Total 2 3" xfId="749"/>
    <cellStyle name="Total 2 4" xfId="922"/>
    <cellStyle name="Total 3" xfId="312"/>
    <cellStyle name="Total 3 2" xfId="923"/>
    <cellStyle name="Total 4" xfId="310"/>
    <cellStyle name="Total 4 2" xfId="921"/>
    <cellStyle name="Totale" xfId="462"/>
    <cellStyle name="Totale 2" xfId="648"/>
    <cellStyle name="Totale 2 2" xfId="703"/>
    <cellStyle name="Totale 2 2 2" xfId="833"/>
    <cellStyle name="Totale 2 2 2 2" xfId="1118"/>
    <cellStyle name="Totale 2 2 2 2 2" xfId="1619"/>
    <cellStyle name="Totale 2 2 2 2 3" xfId="2114"/>
    <cellStyle name="Totale 2 2 2 3" xfId="1425"/>
    <cellStyle name="Totale 2 2 2 4" xfId="1920"/>
    <cellStyle name="Totale 2 2 3" xfId="1039"/>
    <cellStyle name="Totale 2 2 3 2" xfId="1550"/>
    <cellStyle name="Totale 2 2 3 3" xfId="2045"/>
    <cellStyle name="Totale 2 2 4" xfId="1348"/>
    <cellStyle name="Totale 2 2 5" xfId="1843"/>
    <cellStyle name="Totale 2 3" xfId="805"/>
    <cellStyle name="Totale 2 3 2" xfId="1090"/>
    <cellStyle name="Totale 2 3 2 2" xfId="1591"/>
    <cellStyle name="Totale 2 3 2 3" xfId="2086"/>
    <cellStyle name="Totale 2 3 3" xfId="1397"/>
    <cellStyle name="Totale 2 3 4" xfId="1892"/>
    <cellStyle name="Totale 2 4" xfId="1011"/>
    <cellStyle name="Totale 2 4 2" xfId="1522"/>
    <cellStyle name="Totale 2 4 3" xfId="2017"/>
    <cellStyle name="Totale 2 5" xfId="1293"/>
    <cellStyle name="Totale 2 6" xfId="1788"/>
    <cellStyle name="Totale 3" xfId="675"/>
    <cellStyle name="Totale 3 2" xfId="818"/>
    <cellStyle name="Totale 3 2 2" xfId="1103"/>
    <cellStyle name="Totale 3 2 2 2" xfId="1604"/>
    <cellStyle name="Totale 3 2 2 3" xfId="2099"/>
    <cellStyle name="Totale 3 2 3" xfId="1410"/>
    <cellStyle name="Totale 3 2 4" xfId="1905"/>
    <cellStyle name="Totale 3 3" xfId="1024"/>
    <cellStyle name="Totale 3 3 2" xfId="1535"/>
    <cellStyle name="Totale 3 3 3" xfId="2030"/>
    <cellStyle name="Totale 3 4" xfId="1320"/>
    <cellStyle name="Totale 3 5" xfId="1815"/>
    <cellStyle name="Totale 4" xfId="592"/>
    <cellStyle name="Totale 4 2" xfId="982"/>
    <cellStyle name="Totale 4 2 2" xfId="1502"/>
    <cellStyle name="Totale 4 2 3" xfId="1997"/>
    <cellStyle name="Totale 4 3" xfId="1261"/>
    <cellStyle name="Totale 4 4" xfId="1756"/>
    <cellStyle name="Totale 5" xfId="785"/>
    <cellStyle name="Totale 5 2" xfId="1070"/>
    <cellStyle name="Totale 5 2 2" xfId="1571"/>
    <cellStyle name="Totale 5 2 3" xfId="2066"/>
    <cellStyle name="Totale 5 3" xfId="1377"/>
    <cellStyle name="Totale 5 4" xfId="1872"/>
    <cellStyle name="Totale 6" xfId="949"/>
    <cellStyle name="Totale 6 2" xfId="1489"/>
    <cellStyle name="Totale 6 3" xfId="1984"/>
    <cellStyle name="Totale 7" xfId="1243"/>
    <cellStyle name="Totale 8" xfId="1738"/>
    <cellStyle name="Totale centrale" xfId="463"/>
    <cellStyle name="Totale centrale 2" xfId="593"/>
    <cellStyle name="Totale_Tabelas_1T09" xfId="464"/>
    <cellStyle name="Valuta (0)_alleg1_PAM" xfId="465"/>
    <cellStyle name="Vírgula 10" xfId="1637"/>
    <cellStyle name="Vírgula 2" xfId="39"/>
    <cellStyle name="Vírgula 2 2" xfId="49"/>
    <cellStyle name="Vírgula 2 2 2" xfId="825"/>
    <cellStyle name="Vírgula 2 2 2 2" xfId="1110"/>
    <cellStyle name="Vírgula 2 2 2 2 2" xfId="1611"/>
    <cellStyle name="Vírgula 2 2 2 2 3" xfId="2106"/>
    <cellStyle name="Vírgula 2 2 2 3" xfId="1417"/>
    <cellStyle name="Vírgula 2 2 2 4" xfId="1912"/>
    <cellStyle name="Vírgula 2 2 3" xfId="1031"/>
    <cellStyle name="Vírgula 2 2 3 2" xfId="1542"/>
    <cellStyle name="Vírgula 2 2 3 3" xfId="2037"/>
    <cellStyle name="Vírgula 2 2 4" xfId="1141"/>
    <cellStyle name="Vírgula 2 2 5" xfId="1166"/>
    <cellStyle name="Vírgula 2 2 6" xfId="1661"/>
    <cellStyle name="Vírgula 2 3" xfId="640"/>
    <cellStyle name="Vírgula 2 3 2" xfId="1003"/>
    <cellStyle name="Vírgula 2 3 2 2" xfId="1514"/>
    <cellStyle name="Vírgula 2 3 2 3" xfId="2009"/>
    <cellStyle name="Vírgula 2 3 3" xfId="1285"/>
    <cellStyle name="Vírgula 2 3 4" xfId="1780"/>
    <cellStyle name="Vírgula 2 4" xfId="797"/>
    <cellStyle name="Vírgula 2 4 2" xfId="1082"/>
    <cellStyle name="Vírgula 2 4 2 2" xfId="1583"/>
    <cellStyle name="Vírgula 2 4 2 3" xfId="2078"/>
    <cellStyle name="Vírgula 2 4 3" xfId="1389"/>
    <cellStyle name="Vírgula 2 4 4" xfId="1884"/>
    <cellStyle name="Vírgula 2 5" xfId="852"/>
    <cellStyle name="Vírgula 2 5 2" xfId="1127"/>
    <cellStyle name="Vírgula 2 5 2 2" xfId="1628"/>
    <cellStyle name="Vírgula 2 5 2 3" xfId="2123"/>
    <cellStyle name="Vírgula 2 5 3" xfId="1436"/>
    <cellStyle name="Vírgula 2 5 4" xfId="1931"/>
    <cellStyle name="Vírgula 2 6" xfId="1163"/>
    <cellStyle name="Vírgula 2 6 2" xfId="1658"/>
    <cellStyle name="Vírgula 2 7" xfId="1147"/>
    <cellStyle name="Vírgula 2 8" xfId="1641"/>
    <cellStyle name="Vírgula 2 9" xfId="1642"/>
    <cellStyle name="Vírgula 3" xfId="46"/>
    <cellStyle name="Vírgula 3 2" xfId="50"/>
    <cellStyle name="Vírgula 3 2 2" xfId="972"/>
    <cellStyle name="Vírgula 3 2 2 2" xfId="1494"/>
    <cellStyle name="Vírgula 3 2 2 3" xfId="1989"/>
    <cellStyle name="Vírgula 3 2 3" xfId="1142"/>
    <cellStyle name="Vírgula 3 2 4" xfId="1167"/>
    <cellStyle name="Vírgula 3 2 5" xfId="1662"/>
    <cellStyle name="Vírgula 3 3" xfId="777"/>
    <cellStyle name="Vírgula 3 3 2" xfId="1062"/>
    <cellStyle name="Vírgula 3 3 2 2" xfId="1563"/>
    <cellStyle name="Vírgula 3 3 2 3" xfId="2058"/>
    <cellStyle name="Vírgula 3 3 3" xfId="1369"/>
    <cellStyle name="Vírgula 3 3 4" xfId="1864"/>
    <cellStyle name="Vírgula 3 4" xfId="862"/>
    <cellStyle name="Vírgula 3 4 2" xfId="1131"/>
    <cellStyle name="Vírgula 3 4 2 2" xfId="1632"/>
    <cellStyle name="Vírgula 3 4 2 3" xfId="2127"/>
    <cellStyle name="Vírgula 3 4 3" xfId="1442"/>
    <cellStyle name="Vírgula 3 4 4" xfId="1937"/>
    <cellStyle name="Vírgula 3 5" xfId="313"/>
    <cellStyle name="Vírgula 3 5 2" xfId="1216"/>
    <cellStyle name="Vírgula 3 5 3" xfId="1711"/>
    <cellStyle name="Vírgula 3 6" xfId="1139"/>
    <cellStyle name="Vírgula 3 7" xfId="1164"/>
    <cellStyle name="Vírgula 3 8" xfId="1659"/>
    <cellStyle name="Vírgula 31" xfId="1146"/>
    <cellStyle name="Vírgula 4" xfId="48"/>
    <cellStyle name="Vírgula 4 2" xfId="950"/>
    <cellStyle name="Vírgula 4 2 2" xfId="1490"/>
    <cellStyle name="Vírgula 4 2 3" xfId="1985"/>
    <cellStyle name="Vírgula 4 3" xfId="468"/>
    <cellStyle name="Vírgula 4 3 2" xfId="1145"/>
    <cellStyle name="Vírgula 4 3 3" xfId="1245"/>
    <cellStyle name="Vírgula 4 3 4" xfId="1740"/>
    <cellStyle name="Vírgula 4 4" xfId="1140"/>
    <cellStyle name="Vírgula 4 5" xfId="1144"/>
    <cellStyle name="Vírgula 4 6" xfId="1165"/>
    <cellStyle name="Vírgula 4 7" xfId="1660"/>
    <cellStyle name="Vírgula 5" xfId="36"/>
    <cellStyle name="Vírgula 5 2" xfId="1058"/>
    <cellStyle name="Vírgula 5 2 2" xfId="1559"/>
    <cellStyle name="Vírgula 5 2 3" xfId="2054"/>
    <cellStyle name="Vírgula 5 3" xfId="773"/>
    <cellStyle name="Vírgula 5 3 2" xfId="1365"/>
    <cellStyle name="Vírgula 5 3 3" xfId="1860"/>
    <cellStyle name="Vírgula 5 4" xfId="1161"/>
    <cellStyle name="Vírgula 5 5" xfId="1656"/>
    <cellStyle name="Vírgula 6" xfId="856"/>
    <cellStyle name="Vírgula 6 2" xfId="1128"/>
    <cellStyle name="Vírgula 6 2 2" xfId="1629"/>
    <cellStyle name="Vírgula 6 2 3" xfId="2124"/>
    <cellStyle name="Vírgula 6 3" xfId="1438"/>
    <cellStyle name="Vírgula 6 4" xfId="1933"/>
    <cellStyle name="Vírgula 7" xfId="864"/>
    <cellStyle name="Vírgula 7 2" xfId="1444"/>
    <cellStyle name="Vírgula 7 3" xfId="1939"/>
    <cellStyle name="Vírgula 8" xfId="1134"/>
    <cellStyle name="Vírgula 8 2" xfId="1635"/>
    <cellStyle name="Vírgula 8 3" xfId="2130"/>
    <cellStyle name="Vírgula 9" xfId="1137"/>
  </cellStyles>
  <dxfs count="0"/>
  <tableStyles count="0" defaultTableStyle="TableStyleMedium9" defaultPivotStyle="PivotStyleLight16"/>
  <colors>
    <mruColors>
      <color rgb="FF2B3D4A"/>
      <color rgb="FFE3E0B0"/>
      <color rgb="FFE84752"/>
      <color rgb="FFE4CEA5"/>
      <color rgb="FF9D23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hyperlink" Target="#Contato!A1"/><Relationship Id="rId13" Type="http://schemas.openxmlformats.org/officeDocument/2006/relationships/hyperlink" Target="https://ri.alperseguros.com.br/informacoes-ao-mercado/central-de-resultados/" TargetMode="External"/><Relationship Id="rId3" Type="http://schemas.openxmlformats.org/officeDocument/2006/relationships/hyperlink" Target="#'Balan&#231;o Patrimonial'!A1"/><Relationship Id="rId7" Type="http://schemas.openxmlformats.org/officeDocument/2006/relationships/image" Target="../media/image2.svg"/><Relationship Id="rId12" Type="http://schemas.openxmlformats.org/officeDocument/2006/relationships/image" Target="../media/image3.png"/><Relationship Id="rId2" Type="http://schemas.openxmlformats.org/officeDocument/2006/relationships/hyperlink" Target="#DRE!A1"/><Relationship Id="rId1" Type="http://schemas.openxmlformats.org/officeDocument/2006/relationships/hyperlink" Target="#'Fluxo de Caixa Indireto'!A1"/><Relationship Id="rId6" Type="http://schemas.openxmlformats.org/officeDocument/2006/relationships/image" Target="../media/image1.png"/><Relationship Id="rId11" Type="http://schemas.openxmlformats.org/officeDocument/2006/relationships/hyperlink" Target="https://www.linkedin.com/company/alper-seguros/" TargetMode="External"/><Relationship Id="rId5" Type="http://schemas.openxmlformats.org/officeDocument/2006/relationships/hyperlink" Target="https://ri.alperseguros.com.br/" TargetMode="External"/><Relationship Id="rId15" Type="http://schemas.openxmlformats.org/officeDocument/2006/relationships/image" Target="../media/image5.png"/><Relationship Id="rId10" Type="http://schemas.openxmlformats.org/officeDocument/2006/relationships/image" Target="../media/image2.png"/><Relationship Id="rId4" Type="http://schemas.openxmlformats.org/officeDocument/2006/relationships/hyperlink" Target="#'Gera&#231;&#227;o Consumo de Caixa'!A1"/><Relationship Id="rId9" Type="http://schemas.openxmlformats.org/officeDocument/2006/relationships/hyperlink" Target="https://www.facebook.com/AlperSeguros" TargetMode="External"/><Relationship Id="rId1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8.svg"/><Relationship Id="rId2" Type="http://schemas.openxmlformats.org/officeDocument/2006/relationships/image" Target="../media/image6.png"/><Relationship Id="rId1" Type="http://schemas.openxmlformats.org/officeDocument/2006/relationships/hyperlink" Target="#Capa!A1"/><Relationship Id="rId6" Type="http://schemas.openxmlformats.org/officeDocument/2006/relationships/image" Target="../media/image2.svg"/><Relationship Id="rId5" Type="http://schemas.openxmlformats.org/officeDocument/2006/relationships/image" Target="../media/image1.png"/><Relationship Id="rId4" Type="http://schemas.openxmlformats.org/officeDocument/2006/relationships/hyperlink" Target="https://ri.alperseguros.com.br/"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s://ri.alperseguros.com.br/" TargetMode="External"/><Relationship Id="rId6" Type="http://schemas.openxmlformats.org/officeDocument/2006/relationships/image" Target="../media/image8.svg"/><Relationship Id="rId5" Type="http://schemas.openxmlformats.org/officeDocument/2006/relationships/image" Target="../media/image6.png"/><Relationship Id="rId4" Type="http://schemas.openxmlformats.org/officeDocument/2006/relationships/hyperlink" Target="#Capa!A1"/></Relationships>
</file>

<file path=xl/drawings/_rels/drawing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s://ri.alperseguros.com.br/" TargetMode="External"/><Relationship Id="rId6" Type="http://schemas.openxmlformats.org/officeDocument/2006/relationships/image" Target="../media/image8.svg"/><Relationship Id="rId5" Type="http://schemas.openxmlformats.org/officeDocument/2006/relationships/image" Target="../media/image6.png"/><Relationship Id="rId4" Type="http://schemas.openxmlformats.org/officeDocument/2006/relationships/hyperlink" Target="#Capa!A1"/></Relationships>
</file>

<file path=xl/drawings/_rels/drawing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s://ri.alperseguros.com.br/" TargetMode="External"/><Relationship Id="rId6" Type="http://schemas.openxmlformats.org/officeDocument/2006/relationships/image" Target="../media/image8.svg"/><Relationship Id="rId5" Type="http://schemas.openxmlformats.org/officeDocument/2006/relationships/image" Target="../media/image6.png"/><Relationship Id="rId4" Type="http://schemas.openxmlformats.org/officeDocument/2006/relationships/hyperlink" Target="#Capa!A1"/></Relationships>
</file>

<file path=xl/drawings/_rels/drawing6.xml.rels><?xml version="1.0" encoding="UTF-8" standalone="yes"?>
<Relationships xmlns="http://schemas.openxmlformats.org/package/2006/relationships"><Relationship Id="rId3" Type="http://schemas.openxmlformats.org/officeDocument/2006/relationships/hyperlink" Target="https://ri.alperseguros.com.br/" TargetMode="External"/><Relationship Id="rId2" Type="http://schemas.openxmlformats.org/officeDocument/2006/relationships/image" Target="../media/image7.png"/><Relationship Id="rId1" Type="http://schemas.openxmlformats.org/officeDocument/2006/relationships/hyperlink" Target="#Capa!A1"/><Relationship Id="rId5" Type="http://schemas.openxmlformats.org/officeDocument/2006/relationships/image" Target="../media/image2.svg"/><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520473</xdr:colOff>
      <xdr:row>5</xdr:row>
      <xdr:rowOff>32701</xdr:rowOff>
    </xdr:from>
    <xdr:to>
      <xdr:col>13</xdr:col>
      <xdr:colOff>0</xdr:colOff>
      <xdr:row>8</xdr:row>
      <xdr:rowOff>45200</xdr:rowOff>
    </xdr:to>
    <xdr:sp macro="" textlink="">
      <xdr:nvSpPr>
        <xdr:cNvPr id="3" name="TextBox 2">
          <a:extLst>
            <a:ext uri="{FF2B5EF4-FFF2-40B4-BE49-F238E27FC236}">
              <a16:creationId xmlns="" xmlns:a16="http://schemas.microsoft.com/office/drawing/2014/main" id="{00000000-0008-0000-0000-000003000000}"/>
            </a:ext>
          </a:extLst>
        </xdr:cNvPr>
        <xdr:cNvSpPr txBox="1"/>
      </xdr:nvSpPr>
      <xdr:spPr>
        <a:xfrm>
          <a:off x="520473" y="1175701"/>
          <a:ext cx="9655402" cy="488749"/>
        </a:xfrm>
        <a:prstGeom prst="rect">
          <a:avLst/>
        </a:prstGeom>
        <a:noFill/>
      </xdr:spPr>
      <xdr:txBody>
        <a:bodyPr wrap="square" rtlCol="0">
          <a:spAutoFit/>
        </a:bodyP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BR" sz="2600" b="1">
              <a:solidFill>
                <a:srgbClr val="2B3D4A"/>
              </a:solidFill>
              <a:latin typeface="Pluto Bold" panose="020B0803020203060204" pitchFamily="34" charset="0"/>
            </a:rPr>
            <a:t>Informações Financeiras Trimestrais</a:t>
          </a:r>
          <a:r>
            <a:rPr lang="pt-BR" sz="2600" b="1" baseline="0">
              <a:solidFill>
                <a:srgbClr val="2B3D4A"/>
              </a:solidFill>
              <a:latin typeface="Pluto Bold" panose="020B0803020203060204" pitchFamily="34" charset="0"/>
            </a:rPr>
            <a:t> Consolidadas</a:t>
          </a:r>
          <a:endParaRPr lang="pt-BR" sz="2600" b="1">
            <a:solidFill>
              <a:srgbClr val="2B3D4A"/>
            </a:solidFill>
            <a:latin typeface="Pluto Bold" panose="020B0803020203060204" pitchFamily="34" charset="0"/>
          </a:endParaRPr>
        </a:p>
      </xdr:txBody>
    </xdr:sp>
    <xdr:clientData/>
  </xdr:twoCellAnchor>
  <xdr:twoCellAnchor>
    <xdr:from>
      <xdr:col>7</xdr:col>
      <xdr:colOff>407872</xdr:colOff>
      <xdr:row>19</xdr:row>
      <xdr:rowOff>118874</xdr:rowOff>
    </xdr:from>
    <xdr:to>
      <xdr:col>11</xdr:col>
      <xdr:colOff>1799327</xdr:colOff>
      <xdr:row>21</xdr:row>
      <xdr:rowOff>89932</xdr:rowOff>
    </xdr:to>
    <xdr:sp macro="" textlink="">
      <xdr:nvSpPr>
        <xdr:cNvPr id="5" name="Retângulo 4">
          <a:hlinkClick xmlns:r="http://schemas.openxmlformats.org/officeDocument/2006/relationships" r:id="rId1"/>
          <a:extLst>
            <a:ext uri="{FF2B5EF4-FFF2-40B4-BE49-F238E27FC236}">
              <a16:creationId xmlns="" xmlns:a16="http://schemas.microsoft.com/office/drawing/2014/main" id="{00000000-0008-0000-0000-000005000000}"/>
            </a:ext>
          </a:extLst>
        </xdr:cNvPr>
        <xdr:cNvSpPr/>
      </xdr:nvSpPr>
      <xdr:spPr>
        <a:xfrm>
          <a:off x="4650827" y="3426647"/>
          <a:ext cx="3816000" cy="282785"/>
        </a:xfrm>
        <a:prstGeom prst="rect">
          <a:avLst/>
        </a:prstGeom>
        <a:solidFill>
          <a:srgbClr val="2B3D4A"/>
        </a:solidFill>
        <a:ln>
          <a:solidFill>
            <a:schemeClr val="bg1"/>
          </a:solidFill>
        </a:ln>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pt-BR" sz="1200" b="0">
              <a:solidFill>
                <a:schemeClr val="bg1"/>
              </a:solidFill>
              <a:latin typeface="Pluto Bold" panose="020B0803020203060204" pitchFamily="34" charset="0"/>
              <a:cs typeface="Arial" panose="020B0604020202020204" pitchFamily="34" charset="0"/>
            </a:rPr>
            <a:t>Fluxo de Caixa Indireto</a:t>
          </a:r>
        </a:p>
      </xdr:txBody>
    </xdr:sp>
    <xdr:clientData/>
  </xdr:twoCellAnchor>
  <xdr:twoCellAnchor>
    <xdr:from>
      <xdr:col>7</xdr:col>
      <xdr:colOff>407872</xdr:colOff>
      <xdr:row>14</xdr:row>
      <xdr:rowOff>112712</xdr:rowOff>
    </xdr:from>
    <xdr:to>
      <xdr:col>11</xdr:col>
      <xdr:colOff>1799327</xdr:colOff>
      <xdr:row>16</xdr:row>
      <xdr:rowOff>85362</xdr:rowOff>
    </xdr:to>
    <xdr:sp macro="" textlink="">
      <xdr:nvSpPr>
        <xdr:cNvPr id="14" name="Retângulo 13">
          <a:hlinkClick xmlns:r="http://schemas.openxmlformats.org/officeDocument/2006/relationships" r:id="rId2"/>
          <a:extLst>
            <a:ext uri="{FF2B5EF4-FFF2-40B4-BE49-F238E27FC236}">
              <a16:creationId xmlns="" xmlns:a16="http://schemas.microsoft.com/office/drawing/2014/main" id="{00000000-0008-0000-0000-00000E000000}"/>
            </a:ext>
          </a:extLst>
        </xdr:cNvPr>
        <xdr:cNvSpPr/>
      </xdr:nvSpPr>
      <xdr:spPr>
        <a:xfrm>
          <a:off x="4650827" y="2641167"/>
          <a:ext cx="3816000" cy="284377"/>
        </a:xfrm>
        <a:prstGeom prst="rect">
          <a:avLst/>
        </a:prstGeom>
        <a:solidFill>
          <a:srgbClr val="2B3D4A"/>
        </a:solidFill>
        <a:ln>
          <a:solidFill>
            <a:schemeClr val="bg1"/>
          </a:solidFill>
        </a:ln>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pt-BR" sz="1200" b="0">
              <a:solidFill>
                <a:schemeClr val="bg1"/>
              </a:solidFill>
              <a:latin typeface="Pluto Bold" panose="020B0803020203060204" pitchFamily="34" charset="0"/>
              <a:cs typeface="Arial" panose="020B0604020202020204" pitchFamily="34" charset="0"/>
            </a:rPr>
            <a:t>Demonstração de</a:t>
          </a:r>
          <a:r>
            <a:rPr lang="pt-BR" sz="1200" b="0" baseline="0">
              <a:solidFill>
                <a:schemeClr val="bg1"/>
              </a:solidFill>
              <a:latin typeface="Pluto Bold" panose="020B0803020203060204" pitchFamily="34" charset="0"/>
              <a:cs typeface="Arial" panose="020B0604020202020204" pitchFamily="34" charset="0"/>
            </a:rPr>
            <a:t> </a:t>
          </a:r>
          <a:r>
            <a:rPr lang="pt-BR" sz="1200" b="0">
              <a:solidFill>
                <a:schemeClr val="bg1"/>
              </a:solidFill>
              <a:latin typeface="Pluto Bold" panose="020B0803020203060204" pitchFamily="34" charset="0"/>
              <a:cs typeface="Arial" panose="020B0604020202020204" pitchFamily="34" charset="0"/>
            </a:rPr>
            <a:t>Resultado do Exercício</a:t>
          </a:r>
        </a:p>
      </xdr:txBody>
    </xdr:sp>
    <xdr:clientData/>
  </xdr:twoCellAnchor>
  <xdr:twoCellAnchor>
    <xdr:from>
      <xdr:col>7</xdr:col>
      <xdr:colOff>407872</xdr:colOff>
      <xdr:row>17</xdr:row>
      <xdr:rowOff>42335</xdr:rowOff>
    </xdr:from>
    <xdr:to>
      <xdr:col>11</xdr:col>
      <xdr:colOff>1799327</xdr:colOff>
      <xdr:row>19</xdr:row>
      <xdr:rowOff>3151</xdr:rowOff>
    </xdr:to>
    <xdr:sp macro="" textlink="">
      <xdr:nvSpPr>
        <xdr:cNvPr id="15" name="Retângulo 14">
          <a:hlinkClick xmlns:r="http://schemas.openxmlformats.org/officeDocument/2006/relationships" r:id="rId3"/>
          <a:extLst>
            <a:ext uri="{FF2B5EF4-FFF2-40B4-BE49-F238E27FC236}">
              <a16:creationId xmlns="" xmlns:a16="http://schemas.microsoft.com/office/drawing/2014/main" id="{00000000-0008-0000-0000-00000F000000}"/>
            </a:ext>
          </a:extLst>
        </xdr:cNvPr>
        <xdr:cNvSpPr/>
      </xdr:nvSpPr>
      <xdr:spPr>
        <a:xfrm>
          <a:off x="4650827" y="3038380"/>
          <a:ext cx="3816000" cy="272544"/>
        </a:xfrm>
        <a:prstGeom prst="rect">
          <a:avLst/>
        </a:prstGeom>
        <a:solidFill>
          <a:srgbClr val="2B3D4A"/>
        </a:solidFill>
        <a:ln>
          <a:solidFill>
            <a:schemeClr val="bg1"/>
          </a:solidFill>
        </a:ln>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pt-BR" sz="1200" b="0">
              <a:solidFill>
                <a:schemeClr val="bg1"/>
              </a:solidFill>
              <a:effectLst/>
              <a:latin typeface="Pluto Bold" panose="020B0803020203060204" pitchFamily="34" charset="0"/>
              <a:ea typeface="+mn-ea"/>
              <a:cs typeface="Arial" panose="020B0604020202020204" pitchFamily="34" charset="0"/>
            </a:rPr>
            <a:t>Balanço</a:t>
          </a:r>
          <a:r>
            <a:rPr lang="pt-BR" sz="1200" b="0" baseline="0">
              <a:solidFill>
                <a:schemeClr val="bg1"/>
              </a:solidFill>
              <a:effectLst/>
              <a:latin typeface="Pluto Bold" panose="020B0803020203060204" pitchFamily="34" charset="0"/>
              <a:ea typeface="+mn-ea"/>
              <a:cs typeface="Arial" panose="020B0604020202020204" pitchFamily="34" charset="0"/>
            </a:rPr>
            <a:t> Patrimonial</a:t>
          </a:r>
          <a:endParaRPr lang="pt-BR" sz="1200" b="0">
            <a:solidFill>
              <a:schemeClr val="bg1"/>
            </a:solidFill>
            <a:effectLst/>
            <a:latin typeface="Pluto Bold" panose="020B0803020203060204" pitchFamily="34" charset="0"/>
            <a:cs typeface="Arial" panose="020B0604020202020204" pitchFamily="34" charset="0"/>
          </a:endParaRPr>
        </a:p>
      </xdr:txBody>
    </xdr:sp>
    <xdr:clientData/>
  </xdr:twoCellAnchor>
  <xdr:twoCellAnchor>
    <xdr:from>
      <xdr:col>7</xdr:col>
      <xdr:colOff>407872</xdr:colOff>
      <xdr:row>22</xdr:row>
      <xdr:rowOff>46905</xdr:rowOff>
    </xdr:from>
    <xdr:to>
      <xdr:col>11</xdr:col>
      <xdr:colOff>1799327</xdr:colOff>
      <xdr:row>24</xdr:row>
      <xdr:rowOff>5911</xdr:rowOff>
    </xdr:to>
    <xdr:sp macro="" textlink="">
      <xdr:nvSpPr>
        <xdr:cNvPr id="16" name="Retângulo 15">
          <a:hlinkClick xmlns:r="http://schemas.openxmlformats.org/officeDocument/2006/relationships" r:id="rId4"/>
          <a:extLst>
            <a:ext uri="{FF2B5EF4-FFF2-40B4-BE49-F238E27FC236}">
              <a16:creationId xmlns="" xmlns:a16="http://schemas.microsoft.com/office/drawing/2014/main" id="{00000000-0008-0000-0000-000010000000}"/>
            </a:ext>
          </a:extLst>
        </xdr:cNvPr>
        <xdr:cNvSpPr/>
      </xdr:nvSpPr>
      <xdr:spPr>
        <a:xfrm>
          <a:off x="4650827" y="3822269"/>
          <a:ext cx="3816000" cy="270733"/>
        </a:xfrm>
        <a:prstGeom prst="rect">
          <a:avLst/>
        </a:prstGeom>
        <a:solidFill>
          <a:srgbClr val="2B3D4A"/>
        </a:solidFill>
        <a:ln>
          <a:solidFill>
            <a:schemeClr val="bg1"/>
          </a:solidFill>
        </a:ln>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pt-BR" sz="1200" b="0">
              <a:solidFill>
                <a:schemeClr val="bg1"/>
              </a:solidFill>
              <a:latin typeface="Pluto Bold" panose="020B0803020203060204" pitchFamily="34" charset="0"/>
              <a:cs typeface="Arial" panose="020B0604020202020204" pitchFamily="34" charset="0"/>
            </a:rPr>
            <a:t>Geração e Consumo de Caixa</a:t>
          </a:r>
        </a:p>
      </xdr:txBody>
    </xdr:sp>
    <xdr:clientData/>
  </xdr:twoCellAnchor>
  <xdr:twoCellAnchor>
    <xdr:from>
      <xdr:col>0</xdr:col>
      <xdr:colOff>533400</xdr:colOff>
      <xdr:row>12</xdr:row>
      <xdr:rowOff>31749</xdr:rowOff>
    </xdr:from>
    <xdr:to>
      <xdr:col>6</xdr:col>
      <xdr:colOff>95249</xdr:colOff>
      <xdr:row>34</xdr:row>
      <xdr:rowOff>39125</xdr:rowOff>
    </xdr:to>
    <xdr:grpSp>
      <xdr:nvGrpSpPr>
        <xdr:cNvPr id="17" name="Grupo 4">
          <a:extLst>
            <a:ext uri="{FF2B5EF4-FFF2-40B4-BE49-F238E27FC236}">
              <a16:creationId xmlns="" xmlns:a16="http://schemas.microsoft.com/office/drawing/2014/main" id="{00000000-0008-0000-0000-000011000000}"/>
            </a:ext>
          </a:extLst>
        </xdr:cNvPr>
        <xdr:cNvGrpSpPr/>
      </xdr:nvGrpSpPr>
      <xdr:grpSpPr>
        <a:xfrm>
          <a:off x="533400" y="2279649"/>
          <a:ext cx="3409949" cy="3499876"/>
          <a:chOff x="5848350" y="1449576"/>
          <a:chExt cx="3887396" cy="3840094"/>
        </a:xfrm>
      </xdr:grpSpPr>
      <xdr:sp macro="" textlink="">
        <xdr:nvSpPr>
          <xdr:cNvPr id="18" name="Retângulo 17">
            <a:extLst>
              <a:ext uri="{FF2B5EF4-FFF2-40B4-BE49-F238E27FC236}">
                <a16:creationId xmlns="" xmlns:a16="http://schemas.microsoft.com/office/drawing/2014/main" id="{00000000-0008-0000-0000-000012000000}"/>
              </a:ext>
            </a:extLst>
          </xdr:cNvPr>
          <xdr:cNvSpPr/>
        </xdr:nvSpPr>
        <xdr:spPr>
          <a:xfrm>
            <a:off x="5848350" y="1449576"/>
            <a:ext cx="3693416" cy="3709799"/>
          </a:xfrm>
          <a:prstGeom prst="rect">
            <a:avLst/>
          </a:prstGeom>
          <a:solidFill>
            <a:schemeClr val="bg1">
              <a:lumMod val="85000"/>
              <a:alpha val="7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defRPr/>
            </a:pPr>
            <a:r>
              <a:rPr lang="pt-BR" sz="1500" b="1">
                <a:solidFill>
                  <a:srgbClr val="2B3D4A"/>
                </a:solidFill>
                <a:effectLst>
                  <a:outerShdw blurRad="38100" dist="38100" dir="2700000" algn="tl">
                    <a:srgbClr val="000000">
                      <a:alpha val="43137"/>
                    </a:srgbClr>
                  </a:outerShdw>
                </a:effectLst>
                <a:latin typeface="Pluto Bold" panose="020B0803020203060204" pitchFamily="34" charset="0"/>
                <a:cs typeface="Arial" pitchFamily="34" charset="0"/>
              </a:rPr>
              <a:t>Relaçoes com</a:t>
            </a:r>
            <a:r>
              <a:rPr lang="pt-BR" sz="1500" b="1" baseline="0">
                <a:solidFill>
                  <a:srgbClr val="2B3D4A"/>
                </a:solidFill>
                <a:effectLst>
                  <a:outerShdw blurRad="38100" dist="38100" dir="2700000" algn="tl">
                    <a:srgbClr val="000000">
                      <a:alpha val="43137"/>
                    </a:srgbClr>
                  </a:outerShdw>
                </a:effectLst>
                <a:latin typeface="Pluto Bold" panose="020B0803020203060204" pitchFamily="34" charset="0"/>
                <a:cs typeface="Arial" pitchFamily="34" charset="0"/>
              </a:rPr>
              <a:t> </a:t>
            </a:r>
            <a:r>
              <a:rPr lang="pt-BR" sz="1500" b="1">
                <a:solidFill>
                  <a:srgbClr val="2B3D4A"/>
                </a:solidFill>
                <a:effectLst>
                  <a:outerShdw blurRad="38100" dist="38100" dir="2700000" algn="tl">
                    <a:srgbClr val="000000">
                      <a:alpha val="43137"/>
                    </a:srgbClr>
                  </a:outerShdw>
                </a:effectLst>
                <a:latin typeface="Pluto Bold" panose="020B0803020203060204" pitchFamily="34" charset="0"/>
                <a:cs typeface="Arial" pitchFamily="34" charset="0"/>
              </a:rPr>
              <a:t>Investidores</a:t>
            </a:r>
          </a:p>
        </xdr:txBody>
      </xdr:sp>
      <xdr:sp macro="" textlink="">
        <xdr:nvSpPr>
          <xdr:cNvPr id="19" name="Retângulo 18">
            <a:extLst>
              <a:ext uri="{FF2B5EF4-FFF2-40B4-BE49-F238E27FC236}">
                <a16:creationId xmlns="" xmlns:a16="http://schemas.microsoft.com/office/drawing/2014/main" id="{00000000-0008-0000-0000-000013000000}"/>
              </a:ext>
            </a:extLst>
          </xdr:cNvPr>
          <xdr:cNvSpPr/>
        </xdr:nvSpPr>
        <xdr:spPr>
          <a:xfrm>
            <a:off x="6062127" y="1884771"/>
            <a:ext cx="3673619" cy="3404899"/>
          </a:xfrm>
          <a:prstGeom prst="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marL="180000">
              <a:lnSpc>
                <a:spcPct val="100000"/>
              </a:lnSpc>
              <a:spcBef>
                <a:spcPts val="600"/>
              </a:spcBef>
              <a:spcAft>
                <a:spcPts val="600"/>
              </a:spcAft>
              <a:defRPr/>
            </a:pPr>
            <a:r>
              <a:rPr lang="pt-BR" sz="1200" b="1">
                <a:solidFill>
                  <a:schemeClr val="bg1"/>
                </a:solidFill>
                <a:effectLst>
                  <a:outerShdw blurRad="38100" dist="38100" dir="2700000" algn="tl">
                    <a:srgbClr val="000000">
                      <a:alpha val="43137"/>
                    </a:srgbClr>
                  </a:outerShdw>
                </a:effectLst>
                <a:latin typeface="Montserrat" panose="00000500000000000000" pitchFamily="50" charset="0"/>
                <a:cs typeface="Arial" pitchFamily="34" charset="0"/>
              </a:rPr>
              <a:t>Matheus Soares Pontes</a:t>
            </a:r>
            <a:r>
              <a:rPr lang="pt-BR" sz="1200" b="1" baseline="0">
                <a:solidFill>
                  <a:schemeClr val="bg1"/>
                </a:solidFill>
                <a:effectLst>
                  <a:outerShdw blurRad="38100" dist="38100" dir="2700000" algn="tl">
                    <a:srgbClr val="000000">
                      <a:alpha val="43137"/>
                    </a:srgbClr>
                  </a:outerShdw>
                </a:effectLst>
                <a:latin typeface="Montserrat" panose="00000500000000000000" pitchFamily="50" charset="0"/>
                <a:cs typeface="Arial" pitchFamily="34" charset="0"/>
              </a:rPr>
              <a:t/>
            </a:r>
            <a:br>
              <a:rPr lang="pt-BR" sz="1200" b="1" baseline="0">
                <a:solidFill>
                  <a:schemeClr val="bg1"/>
                </a:solidFill>
                <a:effectLst>
                  <a:outerShdw blurRad="38100" dist="38100" dir="2700000" algn="tl">
                    <a:srgbClr val="000000">
                      <a:alpha val="43137"/>
                    </a:srgbClr>
                  </a:outerShdw>
                </a:effectLst>
                <a:latin typeface="Montserrat" panose="00000500000000000000" pitchFamily="50" charset="0"/>
                <a:cs typeface="Arial" pitchFamily="34" charset="0"/>
              </a:rPr>
            </a:br>
            <a:r>
              <a:rPr lang="pt-BR" sz="1200" b="0" baseline="0">
                <a:solidFill>
                  <a:schemeClr val="bg1"/>
                </a:solidFill>
                <a:effectLst>
                  <a:outerShdw blurRad="38100" dist="38100" dir="2700000" algn="tl">
                    <a:srgbClr val="000000">
                      <a:alpha val="43137"/>
                    </a:srgbClr>
                  </a:outerShdw>
                </a:effectLst>
                <a:latin typeface="Montserrat" panose="00000500000000000000" pitchFamily="50" charset="0"/>
                <a:cs typeface="Arial" pitchFamily="34" charset="0"/>
              </a:rPr>
              <a:t>Coordenador de RI</a:t>
            </a:r>
            <a:endParaRPr lang="pt-BR" sz="1200" b="0">
              <a:solidFill>
                <a:schemeClr val="bg1"/>
              </a:solidFill>
              <a:effectLst>
                <a:outerShdw blurRad="38100" dist="38100" dir="2700000" algn="tl">
                  <a:srgbClr val="000000">
                    <a:alpha val="43137"/>
                  </a:srgbClr>
                </a:outerShdw>
              </a:effectLst>
              <a:latin typeface="Montserrat" panose="00000500000000000000" pitchFamily="50" charset="0"/>
              <a:cs typeface="Arial" pitchFamily="34" charset="0"/>
            </a:endParaRPr>
          </a:p>
          <a:p>
            <a:pPr marL="180000">
              <a:lnSpc>
                <a:spcPct val="100000"/>
              </a:lnSpc>
              <a:spcBef>
                <a:spcPts val="600"/>
              </a:spcBef>
              <a:spcAft>
                <a:spcPts val="600"/>
              </a:spcAft>
              <a:defRPr/>
            </a:pPr>
            <a:r>
              <a:rPr lang="pt-BR" sz="1200" b="1" kern="1200" baseline="0">
                <a:solidFill>
                  <a:schemeClr val="bg1"/>
                </a:solidFill>
                <a:effectLst>
                  <a:outerShdw blurRad="38100" dist="38100" dir="2700000" algn="tl">
                    <a:srgbClr val="000000">
                      <a:alpha val="43137"/>
                    </a:srgbClr>
                  </a:outerShdw>
                </a:effectLst>
                <a:latin typeface="Montserrat" panose="00000500000000000000" pitchFamily="50" charset="0"/>
                <a:ea typeface="+mn-ea"/>
                <a:cs typeface="Arial" pitchFamily="34" charset="0"/>
              </a:rPr>
              <a:t>João Victor Santos Carvalho</a:t>
            </a:r>
            <a:br>
              <a:rPr lang="pt-BR" sz="1200" b="1" kern="1200" baseline="0">
                <a:solidFill>
                  <a:schemeClr val="bg1"/>
                </a:solidFill>
                <a:effectLst>
                  <a:outerShdw blurRad="38100" dist="38100" dir="2700000" algn="tl">
                    <a:srgbClr val="000000">
                      <a:alpha val="43137"/>
                    </a:srgbClr>
                  </a:outerShdw>
                </a:effectLst>
                <a:latin typeface="Montserrat" panose="00000500000000000000" pitchFamily="50" charset="0"/>
                <a:ea typeface="+mn-ea"/>
                <a:cs typeface="Arial" pitchFamily="34" charset="0"/>
              </a:rPr>
            </a:br>
            <a:r>
              <a:rPr lang="pt-BR" sz="1200" b="0" baseline="0">
                <a:solidFill>
                  <a:schemeClr val="bg1"/>
                </a:solidFill>
                <a:effectLst>
                  <a:outerShdw blurRad="38100" dist="38100" dir="2700000" algn="tl">
                    <a:srgbClr val="000000">
                      <a:alpha val="43137"/>
                    </a:srgbClr>
                  </a:outerShdw>
                </a:effectLst>
                <a:latin typeface="Montserrat" panose="00000500000000000000" pitchFamily="50" charset="0"/>
                <a:cs typeface="Arial" pitchFamily="34" charset="0"/>
              </a:rPr>
              <a:t>Relaçoes com Investidores</a:t>
            </a:r>
          </a:p>
          <a:p>
            <a:pPr marL="180000">
              <a:lnSpc>
                <a:spcPct val="100000"/>
              </a:lnSpc>
              <a:spcBef>
                <a:spcPts val="600"/>
              </a:spcBef>
              <a:spcAft>
                <a:spcPts val="600"/>
              </a:spcAft>
              <a:defRPr/>
            </a:pPr>
            <a:r>
              <a:rPr lang="pt-BR" sz="1200" b="1">
                <a:solidFill>
                  <a:schemeClr val="bg1"/>
                </a:solidFill>
                <a:effectLst>
                  <a:outerShdw blurRad="38100" dist="38100" dir="2700000" algn="tl">
                    <a:srgbClr val="000000">
                      <a:alpha val="43137"/>
                    </a:srgbClr>
                  </a:outerShdw>
                </a:effectLst>
                <a:latin typeface="Montserrat" panose="00000500000000000000" pitchFamily="50" charset="0"/>
                <a:cs typeface="Arial" pitchFamily="34" charset="0"/>
              </a:rPr>
              <a:t>Tel.: +55 (11) 3175-0162</a:t>
            </a:r>
          </a:p>
          <a:p>
            <a:pPr marL="180000">
              <a:lnSpc>
                <a:spcPct val="100000"/>
              </a:lnSpc>
              <a:spcBef>
                <a:spcPts val="600"/>
              </a:spcBef>
              <a:spcAft>
                <a:spcPts val="600"/>
              </a:spcAft>
              <a:defRPr/>
            </a:pPr>
            <a:r>
              <a:rPr lang="pt-BR" sz="1200" b="1">
                <a:solidFill>
                  <a:schemeClr val="bg1"/>
                </a:solidFill>
                <a:effectLst>
                  <a:outerShdw blurRad="38100" dist="38100" dir="2700000" algn="tl">
                    <a:srgbClr val="000000">
                      <a:alpha val="43137"/>
                    </a:srgbClr>
                  </a:outerShdw>
                </a:effectLst>
                <a:latin typeface="Montserrat" panose="00000500000000000000" pitchFamily="50" charset="0"/>
                <a:cs typeface="Arial" pitchFamily="34" charset="0"/>
              </a:rPr>
              <a:t>E-mail: ri@alperseguros.com.br</a:t>
            </a:r>
          </a:p>
          <a:p>
            <a:pPr marL="180000">
              <a:lnSpc>
                <a:spcPct val="100000"/>
              </a:lnSpc>
              <a:spcBef>
                <a:spcPts val="600"/>
              </a:spcBef>
              <a:spcAft>
                <a:spcPts val="600"/>
              </a:spcAft>
              <a:defRPr/>
            </a:pPr>
            <a:r>
              <a:rPr lang="pt-BR" sz="1200" b="1">
                <a:solidFill>
                  <a:schemeClr val="bg1"/>
                </a:solidFill>
                <a:effectLst>
                  <a:outerShdw blurRad="38100" dist="38100" dir="2700000" algn="tl">
                    <a:srgbClr val="000000">
                      <a:alpha val="43137"/>
                    </a:srgbClr>
                  </a:outerShdw>
                </a:effectLst>
                <a:latin typeface="Montserrat" panose="00000500000000000000" pitchFamily="50" charset="0"/>
                <a:cs typeface="Arial" pitchFamily="34" charset="0"/>
              </a:rPr>
              <a:t>ri.alperseguros.com.br</a:t>
            </a:r>
          </a:p>
        </xdr:txBody>
      </xdr:sp>
    </xdr:grpSp>
    <xdr:clientData/>
  </xdr:twoCellAnchor>
  <xdr:twoCellAnchor editAs="oneCell">
    <xdr:from>
      <xdr:col>1</xdr:col>
      <xdr:colOff>30786</xdr:colOff>
      <xdr:row>0</xdr:row>
      <xdr:rowOff>63500</xdr:rowOff>
    </xdr:from>
    <xdr:to>
      <xdr:col>5</xdr:col>
      <xdr:colOff>70192</xdr:colOff>
      <xdr:row>5</xdr:row>
      <xdr:rowOff>31750</xdr:rowOff>
    </xdr:to>
    <xdr:pic>
      <xdr:nvPicPr>
        <xdr:cNvPr id="12" name="Gráfico 11">
          <a:hlinkClick xmlns:r="http://schemas.openxmlformats.org/officeDocument/2006/relationships" r:id="rId5"/>
          <a:extLst>
            <a:ext uri="{FF2B5EF4-FFF2-40B4-BE49-F238E27FC236}">
              <a16:creationId xmlns="" xmlns:a16="http://schemas.microsoft.com/office/drawing/2014/main" id="{206AA13F-38EB-DF6D-00BB-6D0EFED91047}"/>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634036" y="63500"/>
          <a:ext cx="2452406" cy="1111250"/>
        </a:xfrm>
        <a:prstGeom prst="rect">
          <a:avLst/>
        </a:prstGeom>
      </xdr:spPr>
    </xdr:pic>
    <xdr:clientData/>
  </xdr:twoCellAnchor>
  <xdr:twoCellAnchor>
    <xdr:from>
      <xdr:col>7</xdr:col>
      <xdr:colOff>407872</xdr:colOff>
      <xdr:row>27</xdr:row>
      <xdr:rowOff>49664</xdr:rowOff>
    </xdr:from>
    <xdr:to>
      <xdr:col>11</xdr:col>
      <xdr:colOff>1799327</xdr:colOff>
      <xdr:row>29</xdr:row>
      <xdr:rowOff>10480</xdr:rowOff>
    </xdr:to>
    <xdr:sp macro="" textlink="">
      <xdr:nvSpPr>
        <xdr:cNvPr id="13" name="Retângulo 12">
          <a:hlinkClick xmlns:r="http://schemas.openxmlformats.org/officeDocument/2006/relationships" r:id="rId8"/>
          <a:extLst>
            <a:ext uri="{FF2B5EF4-FFF2-40B4-BE49-F238E27FC236}">
              <a16:creationId xmlns="" xmlns:a16="http://schemas.microsoft.com/office/drawing/2014/main" id="{279DA92F-6FD8-44FA-860A-2A25C8B6E16C}"/>
            </a:ext>
          </a:extLst>
        </xdr:cNvPr>
        <xdr:cNvSpPr/>
      </xdr:nvSpPr>
      <xdr:spPr>
        <a:xfrm>
          <a:off x="4650827" y="4604346"/>
          <a:ext cx="3816000" cy="272543"/>
        </a:xfrm>
        <a:prstGeom prst="rect">
          <a:avLst/>
        </a:prstGeom>
        <a:solidFill>
          <a:srgbClr val="2B3D4A"/>
        </a:solidFill>
        <a:ln>
          <a:solidFill>
            <a:schemeClr val="bg1"/>
          </a:solidFill>
        </a:ln>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pt-BR" sz="1200" b="0">
              <a:solidFill>
                <a:schemeClr val="bg1"/>
              </a:solidFill>
              <a:latin typeface="Pluto Bold" panose="020B0803020203060204" pitchFamily="34" charset="0"/>
              <a:cs typeface="Arial" panose="020B0604020202020204" pitchFamily="34" charset="0"/>
            </a:rPr>
            <a:t>Contato</a:t>
          </a:r>
        </a:p>
        <a:p>
          <a:pPr algn="ctr"/>
          <a:endParaRPr lang="pt-BR" sz="1200" b="0">
            <a:solidFill>
              <a:schemeClr val="bg1"/>
            </a:solidFill>
            <a:latin typeface="Montserrat" panose="00000500000000000000" pitchFamily="2" charset="0"/>
            <a:cs typeface="Arial" panose="020B0604020202020204" pitchFamily="34" charset="0"/>
          </a:endParaRPr>
        </a:p>
      </xdr:txBody>
    </xdr:sp>
    <xdr:clientData/>
  </xdr:twoCellAnchor>
  <xdr:twoCellAnchor editAs="oneCell">
    <xdr:from>
      <xdr:col>1</xdr:col>
      <xdr:colOff>2619</xdr:colOff>
      <xdr:row>34</xdr:row>
      <xdr:rowOff>96446</xdr:rowOff>
    </xdr:from>
    <xdr:to>
      <xdr:col>1</xdr:col>
      <xdr:colOff>542822</xdr:colOff>
      <xdr:row>37</xdr:row>
      <xdr:rowOff>125604</xdr:rowOff>
    </xdr:to>
    <xdr:pic>
      <xdr:nvPicPr>
        <xdr:cNvPr id="20" name="Imagem 19">
          <a:hlinkClick xmlns:r="http://schemas.openxmlformats.org/officeDocument/2006/relationships" r:id="rId9"/>
          <a:extLst>
            <a:ext uri="{FF2B5EF4-FFF2-40B4-BE49-F238E27FC236}">
              <a16:creationId xmlns="" xmlns:a16="http://schemas.microsoft.com/office/drawing/2014/main" id="{FFDFF2A8-A412-4C28-435B-186F00F23E00}"/>
            </a:ext>
          </a:extLst>
        </xdr:cNvPr>
        <xdr:cNvPicPr>
          <a:picLocks noChangeAspect="1"/>
        </xdr:cNvPicPr>
      </xdr:nvPicPr>
      <xdr:blipFill>
        <a:blip xmlns:r="http://schemas.openxmlformats.org/officeDocument/2006/relationships" r:embed="rId10"/>
        <a:stretch>
          <a:fillRect/>
        </a:stretch>
      </xdr:blipFill>
      <xdr:spPr>
        <a:xfrm>
          <a:off x="608755" y="5742173"/>
          <a:ext cx="540203" cy="496749"/>
        </a:xfrm>
        <a:prstGeom prst="rect">
          <a:avLst/>
        </a:prstGeom>
      </xdr:spPr>
    </xdr:pic>
    <xdr:clientData/>
  </xdr:twoCellAnchor>
  <xdr:twoCellAnchor editAs="oneCell">
    <xdr:from>
      <xdr:col>1</xdr:col>
      <xdr:colOff>536927</xdr:colOff>
      <xdr:row>34</xdr:row>
      <xdr:rowOff>151847</xdr:rowOff>
    </xdr:from>
    <xdr:to>
      <xdr:col>2</xdr:col>
      <xdr:colOff>392646</xdr:colOff>
      <xdr:row>37</xdr:row>
      <xdr:rowOff>133703</xdr:rowOff>
    </xdr:to>
    <xdr:pic>
      <xdr:nvPicPr>
        <xdr:cNvPr id="22" name="Imagem 21">
          <a:hlinkClick xmlns:r="http://schemas.openxmlformats.org/officeDocument/2006/relationships" r:id="rId11"/>
          <a:extLst>
            <a:ext uri="{FF2B5EF4-FFF2-40B4-BE49-F238E27FC236}">
              <a16:creationId xmlns="" xmlns:a16="http://schemas.microsoft.com/office/drawing/2014/main" id="{32F13177-B18E-B0E3-0E35-22DD88B16791}"/>
            </a:ext>
          </a:extLst>
        </xdr:cNvPr>
        <xdr:cNvPicPr>
          <a:picLocks noChangeAspect="1"/>
        </xdr:cNvPicPr>
      </xdr:nvPicPr>
      <xdr:blipFill>
        <a:blip xmlns:r="http://schemas.openxmlformats.org/officeDocument/2006/relationships" r:embed="rId12"/>
        <a:stretch>
          <a:fillRect/>
        </a:stretch>
      </xdr:blipFill>
      <xdr:spPr>
        <a:xfrm>
          <a:off x="1143063" y="5797574"/>
          <a:ext cx="461856" cy="449447"/>
        </a:xfrm>
        <a:prstGeom prst="rect">
          <a:avLst/>
        </a:prstGeom>
      </xdr:spPr>
    </xdr:pic>
    <xdr:clientData/>
  </xdr:twoCellAnchor>
  <xdr:twoCellAnchor>
    <xdr:from>
      <xdr:col>7</xdr:col>
      <xdr:colOff>407872</xdr:colOff>
      <xdr:row>24</xdr:row>
      <xdr:rowOff>121634</xdr:rowOff>
    </xdr:from>
    <xdr:to>
      <xdr:col>11</xdr:col>
      <xdr:colOff>1799327</xdr:colOff>
      <xdr:row>26</xdr:row>
      <xdr:rowOff>92692</xdr:rowOff>
    </xdr:to>
    <xdr:sp macro="" textlink="">
      <xdr:nvSpPr>
        <xdr:cNvPr id="23" name="Retângulo 22">
          <a:hlinkClick xmlns:r="http://schemas.openxmlformats.org/officeDocument/2006/relationships" r:id="rId13"/>
          <a:extLst>
            <a:ext uri="{FF2B5EF4-FFF2-40B4-BE49-F238E27FC236}">
              <a16:creationId xmlns="" xmlns:a16="http://schemas.microsoft.com/office/drawing/2014/main" id="{0A15F3C1-E4D0-4B7B-BF61-93058F701D0B}"/>
            </a:ext>
          </a:extLst>
        </xdr:cNvPr>
        <xdr:cNvSpPr/>
      </xdr:nvSpPr>
      <xdr:spPr>
        <a:xfrm>
          <a:off x="4650827" y="4208725"/>
          <a:ext cx="3816000" cy="282785"/>
        </a:xfrm>
        <a:prstGeom prst="rect">
          <a:avLst/>
        </a:prstGeom>
        <a:solidFill>
          <a:srgbClr val="2B3D4A"/>
        </a:solidFill>
        <a:ln>
          <a:solidFill>
            <a:schemeClr val="bg1"/>
          </a:solidFill>
        </a:ln>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pt-BR" sz="1200" b="0">
              <a:solidFill>
                <a:schemeClr val="bg1"/>
              </a:solidFill>
              <a:latin typeface="Pluto Bold" panose="020B0803020203060204" pitchFamily="34" charset="0"/>
              <a:cs typeface="Arial" panose="020B0604020202020204" pitchFamily="34" charset="0"/>
            </a:rPr>
            <a:t>Central de Resultados</a:t>
          </a:r>
        </a:p>
        <a:p>
          <a:pPr algn="ctr"/>
          <a:endParaRPr lang="pt-BR" sz="1200" b="0">
            <a:solidFill>
              <a:schemeClr val="bg1"/>
            </a:solidFill>
            <a:latin typeface="Montserrat" panose="00000500000000000000" pitchFamily="2" charset="0"/>
            <a:cs typeface="Arial" panose="020B0604020202020204" pitchFamily="34" charset="0"/>
          </a:endParaRPr>
        </a:p>
      </xdr:txBody>
    </xdr:sp>
    <xdr:clientData/>
  </xdr:twoCellAnchor>
  <xdr:twoCellAnchor editAs="oneCell">
    <xdr:from>
      <xdr:col>2</xdr:col>
      <xdr:colOff>386751</xdr:colOff>
      <xdr:row>34</xdr:row>
      <xdr:rowOff>111816</xdr:rowOff>
    </xdr:from>
    <xdr:to>
      <xdr:col>3</xdr:col>
      <xdr:colOff>277994</xdr:colOff>
      <xdr:row>37</xdr:row>
      <xdr:rowOff>141985</xdr:rowOff>
    </xdr:to>
    <xdr:pic>
      <xdr:nvPicPr>
        <xdr:cNvPr id="24" name="Imagem 23">
          <a:hlinkClick xmlns:r="http://schemas.openxmlformats.org/officeDocument/2006/relationships" r:id="rId5"/>
          <a:extLst>
            <a:ext uri="{FF2B5EF4-FFF2-40B4-BE49-F238E27FC236}">
              <a16:creationId xmlns="" xmlns:a16="http://schemas.microsoft.com/office/drawing/2014/main" id="{8BE78766-F814-2F42-5B9C-F32B3466F0EC}"/>
            </a:ext>
          </a:extLst>
        </xdr:cNvPr>
        <xdr:cNvPicPr>
          <a:picLocks noChangeAspect="1"/>
        </xdr:cNvPicPr>
      </xdr:nvPicPr>
      <xdr:blipFill>
        <a:blip xmlns:r="http://schemas.openxmlformats.org/officeDocument/2006/relationships" r:embed="rId14"/>
        <a:stretch>
          <a:fillRect/>
        </a:stretch>
      </xdr:blipFill>
      <xdr:spPr>
        <a:xfrm>
          <a:off x="1599024" y="5757543"/>
          <a:ext cx="497379" cy="497760"/>
        </a:xfrm>
        <a:prstGeom prst="rect">
          <a:avLst/>
        </a:prstGeom>
      </xdr:spPr>
    </xdr:pic>
    <xdr:clientData/>
  </xdr:twoCellAnchor>
  <xdr:twoCellAnchor>
    <xdr:from>
      <xdr:col>3</xdr:col>
      <xdr:colOff>354883</xdr:colOff>
      <xdr:row>34</xdr:row>
      <xdr:rowOff>74579</xdr:rowOff>
    </xdr:from>
    <xdr:to>
      <xdr:col>6</xdr:col>
      <xdr:colOff>77941</xdr:colOff>
      <xdr:row>38</xdr:row>
      <xdr:rowOff>63108</xdr:rowOff>
    </xdr:to>
    <xdr:pic>
      <xdr:nvPicPr>
        <xdr:cNvPr id="2" name="Imagem 1">
          <a:extLst>
            <a:ext uri="{FF2B5EF4-FFF2-40B4-BE49-F238E27FC236}">
              <a16:creationId xmlns="" xmlns:a16="http://schemas.microsoft.com/office/drawing/2014/main" id="{0B705687-7323-C842-FD05-F42701133D41}"/>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2173292" y="5720306"/>
          <a:ext cx="1541467" cy="611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520473</xdr:colOff>
      <xdr:row>7</xdr:row>
      <xdr:rowOff>153351</xdr:rowOff>
    </xdr:from>
    <xdr:to>
      <xdr:col>13</xdr:col>
      <xdr:colOff>0</xdr:colOff>
      <xdr:row>11</xdr:row>
      <xdr:rowOff>54139</xdr:rowOff>
    </xdr:to>
    <xdr:sp macro="" textlink="">
      <xdr:nvSpPr>
        <xdr:cNvPr id="4" name="TextBox 2">
          <a:extLst>
            <a:ext uri="{FF2B5EF4-FFF2-40B4-BE49-F238E27FC236}">
              <a16:creationId xmlns="" xmlns:a16="http://schemas.microsoft.com/office/drawing/2014/main" id="{F74C08C2-2791-478F-AE49-E36C4767EB6D}"/>
            </a:ext>
          </a:extLst>
        </xdr:cNvPr>
        <xdr:cNvSpPr txBox="1"/>
      </xdr:nvSpPr>
      <xdr:spPr>
        <a:xfrm>
          <a:off x="520473" y="1613851"/>
          <a:ext cx="9655402" cy="535788"/>
        </a:xfrm>
        <a:prstGeom prst="rect">
          <a:avLst/>
        </a:prstGeom>
        <a:noFill/>
      </xdr:spPr>
      <xdr:txBody>
        <a:bodyPr wrap="square" rtlCol="0">
          <a:spAutoFit/>
        </a:bodyP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BR" sz="1400" b="0">
              <a:solidFill>
                <a:srgbClr val="2B3D4A"/>
              </a:solidFill>
              <a:latin typeface="Pluto Bold" panose="020B0803020203060204" pitchFamily="34" charset="0"/>
            </a:rPr>
            <a:t>Alper Consultoria e Corretora de Seguros S.A.</a:t>
          </a:r>
        </a:p>
        <a:p>
          <a:r>
            <a:rPr lang="pt-BR" sz="1400" b="0">
              <a:solidFill>
                <a:srgbClr val="2B3D4A"/>
              </a:solidFill>
              <a:latin typeface="Pluto Bold" panose="020B0803020203060204" pitchFamily="34" charset="0"/>
            </a:rPr>
            <a:t>2017 - 2023</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1943053</xdr:colOff>
      <xdr:row>0</xdr:row>
      <xdr:rowOff>149027</xdr:rowOff>
    </xdr:from>
    <xdr:to>
      <xdr:col>0</xdr:col>
      <xdr:colOff>2410768</xdr:colOff>
      <xdr:row>0</xdr:row>
      <xdr:rowOff>610585</xdr:rowOff>
    </xdr:to>
    <xdr:pic>
      <xdr:nvPicPr>
        <xdr:cNvPr id="2" name="Gráfico 1" descr="Início com preenchimento sólido">
          <a:hlinkClick xmlns:r="http://schemas.openxmlformats.org/officeDocument/2006/relationships" r:id="rId1" tooltip="Capa | Cover"/>
          <a:extLst>
            <a:ext uri="{FF2B5EF4-FFF2-40B4-BE49-F238E27FC236}">
              <a16:creationId xmlns="" xmlns:a16="http://schemas.microsoft.com/office/drawing/2014/main" id="{B91BA03C-526F-4DA2-BF03-CD40225A95E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943053" y="149027"/>
          <a:ext cx="467715" cy="461558"/>
        </a:xfrm>
        <a:prstGeom prst="rect">
          <a:avLst/>
        </a:prstGeom>
      </xdr:spPr>
    </xdr:pic>
    <xdr:clientData/>
  </xdr:twoCellAnchor>
  <xdr:twoCellAnchor editAs="oneCell">
    <xdr:from>
      <xdr:col>0</xdr:col>
      <xdr:colOff>218011</xdr:colOff>
      <xdr:row>0</xdr:row>
      <xdr:rowOff>78316</xdr:rowOff>
    </xdr:from>
    <xdr:to>
      <xdr:col>0</xdr:col>
      <xdr:colOff>1662636</xdr:colOff>
      <xdr:row>0</xdr:row>
      <xdr:rowOff>694554</xdr:rowOff>
    </xdr:to>
    <xdr:pic>
      <xdr:nvPicPr>
        <xdr:cNvPr id="4" name="Gráfico 3">
          <a:hlinkClick xmlns:r="http://schemas.openxmlformats.org/officeDocument/2006/relationships" r:id="rId4"/>
          <a:extLst>
            <a:ext uri="{FF2B5EF4-FFF2-40B4-BE49-F238E27FC236}">
              <a16:creationId xmlns="" xmlns:a16="http://schemas.microsoft.com/office/drawing/2014/main" id="{E3FBBBE1-0DBC-45CD-AAA1-EA24BC62FD6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218011" y="78316"/>
          <a:ext cx="1444625" cy="616238"/>
        </a:xfrm>
        <a:prstGeom prst="rect">
          <a:avLst/>
        </a:prstGeom>
      </xdr:spPr>
    </xdr:pic>
    <xdr:clientData/>
  </xdr:twoCellAnchor>
  <xdr:twoCellAnchor>
    <xdr:from>
      <xdr:col>1</xdr:col>
      <xdr:colOff>11758</xdr:colOff>
      <xdr:row>0</xdr:row>
      <xdr:rowOff>97603</xdr:rowOff>
    </xdr:from>
    <xdr:to>
      <xdr:col>14</xdr:col>
      <xdr:colOff>329258</xdr:colOff>
      <xdr:row>1</xdr:row>
      <xdr:rowOff>5265</xdr:rowOff>
    </xdr:to>
    <xdr:sp macro="" textlink="">
      <xdr:nvSpPr>
        <xdr:cNvPr id="5" name="CaixaDeTexto 4">
          <a:extLst>
            <a:ext uri="{FF2B5EF4-FFF2-40B4-BE49-F238E27FC236}">
              <a16:creationId xmlns="" xmlns:a16="http://schemas.microsoft.com/office/drawing/2014/main" id="{837743FB-4F61-4950-A799-91E9392B2B21}"/>
            </a:ext>
          </a:extLst>
        </xdr:cNvPr>
        <xdr:cNvSpPr txBox="1"/>
      </xdr:nvSpPr>
      <xdr:spPr>
        <a:xfrm>
          <a:off x="4044008" y="97603"/>
          <a:ext cx="9673167" cy="6590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400" b="1">
              <a:solidFill>
                <a:srgbClr val="2B3D4A"/>
              </a:solidFill>
              <a:latin typeface="Montserrat" panose="00000500000000000000" pitchFamily="50" charset="0"/>
            </a:rPr>
            <a:t>Demonstração de Resultados, Ajustes Não Recorrentes e Quebra da Receita Líquida</a:t>
          </a:r>
        </a:p>
        <a:p>
          <a:r>
            <a:rPr lang="pt-BR" sz="1100" b="0">
              <a:solidFill>
                <a:srgbClr val="2B3D4A"/>
              </a:solidFill>
              <a:latin typeface="Montserrat" panose="00000500000000000000" pitchFamily="50" charset="0"/>
            </a:rPr>
            <a:t>Consolidado</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7939</xdr:colOff>
      <xdr:row>0</xdr:row>
      <xdr:rowOff>108478</xdr:rowOff>
    </xdr:from>
    <xdr:to>
      <xdr:col>13</xdr:col>
      <xdr:colOff>403076</xdr:colOff>
      <xdr:row>1</xdr:row>
      <xdr:rowOff>12508</xdr:rowOff>
    </xdr:to>
    <xdr:sp macro="" textlink="">
      <xdr:nvSpPr>
        <xdr:cNvPr id="4" name="CaixaDeTexto 3">
          <a:extLst>
            <a:ext uri="{FF2B5EF4-FFF2-40B4-BE49-F238E27FC236}">
              <a16:creationId xmlns="" xmlns:a16="http://schemas.microsoft.com/office/drawing/2014/main" id="{8F202416-97E0-47C6-BB05-5E08CE4A9405}"/>
            </a:ext>
          </a:extLst>
        </xdr:cNvPr>
        <xdr:cNvSpPr txBox="1"/>
      </xdr:nvSpPr>
      <xdr:spPr>
        <a:xfrm>
          <a:off x="3616856" y="108478"/>
          <a:ext cx="10555137" cy="6660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400" b="1">
              <a:solidFill>
                <a:srgbClr val="2B3D4A"/>
              </a:solidFill>
              <a:latin typeface="Montserrat" panose="00000500000000000000" pitchFamily="50" charset="0"/>
            </a:rPr>
            <a:t>Balanço Patrimonial</a:t>
          </a:r>
        </a:p>
        <a:p>
          <a:r>
            <a:rPr lang="pt-BR" sz="1100" b="0">
              <a:solidFill>
                <a:srgbClr val="2B3D4A"/>
              </a:solidFill>
              <a:latin typeface="Montserrat" panose="00000500000000000000" pitchFamily="50" charset="0"/>
            </a:rPr>
            <a:t>Consolidado</a:t>
          </a:r>
        </a:p>
      </xdr:txBody>
    </xdr:sp>
    <xdr:clientData/>
  </xdr:twoCellAnchor>
  <xdr:twoCellAnchor editAs="oneCell">
    <xdr:from>
      <xdr:col>0</xdr:col>
      <xdr:colOff>238118</xdr:colOff>
      <xdr:row>0</xdr:row>
      <xdr:rowOff>84667</xdr:rowOff>
    </xdr:from>
    <xdr:to>
      <xdr:col>0</xdr:col>
      <xdr:colOff>1682743</xdr:colOff>
      <xdr:row>0</xdr:row>
      <xdr:rowOff>700905</xdr:rowOff>
    </xdr:to>
    <xdr:pic>
      <xdr:nvPicPr>
        <xdr:cNvPr id="2" name="Gráfico 1">
          <a:hlinkClick xmlns:r="http://schemas.openxmlformats.org/officeDocument/2006/relationships" r:id="rId1"/>
          <a:extLst>
            <a:ext uri="{FF2B5EF4-FFF2-40B4-BE49-F238E27FC236}">
              <a16:creationId xmlns="" xmlns:a16="http://schemas.microsoft.com/office/drawing/2014/main" id="{E44F0CC0-D15F-4533-95EF-2910281A46E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8118" y="84667"/>
          <a:ext cx="1444625" cy="616238"/>
        </a:xfrm>
        <a:prstGeom prst="rect">
          <a:avLst/>
        </a:prstGeom>
      </xdr:spPr>
    </xdr:pic>
    <xdr:clientData/>
  </xdr:twoCellAnchor>
  <xdr:twoCellAnchor editAs="absolute">
    <xdr:from>
      <xdr:col>0</xdr:col>
      <xdr:colOff>1963195</xdr:colOff>
      <xdr:row>0</xdr:row>
      <xdr:rowOff>153457</xdr:rowOff>
    </xdr:from>
    <xdr:to>
      <xdr:col>0</xdr:col>
      <xdr:colOff>2430910</xdr:colOff>
      <xdr:row>0</xdr:row>
      <xdr:rowOff>615015</xdr:rowOff>
    </xdr:to>
    <xdr:pic>
      <xdr:nvPicPr>
        <xdr:cNvPr id="5" name="Gráfico 4" descr="Início com preenchimento sólido">
          <a:hlinkClick xmlns:r="http://schemas.openxmlformats.org/officeDocument/2006/relationships" r:id="rId4" tooltip="Capa | Cover"/>
          <a:extLst>
            <a:ext uri="{FF2B5EF4-FFF2-40B4-BE49-F238E27FC236}">
              <a16:creationId xmlns="" xmlns:a16="http://schemas.microsoft.com/office/drawing/2014/main" id="{1B5E912B-B042-4CFC-90A1-CC13750612A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963195" y="153457"/>
          <a:ext cx="467715" cy="4615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215188</xdr:colOff>
      <xdr:row>0</xdr:row>
      <xdr:rowOff>77611</xdr:rowOff>
    </xdr:from>
    <xdr:to>
      <xdr:col>0</xdr:col>
      <xdr:colOff>1659813</xdr:colOff>
      <xdr:row>0</xdr:row>
      <xdr:rowOff>693849</xdr:rowOff>
    </xdr:to>
    <xdr:pic>
      <xdr:nvPicPr>
        <xdr:cNvPr id="2" name="Gráfico 1">
          <a:hlinkClick xmlns:r="http://schemas.openxmlformats.org/officeDocument/2006/relationships" r:id="rId1"/>
          <a:extLst>
            <a:ext uri="{FF2B5EF4-FFF2-40B4-BE49-F238E27FC236}">
              <a16:creationId xmlns="" xmlns:a16="http://schemas.microsoft.com/office/drawing/2014/main" id="{7B714CDA-C12B-4207-B681-3CB482E696D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15188" y="77611"/>
          <a:ext cx="1444625" cy="616238"/>
        </a:xfrm>
        <a:prstGeom prst="rect">
          <a:avLst/>
        </a:prstGeom>
      </xdr:spPr>
    </xdr:pic>
    <xdr:clientData/>
  </xdr:twoCellAnchor>
  <xdr:twoCellAnchor>
    <xdr:from>
      <xdr:col>1</xdr:col>
      <xdr:colOff>10583</xdr:colOff>
      <xdr:row>0</xdr:row>
      <xdr:rowOff>119241</xdr:rowOff>
    </xdr:from>
    <xdr:to>
      <xdr:col>10</xdr:col>
      <xdr:colOff>651323</xdr:colOff>
      <xdr:row>1</xdr:row>
      <xdr:rowOff>23271</xdr:rowOff>
    </xdr:to>
    <xdr:sp macro="" textlink="">
      <xdr:nvSpPr>
        <xdr:cNvPr id="3" name="CaixaDeTexto 2">
          <a:extLst>
            <a:ext uri="{FF2B5EF4-FFF2-40B4-BE49-F238E27FC236}">
              <a16:creationId xmlns="" xmlns:a16="http://schemas.microsoft.com/office/drawing/2014/main" id="{A17B64B1-C1F4-4AF8-92CC-5AD96EA0A0D5}"/>
            </a:ext>
          </a:extLst>
        </xdr:cNvPr>
        <xdr:cNvSpPr txBox="1"/>
      </xdr:nvSpPr>
      <xdr:spPr>
        <a:xfrm>
          <a:off x="4296833" y="119241"/>
          <a:ext cx="7625740" cy="6660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400" b="1">
              <a:solidFill>
                <a:srgbClr val="2B3D4A"/>
              </a:solidFill>
              <a:latin typeface="Montserrat" panose="00000500000000000000" pitchFamily="50" charset="0"/>
            </a:rPr>
            <a:t>Fluxo de Caixa Indireto</a:t>
          </a:r>
        </a:p>
        <a:p>
          <a:r>
            <a:rPr lang="pt-BR" sz="1100" b="0">
              <a:solidFill>
                <a:srgbClr val="2B3D4A"/>
              </a:solidFill>
              <a:latin typeface="Montserrat" panose="00000500000000000000" pitchFamily="50" charset="0"/>
            </a:rPr>
            <a:t>Consolidado</a:t>
          </a:r>
        </a:p>
      </xdr:txBody>
    </xdr:sp>
    <xdr:clientData/>
  </xdr:twoCellAnchor>
  <xdr:twoCellAnchor editAs="absolute">
    <xdr:from>
      <xdr:col>0</xdr:col>
      <xdr:colOff>1947318</xdr:colOff>
      <xdr:row>0</xdr:row>
      <xdr:rowOff>158748</xdr:rowOff>
    </xdr:from>
    <xdr:to>
      <xdr:col>0</xdr:col>
      <xdr:colOff>2415033</xdr:colOff>
      <xdr:row>0</xdr:row>
      <xdr:rowOff>620306</xdr:rowOff>
    </xdr:to>
    <xdr:pic>
      <xdr:nvPicPr>
        <xdr:cNvPr id="5" name="Gráfico 4" descr="Início com preenchimento sólido">
          <a:hlinkClick xmlns:r="http://schemas.openxmlformats.org/officeDocument/2006/relationships" r:id="rId4" tooltip="Capa | Cover"/>
          <a:extLst>
            <a:ext uri="{FF2B5EF4-FFF2-40B4-BE49-F238E27FC236}">
              <a16:creationId xmlns="" xmlns:a16="http://schemas.microsoft.com/office/drawing/2014/main" id="{9DD6D3A2-D5C0-4CC9-AA7D-F9D83DBB4F4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947318" y="158748"/>
          <a:ext cx="467715" cy="46155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10583</xdr:colOff>
      <xdr:row>0</xdr:row>
      <xdr:rowOff>107949</xdr:rowOff>
    </xdr:from>
    <xdr:to>
      <xdr:col>13</xdr:col>
      <xdr:colOff>324335</xdr:colOff>
      <xdr:row>1</xdr:row>
      <xdr:rowOff>11979</xdr:rowOff>
    </xdr:to>
    <xdr:sp macro="" textlink="">
      <xdr:nvSpPr>
        <xdr:cNvPr id="7" name="CaixaDeTexto 6">
          <a:extLst>
            <a:ext uri="{FF2B5EF4-FFF2-40B4-BE49-F238E27FC236}">
              <a16:creationId xmlns="" xmlns:a16="http://schemas.microsoft.com/office/drawing/2014/main" id="{5AF9D510-6F2F-4A49-B537-F07416BAE20D}"/>
            </a:ext>
          </a:extLst>
        </xdr:cNvPr>
        <xdr:cNvSpPr txBox="1"/>
      </xdr:nvSpPr>
      <xdr:spPr>
        <a:xfrm>
          <a:off x="2815166" y="107949"/>
          <a:ext cx="10473752" cy="6660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400" b="1">
              <a:solidFill>
                <a:srgbClr val="2B3D4A"/>
              </a:solidFill>
              <a:latin typeface="Montserrat" panose="00000500000000000000" pitchFamily="50" charset="0"/>
            </a:rPr>
            <a:t>Geração</a:t>
          </a:r>
          <a:r>
            <a:rPr lang="pt-BR" sz="1400" b="1" baseline="0">
              <a:solidFill>
                <a:srgbClr val="2B3D4A"/>
              </a:solidFill>
              <a:latin typeface="Montserrat" panose="00000500000000000000" pitchFamily="50" charset="0"/>
            </a:rPr>
            <a:t> e </a:t>
          </a:r>
          <a:r>
            <a:rPr lang="pt-BR" sz="1400" b="1">
              <a:solidFill>
                <a:srgbClr val="2B3D4A"/>
              </a:solidFill>
              <a:latin typeface="Montserrat" panose="00000500000000000000" pitchFamily="50" charset="0"/>
            </a:rPr>
            <a:t>Consumo de Caixa</a:t>
          </a:r>
        </a:p>
        <a:p>
          <a:r>
            <a:rPr lang="pt-BR" sz="1100" b="0">
              <a:solidFill>
                <a:srgbClr val="2B3D4A"/>
              </a:solidFill>
              <a:latin typeface="Montserrat" panose="00000500000000000000" pitchFamily="50" charset="0"/>
            </a:rPr>
            <a:t>Consolidado</a:t>
          </a:r>
        </a:p>
      </xdr:txBody>
    </xdr:sp>
    <xdr:clientData/>
  </xdr:twoCellAnchor>
  <xdr:twoCellAnchor editAs="oneCell">
    <xdr:from>
      <xdr:col>0</xdr:col>
      <xdr:colOff>220128</xdr:colOff>
      <xdr:row>0</xdr:row>
      <xdr:rowOff>71966</xdr:rowOff>
    </xdr:from>
    <xdr:to>
      <xdr:col>0</xdr:col>
      <xdr:colOff>1664753</xdr:colOff>
      <xdr:row>0</xdr:row>
      <xdr:rowOff>688204</xdr:rowOff>
    </xdr:to>
    <xdr:pic>
      <xdr:nvPicPr>
        <xdr:cNvPr id="2" name="Gráfico 1">
          <a:hlinkClick xmlns:r="http://schemas.openxmlformats.org/officeDocument/2006/relationships" r:id="rId1"/>
          <a:extLst>
            <a:ext uri="{FF2B5EF4-FFF2-40B4-BE49-F238E27FC236}">
              <a16:creationId xmlns="" xmlns:a16="http://schemas.microsoft.com/office/drawing/2014/main" id="{599284A3-03FD-4798-9C42-6E878B95D80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20128" y="71966"/>
          <a:ext cx="1444625" cy="616238"/>
        </a:xfrm>
        <a:prstGeom prst="rect">
          <a:avLst/>
        </a:prstGeom>
      </xdr:spPr>
    </xdr:pic>
    <xdr:clientData/>
  </xdr:twoCellAnchor>
  <xdr:twoCellAnchor editAs="absolute">
    <xdr:from>
      <xdr:col>0</xdr:col>
      <xdr:colOff>1955790</xdr:colOff>
      <xdr:row>0</xdr:row>
      <xdr:rowOff>156631</xdr:rowOff>
    </xdr:from>
    <xdr:to>
      <xdr:col>0</xdr:col>
      <xdr:colOff>2423505</xdr:colOff>
      <xdr:row>0</xdr:row>
      <xdr:rowOff>618189</xdr:rowOff>
    </xdr:to>
    <xdr:pic>
      <xdr:nvPicPr>
        <xdr:cNvPr id="4" name="Gráfico 3" descr="Início com preenchimento sólido">
          <a:hlinkClick xmlns:r="http://schemas.openxmlformats.org/officeDocument/2006/relationships" r:id="rId4" tooltip="Capa | Cover"/>
          <a:extLst>
            <a:ext uri="{FF2B5EF4-FFF2-40B4-BE49-F238E27FC236}">
              <a16:creationId xmlns="" xmlns:a16="http://schemas.microsoft.com/office/drawing/2014/main" id="{6EDAF7B0-BBB5-4893-93D4-6BDD8193093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955790" y="156631"/>
          <a:ext cx="467715" cy="46155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2</xdr:row>
      <xdr:rowOff>103811</xdr:rowOff>
    </xdr:to>
    <xdr:pic>
      <xdr:nvPicPr>
        <xdr:cNvPr id="4" name="Imagem 3" descr="Imagem relacionada">
          <a:hlinkClick xmlns:r="http://schemas.openxmlformats.org/officeDocument/2006/relationships" r:id="rId1"/>
          <a:extLst>
            <a:ext uri="{FF2B5EF4-FFF2-40B4-BE49-F238E27FC236}">
              <a16:creationId xmlns="" xmlns:a16="http://schemas.microsoft.com/office/drawing/2014/main" id="{A6FDF39B-9E66-42B7-A86A-4D6CAC0EF701}"/>
            </a:ext>
          </a:extLst>
        </xdr:cNvPr>
        <xdr:cNvPicPr>
          <a:picLocks noChangeAspect="1" noChangeArrowheads="1"/>
        </xdr:cNvPicPr>
      </xdr:nvPicPr>
      <xdr:blipFill>
        <a:blip xmlns:r="http://schemas.openxmlformats.org/officeDocument/2006/relationships" r:embed="rId2" cstate="print">
          <a:lum bright="70000" contrast="-70000"/>
          <a:extLst>
            <a:ext uri="{28A0092B-C50C-407E-A947-70E740481C1C}">
              <a14:useLocalDpi xmlns:a14="http://schemas.microsoft.com/office/drawing/2010/main" val="0"/>
            </a:ext>
          </a:extLst>
        </a:blip>
        <a:srcRect/>
        <a:stretch>
          <a:fillRect/>
        </a:stretch>
      </xdr:blipFill>
      <xdr:spPr bwMode="auto">
        <a:xfrm>
          <a:off x="0" y="0"/>
          <a:ext cx="367844" cy="3578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171450</xdr:colOff>
      <xdr:row>0</xdr:row>
      <xdr:rowOff>31749</xdr:rowOff>
    </xdr:from>
    <xdr:to>
      <xdr:col>1</xdr:col>
      <xdr:colOff>2006600</xdr:colOff>
      <xdr:row>4</xdr:row>
      <xdr:rowOff>179574</xdr:rowOff>
    </xdr:to>
    <xdr:pic>
      <xdr:nvPicPr>
        <xdr:cNvPr id="5" name="Gráfico 4">
          <a:hlinkClick xmlns:r="http://schemas.openxmlformats.org/officeDocument/2006/relationships" r:id="rId3"/>
          <a:extLst>
            <a:ext uri="{FF2B5EF4-FFF2-40B4-BE49-F238E27FC236}">
              <a16:creationId xmlns="" xmlns:a16="http://schemas.microsoft.com/office/drawing/2014/main" id="{A4F721BC-DFED-4337-B02E-6A2D744B157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381000" y="190499"/>
          <a:ext cx="1835150" cy="782825"/>
        </a:xfrm>
        <a:prstGeom prst="rect">
          <a:avLst/>
        </a:prstGeom>
      </xdr:spPr>
    </xdr:pic>
    <xdr:clientData/>
  </xdr:twoCellAnchor>
  <xdr:twoCellAnchor editAs="absolute">
    <xdr:from>
      <xdr:col>2</xdr:col>
      <xdr:colOff>577850</xdr:colOff>
      <xdr:row>20</xdr:row>
      <xdr:rowOff>44450</xdr:rowOff>
    </xdr:from>
    <xdr:to>
      <xdr:col>16384</xdr:col>
      <xdr:colOff>139201</xdr:colOff>
      <xdr:row>25</xdr:row>
      <xdr:rowOff>107950</xdr:rowOff>
    </xdr:to>
    <xdr:sp macro="" textlink="">
      <xdr:nvSpPr>
        <xdr:cNvPr id="7" name="CaixaDeTexto 6">
          <a:extLst>
            <a:ext uri="{FF2B5EF4-FFF2-40B4-BE49-F238E27FC236}">
              <a16:creationId xmlns="" xmlns:a16="http://schemas.microsoft.com/office/drawing/2014/main" id="{E7E6C8CF-0E12-455E-8C30-EFFA615EE210}"/>
            </a:ext>
          </a:extLst>
        </xdr:cNvPr>
        <xdr:cNvSpPr txBox="1"/>
      </xdr:nvSpPr>
      <xdr:spPr>
        <a:xfrm>
          <a:off x="4267200" y="3644900"/>
          <a:ext cx="8099985" cy="920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b="1">
              <a:solidFill>
                <a:srgbClr val="2B3D4A"/>
              </a:solidFill>
              <a:latin typeface="Montserrat" panose="00000500000000000000" pitchFamily="50" charset="0"/>
            </a:rPr>
            <a:t>Contatos - Alper Consultoria em Seguros</a:t>
          </a:r>
        </a:p>
        <a:p>
          <a:r>
            <a:rPr lang="pt-BR" sz="600">
              <a:solidFill>
                <a:srgbClr val="2B3D4A"/>
              </a:solidFill>
              <a:latin typeface="Montserrat" panose="00000500000000000000" pitchFamily="50" charset="0"/>
            </a:rPr>
            <a:t>Alper Consultoria e Corretora de Seguros S.A. - ALPER S.A.</a:t>
          </a:r>
        </a:p>
        <a:p>
          <a:r>
            <a:rPr lang="pt-BR" sz="600">
              <a:solidFill>
                <a:srgbClr val="2B3D4A"/>
              </a:solidFill>
              <a:latin typeface="Montserrat" panose="00000500000000000000" pitchFamily="50" charset="0"/>
            </a:rPr>
            <a:t>CNPJ: 11.721.921/0001-60</a:t>
          </a:r>
        </a:p>
        <a:p>
          <a:r>
            <a:rPr lang="pt-BR" sz="600">
              <a:solidFill>
                <a:srgbClr val="2B3D4A"/>
              </a:solidFill>
              <a:latin typeface="Montserrat" panose="00000500000000000000" pitchFamily="50" charset="0"/>
            </a:rPr>
            <a:t>Rua Gilberto Sabino, 215, 13º Andar - Pinheiros - São Paulo/SP - CEP: 05425-020.</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LACOES%20INVESTIDORES/DIVULGA&#199;&#195;O%20DE%20RESULTADOS/2022/1T22/2%20-%20BASES/ALPER_ITRs%201Q22%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LACOES%20INVESTIDORES/DIVULGA&#199;&#195;O%20DE%20RESULTADOS/2022/1T22/2%20-%20BASES/ALPER_ITRs%201Q22%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
      <sheetName val="DRE"/>
      <sheetName val="DRA"/>
      <sheetName val="DMPL"/>
      <sheetName val="DFC"/>
      <sheetName val="DVA"/>
    </sheetNames>
    <sheetDataSet>
      <sheetData sheetId="0" refreshError="1"/>
      <sheetData sheetId="1" refreshError="1"/>
      <sheetData sheetId="2" refreshError="1"/>
      <sheetData sheetId="3" refreshError="1"/>
      <sheetData sheetId="4" refreshError="1">
        <row r="12">
          <cell r="F12">
            <v>1551</v>
          </cell>
        </row>
        <row r="14">
          <cell r="F14">
            <v>552</v>
          </cell>
        </row>
        <row r="15">
          <cell r="F15">
            <v>1163</v>
          </cell>
        </row>
        <row r="16">
          <cell r="F16">
            <v>543</v>
          </cell>
        </row>
        <row r="17">
          <cell r="F17">
            <v>4765</v>
          </cell>
        </row>
        <row r="18">
          <cell r="F18">
            <v>1021</v>
          </cell>
        </row>
        <row r="19">
          <cell r="F19">
            <v>765</v>
          </cell>
        </row>
        <row r="21">
          <cell r="F21">
            <v>228</v>
          </cell>
        </row>
        <row r="22">
          <cell r="F22">
            <v>-46</v>
          </cell>
        </row>
        <row r="23">
          <cell r="F23">
            <v>-317</v>
          </cell>
        </row>
        <row r="24">
          <cell r="F24">
            <v>-30</v>
          </cell>
        </row>
        <row r="25">
          <cell r="F25">
            <v>15</v>
          </cell>
        </row>
        <row r="30">
          <cell r="F30">
            <v>-7935</v>
          </cell>
        </row>
        <row r="32">
          <cell r="F32">
            <v>1276</v>
          </cell>
        </row>
        <row r="33">
          <cell r="F33">
            <v>2693</v>
          </cell>
        </row>
        <row r="35">
          <cell r="F35">
            <v>45</v>
          </cell>
        </row>
        <row r="36">
          <cell r="F36">
            <v>-84</v>
          </cell>
        </row>
        <row r="45">
          <cell r="F45">
            <v>-6023</v>
          </cell>
        </row>
        <row r="46">
          <cell r="F46">
            <v>75</v>
          </cell>
        </row>
        <row r="47">
          <cell r="F47">
            <v>0</v>
          </cell>
        </row>
        <row r="48">
          <cell r="F48">
            <v>-2106</v>
          </cell>
        </row>
        <row r="59">
          <cell r="F59">
            <v>-1155</v>
          </cell>
        </row>
        <row r="60">
          <cell r="F60">
            <v>803</v>
          </cell>
        </row>
        <row r="62">
          <cell r="F62">
            <v>0</v>
          </cell>
        </row>
        <row r="64">
          <cell r="F64">
            <v>0</v>
          </cell>
        </row>
        <row r="70">
          <cell r="F70">
            <v>6607</v>
          </cell>
        </row>
      </sheetData>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
      <sheetName val="DRE"/>
      <sheetName val="DRA"/>
      <sheetName val="DMPL"/>
      <sheetName val="DFC"/>
      <sheetName val="DVA"/>
    </sheetNames>
    <sheetDataSet>
      <sheetData sheetId="0">
        <row r="16">
          <cell r="F16">
            <v>15665</v>
          </cell>
        </row>
      </sheetData>
      <sheetData sheetId="1"/>
      <sheetData sheetId="2"/>
      <sheetData sheetId="3"/>
      <sheetData sheetId="4">
        <row r="31">
          <cell r="F31">
            <v>314</v>
          </cell>
        </row>
        <row r="34">
          <cell r="F34">
            <v>1100</v>
          </cell>
        </row>
        <row r="38">
          <cell r="F38">
            <v>-2087</v>
          </cell>
        </row>
        <row r="39">
          <cell r="F39">
            <v>359</v>
          </cell>
        </row>
        <row r="49">
          <cell r="F49">
            <v>-262</v>
          </cell>
        </row>
        <row r="71">
          <cell r="F71">
            <v>3830</v>
          </cell>
        </row>
      </sheetData>
      <sheetData sheetId="5"/>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www.alperseguros.com.br/" TargetMode="External"/><Relationship Id="rId7" Type="http://schemas.openxmlformats.org/officeDocument/2006/relationships/drawing" Target="../drawings/drawing6.xml"/><Relationship Id="rId2" Type="http://schemas.openxmlformats.org/officeDocument/2006/relationships/hyperlink" Target="http://ri.alperseguros.com.br/" TargetMode="External"/><Relationship Id="rId1" Type="http://schemas.openxmlformats.org/officeDocument/2006/relationships/hyperlink" Target="mailto:ri@alperseguros.com.br" TargetMode="External"/><Relationship Id="rId6" Type="http://schemas.openxmlformats.org/officeDocument/2006/relationships/printerSettings" Target="../printerSettings/printerSettings6.bin"/><Relationship Id="rId5" Type="http://schemas.openxmlformats.org/officeDocument/2006/relationships/hyperlink" Target="mailto:joao.carvalho@alperseguros.com.br" TargetMode="External"/><Relationship Id="rId4" Type="http://schemas.openxmlformats.org/officeDocument/2006/relationships/hyperlink" Target="http://siteempresas.bovespa.com.br/consbov/ExibeTodosDocumentosCVM.asp?CCVM=22217&amp;CNPJ=11.721.921/0001-60&amp;TipoDoc=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zoomScaleNormal="100" workbookViewId="0">
      <selection activeCell="J37" sqref="J37"/>
    </sheetView>
  </sheetViews>
  <sheetFormatPr defaultColWidth="0" defaultRowHeight="12.5" zeroHeight="1"/>
  <cols>
    <col min="1" max="11" width="9.1796875" style="1" customWidth="1"/>
    <col min="12" max="12" width="44.1796875" style="1" customWidth="1"/>
    <col min="13" max="13" width="9.1796875" style="1" customWidth="1"/>
    <col min="14" max="15" width="0" style="1" hidden="1" customWidth="1"/>
    <col min="16" max="16384" width="9.1796875" style="1" hidden="1"/>
  </cols>
  <sheetData>
    <row r="1" spans="6:15"/>
    <row r="2" spans="6:15"/>
    <row r="3" spans="6:15" ht="39.5">
      <c r="F3" s="105"/>
      <c r="G3" s="105"/>
      <c r="H3" s="105"/>
      <c r="I3" s="105"/>
      <c r="J3" s="105"/>
      <c r="K3" s="105"/>
      <c r="L3" s="105"/>
    </row>
    <row r="4" spans="6:15"/>
    <row r="5" spans="6:15"/>
    <row r="6" spans="6:15"/>
    <row r="7" spans="6:15"/>
    <row r="8" spans="6:15"/>
    <row r="9" spans="6:15"/>
    <row r="10" spans="6:15"/>
    <row r="11" spans="6:15"/>
    <row r="12" spans="6:15"/>
    <row r="13" spans="6:15">
      <c r="O13" s="2"/>
    </row>
    <row r="14" spans="6:15"/>
    <row r="15" spans="6:15"/>
    <row r="16" spans="6:15"/>
    <row r="17"/>
    <row r="18"/>
    <row r="19"/>
    <row r="20"/>
    <row r="21"/>
    <row r="22"/>
    <row r="23"/>
    <row r="24"/>
    <row r="25"/>
    <row r="26"/>
    <row r="27"/>
    <row r="28"/>
    <row r="29"/>
    <row r="30"/>
    <row r="31"/>
    <row r="32"/>
    <row r="33"/>
    <row r="34"/>
    <row r="35"/>
    <row r="36"/>
    <row r="37"/>
    <row r="38"/>
    <row r="39"/>
  </sheetData>
  <mergeCells count="1">
    <mergeCell ref="F3:L3"/>
  </mergeCells>
  <pageMargins left="0.511811024" right="0.511811024" top="0.78740157499999996" bottom="0.78740157499999996" header="0.31496062000000002" footer="0.31496062000000002"/>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9"/>
  <sheetViews>
    <sheetView showGridLines="0" tabSelected="1" zoomScale="80" zoomScaleNormal="80" workbookViewId="0">
      <pane xSplit="1" topLeftCell="W1" activePane="topRight" state="frozen"/>
      <selection pane="topRight" activeCell="AE16" sqref="AE16:AE20"/>
    </sheetView>
  </sheetViews>
  <sheetFormatPr defaultColWidth="15.54296875" defaultRowHeight="15" customHeight="1"/>
  <cols>
    <col min="1" max="1" width="56.7265625" style="12" bestFit="1" customWidth="1"/>
    <col min="2" max="4" width="12.7265625" style="12" customWidth="1"/>
    <col min="5" max="5" width="12.7265625" style="19" customWidth="1"/>
    <col min="6" max="30" width="12.7265625" style="12" customWidth="1"/>
    <col min="31" max="31" width="10.7265625" style="12" customWidth="1"/>
    <col min="32" max="16384" width="15.54296875" style="12"/>
  </cols>
  <sheetData>
    <row r="1" spans="1:33" ht="60" customHeight="1">
      <c r="F1" s="13"/>
      <c r="G1" s="13"/>
    </row>
    <row r="2" spans="1:33" ht="19.75" customHeight="1">
      <c r="A2" s="99" t="s">
        <v>1</v>
      </c>
      <c r="B2" s="100" t="s">
        <v>37</v>
      </c>
      <c r="C2" s="100" t="s">
        <v>38</v>
      </c>
      <c r="D2" s="100" t="s">
        <v>39</v>
      </c>
      <c r="E2" s="100" t="s">
        <v>40</v>
      </c>
      <c r="F2" s="100" t="s">
        <v>41</v>
      </c>
      <c r="G2" s="100" t="s">
        <v>42</v>
      </c>
      <c r="H2" s="100" t="s">
        <v>43</v>
      </c>
      <c r="I2" s="100" t="s">
        <v>44</v>
      </c>
      <c r="J2" s="100" t="s">
        <v>45</v>
      </c>
      <c r="K2" s="100">
        <v>2018</v>
      </c>
      <c r="L2" s="100" t="s">
        <v>46</v>
      </c>
      <c r="M2" s="100" t="s">
        <v>47</v>
      </c>
      <c r="N2" s="100" t="s">
        <v>48</v>
      </c>
      <c r="O2" s="100" t="s">
        <v>49</v>
      </c>
      <c r="P2" s="100">
        <v>2019</v>
      </c>
      <c r="Q2" s="100" t="s">
        <v>50</v>
      </c>
      <c r="R2" s="100" t="s">
        <v>51</v>
      </c>
      <c r="S2" s="100" t="s">
        <v>52</v>
      </c>
      <c r="T2" s="100" t="s">
        <v>53</v>
      </c>
      <c r="U2" s="100">
        <v>2020</v>
      </c>
      <c r="V2" s="100" t="s">
        <v>54</v>
      </c>
      <c r="W2" s="100" t="s">
        <v>55</v>
      </c>
      <c r="X2" s="100" t="s">
        <v>56</v>
      </c>
      <c r="Y2" s="100" t="s">
        <v>57</v>
      </c>
      <c r="Z2" s="100">
        <v>2021</v>
      </c>
      <c r="AA2" s="100" t="s">
        <v>58</v>
      </c>
      <c r="AB2" s="100" t="s">
        <v>59</v>
      </c>
      <c r="AC2" s="100" t="s">
        <v>93</v>
      </c>
      <c r="AD2" s="100" t="s">
        <v>188</v>
      </c>
      <c r="AE2" s="100">
        <v>2022</v>
      </c>
      <c r="AF2" s="100" t="s">
        <v>185</v>
      </c>
      <c r="AG2" s="100" t="s">
        <v>189</v>
      </c>
    </row>
    <row r="3" spans="1:33" s="14" customFormat="1" ht="16" customHeight="1">
      <c r="A3" s="33" t="s">
        <v>2</v>
      </c>
      <c r="B3" s="25">
        <v>22138</v>
      </c>
      <c r="C3" s="25">
        <v>23413.50963</v>
      </c>
      <c r="D3" s="25">
        <v>18921.327109999998</v>
      </c>
      <c r="E3" s="25">
        <v>22344</v>
      </c>
      <c r="F3" s="26">
        <v>86817</v>
      </c>
      <c r="G3" s="25">
        <v>20706.713060000002</v>
      </c>
      <c r="H3" s="25">
        <v>22193.821170000003</v>
      </c>
      <c r="I3" s="25">
        <v>22483.466390000001</v>
      </c>
      <c r="J3" s="25">
        <v>22200.207409999981</v>
      </c>
      <c r="K3" s="26">
        <v>87584.208029999922</v>
      </c>
      <c r="L3" s="25">
        <v>22349</v>
      </c>
      <c r="M3" s="25">
        <v>22289</v>
      </c>
      <c r="N3" s="25">
        <v>21375</v>
      </c>
      <c r="O3" s="25">
        <v>25116</v>
      </c>
      <c r="P3" s="26">
        <v>91129</v>
      </c>
      <c r="Q3" s="25">
        <v>25198</v>
      </c>
      <c r="R3" s="25">
        <v>22777</v>
      </c>
      <c r="S3" s="25">
        <v>27661</v>
      </c>
      <c r="T3" s="25">
        <v>28424</v>
      </c>
      <c r="U3" s="26">
        <v>104060</v>
      </c>
      <c r="V3" s="25">
        <v>30779</v>
      </c>
      <c r="W3" s="25">
        <v>32695</v>
      </c>
      <c r="X3" s="25">
        <v>35974</v>
      </c>
      <c r="Y3" s="25">
        <v>47686</v>
      </c>
      <c r="Z3" s="26">
        <v>147134</v>
      </c>
      <c r="AA3" s="25">
        <v>49610</v>
      </c>
      <c r="AB3" s="25">
        <v>53659.75615000003</v>
      </c>
      <c r="AC3" s="25">
        <v>68990.24384999997</v>
      </c>
      <c r="AD3" s="25">
        <v>71139</v>
      </c>
      <c r="AE3" s="25">
        <f>SUM(AA3:AD3)</f>
        <v>243399</v>
      </c>
      <c r="AF3" s="25">
        <v>63869</v>
      </c>
      <c r="AG3" s="25">
        <v>80501</v>
      </c>
    </row>
    <row r="4" spans="1:33" ht="16" customHeight="1">
      <c r="A4" s="34" t="s">
        <v>3</v>
      </c>
      <c r="B4" s="27">
        <v>-1461.0339999999999</v>
      </c>
      <c r="C4" s="27">
        <v>-1186.6069499999999</v>
      </c>
      <c r="D4" s="27">
        <v>-873.0845600000024</v>
      </c>
      <c r="E4" s="27">
        <v>-1921</v>
      </c>
      <c r="F4" s="28">
        <v>-5442</v>
      </c>
      <c r="G4" s="27">
        <v>-1108.8478200000002</v>
      </c>
      <c r="H4" s="27">
        <v>-2170.1099799999997</v>
      </c>
      <c r="I4" s="27">
        <v>-1264.43714</v>
      </c>
      <c r="J4" s="27">
        <v>-1053.8145800000002</v>
      </c>
      <c r="K4" s="28">
        <v>-5597.2095199999976</v>
      </c>
      <c r="L4" s="27">
        <v>-1261</v>
      </c>
      <c r="M4" s="27">
        <v>-1542</v>
      </c>
      <c r="N4" s="27">
        <v>-1388</v>
      </c>
      <c r="O4" s="27">
        <v>-1590</v>
      </c>
      <c r="P4" s="28">
        <v>-5781</v>
      </c>
      <c r="Q4" s="27">
        <v>-1949</v>
      </c>
      <c r="R4" s="27">
        <v>-2719</v>
      </c>
      <c r="S4" s="27">
        <v>-2333</v>
      </c>
      <c r="T4" s="27">
        <v>-2830</v>
      </c>
      <c r="U4" s="28">
        <v>-9831</v>
      </c>
      <c r="V4" s="27">
        <v>-2719</v>
      </c>
      <c r="W4" s="27">
        <v>-2673</v>
      </c>
      <c r="X4" s="27">
        <v>-3181</v>
      </c>
      <c r="Y4" s="27">
        <v>-4149</v>
      </c>
      <c r="Z4" s="28">
        <v>-12722</v>
      </c>
      <c r="AA4" s="27">
        <v>-6763</v>
      </c>
      <c r="AB4" s="27">
        <v>-7413.9809100000002</v>
      </c>
      <c r="AC4" s="27">
        <v>-10136.01909</v>
      </c>
      <c r="AD4" s="27">
        <v>-6730</v>
      </c>
      <c r="AE4" s="27">
        <f t="shared" ref="AE4:AE25" si="0">SUM(AA4:AD4)</f>
        <v>-31043</v>
      </c>
      <c r="AF4" s="27">
        <v>-6943</v>
      </c>
      <c r="AG4" s="27">
        <v>-9288</v>
      </c>
    </row>
    <row r="5" spans="1:33" s="15" customFormat="1" ht="16" customHeight="1">
      <c r="A5" s="33" t="s">
        <v>4</v>
      </c>
      <c r="B5" s="25">
        <v>20676.966</v>
      </c>
      <c r="C5" s="25">
        <v>22226.902679999999</v>
      </c>
      <c r="D5" s="25">
        <v>18048.242549999995</v>
      </c>
      <c r="E5" s="25">
        <v>20423</v>
      </c>
      <c r="F5" s="26">
        <v>81375</v>
      </c>
      <c r="G5" s="25">
        <v>19597.865240000003</v>
      </c>
      <c r="H5" s="25">
        <v>20023.711190000002</v>
      </c>
      <c r="I5" s="25">
        <v>21219.02925</v>
      </c>
      <c r="J5" s="25">
        <v>21146.392829999982</v>
      </c>
      <c r="K5" s="26">
        <v>81986.998509999932</v>
      </c>
      <c r="L5" s="25">
        <v>21088</v>
      </c>
      <c r="M5" s="25">
        <v>20747</v>
      </c>
      <c r="N5" s="25">
        <v>19987</v>
      </c>
      <c r="O5" s="25">
        <v>23526</v>
      </c>
      <c r="P5" s="26">
        <v>85348</v>
      </c>
      <c r="Q5" s="25">
        <v>23249</v>
      </c>
      <c r="R5" s="25">
        <v>20058</v>
      </c>
      <c r="S5" s="25">
        <v>25328</v>
      </c>
      <c r="T5" s="25">
        <v>25594</v>
      </c>
      <c r="U5" s="26">
        <v>94229</v>
      </c>
      <c r="V5" s="25">
        <v>28060</v>
      </c>
      <c r="W5" s="25">
        <v>30022</v>
      </c>
      <c r="X5" s="25">
        <v>32793</v>
      </c>
      <c r="Y5" s="25">
        <v>43537</v>
      </c>
      <c r="Z5" s="26">
        <v>134412</v>
      </c>
      <c r="AA5" s="25">
        <v>42847</v>
      </c>
      <c r="AB5" s="25">
        <v>46245.775240000032</v>
      </c>
      <c r="AC5" s="25">
        <v>58854.224759999968</v>
      </c>
      <c r="AD5" s="25">
        <v>64409</v>
      </c>
      <c r="AE5" s="25">
        <f t="shared" si="0"/>
        <v>212356</v>
      </c>
      <c r="AF5" s="25">
        <v>56926</v>
      </c>
      <c r="AG5" s="25">
        <v>71213</v>
      </c>
    </row>
    <row r="6" spans="1:33" s="15" customFormat="1" ht="16" customHeight="1">
      <c r="A6" s="33" t="s">
        <v>5</v>
      </c>
      <c r="B6" s="25">
        <v>-24800</v>
      </c>
      <c r="C6" s="25">
        <v>-30836.860530000002</v>
      </c>
      <c r="D6" s="25">
        <v>-21134.600749999969</v>
      </c>
      <c r="E6" s="25">
        <v>-32132</v>
      </c>
      <c r="F6" s="26">
        <v>-108903</v>
      </c>
      <c r="G6" s="25">
        <v>-22640.91966</v>
      </c>
      <c r="H6" s="25">
        <v>-32121.187519999999</v>
      </c>
      <c r="I6" s="25">
        <v>-20792.425790000001</v>
      </c>
      <c r="J6" s="25">
        <v>-20659.724179999896</v>
      </c>
      <c r="K6" s="26">
        <v>-96213.378169999836</v>
      </c>
      <c r="L6" s="25">
        <v>-16844.261259999999</v>
      </c>
      <c r="M6" s="25">
        <v>-19036</v>
      </c>
      <c r="N6" s="25">
        <v>-18650</v>
      </c>
      <c r="O6" s="25">
        <v>-21756</v>
      </c>
      <c r="P6" s="26">
        <v>-76286.261259999999</v>
      </c>
      <c r="Q6" s="25">
        <v>-20969</v>
      </c>
      <c r="R6" s="25">
        <v>-19173</v>
      </c>
      <c r="S6" s="25">
        <v>-20872.18</v>
      </c>
      <c r="T6" s="25">
        <v>-22686</v>
      </c>
      <c r="U6" s="26">
        <v>-84516</v>
      </c>
      <c r="V6" s="25">
        <v>-24305</v>
      </c>
      <c r="W6" s="25">
        <v>-25610</v>
      </c>
      <c r="X6" s="25">
        <v>-28280</v>
      </c>
      <c r="Y6" s="25">
        <v>-33100</v>
      </c>
      <c r="Z6" s="26">
        <v>-111295</v>
      </c>
      <c r="AA6" s="25">
        <v>-33372</v>
      </c>
      <c r="AB6" s="25">
        <v>-37576.898850000005</v>
      </c>
      <c r="AC6" s="25">
        <v>-49317.341339999999</v>
      </c>
      <c r="AD6" s="25">
        <v>-49051.759810000003</v>
      </c>
      <c r="AE6" s="25">
        <f t="shared" si="0"/>
        <v>-169318</v>
      </c>
      <c r="AF6" s="25">
        <v>-47264</v>
      </c>
      <c r="AG6" s="25">
        <v>-53342</v>
      </c>
    </row>
    <row r="7" spans="1:33" s="16" customFormat="1" ht="16" customHeight="1">
      <c r="A7" s="34" t="s">
        <v>6</v>
      </c>
      <c r="B7" s="27">
        <v>-19096</v>
      </c>
      <c r="C7" s="27">
        <v>-19150</v>
      </c>
      <c r="D7" s="27">
        <v>-16887.428659999972</v>
      </c>
      <c r="E7" s="27">
        <v>-18117</v>
      </c>
      <c r="F7" s="28">
        <v>-73250</v>
      </c>
      <c r="G7" s="27">
        <v>-17679</v>
      </c>
      <c r="H7" s="27">
        <v>-14373</v>
      </c>
      <c r="I7" s="27">
        <v>-15194.72494</v>
      </c>
      <c r="J7" s="27">
        <v>-18803.703189999895</v>
      </c>
      <c r="K7" s="28">
        <v>-66050.270059999821</v>
      </c>
      <c r="L7" s="27">
        <v>-14932</v>
      </c>
      <c r="M7" s="27">
        <v>-14795</v>
      </c>
      <c r="N7" s="27">
        <v>-13994</v>
      </c>
      <c r="O7" s="27">
        <v>-15781</v>
      </c>
      <c r="P7" s="28">
        <v>-59502</v>
      </c>
      <c r="Q7" s="27">
        <v>-14914</v>
      </c>
      <c r="R7" s="27">
        <v>-13438</v>
      </c>
      <c r="S7" s="27">
        <v>-15649</v>
      </c>
      <c r="T7" s="27">
        <v>-16632</v>
      </c>
      <c r="U7" s="28">
        <v>-60633</v>
      </c>
      <c r="V7" s="27">
        <v>-17544</v>
      </c>
      <c r="W7" s="27">
        <v>-18650</v>
      </c>
      <c r="X7" s="27">
        <v>-20612</v>
      </c>
      <c r="Y7" s="27">
        <v>-25471</v>
      </c>
      <c r="Z7" s="28">
        <v>-82277</v>
      </c>
      <c r="AA7" s="27">
        <v>-24990</v>
      </c>
      <c r="AB7" s="27">
        <v>-27445.671310000005</v>
      </c>
      <c r="AC7" s="27">
        <v>-37143.328689999995</v>
      </c>
      <c r="AD7" s="27">
        <v>-38032</v>
      </c>
      <c r="AE7" s="27">
        <f t="shared" si="0"/>
        <v>-127611</v>
      </c>
      <c r="AF7" s="27">
        <v>-36836</v>
      </c>
      <c r="AG7" s="27">
        <v>-41906</v>
      </c>
    </row>
    <row r="8" spans="1:33" s="16" customFormat="1" ht="16" customHeight="1">
      <c r="A8" s="34" t="s">
        <v>7</v>
      </c>
      <c r="B8" s="27">
        <v>-1161</v>
      </c>
      <c r="C8" s="27">
        <v>-5039.9132900000004</v>
      </c>
      <c r="D8" s="27">
        <v>-1312.6096399999992</v>
      </c>
      <c r="E8" s="27">
        <v>-5751</v>
      </c>
      <c r="F8" s="28">
        <v>-13265</v>
      </c>
      <c r="G8" s="27">
        <v>-619</v>
      </c>
      <c r="H8" s="27">
        <v>-13401</v>
      </c>
      <c r="I8" s="27">
        <v>-1764.0087600000011</v>
      </c>
      <c r="J8" s="27">
        <v>3066.2911699999991</v>
      </c>
      <c r="K8" s="28">
        <v>-12717.493670000005</v>
      </c>
      <c r="L8" s="27">
        <v>-1428</v>
      </c>
      <c r="M8" s="27">
        <v>-533</v>
      </c>
      <c r="N8" s="27">
        <v>-775</v>
      </c>
      <c r="O8" s="27">
        <v>-1033</v>
      </c>
      <c r="P8" s="28">
        <v>-3769</v>
      </c>
      <c r="Q8" s="27">
        <v>-1121</v>
      </c>
      <c r="R8" s="27">
        <v>-1764</v>
      </c>
      <c r="S8" s="27">
        <v>-1198</v>
      </c>
      <c r="T8" s="27">
        <v>-1283</v>
      </c>
      <c r="U8" s="28">
        <v>-5366</v>
      </c>
      <c r="V8" s="27">
        <v>-1204</v>
      </c>
      <c r="W8" s="27">
        <v>-1221</v>
      </c>
      <c r="X8" s="27">
        <v>-696</v>
      </c>
      <c r="Y8" s="27">
        <v>-1124</v>
      </c>
      <c r="Z8" s="28">
        <v>-4245</v>
      </c>
      <c r="AA8" s="27">
        <v>-998</v>
      </c>
      <c r="AB8" s="27">
        <v>-2701.6502400000004</v>
      </c>
      <c r="AC8" s="27">
        <v>-3116.3497599999996</v>
      </c>
      <c r="AD8" s="27">
        <v>-1825</v>
      </c>
      <c r="AE8" s="27">
        <f t="shared" si="0"/>
        <v>-8641</v>
      </c>
      <c r="AF8" s="27">
        <v>-1213</v>
      </c>
      <c r="AG8" s="27">
        <v>-1309</v>
      </c>
    </row>
    <row r="9" spans="1:33" ht="16" customHeight="1">
      <c r="A9" s="34" t="s">
        <v>8</v>
      </c>
      <c r="B9" s="27">
        <v>-2742</v>
      </c>
      <c r="C9" s="27">
        <v>-2575</v>
      </c>
      <c r="D9" s="27">
        <v>-2368.5184999999979</v>
      </c>
      <c r="E9" s="27">
        <v>-3695</v>
      </c>
      <c r="F9" s="28">
        <v>-11381</v>
      </c>
      <c r="G9" s="27">
        <v>-2242.9196599999996</v>
      </c>
      <c r="H9" s="27">
        <v>-1790.9752200000003</v>
      </c>
      <c r="I9" s="27">
        <v>-1970.4616000000001</v>
      </c>
      <c r="J9" s="27">
        <v>-1912.8237800000009</v>
      </c>
      <c r="K9" s="28">
        <v>-7917.1978300000019</v>
      </c>
      <c r="L9" s="27">
        <v>-1261</v>
      </c>
      <c r="M9" s="27">
        <v>-1163</v>
      </c>
      <c r="N9" s="27">
        <v>-1253</v>
      </c>
      <c r="O9" s="27">
        <v>-1232</v>
      </c>
      <c r="P9" s="28">
        <v>-4909</v>
      </c>
      <c r="Q9" s="27">
        <v>-1272</v>
      </c>
      <c r="R9" s="27">
        <v>-1025</v>
      </c>
      <c r="S9" s="27">
        <v>-1171</v>
      </c>
      <c r="T9" s="27">
        <v>-1092</v>
      </c>
      <c r="U9" s="28">
        <v>-4656</v>
      </c>
      <c r="V9" s="27">
        <v>-1224</v>
      </c>
      <c r="W9" s="27">
        <v>-1288</v>
      </c>
      <c r="X9" s="27">
        <v>-1268</v>
      </c>
      <c r="Y9" s="27">
        <v>-1326</v>
      </c>
      <c r="Z9" s="28">
        <v>-5106</v>
      </c>
      <c r="AA9" s="27">
        <v>-1458</v>
      </c>
      <c r="AB9" s="27">
        <v>-1738.3524900000002</v>
      </c>
      <c r="AC9" s="27">
        <v>-1914.6475099999998</v>
      </c>
      <c r="AD9" s="27">
        <v>-1920</v>
      </c>
      <c r="AE9" s="27">
        <f t="shared" si="0"/>
        <v>-7031</v>
      </c>
      <c r="AF9" s="27">
        <v>-2182</v>
      </c>
      <c r="AG9" s="27">
        <v>-2072</v>
      </c>
    </row>
    <row r="10" spans="1:33" ht="16" customHeight="1">
      <c r="A10" s="34" t="s">
        <v>94</v>
      </c>
      <c r="B10" s="27">
        <v>-1043</v>
      </c>
      <c r="C10" s="27">
        <v>-1160.94724</v>
      </c>
      <c r="D10" s="27">
        <v>-702.04394999999931</v>
      </c>
      <c r="E10" s="27">
        <v>-1351</v>
      </c>
      <c r="F10" s="28">
        <v>-4257</v>
      </c>
      <c r="G10" s="27">
        <v>-604</v>
      </c>
      <c r="H10" s="27">
        <v>-1116.2122999999999</v>
      </c>
      <c r="I10" s="27">
        <v>-808.31016999999997</v>
      </c>
      <c r="J10" s="27">
        <v>-1431.1642499999998</v>
      </c>
      <c r="K10" s="28">
        <v>-3959.3838399999991</v>
      </c>
      <c r="L10" s="27">
        <v>-974</v>
      </c>
      <c r="M10" s="27">
        <v>-985</v>
      </c>
      <c r="N10" s="27">
        <v>-1250</v>
      </c>
      <c r="O10" s="27">
        <v>-1655</v>
      </c>
      <c r="P10" s="28">
        <v>-4864</v>
      </c>
      <c r="Q10" s="27">
        <v>-1425</v>
      </c>
      <c r="R10" s="27">
        <v>-677</v>
      </c>
      <c r="S10" s="27">
        <v>-604</v>
      </c>
      <c r="T10" s="27">
        <v>-1057</v>
      </c>
      <c r="U10" s="28">
        <v>-3763</v>
      </c>
      <c r="V10" s="27">
        <v>-999</v>
      </c>
      <c r="W10" s="27">
        <v>-984</v>
      </c>
      <c r="X10" s="27">
        <v>-1470</v>
      </c>
      <c r="Y10" s="27">
        <v>-1903</v>
      </c>
      <c r="Z10" s="28">
        <v>-5356</v>
      </c>
      <c r="AA10" s="27">
        <v>-1540</v>
      </c>
      <c r="AB10" s="27">
        <v>-2194.9237600000001</v>
      </c>
      <c r="AC10" s="27">
        <v>-2260.0762399999999</v>
      </c>
      <c r="AD10" s="27">
        <v>-3835</v>
      </c>
      <c r="AE10" s="27">
        <f t="shared" si="0"/>
        <v>-9830</v>
      </c>
      <c r="AF10" s="27">
        <v>-2506</v>
      </c>
      <c r="AG10" s="27">
        <v>-3267</v>
      </c>
    </row>
    <row r="11" spans="1:33" s="15" customFormat="1" ht="16" customHeight="1">
      <c r="A11" s="34" t="s">
        <v>9</v>
      </c>
      <c r="B11" s="27">
        <v>-758</v>
      </c>
      <c r="C11" s="27">
        <v>-2911</v>
      </c>
      <c r="D11" s="27">
        <v>136</v>
      </c>
      <c r="E11" s="27">
        <v>-3218</v>
      </c>
      <c r="F11" s="28">
        <v>-6750</v>
      </c>
      <c r="G11" s="27">
        <v>-1496</v>
      </c>
      <c r="H11" s="27">
        <v>-1440</v>
      </c>
      <c r="I11" s="27">
        <v>-1054.9203200000002</v>
      </c>
      <c r="J11" s="27">
        <v>-1578.3241300000002</v>
      </c>
      <c r="K11" s="28">
        <v>-5569.0327700000007</v>
      </c>
      <c r="L11" s="27">
        <v>1750.7387399999998</v>
      </c>
      <c r="M11" s="27">
        <v>-1560</v>
      </c>
      <c r="N11" s="27">
        <v>-1378</v>
      </c>
      <c r="O11" s="27">
        <v>-2055</v>
      </c>
      <c r="P11" s="28">
        <v>-3242.2612600000002</v>
      </c>
      <c r="Q11" s="27">
        <v>-2237</v>
      </c>
      <c r="R11" s="27">
        <v>-2269</v>
      </c>
      <c r="S11" s="27">
        <v>-2250.1799999999998</v>
      </c>
      <c r="T11" s="27">
        <v>-2622</v>
      </c>
      <c r="U11" s="28">
        <v>-10098</v>
      </c>
      <c r="V11" s="27">
        <v>-3334</v>
      </c>
      <c r="W11" s="27">
        <v>-3467</v>
      </c>
      <c r="X11" s="27">
        <v>-4234</v>
      </c>
      <c r="Y11" s="27">
        <v>-3276</v>
      </c>
      <c r="Z11" s="28">
        <v>-14311</v>
      </c>
      <c r="AA11" s="27">
        <v>-4386</v>
      </c>
      <c r="AB11" s="27">
        <v>-3496.3010500000014</v>
      </c>
      <c r="AC11" s="27">
        <v>-4882.9391399999986</v>
      </c>
      <c r="AD11" s="27">
        <v>-3439.75981</v>
      </c>
      <c r="AE11" s="27">
        <f t="shared" si="0"/>
        <v>-16205</v>
      </c>
      <c r="AF11" s="27">
        <v>-4527</v>
      </c>
      <c r="AG11" s="27">
        <v>-4788</v>
      </c>
    </row>
    <row r="12" spans="1:33" s="15" customFormat="1" ht="16" customHeight="1">
      <c r="A12" s="33" t="s">
        <v>10</v>
      </c>
      <c r="B12" s="25">
        <v>-4123.0339999999997</v>
      </c>
      <c r="C12" s="25">
        <v>-8609.9578500000025</v>
      </c>
      <c r="D12" s="25">
        <v>-3086.3581999999733</v>
      </c>
      <c r="E12" s="25">
        <v>-11709</v>
      </c>
      <c r="F12" s="26">
        <v>-27528</v>
      </c>
      <c r="G12" s="25">
        <v>-3043.0544199999968</v>
      </c>
      <c r="H12" s="25">
        <v>-12097.476329999998</v>
      </c>
      <c r="I12" s="25">
        <v>426.60345999999845</v>
      </c>
      <c r="J12" s="25">
        <v>486.66865000008693</v>
      </c>
      <c r="K12" s="26">
        <v>-14226.379659999904</v>
      </c>
      <c r="L12" s="25">
        <v>4243.7387400000007</v>
      </c>
      <c r="M12" s="25">
        <v>1711</v>
      </c>
      <c r="N12" s="25">
        <v>1337</v>
      </c>
      <c r="O12" s="25">
        <v>1770</v>
      </c>
      <c r="P12" s="26">
        <v>9061.7387400000007</v>
      </c>
      <c r="Q12" s="25">
        <v>2280</v>
      </c>
      <c r="R12" s="25">
        <v>885</v>
      </c>
      <c r="S12" s="25">
        <v>4455.82</v>
      </c>
      <c r="T12" s="25">
        <v>2908</v>
      </c>
      <c r="U12" s="26">
        <v>9713</v>
      </c>
      <c r="V12" s="25">
        <v>3755</v>
      </c>
      <c r="W12" s="25">
        <v>4412</v>
      </c>
      <c r="X12" s="25">
        <v>4513</v>
      </c>
      <c r="Y12" s="25">
        <v>10437</v>
      </c>
      <c r="Z12" s="26">
        <v>23117</v>
      </c>
      <c r="AA12" s="25">
        <v>9475</v>
      </c>
      <c r="AB12" s="25">
        <v>8668.8763900000267</v>
      </c>
      <c r="AC12" s="25">
        <v>9536.8834199999692</v>
      </c>
      <c r="AD12" s="25">
        <v>15357.240189999997</v>
      </c>
      <c r="AE12" s="25">
        <f t="shared" si="0"/>
        <v>43037.999999999993</v>
      </c>
      <c r="AF12" s="25">
        <v>9662</v>
      </c>
      <c r="AG12" s="25">
        <v>17871</v>
      </c>
    </row>
    <row r="13" spans="1:33" s="16" customFormat="1" ht="16" customHeight="1">
      <c r="A13" s="35" t="s">
        <v>11</v>
      </c>
      <c r="B13" s="29">
        <v>-0.18624238865299483</v>
      </c>
      <c r="C13" s="29">
        <v>-0.36773461074660774</v>
      </c>
      <c r="D13" s="29">
        <v>-0.16311531332116871</v>
      </c>
      <c r="E13" s="29">
        <v>-0.52403329752953809</v>
      </c>
      <c r="F13" s="30">
        <v>-0.31708075607311931</v>
      </c>
      <c r="G13" s="29">
        <v>-0.14695980048510879</v>
      </c>
      <c r="H13" s="29">
        <v>-0.54508307683187462</v>
      </c>
      <c r="I13" s="29">
        <v>1.8974096458264079E-2</v>
      </c>
      <c r="J13" s="29">
        <v>2.1921806450369886E-2</v>
      </c>
      <c r="K13" s="30">
        <v>-0.16243087629595271</v>
      </c>
      <c r="L13" s="29">
        <v>0.18988494966217731</v>
      </c>
      <c r="M13" s="29">
        <v>7.6764323208757687E-2</v>
      </c>
      <c r="N13" s="29">
        <v>6.2549707602339175E-2</v>
      </c>
      <c r="O13" s="29">
        <v>7.0473005255613952E-2</v>
      </c>
      <c r="P13" s="30">
        <v>9.9438584204808569E-2</v>
      </c>
      <c r="Q13" s="29">
        <v>9.0483371696166368E-2</v>
      </c>
      <c r="R13" s="29">
        <v>3.8854985292180712E-2</v>
      </c>
      <c r="S13" s="29">
        <v>0.16108672860706408</v>
      </c>
      <c r="T13" s="29">
        <v>0.1023079088094568</v>
      </c>
      <c r="U13" s="30">
        <v>9.3340380549682869E-2</v>
      </c>
      <c r="V13" s="29">
        <v>0.12199876539198805</v>
      </c>
      <c r="W13" s="29">
        <v>0.13494418106744149</v>
      </c>
      <c r="X13" s="29">
        <v>0.12545171512759215</v>
      </c>
      <c r="Y13" s="29">
        <v>0.21886926980665183</v>
      </c>
      <c r="Z13" s="30">
        <v>0.15711528266750038</v>
      </c>
      <c r="AA13" s="29">
        <v>0.19098971981455351</v>
      </c>
      <c r="AB13" s="29">
        <v>0.16155266091346226</v>
      </c>
      <c r="AC13" s="29">
        <v>0.13823524730156428</v>
      </c>
      <c r="AD13" s="29">
        <v>0.21587652609679636</v>
      </c>
      <c r="AE13" s="29">
        <v>0.17682077576325292</v>
      </c>
      <c r="AF13" s="29">
        <v>0.15127839797084658</v>
      </c>
      <c r="AG13" s="29">
        <v>0.22199724227028236</v>
      </c>
    </row>
    <row r="14" spans="1:33" s="16" customFormat="1" ht="16" customHeight="1">
      <c r="A14" s="34" t="s">
        <v>12</v>
      </c>
      <c r="B14" s="27">
        <v>0</v>
      </c>
      <c r="C14" s="27">
        <v>5300</v>
      </c>
      <c r="D14" s="27">
        <v>1268.7478700000001</v>
      </c>
      <c r="E14" s="27">
        <v>0</v>
      </c>
      <c r="F14" s="28">
        <v>6568.7478700000001</v>
      </c>
      <c r="G14" s="27">
        <v>870</v>
      </c>
      <c r="H14" s="27">
        <v>10528.553440000002</v>
      </c>
      <c r="I14" s="27">
        <v>1675.7855999999999</v>
      </c>
      <c r="J14" s="27">
        <v>-553.47048000000041</v>
      </c>
      <c r="K14" s="28">
        <v>12520.868560000001</v>
      </c>
      <c r="L14" s="27">
        <v>-1419.7620700000939</v>
      </c>
      <c r="M14" s="27">
        <v>392.62564999999995</v>
      </c>
      <c r="N14" s="27">
        <v>755</v>
      </c>
      <c r="O14" s="27">
        <v>2190</v>
      </c>
      <c r="P14" s="28">
        <v>1917.8635799999061</v>
      </c>
      <c r="Q14" s="27">
        <v>1286.61726</v>
      </c>
      <c r="R14" s="27">
        <v>2029.5747600000002</v>
      </c>
      <c r="S14" s="27">
        <v>1116.32008</v>
      </c>
      <c r="T14" s="27">
        <v>1725.4270000000001</v>
      </c>
      <c r="U14" s="28">
        <v>6502.7590999999993</v>
      </c>
      <c r="V14" s="27">
        <v>1946.1821399999999</v>
      </c>
      <c r="W14" s="27">
        <v>1826.0481100000002</v>
      </c>
      <c r="X14" s="27">
        <v>1726</v>
      </c>
      <c r="Y14" s="27">
        <v>1101</v>
      </c>
      <c r="Z14" s="28">
        <v>6599.2302500000005</v>
      </c>
      <c r="AA14" s="27">
        <v>1153</v>
      </c>
      <c r="AB14" s="27">
        <v>2538.1696481999688</v>
      </c>
      <c r="AC14" s="27">
        <v>3860.0539319914496</v>
      </c>
      <c r="AD14" s="27">
        <v>2048.3959641574656</v>
      </c>
      <c r="AE14" s="27">
        <f t="shared" si="0"/>
        <v>9599.6195443488832</v>
      </c>
      <c r="AF14" s="27">
        <v>1760.5017899999998</v>
      </c>
      <c r="AG14" s="27">
        <v>1792.1558</v>
      </c>
    </row>
    <row r="15" spans="1:33" ht="16" customHeight="1">
      <c r="A15" s="33" t="s">
        <v>13</v>
      </c>
      <c r="B15" s="25">
        <v>-4123.0339999999997</v>
      </c>
      <c r="C15" s="25">
        <v>-3309.9578500000025</v>
      </c>
      <c r="D15" s="25">
        <v>-1817.6103299999731</v>
      </c>
      <c r="E15" s="25">
        <v>-11709</v>
      </c>
      <c r="F15" s="26">
        <v>-20959.252130000001</v>
      </c>
      <c r="G15" s="25">
        <v>-2173.0544199999968</v>
      </c>
      <c r="H15" s="25">
        <v>-1568.9228899999962</v>
      </c>
      <c r="I15" s="25">
        <v>2102.3890599999986</v>
      </c>
      <c r="J15" s="25">
        <v>-66.80182999991348</v>
      </c>
      <c r="K15" s="26">
        <v>-1705.5110999999033</v>
      </c>
      <c r="L15" s="25">
        <v>2823.9766699999068</v>
      </c>
      <c r="M15" s="25">
        <v>2103.62565</v>
      </c>
      <c r="N15" s="25">
        <v>2092</v>
      </c>
      <c r="O15" s="25">
        <v>3960</v>
      </c>
      <c r="P15" s="26">
        <v>10979.602319999907</v>
      </c>
      <c r="Q15" s="25">
        <v>3566.61726</v>
      </c>
      <c r="R15" s="25">
        <v>2914.5747600000004</v>
      </c>
      <c r="S15" s="25">
        <v>5572.1400799999992</v>
      </c>
      <c r="T15" s="25">
        <v>4633.4269999999997</v>
      </c>
      <c r="U15" s="26">
        <v>16215.759099999999</v>
      </c>
      <c r="V15" s="25">
        <v>5701.1821399999999</v>
      </c>
      <c r="W15" s="25">
        <v>6238.0481099999997</v>
      </c>
      <c r="X15" s="25">
        <v>6239</v>
      </c>
      <c r="Y15" s="25">
        <v>11538</v>
      </c>
      <c r="Z15" s="26">
        <v>29716.230250000001</v>
      </c>
      <c r="AA15" s="25">
        <v>10628</v>
      </c>
      <c r="AB15" s="25">
        <v>11207.046038199995</v>
      </c>
      <c r="AC15" s="25">
        <v>13396.937351991419</v>
      </c>
      <c r="AD15" s="25">
        <v>17405.636154157462</v>
      </c>
      <c r="AE15" s="25">
        <f t="shared" si="0"/>
        <v>52637.619544348869</v>
      </c>
      <c r="AF15" s="25">
        <v>11422.50179</v>
      </c>
      <c r="AG15" s="25">
        <v>19663.1558</v>
      </c>
    </row>
    <row r="16" spans="1:33" ht="16" customHeight="1">
      <c r="A16" s="35" t="s">
        <v>14</v>
      </c>
      <c r="B16" s="29">
        <v>-0.18624238865299483</v>
      </c>
      <c r="C16" s="29">
        <v>-0.14136957262310282</v>
      </c>
      <c r="D16" s="29">
        <v>-9.6061461198425069E-2</v>
      </c>
      <c r="E16" s="29">
        <v>-0.52403329752953809</v>
      </c>
      <c r="F16" s="30">
        <v>-0.24141875588882364</v>
      </c>
      <c r="G16" s="29">
        <v>-0.1049444406605399</v>
      </c>
      <c r="H16" s="29">
        <v>-7.0691877616854568E-2</v>
      </c>
      <c r="I16" s="29">
        <v>9.3508226157470134E-2</v>
      </c>
      <c r="J16" s="29">
        <v>-3.0090633283823692E-3</v>
      </c>
      <c r="K16" s="30">
        <v>-1.9472815229609891E-2</v>
      </c>
      <c r="L16" s="29">
        <v>0.12635807731889154</v>
      </c>
      <c r="M16" s="29">
        <v>9.4379543721118037E-2</v>
      </c>
      <c r="N16" s="29">
        <v>9.7871345029239762E-2</v>
      </c>
      <c r="O16" s="29">
        <v>0.15766841853798375</v>
      </c>
      <c r="P16" s="30">
        <v>0.12048417430236157</v>
      </c>
      <c r="Q16" s="29">
        <v>0.14154366457655371</v>
      </c>
      <c r="R16" s="29">
        <v>0.12796131009351541</v>
      </c>
      <c r="S16" s="29">
        <v>0.201443913090633</v>
      </c>
      <c r="T16" s="29">
        <v>0.16301108218406979</v>
      </c>
      <c r="U16" s="30">
        <v>0.15583085815875455</v>
      </c>
      <c r="V16" s="29">
        <v>0.18522960914909517</v>
      </c>
      <c r="W16" s="29">
        <v>0.19079517082122649</v>
      </c>
      <c r="X16" s="29">
        <v>0.1734308111413799</v>
      </c>
      <c r="Y16" s="29">
        <v>0.24195780732290401</v>
      </c>
      <c r="Z16" s="30">
        <v>0.2019671201082007</v>
      </c>
      <c r="AA16" s="29">
        <v>0.21423100181415036</v>
      </c>
      <c r="AB16" s="29">
        <v>0.20885383837511137</v>
      </c>
      <c r="AC16" s="29">
        <v>0.19418596897728496</v>
      </c>
      <c r="AD16" s="29">
        <v>0.24467080158784157</v>
      </c>
      <c r="AE16" s="29">
        <v>0.21626062368517901</v>
      </c>
      <c r="AF16" s="29">
        <v>0.17884265903646526</v>
      </c>
      <c r="AG16" s="29">
        <v>0.24425977068607843</v>
      </c>
    </row>
    <row r="17" spans="1:33" s="15" customFormat="1" ht="16" customHeight="1">
      <c r="A17" s="34" t="s">
        <v>84</v>
      </c>
      <c r="B17" s="27">
        <v>-2422.16039</v>
      </c>
      <c r="C17" s="27">
        <v>-2428.2844699999996</v>
      </c>
      <c r="D17" s="27">
        <v>-2532.6194099999984</v>
      </c>
      <c r="E17" s="27">
        <v>-2287</v>
      </c>
      <c r="F17" s="28">
        <v>-9670</v>
      </c>
      <c r="G17" s="27">
        <v>-2248.4057400000002</v>
      </c>
      <c r="H17" s="27">
        <v>-2171</v>
      </c>
      <c r="I17" s="27">
        <v>-2063</v>
      </c>
      <c r="J17" s="27">
        <v>-1956.0654099999997</v>
      </c>
      <c r="K17" s="28">
        <v>-8438.4661099999994</v>
      </c>
      <c r="L17" s="27">
        <v>-2083</v>
      </c>
      <c r="M17" s="27">
        <v>-2040</v>
      </c>
      <c r="N17" s="27">
        <v>-2085</v>
      </c>
      <c r="O17" s="27">
        <v>-1848</v>
      </c>
      <c r="P17" s="28">
        <v>-8056</v>
      </c>
      <c r="Q17" s="27">
        <v>-2234</v>
      </c>
      <c r="R17" s="27">
        <v>-2234</v>
      </c>
      <c r="S17" s="27">
        <v>-2789</v>
      </c>
      <c r="T17" s="27">
        <v>-6359</v>
      </c>
      <c r="U17" s="28">
        <v>-13520</v>
      </c>
      <c r="V17" s="27">
        <v>-3813</v>
      </c>
      <c r="W17" s="27">
        <v>-3657</v>
      </c>
      <c r="X17" s="27">
        <v>-4009</v>
      </c>
      <c r="Y17" s="27">
        <v>-4196</v>
      </c>
      <c r="Z17" s="28">
        <v>-15675</v>
      </c>
      <c r="AA17" s="27">
        <v>-4765</v>
      </c>
      <c r="AB17" s="27">
        <v>-5752.0702704000014</v>
      </c>
      <c r="AC17" s="27">
        <v>-6507.9297295999986</v>
      </c>
      <c r="AD17" s="27">
        <v>-7262</v>
      </c>
      <c r="AE17" s="27">
        <v>-24287</v>
      </c>
      <c r="AF17" s="27">
        <v>-6190</v>
      </c>
      <c r="AG17" s="27">
        <v>-6670</v>
      </c>
    </row>
    <row r="18" spans="1:33" s="15" customFormat="1" ht="16" customHeight="1">
      <c r="A18" s="34" t="s">
        <v>15</v>
      </c>
      <c r="B18" s="27">
        <v>90</v>
      </c>
      <c r="C18" s="27">
        <v>3116.7098599999995</v>
      </c>
      <c r="D18" s="27">
        <v>-181</v>
      </c>
      <c r="E18" s="27">
        <v>288</v>
      </c>
      <c r="F18" s="28">
        <v>3313</v>
      </c>
      <c r="G18" s="27">
        <v>798.83412999999962</v>
      </c>
      <c r="H18" s="27">
        <v>-4318.7773399999996</v>
      </c>
      <c r="I18" s="27">
        <v>22</v>
      </c>
      <c r="J18" s="27">
        <v>655.97932000000003</v>
      </c>
      <c r="K18" s="28">
        <v>-2840.7052499999995</v>
      </c>
      <c r="L18" s="27">
        <v>-274.73873999999978</v>
      </c>
      <c r="M18" s="27">
        <v>-436</v>
      </c>
      <c r="N18" s="27">
        <v>-714</v>
      </c>
      <c r="O18" s="27">
        <v>157</v>
      </c>
      <c r="P18" s="28">
        <v>-1267.7387399999998</v>
      </c>
      <c r="Q18" s="27">
        <v>-315</v>
      </c>
      <c r="R18" s="27">
        <v>-141</v>
      </c>
      <c r="S18" s="27">
        <v>-293.82</v>
      </c>
      <c r="T18" s="27">
        <v>501</v>
      </c>
      <c r="U18" s="28">
        <v>0</v>
      </c>
      <c r="V18" s="27">
        <v>0</v>
      </c>
      <c r="W18" s="27">
        <v>0</v>
      </c>
      <c r="X18" s="27">
        <v>0</v>
      </c>
      <c r="Y18" s="27">
        <v>0</v>
      </c>
      <c r="Z18" s="28">
        <v>0</v>
      </c>
      <c r="AA18" s="27">
        <v>-274</v>
      </c>
      <c r="AB18" s="27">
        <v>64.221010000000007</v>
      </c>
      <c r="AC18" s="27">
        <v>0</v>
      </c>
      <c r="AD18" s="27">
        <v>0</v>
      </c>
      <c r="AE18" s="27">
        <v>0</v>
      </c>
      <c r="AF18" s="27">
        <v>0</v>
      </c>
      <c r="AG18" s="27">
        <v>0</v>
      </c>
    </row>
    <row r="19" spans="1:33" s="16" customFormat="1" ht="16" customHeight="1">
      <c r="A19" s="34" t="s">
        <v>98</v>
      </c>
      <c r="B19" s="27">
        <v>100</v>
      </c>
      <c r="C19" s="27">
        <v>-331</v>
      </c>
      <c r="D19" s="27">
        <v>-16257</v>
      </c>
      <c r="E19" s="27">
        <v>-28832</v>
      </c>
      <c r="F19" s="28">
        <v>-45320</v>
      </c>
      <c r="G19" s="27">
        <v>0</v>
      </c>
      <c r="H19" s="27">
        <v>-19</v>
      </c>
      <c r="I19" s="27">
        <v>0</v>
      </c>
      <c r="J19" s="27">
        <v>-141262.12682999999</v>
      </c>
      <c r="K19" s="28">
        <v>-141281.05083999998</v>
      </c>
      <c r="L19" s="27">
        <v>0</v>
      </c>
      <c r="M19" s="27">
        <v>0</v>
      </c>
      <c r="N19" s="27">
        <v>0</v>
      </c>
      <c r="O19" s="27">
        <v>0</v>
      </c>
      <c r="P19" s="28">
        <v>0</v>
      </c>
      <c r="Q19" s="27">
        <v>0</v>
      </c>
      <c r="R19" s="27">
        <v>0</v>
      </c>
      <c r="S19" s="27">
        <v>0</v>
      </c>
      <c r="T19" s="27">
        <v>0</v>
      </c>
      <c r="U19" s="28">
        <v>0</v>
      </c>
      <c r="V19" s="27">
        <v>0</v>
      </c>
      <c r="W19" s="27" t="s">
        <v>0</v>
      </c>
      <c r="X19" s="27">
        <v>0</v>
      </c>
      <c r="Y19" s="27">
        <v>0</v>
      </c>
      <c r="Z19" s="28">
        <v>0</v>
      </c>
      <c r="AA19" s="27">
        <v>0</v>
      </c>
      <c r="AB19" s="27">
        <v>0</v>
      </c>
      <c r="AC19" s="27">
        <v>0</v>
      </c>
      <c r="AD19" s="27">
        <v>0</v>
      </c>
      <c r="AE19" s="27">
        <v>0</v>
      </c>
      <c r="AF19" s="27">
        <v>0</v>
      </c>
      <c r="AG19" s="27">
        <v>0</v>
      </c>
    </row>
    <row r="20" spans="1:33" s="16" customFormat="1" ht="16" customHeight="1">
      <c r="A20" s="34" t="s">
        <v>16</v>
      </c>
      <c r="B20" s="27">
        <v>1789</v>
      </c>
      <c r="C20" s="27">
        <v>2525.2574299999997</v>
      </c>
      <c r="D20" s="27">
        <v>63.154920000000971</v>
      </c>
      <c r="E20" s="27">
        <v>-574</v>
      </c>
      <c r="F20" s="28">
        <v>3803</v>
      </c>
      <c r="G20" s="27">
        <v>-54.529359999999855</v>
      </c>
      <c r="H20" s="27">
        <v>915.57278999999994</v>
      </c>
      <c r="I20" s="27">
        <v>526.04988000000003</v>
      </c>
      <c r="J20" s="27">
        <v>553.91008999999929</v>
      </c>
      <c r="K20" s="28">
        <v>1940.516029999998</v>
      </c>
      <c r="L20" s="27">
        <v>2838.1257599999999</v>
      </c>
      <c r="M20" s="27">
        <v>498</v>
      </c>
      <c r="N20" s="27">
        <v>400</v>
      </c>
      <c r="O20" s="27">
        <v>-898.12575999999967</v>
      </c>
      <c r="P20" s="28">
        <v>2838</v>
      </c>
      <c r="Q20" s="27">
        <v>206</v>
      </c>
      <c r="R20" s="27">
        <v>-465</v>
      </c>
      <c r="S20" s="27">
        <v>1079</v>
      </c>
      <c r="T20" s="27">
        <v>-208</v>
      </c>
      <c r="U20" s="28">
        <v>612</v>
      </c>
      <c r="V20" s="27">
        <v>710</v>
      </c>
      <c r="W20" s="27">
        <v>-707</v>
      </c>
      <c r="X20" s="27">
        <v>-539</v>
      </c>
      <c r="Y20" s="27">
        <v>-3897</v>
      </c>
      <c r="Z20" s="28">
        <v>-4433</v>
      </c>
      <c r="AA20" s="27">
        <v>-3159</v>
      </c>
      <c r="AB20" s="27">
        <v>-3866.3698499999969</v>
      </c>
      <c r="AC20" s="27">
        <v>6719.3698499999964</v>
      </c>
      <c r="AD20" s="27">
        <v>-6304.9999999999991</v>
      </c>
      <c r="AE20" s="27">
        <v>-6611</v>
      </c>
      <c r="AF20" s="27">
        <v>-8079</v>
      </c>
      <c r="AG20" s="27">
        <v>-606</v>
      </c>
    </row>
    <row r="21" spans="1:33" ht="16" customHeight="1">
      <c r="A21" s="33" t="s">
        <v>17</v>
      </c>
      <c r="B21" s="25">
        <v>-4566.1943899999997</v>
      </c>
      <c r="C21" s="25">
        <v>-5727.2750300000025</v>
      </c>
      <c r="D21" s="25">
        <v>-21993.822689999972</v>
      </c>
      <c r="E21" s="25">
        <v>-43114</v>
      </c>
      <c r="F21" s="26">
        <v>-75402</v>
      </c>
      <c r="G21" s="25">
        <v>-4547.1553899999972</v>
      </c>
      <c r="H21" s="25">
        <v>-17690.68088</v>
      </c>
      <c r="I21" s="25">
        <v>-1088.3466600000015</v>
      </c>
      <c r="J21" s="25">
        <v>-141521.63417999991</v>
      </c>
      <c r="K21" s="26">
        <v>-164846.08582999988</v>
      </c>
      <c r="L21" s="25">
        <v>4724.1257600000008</v>
      </c>
      <c r="M21" s="25">
        <v>-267</v>
      </c>
      <c r="N21" s="25">
        <v>-1062</v>
      </c>
      <c r="O21" s="25">
        <v>-819.1257599999999</v>
      </c>
      <c r="P21" s="26">
        <v>2576.0000000000009</v>
      </c>
      <c r="Q21" s="25">
        <v>-63</v>
      </c>
      <c r="R21" s="25">
        <v>-1955</v>
      </c>
      <c r="S21" s="25">
        <v>2452</v>
      </c>
      <c r="T21" s="25">
        <v>-3158</v>
      </c>
      <c r="U21" s="26">
        <v>-2724</v>
      </c>
      <c r="V21" s="25">
        <v>652</v>
      </c>
      <c r="W21" s="25">
        <v>48</v>
      </c>
      <c r="X21" s="25">
        <v>-35</v>
      </c>
      <c r="Y21" s="25">
        <v>2344</v>
      </c>
      <c r="Z21" s="26">
        <v>3009</v>
      </c>
      <c r="AA21" s="25">
        <v>1551</v>
      </c>
      <c r="AB21" s="25">
        <v>-949.57306516356221</v>
      </c>
      <c r="AC21" s="25">
        <v>9747.5730651635622</v>
      </c>
      <c r="AD21" s="25">
        <v>1791</v>
      </c>
      <c r="AE21" s="25">
        <f t="shared" si="0"/>
        <v>12140</v>
      </c>
      <c r="AF21" s="25">
        <v>-4607</v>
      </c>
      <c r="AG21" s="25">
        <v>10595</v>
      </c>
    </row>
    <row r="22" spans="1:33" ht="16" customHeight="1">
      <c r="A22" s="34" t="s">
        <v>18</v>
      </c>
      <c r="B22" s="27">
        <v>-664.07334000000014</v>
      </c>
      <c r="C22" s="27">
        <v>-910.08204999999998</v>
      </c>
      <c r="D22" s="27">
        <v>-544.9843400000002</v>
      </c>
      <c r="E22" s="27">
        <v>-5755</v>
      </c>
      <c r="F22" s="28">
        <v>-7874</v>
      </c>
      <c r="G22" s="27">
        <v>122</v>
      </c>
      <c r="H22" s="27">
        <v>53</v>
      </c>
      <c r="I22" s="27">
        <v>211.17598999999996</v>
      </c>
      <c r="J22" s="27">
        <v>370.57146999999992</v>
      </c>
      <c r="K22" s="28">
        <v>756.71168999999986</v>
      </c>
      <c r="L22" s="27">
        <v>-92</v>
      </c>
      <c r="M22" s="27">
        <v>110</v>
      </c>
      <c r="N22" s="27">
        <v>-33</v>
      </c>
      <c r="O22" s="27">
        <v>-60</v>
      </c>
      <c r="P22" s="28">
        <v>-75</v>
      </c>
      <c r="Q22" s="27">
        <v>-22</v>
      </c>
      <c r="R22" s="27">
        <v>498</v>
      </c>
      <c r="S22" s="27">
        <v>71</v>
      </c>
      <c r="T22" s="27">
        <v>1296</v>
      </c>
      <c r="U22" s="28">
        <v>1843</v>
      </c>
      <c r="V22" s="27">
        <v>80</v>
      </c>
      <c r="W22" s="27">
        <v>164</v>
      </c>
      <c r="X22" s="27">
        <v>606</v>
      </c>
      <c r="Y22" s="27">
        <v>525</v>
      </c>
      <c r="Z22" s="28">
        <v>1375</v>
      </c>
      <c r="AA22" s="27">
        <v>-538</v>
      </c>
      <c r="AB22" s="27">
        <v>2232.3127204000002</v>
      </c>
      <c r="AC22" s="27">
        <v>4597.6872795999998</v>
      </c>
      <c r="AD22" s="27">
        <v>8013</v>
      </c>
      <c r="AE22" s="27">
        <f t="shared" si="0"/>
        <v>14305</v>
      </c>
      <c r="AF22" s="27">
        <v>377</v>
      </c>
      <c r="AG22" s="27">
        <v>-4227</v>
      </c>
    </row>
    <row r="23" spans="1:33" s="15" customFormat="1" ht="16" customHeight="1">
      <c r="A23" s="33" t="s">
        <v>19</v>
      </c>
      <c r="B23" s="25">
        <v>-5230.2677299999996</v>
      </c>
      <c r="C23" s="25">
        <v>-6637.3570800000025</v>
      </c>
      <c r="D23" s="25">
        <v>-22538.807029999971</v>
      </c>
      <c r="E23" s="25">
        <v>-48869</v>
      </c>
      <c r="F23" s="26">
        <v>-83276</v>
      </c>
      <c r="G23" s="25">
        <v>-4425.1553899999972</v>
      </c>
      <c r="H23" s="25">
        <v>-17637.68088</v>
      </c>
      <c r="I23" s="25">
        <v>-877.17067000000156</v>
      </c>
      <c r="J23" s="25">
        <v>-141151.06270999991</v>
      </c>
      <c r="K23" s="26">
        <v>-164089.37413999988</v>
      </c>
      <c r="L23" s="25">
        <v>4632.1257600000008</v>
      </c>
      <c r="M23" s="25">
        <v>-157</v>
      </c>
      <c r="N23" s="25">
        <v>-1095</v>
      </c>
      <c r="O23" s="25">
        <v>-879.1257599999999</v>
      </c>
      <c r="P23" s="26">
        <v>2501.0000000000009</v>
      </c>
      <c r="Q23" s="25">
        <v>-85</v>
      </c>
      <c r="R23" s="25">
        <v>-1457</v>
      </c>
      <c r="S23" s="25">
        <v>2523</v>
      </c>
      <c r="T23" s="25">
        <v>-1862</v>
      </c>
      <c r="U23" s="26">
        <v>-881</v>
      </c>
      <c r="V23" s="25">
        <v>732</v>
      </c>
      <c r="W23" s="25">
        <v>212</v>
      </c>
      <c r="X23" s="25">
        <v>571</v>
      </c>
      <c r="Y23" s="25">
        <v>2869</v>
      </c>
      <c r="Z23" s="26">
        <v>4384</v>
      </c>
      <c r="AA23" s="25">
        <v>1013</v>
      </c>
      <c r="AB23" s="25">
        <v>1282.739655236438</v>
      </c>
      <c r="AC23" s="25">
        <v>14345.260344763563</v>
      </c>
      <c r="AD23" s="25">
        <v>9804</v>
      </c>
      <c r="AE23" s="25">
        <f t="shared" si="0"/>
        <v>26445</v>
      </c>
      <c r="AF23" s="25">
        <v>-4230</v>
      </c>
      <c r="AG23" s="25">
        <v>6368</v>
      </c>
    </row>
    <row r="24" spans="1:33" s="15" customFormat="1" ht="16" customHeight="1">
      <c r="A24" s="34" t="s">
        <v>95</v>
      </c>
      <c r="B24" s="27">
        <v>0</v>
      </c>
      <c r="C24" s="27">
        <v>5300</v>
      </c>
      <c r="D24" s="27">
        <v>17331.747869999999</v>
      </c>
      <c r="E24" s="27">
        <v>28754</v>
      </c>
      <c r="F24" s="28">
        <v>51485.747869999999</v>
      </c>
      <c r="G24" s="27">
        <v>870</v>
      </c>
      <c r="H24" s="27">
        <v>10528.553440000002</v>
      </c>
      <c r="I24" s="27">
        <v>1675.7855999999999</v>
      </c>
      <c r="J24" s="27">
        <v>140708.65635</v>
      </c>
      <c r="K24" s="28">
        <v>153782.99539</v>
      </c>
      <c r="L24" s="27">
        <v>-2453.0019100000936</v>
      </c>
      <c r="M24" s="27">
        <v>392.62564999999995</v>
      </c>
      <c r="N24" s="27">
        <v>755</v>
      </c>
      <c r="O24" s="27">
        <v>2190</v>
      </c>
      <c r="P24" s="28">
        <v>884.62373999990632</v>
      </c>
      <c r="Q24" s="27">
        <v>1286.61726</v>
      </c>
      <c r="R24" s="27">
        <v>2029.5747600000002</v>
      </c>
      <c r="S24" s="27">
        <v>1051.4090799999999</v>
      </c>
      <c r="T24" s="27">
        <v>1648.056</v>
      </c>
      <c r="U24" s="28">
        <v>6360.4770999999992</v>
      </c>
      <c r="V24" s="27">
        <v>1946.1821399999999</v>
      </c>
      <c r="W24" s="27">
        <v>1826.0481100000002</v>
      </c>
      <c r="X24" s="27">
        <v>1726</v>
      </c>
      <c r="Y24" s="27">
        <v>1101</v>
      </c>
      <c r="Z24" s="28">
        <v>6599.2302500000005</v>
      </c>
      <c r="AA24" s="27">
        <v>1153</v>
      </c>
      <c r="AB24" s="27">
        <v>2538.1696481999688</v>
      </c>
      <c r="AC24" s="27">
        <v>3860.0539319914496</v>
      </c>
      <c r="AD24" s="27">
        <v>2048.3959641574656</v>
      </c>
      <c r="AE24" s="27">
        <f t="shared" si="0"/>
        <v>9599.6195443488832</v>
      </c>
      <c r="AF24" s="27">
        <v>1760.5017899999998</v>
      </c>
      <c r="AG24" s="27">
        <v>1792.1558</v>
      </c>
    </row>
    <row r="25" spans="1:33" s="16" customFormat="1" ht="16" customHeight="1">
      <c r="A25" s="36" t="s">
        <v>20</v>
      </c>
      <c r="B25" s="31">
        <v>-5230.2677299999996</v>
      </c>
      <c r="C25" s="31">
        <v>-1337.3570800000025</v>
      </c>
      <c r="D25" s="31">
        <v>-5207.0591599999716</v>
      </c>
      <c r="E25" s="31">
        <v>-20115</v>
      </c>
      <c r="F25" s="32">
        <v>-31790.252130000001</v>
      </c>
      <c r="G25" s="31">
        <v>-3555.1553899999972</v>
      </c>
      <c r="H25" s="31">
        <v>-7109.1274399999984</v>
      </c>
      <c r="I25" s="31">
        <v>798.61492999999837</v>
      </c>
      <c r="J25" s="31">
        <v>-442.40635999990627</v>
      </c>
      <c r="K25" s="32">
        <v>-10306.378749999887</v>
      </c>
      <c r="L25" s="31">
        <v>2179.1238499999072</v>
      </c>
      <c r="M25" s="31">
        <v>235.62564999999995</v>
      </c>
      <c r="N25" s="31">
        <v>-340</v>
      </c>
      <c r="O25" s="31">
        <v>1310.8742400000001</v>
      </c>
      <c r="P25" s="32">
        <v>3385.6237399999072</v>
      </c>
      <c r="Q25" s="31">
        <v>1201.61726</v>
      </c>
      <c r="R25" s="31">
        <v>572.5747600000002</v>
      </c>
      <c r="S25" s="31">
        <v>3574.4090799999999</v>
      </c>
      <c r="T25" s="31">
        <v>-213.94399999999996</v>
      </c>
      <c r="U25" s="32">
        <v>5479.4770999999992</v>
      </c>
      <c r="V25" s="31">
        <v>2678.1821399999999</v>
      </c>
      <c r="W25" s="31">
        <v>2038.0481100000002</v>
      </c>
      <c r="X25" s="31">
        <v>2297</v>
      </c>
      <c r="Y25" s="31">
        <v>3970</v>
      </c>
      <c r="Z25" s="32">
        <v>10983.230250000001</v>
      </c>
      <c r="AA25" s="31">
        <v>2166</v>
      </c>
      <c r="AB25" s="31">
        <v>3820.9093034364068</v>
      </c>
      <c r="AC25" s="31">
        <v>18205.314276755013</v>
      </c>
      <c r="AD25" s="31">
        <v>11852.395964157466</v>
      </c>
      <c r="AE25" s="31">
        <f t="shared" si="0"/>
        <v>36044.619544348883</v>
      </c>
      <c r="AF25" s="31">
        <v>-2469.4982100000002</v>
      </c>
      <c r="AG25" s="31">
        <v>8160.1558000000005</v>
      </c>
    </row>
    <row r="26" spans="1:33" s="16" customFormat="1" ht="16">
      <c r="A26" s="34" t="s">
        <v>21</v>
      </c>
      <c r="B26" s="34"/>
      <c r="C26" s="34"/>
      <c r="D26" s="34"/>
      <c r="E26" s="34"/>
      <c r="F26" s="34"/>
      <c r="G26" s="34"/>
      <c r="H26" s="34"/>
      <c r="I26" s="34"/>
      <c r="J26" s="37"/>
      <c r="K26" s="37"/>
      <c r="L26" s="37"/>
      <c r="M26" s="37"/>
      <c r="N26" s="37"/>
      <c r="O26" s="37"/>
      <c r="P26" s="37"/>
      <c r="Q26" s="37"/>
      <c r="R26" s="37"/>
      <c r="S26" s="37"/>
      <c r="T26" s="37"/>
      <c r="U26" s="37"/>
      <c r="V26" s="37"/>
      <c r="W26" s="37"/>
      <c r="X26" s="37"/>
      <c r="Y26" s="37"/>
      <c r="Z26" s="37"/>
      <c r="AA26" s="37"/>
      <c r="AB26" s="37"/>
      <c r="AC26" s="72"/>
      <c r="AD26" s="72"/>
      <c r="AE26" s="72"/>
    </row>
    <row r="27" spans="1:33" ht="16">
      <c r="A27" s="34" t="s">
        <v>22</v>
      </c>
      <c r="B27" s="34"/>
      <c r="C27" s="34"/>
      <c r="D27" s="34"/>
      <c r="E27" s="34"/>
      <c r="F27" s="34"/>
      <c r="G27" s="34"/>
      <c r="H27" s="34"/>
      <c r="I27" s="34"/>
      <c r="J27" s="37"/>
      <c r="K27" s="37"/>
      <c r="L27" s="37"/>
      <c r="M27" s="37"/>
      <c r="N27" s="37"/>
      <c r="O27" s="37"/>
      <c r="P27" s="37"/>
      <c r="Q27" s="37"/>
      <c r="R27" s="37"/>
      <c r="S27" s="37"/>
      <c r="T27" s="37"/>
      <c r="U27" s="37"/>
      <c r="V27" s="37"/>
      <c r="W27" s="37"/>
      <c r="X27" s="37"/>
      <c r="Y27" s="37"/>
      <c r="Z27" s="37"/>
      <c r="AA27" s="37"/>
      <c r="AB27" s="37"/>
      <c r="AC27" s="38"/>
      <c r="AD27" s="38"/>
      <c r="AE27" s="38"/>
    </row>
    <row r="28" spans="1:33" ht="19.75" customHeight="1">
      <c r="A28"/>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row>
    <row r="29" spans="1:33" s="15" customFormat="1" ht="14.25" customHeight="1">
      <c r="A29" s="40" t="s">
        <v>96</v>
      </c>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row>
    <row r="30" spans="1:33" s="63" customFormat="1" ht="19.5" customHeight="1">
      <c r="A30" s="99" t="s">
        <v>1</v>
      </c>
      <c r="B30" s="100" t="s">
        <v>37</v>
      </c>
      <c r="C30" s="100" t="s">
        <v>38</v>
      </c>
      <c r="D30" s="100" t="s">
        <v>39</v>
      </c>
      <c r="E30" s="100" t="s">
        <v>40</v>
      </c>
      <c r="F30" s="100">
        <v>2017</v>
      </c>
      <c r="G30" s="100" t="s">
        <v>42</v>
      </c>
      <c r="H30" s="100" t="s">
        <v>43</v>
      </c>
      <c r="I30" s="100" t="s">
        <v>44</v>
      </c>
      <c r="J30" s="100" t="s">
        <v>45</v>
      </c>
      <c r="K30" s="100">
        <v>2018</v>
      </c>
      <c r="L30" s="100" t="s">
        <v>46</v>
      </c>
      <c r="M30" s="100" t="s">
        <v>47</v>
      </c>
      <c r="N30" s="100" t="s">
        <v>48</v>
      </c>
      <c r="O30" s="100" t="s">
        <v>49</v>
      </c>
      <c r="P30" s="100">
        <v>2019</v>
      </c>
      <c r="Q30" s="100" t="s">
        <v>50</v>
      </c>
      <c r="R30" s="100" t="s">
        <v>51</v>
      </c>
      <c r="S30" s="100" t="s">
        <v>52</v>
      </c>
      <c r="T30" s="100" t="s">
        <v>53</v>
      </c>
      <c r="U30" s="100">
        <v>2020</v>
      </c>
      <c r="V30" s="100" t="s">
        <v>54</v>
      </c>
      <c r="W30" s="100" t="s">
        <v>55</v>
      </c>
      <c r="X30" s="100" t="s">
        <v>56</v>
      </c>
      <c r="Y30" s="100" t="s">
        <v>57</v>
      </c>
      <c r="Z30" s="100">
        <v>2021</v>
      </c>
      <c r="AA30" s="100" t="s">
        <v>58</v>
      </c>
      <c r="AB30" s="100" t="s">
        <v>59</v>
      </c>
      <c r="AC30" s="100" t="s">
        <v>93</v>
      </c>
      <c r="AD30" s="100" t="s">
        <v>188</v>
      </c>
      <c r="AE30" s="100">
        <v>2022</v>
      </c>
      <c r="AF30" s="100" t="s">
        <v>185</v>
      </c>
      <c r="AG30" s="100" t="s">
        <v>189</v>
      </c>
    </row>
    <row r="31" spans="1:33" s="16" customFormat="1" ht="16" customHeight="1">
      <c r="A31" s="41" t="s">
        <v>169</v>
      </c>
      <c r="B31" s="71">
        <v>0</v>
      </c>
      <c r="C31" s="71">
        <v>5300</v>
      </c>
      <c r="D31" s="71">
        <v>1268.7478700000001</v>
      </c>
      <c r="E31" s="71">
        <v>0</v>
      </c>
      <c r="F31" s="26">
        <v>6568.7478700000001</v>
      </c>
      <c r="G31" s="71">
        <v>870</v>
      </c>
      <c r="H31" s="71">
        <v>10528.553440000002</v>
      </c>
      <c r="I31" s="71">
        <v>1675.7855999999999</v>
      </c>
      <c r="J31" s="71">
        <v>-553.47048000000041</v>
      </c>
      <c r="K31" s="26">
        <v>12520.868560000001</v>
      </c>
      <c r="L31" s="71">
        <v>-1420</v>
      </c>
      <c r="M31" s="71">
        <v>393</v>
      </c>
      <c r="N31" s="71">
        <v>755</v>
      </c>
      <c r="O31" s="71">
        <v>2190</v>
      </c>
      <c r="P31" s="26">
        <v>1918</v>
      </c>
      <c r="Q31" s="71">
        <v>1286.61726</v>
      </c>
      <c r="R31" s="71">
        <v>2029.5747600000002</v>
      </c>
      <c r="S31" s="71">
        <v>1116.32008</v>
      </c>
      <c r="T31" s="71">
        <v>1725.4270000000001</v>
      </c>
      <c r="U31" s="26">
        <v>6157.9390999999996</v>
      </c>
      <c r="V31" s="71">
        <v>1946.1821399999999</v>
      </c>
      <c r="W31" s="71">
        <v>1826.0481100000002</v>
      </c>
      <c r="X31" s="71">
        <v>1726</v>
      </c>
      <c r="Y31" s="71">
        <v>1101</v>
      </c>
      <c r="Z31" s="26">
        <v>6599.2302500000005</v>
      </c>
      <c r="AA31" s="71">
        <v>1153</v>
      </c>
      <c r="AB31" s="71">
        <v>2538.1696481999688</v>
      </c>
      <c r="AC31" s="71">
        <v>3860.0539319914496</v>
      </c>
      <c r="AD31" s="71">
        <v>2048.3959641574656</v>
      </c>
      <c r="AE31" s="71">
        <f>SUM(AA31:AD31)</f>
        <v>9599.6195443488832</v>
      </c>
      <c r="AF31" s="71">
        <v>1760.5017899999998</v>
      </c>
      <c r="AG31" s="71">
        <v>1792.1558</v>
      </c>
    </row>
    <row r="32" spans="1:33" s="16" customFormat="1" ht="16" customHeight="1">
      <c r="A32" s="22" t="s">
        <v>99</v>
      </c>
      <c r="B32" s="64">
        <v>0</v>
      </c>
      <c r="C32" s="64">
        <v>400</v>
      </c>
      <c r="D32" s="64">
        <v>0</v>
      </c>
      <c r="E32" s="64">
        <v>0</v>
      </c>
      <c r="F32" s="28">
        <v>400</v>
      </c>
      <c r="G32" s="64">
        <v>0</v>
      </c>
      <c r="H32" s="64">
        <v>0</v>
      </c>
      <c r="I32" s="64">
        <v>0</v>
      </c>
      <c r="J32" s="64">
        <v>0</v>
      </c>
      <c r="K32" s="28">
        <v>0</v>
      </c>
      <c r="L32" s="64">
        <v>0</v>
      </c>
      <c r="M32" s="64">
        <v>0</v>
      </c>
      <c r="N32" s="64">
        <v>0</v>
      </c>
      <c r="O32" s="64">
        <v>0</v>
      </c>
      <c r="P32" s="28">
        <v>0</v>
      </c>
      <c r="Q32" s="64">
        <v>0</v>
      </c>
      <c r="R32" s="64">
        <v>0</v>
      </c>
      <c r="S32" s="64">
        <v>0</v>
      </c>
      <c r="T32" s="64" t="s">
        <v>0</v>
      </c>
      <c r="U32" s="28">
        <v>0</v>
      </c>
      <c r="V32" s="64">
        <v>0</v>
      </c>
      <c r="W32" s="64">
        <v>0</v>
      </c>
      <c r="X32" s="64">
        <v>0</v>
      </c>
      <c r="Y32" s="64">
        <v>0</v>
      </c>
      <c r="Z32" s="28">
        <v>0</v>
      </c>
      <c r="AA32" s="64">
        <v>0</v>
      </c>
      <c r="AB32" s="64">
        <v>0</v>
      </c>
      <c r="AC32" s="64">
        <v>0</v>
      </c>
      <c r="AD32" s="64">
        <v>0</v>
      </c>
      <c r="AE32" s="64">
        <f t="shared" ref="AE32:AE40" si="1">SUM(AA32:AD32)</f>
        <v>0</v>
      </c>
      <c r="AF32" s="64">
        <v>0</v>
      </c>
      <c r="AG32" s="64">
        <v>0</v>
      </c>
    </row>
    <row r="33" spans="1:33" ht="16" customHeight="1">
      <c r="A33" s="22" t="s">
        <v>23</v>
      </c>
      <c r="B33" s="64">
        <v>0</v>
      </c>
      <c r="C33" s="64">
        <v>0</v>
      </c>
      <c r="D33" s="64">
        <v>0</v>
      </c>
      <c r="E33" s="64">
        <v>0</v>
      </c>
      <c r="F33" s="28">
        <v>0</v>
      </c>
      <c r="G33" s="64">
        <v>0</v>
      </c>
      <c r="H33" s="64">
        <v>0</v>
      </c>
      <c r="I33" s="64">
        <v>0</v>
      </c>
      <c r="J33" s="64">
        <v>0</v>
      </c>
      <c r="K33" s="28">
        <v>0</v>
      </c>
      <c r="L33" s="64">
        <v>0</v>
      </c>
      <c r="M33" s="64">
        <v>0</v>
      </c>
      <c r="N33" s="64">
        <v>241</v>
      </c>
      <c r="O33" s="64">
        <v>342</v>
      </c>
      <c r="P33" s="28">
        <v>583</v>
      </c>
      <c r="Q33" s="64">
        <v>460.36784999999998</v>
      </c>
      <c r="R33" s="64">
        <v>424.47016000000031</v>
      </c>
      <c r="S33" s="64">
        <v>225.88108</v>
      </c>
      <c r="T33" s="64">
        <v>489.74200000000002</v>
      </c>
      <c r="U33" s="28">
        <v>1600.4610900000002</v>
      </c>
      <c r="V33" s="64">
        <v>1262.8586399999999</v>
      </c>
      <c r="W33" s="64">
        <v>1017.14244</v>
      </c>
      <c r="X33" s="64">
        <v>1535</v>
      </c>
      <c r="Y33" s="64">
        <v>1345</v>
      </c>
      <c r="Z33" s="28">
        <v>5160.00108</v>
      </c>
      <c r="AA33" s="64">
        <v>731</v>
      </c>
      <c r="AB33" s="64">
        <v>586.279</v>
      </c>
      <c r="AC33" s="64">
        <v>1061.8555943488834</v>
      </c>
      <c r="AD33" s="64">
        <v>1015.42922</v>
      </c>
      <c r="AE33" s="64">
        <f t="shared" si="1"/>
        <v>3394.5638143488832</v>
      </c>
      <c r="AF33" s="64">
        <v>1844.4924799999999</v>
      </c>
      <c r="AG33" s="64">
        <v>1182.21154</v>
      </c>
    </row>
    <row r="34" spans="1:33" ht="16" customHeight="1">
      <c r="A34" s="22" t="s">
        <v>24</v>
      </c>
      <c r="B34" s="64">
        <v>0</v>
      </c>
      <c r="C34" s="64">
        <v>1000</v>
      </c>
      <c r="D34" s="64">
        <v>1011</v>
      </c>
      <c r="E34" s="64">
        <v>0</v>
      </c>
      <c r="F34" s="28">
        <v>2011</v>
      </c>
      <c r="G34" s="64">
        <v>870</v>
      </c>
      <c r="H34" s="64">
        <v>874.34372999999994</v>
      </c>
      <c r="I34" s="64">
        <v>404.47863000000001</v>
      </c>
      <c r="J34" s="64">
        <v>3075.5971800000002</v>
      </c>
      <c r="K34" s="28">
        <v>5224.4195400000008</v>
      </c>
      <c r="L34" s="64">
        <v>709.72563999990496</v>
      </c>
      <c r="M34" s="64">
        <v>244</v>
      </c>
      <c r="N34" s="64">
        <v>0</v>
      </c>
      <c r="O34" s="64">
        <v>953</v>
      </c>
      <c r="P34" s="28">
        <v>1906.7256399999051</v>
      </c>
      <c r="Q34" s="64">
        <v>0</v>
      </c>
      <c r="R34" s="64">
        <v>384</v>
      </c>
      <c r="S34" s="64">
        <v>245.791</v>
      </c>
      <c r="T34" s="64">
        <v>155.70099999999999</v>
      </c>
      <c r="U34" s="28">
        <v>785.62470000000008</v>
      </c>
      <c r="V34" s="64">
        <v>10</v>
      </c>
      <c r="W34" s="64">
        <v>0</v>
      </c>
      <c r="X34" s="64">
        <v>0</v>
      </c>
      <c r="Y34" s="64">
        <v>0</v>
      </c>
      <c r="Z34" s="28">
        <v>10</v>
      </c>
      <c r="AA34" s="64">
        <v>0</v>
      </c>
      <c r="AB34" s="64">
        <v>0</v>
      </c>
      <c r="AC34" s="64">
        <v>0</v>
      </c>
      <c r="AD34" s="64">
        <v>0</v>
      </c>
      <c r="AE34" s="64">
        <f t="shared" si="1"/>
        <v>0</v>
      </c>
      <c r="AF34" s="64">
        <v>0</v>
      </c>
      <c r="AG34" s="64">
        <v>0</v>
      </c>
    </row>
    <row r="35" spans="1:33" s="15" customFormat="1" ht="16" customHeight="1">
      <c r="A35" s="22" t="s">
        <v>100</v>
      </c>
      <c r="B35" s="64">
        <v>0</v>
      </c>
      <c r="C35" s="64">
        <v>0</v>
      </c>
      <c r="D35" s="64">
        <v>0</v>
      </c>
      <c r="E35" s="64">
        <v>0</v>
      </c>
      <c r="F35" s="28">
        <v>0</v>
      </c>
      <c r="G35" s="64">
        <v>0</v>
      </c>
      <c r="H35" s="64">
        <v>0</v>
      </c>
      <c r="I35" s="64">
        <v>0</v>
      </c>
      <c r="J35" s="64">
        <v>0</v>
      </c>
      <c r="K35" s="28">
        <v>0</v>
      </c>
      <c r="L35" s="64">
        <v>0</v>
      </c>
      <c r="M35" s="64">
        <v>0</v>
      </c>
      <c r="N35" s="64">
        <v>0</v>
      </c>
      <c r="O35" s="64">
        <v>0</v>
      </c>
      <c r="P35" s="28">
        <v>0</v>
      </c>
      <c r="Q35" s="64">
        <v>0</v>
      </c>
      <c r="R35" s="64">
        <v>0</v>
      </c>
      <c r="S35" s="64">
        <v>0</v>
      </c>
      <c r="T35" s="64">
        <v>0</v>
      </c>
      <c r="U35" s="28">
        <v>0</v>
      </c>
      <c r="V35" s="64">
        <v>470.62626</v>
      </c>
      <c r="W35" s="64">
        <v>313</v>
      </c>
      <c r="X35" s="64">
        <v>244</v>
      </c>
      <c r="Y35" s="64">
        <v>366</v>
      </c>
      <c r="Z35" s="28">
        <v>1393.62626</v>
      </c>
      <c r="AA35" s="64">
        <v>-58</v>
      </c>
      <c r="AB35" s="64">
        <v>2.4992181999688015</v>
      </c>
      <c r="AC35" s="64">
        <v>132.57636764256551</v>
      </c>
      <c r="AD35" s="64">
        <v>-84.075585842534309</v>
      </c>
      <c r="AE35" s="64">
        <f t="shared" si="1"/>
        <v>-7</v>
      </c>
      <c r="AF35" s="64"/>
      <c r="AG35" s="64">
        <v>0</v>
      </c>
    </row>
    <row r="36" spans="1:33" s="16" customFormat="1" ht="16" customHeight="1">
      <c r="A36" s="22" t="s">
        <v>25</v>
      </c>
      <c r="B36" s="64">
        <v>0</v>
      </c>
      <c r="C36" s="64">
        <v>0</v>
      </c>
      <c r="D36" s="64">
        <v>0</v>
      </c>
      <c r="E36" s="64">
        <v>0</v>
      </c>
      <c r="F36" s="28">
        <v>0</v>
      </c>
      <c r="G36" s="64">
        <v>0</v>
      </c>
      <c r="H36" s="64">
        <v>0</v>
      </c>
      <c r="I36" s="64">
        <v>0</v>
      </c>
      <c r="J36" s="64">
        <v>0</v>
      </c>
      <c r="K36" s="28">
        <v>0</v>
      </c>
      <c r="L36" s="64">
        <v>0</v>
      </c>
      <c r="M36" s="64">
        <v>0</v>
      </c>
      <c r="N36" s="64">
        <v>0</v>
      </c>
      <c r="O36" s="64">
        <v>149</v>
      </c>
      <c r="P36" s="28">
        <v>149</v>
      </c>
      <c r="Q36" s="64">
        <v>0</v>
      </c>
      <c r="R36" s="64">
        <v>0</v>
      </c>
      <c r="S36" s="64">
        <v>0</v>
      </c>
      <c r="T36" s="64">
        <v>62.984000000000002</v>
      </c>
      <c r="U36" s="28">
        <v>62.984000000000002</v>
      </c>
      <c r="V36" s="64">
        <v>23.611499999999999</v>
      </c>
      <c r="W36" s="64">
        <v>100.87876</v>
      </c>
      <c r="X36" s="64">
        <v>0</v>
      </c>
      <c r="Y36" s="64">
        <v>0</v>
      </c>
      <c r="Z36" s="28">
        <v>124.49026000000001</v>
      </c>
      <c r="AA36" s="64">
        <v>0</v>
      </c>
      <c r="AB36" s="64">
        <v>0</v>
      </c>
      <c r="AC36" s="64">
        <v>0</v>
      </c>
      <c r="AD36" s="64"/>
      <c r="AE36" s="64">
        <f t="shared" si="1"/>
        <v>0</v>
      </c>
      <c r="AF36" s="64">
        <v>0</v>
      </c>
      <c r="AG36" s="64">
        <v>-84.21611</v>
      </c>
    </row>
    <row r="37" spans="1:33" s="16" customFormat="1" ht="16" customHeight="1">
      <c r="A37" s="22" t="s">
        <v>26</v>
      </c>
      <c r="B37" s="64">
        <v>0</v>
      </c>
      <c r="C37" s="64">
        <v>0</v>
      </c>
      <c r="D37" s="64">
        <v>0</v>
      </c>
      <c r="E37" s="64">
        <v>0</v>
      </c>
      <c r="F37" s="28">
        <v>0</v>
      </c>
      <c r="G37" s="64">
        <v>0</v>
      </c>
      <c r="H37" s="64">
        <v>0</v>
      </c>
      <c r="I37" s="64">
        <v>0</v>
      </c>
      <c r="J37" s="64">
        <v>0</v>
      </c>
      <c r="K37" s="28">
        <v>0</v>
      </c>
      <c r="L37" s="64">
        <v>0</v>
      </c>
      <c r="M37" s="64">
        <v>0</v>
      </c>
      <c r="N37" s="64">
        <v>0</v>
      </c>
      <c r="O37" s="64">
        <v>0</v>
      </c>
      <c r="P37" s="28">
        <v>0</v>
      </c>
      <c r="Q37" s="64">
        <v>0</v>
      </c>
      <c r="R37" s="64">
        <v>26.803330000000003</v>
      </c>
      <c r="S37" s="64">
        <v>0</v>
      </c>
      <c r="T37" s="64" t="s">
        <v>0</v>
      </c>
      <c r="U37" s="28">
        <v>26.803330000000003</v>
      </c>
      <c r="V37" s="64">
        <v>0</v>
      </c>
      <c r="W37" s="64">
        <v>0</v>
      </c>
      <c r="X37" s="64">
        <v>0</v>
      </c>
      <c r="Y37" s="64">
        <v>0</v>
      </c>
      <c r="Z37" s="28">
        <v>0</v>
      </c>
      <c r="AA37" s="64">
        <v>0</v>
      </c>
      <c r="AB37" s="64">
        <v>0</v>
      </c>
      <c r="AC37" s="64">
        <v>0</v>
      </c>
      <c r="AD37" s="64">
        <v>0</v>
      </c>
      <c r="AE37" s="64">
        <f t="shared" si="1"/>
        <v>0</v>
      </c>
      <c r="AF37" s="64">
        <v>0</v>
      </c>
      <c r="AG37" s="64">
        <v>0</v>
      </c>
    </row>
    <row r="38" spans="1:33" s="14" customFormat="1" ht="16" customHeight="1">
      <c r="A38" s="22" t="s">
        <v>27</v>
      </c>
      <c r="B38" s="64">
        <v>0</v>
      </c>
      <c r="C38" s="64">
        <v>0</v>
      </c>
      <c r="D38" s="64">
        <v>0</v>
      </c>
      <c r="E38" s="64">
        <v>0</v>
      </c>
      <c r="F38" s="28">
        <v>0</v>
      </c>
      <c r="G38" s="64">
        <v>0</v>
      </c>
      <c r="H38" s="64">
        <v>0</v>
      </c>
      <c r="I38" s="64">
        <v>0</v>
      </c>
      <c r="J38" s="64">
        <v>0</v>
      </c>
      <c r="K38" s="28">
        <v>0</v>
      </c>
      <c r="L38" s="64">
        <v>0</v>
      </c>
      <c r="M38" s="64">
        <v>0</v>
      </c>
      <c r="N38" s="64">
        <v>0</v>
      </c>
      <c r="O38" s="64">
        <v>343</v>
      </c>
      <c r="P38" s="28">
        <v>343</v>
      </c>
      <c r="Q38" s="64">
        <v>0</v>
      </c>
      <c r="R38" s="64">
        <v>0</v>
      </c>
      <c r="S38" s="64">
        <v>0</v>
      </c>
      <c r="T38" s="64" t="s">
        <v>0</v>
      </c>
      <c r="U38" s="28">
        <v>0</v>
      </c>
      <c r="V38" s="64">
        <v>0</v>
      </c>
      <c r="W38" s="64">
        <v>0</v>
      </c>
      <c r="X38" s="64">
        <v>298</v>
      </c>
      <c r="Y38" s="64">
        <v>0</v>
      </c>
      <c r="Z38" s="28">
        <v>298</v>
      </c>
      <c r="AA38" s="64">
        <v>0</v>
      </c>
      <c r="AB38" s="64">
        <v>0</v>
      </c>
      <c r="AC38" s="64">
        <v>0</v>
      </c>
      <c r="AD38" s="64">
        <v>0</v>
      </c>
      <c r="AE38" s="64">
        <f t="shared" si="1"/>
        <v>0</v>
      </c>
      <c r="AF38" s="64">
        <v>0</v>
      </c>
      <c r="AG38" s="64">
        <v>0</v>
      </c>
    </row>
    <row r="39" spans="1:33" s="16" customFormat="1" ht="16" customHeight="1">
      <c r="A39" s="22" t="s">
        <v>101</v>
      </c>
      <c r="B39" s="64">
        <v>0</v>
      </c>
      <c r="C39" s="64">
        <v>0</v>
      </c>
      <c r="D39" s="64">
        <v>0</v>
      </c>
      <c r="E39" s="64">
        <v>0</v>
      </c>
      <c r="F39" s="28">
        <v>0</v>
      </c>
      <c r="G39" s="64">
        <v>0</v>
      </c>
      <c r="H39" s="64">
        <v>0</v>
      </c>
      <c r="I39" s="64">
        <v>0</v>
      </c>
      <c r="J39" s="64">
        <v>0</v>
      </c>
      <c r="K39" s="28">
        <v>0</v>
      </c>
      <c r="L39" s="64">
        <v>-3337</v>
      </c>
      <c r="M39" s="64">
        <v>0</v>
      </c>
      <c r="N39" s="64">
        <v>0</v>
      </c>
      <c r="O39" s="64">
        <v>0</v>
      </c>
      <c r="P39" s="28">
        <v>-3337</v>
      </c>
      <c r="Q39" s="64">
        <v>0</v>
      </c>
      <c r="R39" s="64">
        <v>0</v>
      </c>
      <c r="S39" s="64">
        <v>-151.82</v>
      </c>
      <c r="T39" s="64">
        <v>471</v>
      </c>
      <c r="U39" s="28">
        <v>319.18</v>
      </c>
      <c r="V39" s="64">
        <v>-201.62626</v>
      </c>
      <c r="W39" s="64">
        <v>0</v>
      </c>
      <c r="X39" s="64">
        <v>12</v>
      </c>
      <c r="Y39" s="64">
        <v>-1209</v>
      </c>
      <c r="Z39" s="28">
        <v>-1398.62626</v>
      </c>
      <c r="AA39" s="64">
        <v>0</v>
      </c>
      <c r="AB39" s="64">
        <v>-391.47098999999997</v>
      </c>
      <c r="AC39" s="64">
        <v>74.7</v>
      </c>
      <c r="AD39" s="64">
        <v>0</v>
      </c>
      <c r="AE39" s="64">
        <f t="shared" si="1"/>
        <v>-316.77098999999998</v>
      </c>
      <c r="AF39" s="64">
        <v>51.74747</v>
      </c>
      <c r="AG39" s="64">
        <v>66.16037</v>
      </c>
    </row>
    <row r="40" spans="1:33" ht="16" customHeight="1">
      <c r="A40" s="42" t="s">
        <v>7</v>
      </c>
      <c r="B40" s="67">
        <v>0</v>
      </c>
      <c r="C40" s="67">
        <v>3900</v>
      </c>
      <c r="D40" s="67">
        <v>257.74787000000003</v>
      </c>
      <c r="E40" s="67">
        <v>0</v>
      </c>
      <c r="F40" s="66">
        <v>4157.7478700000001</v>
      </c>
      <c r="G40" s="67">
        <v>0</v>
      </c>
      <c r="H40" s="67">
        <v>9654.209710000001</v>
      </c>
      <c r="I40" s="67">
        <v>1271.3069699999999</v>
      </c>
      <c r="J40" s="67">
        <v>-3629.0676600000006</v>
      </c>
      <c r="K40" s="66">
        <v>7296.44902</v>
      </c>
      <c r="L40" s="67">
        <v>1207.2510300000008</v>
      </c>
      <c r="M40" s="67">
        <v>149</v>
      </c>
      <c r="N40" s="67">
        <v>514</v>
      </c>
      <c r="O40" s="67">
        <v>403</v>
      </c>
      <c r="P40" s="66">
        <v>2273.2510300000008</v>
      </c>
      <c r="Q40" s="67">
        <v>826.24941000000001</v>
      </c>
      <c r="R40" s="67">
        <v>1194.1685699999998</v>
      </c>
      <c r="S40" s="67">
        <v>796.46799999999996</v>
      </c>
      <c r="T40" s="67">
        <v>546</v>
      </c>
      <c r="U40" s="66">
        <v>3362.8859799999996</v>
      </c>
      <c r="V40" s="67">
        <v>380.71199999999999</v>
      </c>
      <c r="W40" s="67">
        <v>395.02690999999993</v>
      </c>
      <c r="X40" s="67">
        <v>-363</v>
      </c>
      <c r="Y40" s="67">
        <v>599</v>
      </c>
      <c r="Z40" s="66">
        <v>1011.7389099999999</v>
      </c>
      <c r="AA40" s="67">
        <v>480</v>
      </c>
      <c r="AB40" s="67">
        <v>2340.8624199999999</v>
      </c>
      <c r="AC40" s="67">
        <v>2590.9219700000003</v>
      </c>
      <c r="AD40" s="67">
        <f>(359398.18+757644.15)/1000</f>
        <v>1117.04233</v>
      </c>
      <c r="AE40" s="67">
        <f t="shared" si="1"/>
        <v>6528.8267200000009</v>
      </c>
      <c r="AF40" s="67">
        <v>-135.73815999999999</v>
      </c>
      <c r="AG40" s="67">
        <v>628</v>
      </c>
    </row>
    <row r="41" spans="1:33" ht="15" customHeight="1">
      <c r="A41" s="37"/>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row>
    <row r="42" spans="1:33" ht="16">
      <c r="A42" s="40" t="s">
        <v>97</v>
      </c>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row>
    <row r="43" spans="1:33" s="38" customFormat="1" ht="19.5" customHeight="1">
      <c r="A43" s="99" t="s">
        <v>1</v>
      </c>
      <c r="B43" s="100" t="s">
        <v>37</v>
      </c>
      <c r="C43" s="100" t="s">
        <v>38</v>
      </c>
      <c r="D43" s="100" t="s">
        <v>39</v>
      </c>
      <c r="E43" s="100" t="s">
        <v>40</v>
      </c>
      <c r="F43" s="100">
        <v>2017</v>
      </c>
      <c r="G43" s="100" t="s">
        <v>42</v>
      </c>
      <c r="H43" s="100" t="s">
        <v>43</v>
      </c>
      <c r="I43" s="100" t="s">
        <v>44</v>
      </c>
      <c r="J43" s="100" t="s">
        <v>45</v>
      </c>
      <c r="K43" s="100">
        <v>2018</v>
      </c>
      <c r="L43" s="100" t="s">
        <v>46</v>
      </c>
      <c r="M43" s="100" t="s">
        <v>47</v>
      </c>
      <c r="N43" s="100" t="s">
        <v>48</v>
      </c>
      <c r="O43" s="100" t="s">
        <v>49</v>
      </c>
      <c r="P43" s="100">
        <v>2019</v>
      </c>
      <c r="Q43" s="100" t="s">
        <v>50</v>
      </c>
      <c r="R43" s="100" t="s">
        <v>51</v>
      </c>
      <c r="S43" s="100" t="s">
        <v>52</v>
      </c>
      <c r="T43" s="100" t="s">
        <v>53</v>
      </c>
      <c r="U43" s="100">
        <v>2020</v>
      </c>
      <c r="V43" s="100" t="s">
        <v>54</v>
      </c>
      <c r="W43" s="100" t="s">
        <v>55</v>
      </c>
      <c r="X43" s="100" t="s">
        <v>56</v>
      </c>
      <c r="Y43" s="100" t="s">
        <v>57</v>
      </c>
      <c r="Z43" s="100">
        <v>2021</v>
      </c>
      <c r="AA43" s="100" t="s">
        <v>58</v>
      </c>
      <c r="AB43" s="100" t="s">
        <v>59</v>
      </c>
      <c r="AC43" s="100" t="s">
        <v>93</v>
      </c>
      <c r="AD43" s="100" t="s">
        <v>188</v>
      </c>
      <c r="AE43" s="100">
        <v>2022</v>
      </c>
      <c r="AF43" s="100" t="s">
        <v>185</v>
      </c>
      <c r="AG43" s="100" t="s">
        <v>189</v>
      </c>
    </row>
    <row r="44" spans="1:33" s="16" customFormat="1" ht="16" customHeight="1">
      <c r="A44" s="41" t="s">
        <v>169</v>
      </c>
      <c r="B44" s="25">
        <v>0</v>
      </c>
      <c r="C44" s="25">
        <v>0</v>
      </c>
      <c r="D44" s="25">
        <v>16063</v>
      </c>
      <c r="E44" s="25">
        <v>28754</v>
      </c>
      <c r="F44" s="26">
        <v>44817</v>
      </c>
      <c r="G44" s="25">
        <v>0</v>
      </c>
      <c r="H44" s="25">
        <v>0</v>
      </c>
      <c r="I44" s="25">
        <v>0</v>
      </c>
      <c r="J44" s="25">
        <v>141262.12682999999</v>
      </c>
      <c r="K44" s="26">
        <v>141262.12682999999</v>
      </c>
      <c r="L44" s="25">
        <v>-1033</v>
      </c>
      <c r="M44" s="25">
        <v>0</v>
      </c>
      <c r="N44" s="25">
        <v>0</v>
      </c>
      <c r="O44" s="25">
        <v>0</v>
      </c>
      <c r="P44" s="26">
        <v>-1033</v>
      </c>
      <c r="Q44" s="25">
        <v>0</v>
      </c>
      <c r="R44" s="25">
        <v>0</v>
      </c>
      <c r="S44" s="25">
        <v>-65</v>
      </c>
      <c r="T44" s="25">
        <v>-154.74199999999999</v>
      </c>
      <c r="U44" s="26">
        <v>-284.56399999999996</v>
      </c>
      <c r="V44" s="25">
        <v>0</v>
      </c>
      <c r="W44" s="25">
        <v>0</v>
      </c>
      <c r="X44" s="25">
        <v>0</v>
      </c>
      <c r="Y44" s="25">
        <v>0</v>
      </c>
      <c r="Z44" s="26">
        <v>0</v>
      </c>
      <c r="AA44" s="25">
        <v>0</v>
      </c>
      <c r="AB44" s="25">
        <v>0</v>
      </c>
      <c r="AC44" s="25">
        <v>0</v>
      </c>
      <c r="AD44" s="25"/>
      <c r="AE44" s="25">
        <v>0</v>
      </c>
      <c r="AF44" s="25">
        <v>0</v>
      </c>
      <c r="AG44" s="25">
        <v>0</v>
      </c>
    </row>
    <row r="45" spans="1:33" ht="16" customHeight="1">
      <c r="A45" s="22" t="s">
        <v>28</v>
      </c>
      <c r="B45" s="64">
        <v>0</v>
      </c>
      <c r="C45" s="64">
        <v>0</v>
      </c>
      <c r="D45" s="64">
        <v>16063</v>
      </c>
      <c r="E45" s="64">
        <v>28754</v>
      </c>
      <c r="F45" s="28">
        <v>44817</v>
      </c>
      <c r="G45" s="64">
        <v>0</v>
      </c>
      <c r="H45" s="64">
        <v>0</v>
      </c>
      <c r="I45" s="64">
        <v>0</v>
      </c>
      <c r="J45" s="64">
        <v>130105.15568</v>
      </c>
      <c r="K45" s="28">
        <v>130105.15568</v>
      </c>
      <c r="L45" s="64">
        <v>0</v>
      </c>
      <c r="M45" s="64">
        <v>0</v>
      </c>
      <c r="N45" s="64">
        <v>0</v>
      </c>
      <c r="O45" s="64">
        <v>0</v>
      </c>
      <c r="P45" s="28">
        <v>0</v>
      </c>
      <c r="Q45" s="64">
        <v>0</v>
      </c>
      <c r="R45" s="64">
        <v>0</v>
      </c>
      <c r="S45" s="64">
        <v>0</v>
      </c>
      <c r="T45" s="64">
        <v>-77.370999999999995</v>
      </c>
      <c r="U45" s="28">
        <v>-142.28199999999998</v>
      </c>
      <c r="V45" s="64">
        <v>0</v>
      </c>
      <c r="W45" s="64">
        <v>0</v>
      </c>
      <c r="X45" s="64">
        <v>0</v>
      </c>
      <c r="Y45" s="64">
        <v>0</v>
      </c>
      <c r="Z45" s="28">
        <v>0</v>
      </c>
      <c r="AA45" s="64">
        <v>0</v>
      </c>
      <c r="AB45" s="64">
        <v>0</v>
      </c>
      <c r="AC45" s="64">
        <v>0</v>
      </c>
      <c r="AD45" s="64"/>
      <c r="AE45" s="64">
        <v>0</v>
      </c>
      <c r="AF45" s="64">
        <v>0</v>
      </c>
      <c r="AG45" s="64">
        <v>0</v>
      </c>
    </row>
    <row r="46" spans="1:33" ht="16" customHeight="1">
      <c r="A46" s="22" t="s">
        <v>29</v>
      </c>
      <c r="B46" s="64">
        <v>0</v>
      </c>
      <c r="C46" s="64">
        <v>0</v>
      </c>
      <c r="D46" s="64">
        <v>0</v>
      </c>
      <c r="E46" s="64">
        <v>0</v>
      </c>
      <c r="F46" s="28">
        <v>0</v>
      </c>
      <c r="G46" s="64">
        <v>0</v>
      </c>
      <c r="H46" s="64">
        <v>0</v>
      </c>
      <c r="I46" s="64">
        <v>0</v>
      </c>
      <c r="J46" s="64">
        <v>11156.971149999998</v>
      </c>
      <c r="K46" s="28">
        <v>11156.971149999998</v>
      </c>
      <c r="L46" s="64">
        <v>0</v>
      </c>
      <c r="M46" s="64">
        <v>0</v>
      </c>
      <c r="N46" s="64">
        <v>0</v>
      </c>
      <c r="O46" s="64">
        <v>0</v>
      </c>
      <c r="P46" s="28">
        <v>0</v>
      </c>
      <c r="Q46" s="64">
        <v>0</v>
      </c>
      <c r="R46" s="64">
        <v>0</v>
      </c>
      <c r="S46" s="64">
        <v>0</v>
      </c>
      <c r="T46" s="64">
        <v>0</v>
      </c>
      <c r="U46" s="28">
        <v>0</v>
      </c>
      <c r="V46" s="64">
        <v>0</v>
      </c>
      <c r="W46" s="64">
        <v>0</v>
      </c>
      <c r="X46" s="64">
        <v>0</v>
      </c>
      <c r="Y46" s="64">
        <v>0</v>
      </c>
      <c r="Z46" s="28">
        <v>0</v>
      </c>
      <c r="AA46" s="64">
        <v>0</v>
      </c>
      <c r="AB46" s="64">
        <v>0</v>
      </c>
      <c r="AC46" s="64">
        <v>0</v>
      </c>
      <c r="AD46" s="64"/>
      <c r="AE46" s="64">
        <v>0</v>
      </c>
      <c r="AF46" s="64">
        <v>0</v>
      </c>
      <c r="AG46" s="64">
        <v>0</v>
      </c>
    </row>
    <row r="47" spans="1:33" ht="16" customHeight="1">
      <c r="A47" s="42" t="s">
        <v>102</v>
      </c>
      <c r="B47" s="67">
        <v>0</v>
      </c>
      <c r="C47" s="67">
        <v>0</v>
      </c>
      <c r="D47" s="67">
        <v>0</v>
      </c>
      <c r="E47" s="67">
        <v>0</v>
      </c>
      <c r="F47" s="66">
        <v>0</v>
      </c>
      <c r="G47" s="67">
        <v>0</v>
      </c>
      <c r="H47" s="67">
        <v>0</v>
      </c>
      <c r="I47" s="67">
        <v>0</v>
      </c>
      <c r="J47" s="67">
        <v>0</v>
      </c>
      <c r="K47" s="66">
        <v>0</v>
      </c>
      <c r="L47" s="67">
        <v>-1033</v>
      </c>
      <c r="M47" s="67">
        <v>0</v>
      </c>
      <c r="N47" s="67">
        <v>0</v>
      </c>
      <c r="O47" s="67">
        <v>0</v>
      </c>
      <c r="P47" s="66">
        <v>-1033</v>
      </c>
      <c r="Q47" s="67">
        <v>0</v>
      </c>
      <c r="R47" s="67">
        <v>0</v>
      </c>
      <c r="S47" s="67">
        <v>-65</v>
      </c>
      <c r="T47" s="67">
        <v>-77.370999999999995</v>
      </c>
      <c r="U47" s="66">
        <v>-142.28199999999998</v>
      </c>
      <c r="V47" s="67">
        <v>0</v>
      </c>
      <c r="W47" s="67">
        <v>0</v>
      </c>
      <c r="X47" s="67">
        <v>0</v>
      </c>
      <c r="Y47" s="67">
        <v>0</v>
      </c>
      <c r="Z47" s="66">
        <v>0</v>
      </c>
      <c r="AA47" s="67">
        <v>0</v>
      </c>
      <c r="AB47" s="67">
        <v>0</v>
      </c>
      <c r="AC47" s="67">
        <v>0</v>
      </c>
      <c r="AD47" s="67"/>
      <c r="AE47" s="67">
        <v>0</v>
      </c>
      <c r="AF47" s="67">
        <v>0</v>
      </c>
      <c r="AG47" s="67">
        <v>0</v>
      </c>
    </row>
    <row r="48" spans="1:33" ht="15" customHeight="1">
      <c r="A48" s="22"/>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row>
    <row r="49" spans="1:33" ht="16">
      <c r="A49" s="40" t="s">
        <v>70</v>
      </c>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row>
    <row r="50" spans="1:33" s="38" customFormat="1" ht="19.5" customHeight="1">
      <c r="A50" s="99" t="s">
        <v>1</v>
      </c>
      <c r="B50" s="100" t="s">
        <v>37</v>
      </c>
      <c r="C50" s="100" t="s">
        <v>38</v>
      </c>
      <c r="D50" s="100" t="s">
        <v>39</v>
      </c>
      <c r="E50" s="100" t="s">
        <v>40</v>
      </c>
      <c r="F50" s="100" t="s">
        <v>41</v>
      </c>
      <c r="G50" s="100" t="s">
        <v>42</v>
      </c>
      <c r="H50" s="100" t="s">
        <v>43</v>
      </c>
      <c r="I50" s="100" t="s">
        <v>44</v>
      </c>
      <c r="J50" s="100" t="s">
        <v>45</v>
      </c>
      <c r="K50" s="100">
        <v>2018</v>
      </c>
      <c r="L50" s="100" t="s">
        <v>46</v>
      </c>
      <c r="M50" s="100" t="s">
        <v>47</v>
      </c>
      <c r="N50" s="100" t="s">
        <v>48</v>
      </c>
      <c r="O50" s="100" t="s">
        <v>49</v>
      </c>
      <c r="P50" s="100">
        <v>2019</v>
      </c>
      <c r="Q50" s="100" t="s">
        <v>50</v>
      </c>
      <c r="R50" s="100" t="s">
        <v>51</v>
      </c>
      <c r="S50" s="100" t="s">
        <v>52</v>
      </c>
      <c r="T50" s="100" t="s">
        <v>53</v>
      </c>
      <c r="U50" s="100">
        <v>2020</v>
      </c>
      <c r="V50" s="100" t="s">
        <v>54</v>
      </c>
      <c r="W50" s="100" t="s">
        <v>55</v>
      </c>
      <c r="X50" s="100" t="s">
        <v>56</v>
      </c>
      <c r="Y50" s="100" t="s">
        <v>57</v>
      </c>
      <c r="Z50" s="100">
        <v>2021</v>
      </c>
      <c r="AA50" s="100" t="s">
        <v>58</v>
      </c>
      <c r="AB50" s="100" t="s">
        <v>59</v>
      </c>
      <c r="AC50" s="100" t="s">
        <v>93</v>
      </c>
      <c r="AD50" s="100" t="s">
        <v>188</v>
      </c>
      <c r="AE50" s="100">
        <v>2022</v>
      </c>
      <c r="AF50" s="100" t="s">
        <v>185</v>
      </c>
      <c r="AG50" s="100" t="s">
        <v>189</v>
      </c>
    </row>
    <row r="51" spans="1:33" ht="16" customHeight="1">
      <c r="A51" s="34" t="s">
        <v>30</v>
      </c>
      <c r="B51" s="68">
        <v>13282.563624399998</v>
      </c>
      <c r="C51" s="68">
        <v>13744</v>
      </c>
      <c r="D51" s="68">
        <v>10974</v>
      </c>
      <c r="E51" s="68">
        <v>13473</v>
      </c>
      <c r="F51" s="91">
        <v>51475</v>
      </c>
      <c r="G51" s="68">
        <v>13459</v>
      </c>
      <c r="H51" s="68">
        <v>12273</v>
      </c>
      <c r="I51" s="68">
        <v>13804</v>
      </c>
      <c r="J51" s="68">
        <v>13807</v>
      </c>
      <c r="K51" s="91">
        <v>53345</v>
      </c>
      <c r="L51" s="68">
        <v>14052.219034920303</v>
      </c>
      <c r="M51" s="68">
        <v>14568.563386911357</v>
      </c>
      <c r="N51" s="68">
        <v>14356.527729259977</v>
      </c>
      <c r="O51" s="68">
        <v>16078.273704205601</v>
      </c>
      <c r="P51" s="91">
        <v>59055.583855297235</v>
      </c>
      <c r="Q51" s="68">
        <v>16054.748435981401</v>
      </c>
      <c r="R51" s="68">
        <v>15537.567999999999</v>
      </c>
      <c r="S51" s="68">
        <v>17226.509999999998</v>
      </c>
      <c r="T51" s="68">
        <v>16830.154999999999</v>
      </c>
      <c r="U51" s="91">
        <v>65648.981435981405</v>
      </c>
      <c r="V51" s="68">
        <v>18160.039000000001</v>
      </c>
      <c r="W51" s="68">
        <v>19454.553483723459</v>
      </c>
      <c r="X51" s="68">
        <v>20393.116999999998</v>
      </c>
      <c r="Y51" s="68">
        <v>20990.572</v>
      </c>
      <c r="Z51" s="91">
        <v>78998.281483723462</v>
      </c>
      <c r="AA51" s="68">
        <v>25174</v>
      </c>
      <c r="AB51" s="68">
        <v>22432.828058666022</v>
      </c>
      <c r="AC51" s="68">
        <v>28683</v>
      </c>
      <c r="AD51" s="68">
        <v>25664.864320000001</v>
      </c>
      <c r="AE51" s="68">
        <v>101976.28750448563</v>
      </c>
      <c r="AF51" s="68">
        <v>21047.93120026528</v>
      </c>
      <c r="AG51" s="68">
        <v>34755.776831787509</v>
      </c>
    </row>
    <row r="52" spans="1:33" ht="16" customHeight="1">
      <c r="A52" s="34" t="s">
        <v>31</v>
      </c>
      <c r="B52" s="68">
        <v>2216</v>
      </c>
      <c r="C52" s="68">
        <v>2084</v>
      </c>
      <c r="D52" s="68">
        <v>2271</v>
      </c>
      <c r="E52" s="68">
        <v>2011</v>
      </c>
      <c r="F52" s="91">
        <v>8579</v>
      </c>
      <c r="G52" s="68">
        <v>2071</v>
      </c>
      <c r="H52" s="68">
        <v>2619</v>
      </c>
      <c r="I52" s="68">
        <v>2496</v>
      </c>
      <c r="J52" s="68">
        <v>2757</v>
      </c>
      <c r="K52" s="91">
        <v>9942</v>
      </c>
      <c r="L52" s="68">
        <v>2416.7181733866605</v>
      </c>
      <c r="M52" s="68">
        <v>2718.1505254063868</v>
      </c>
      <c r="N52" s="68">
        <v>2754.6285802725642</v>
      </c>
      <c r="O52" s="68">
        <v>2786.4299479552401</v>
      </c>
      <c r="P52" s="91">
        <v>10675.927227020851</v>
      </c>
      <c r="Q52" s="68">
        <v>2823.1381077016599</v>
      </c>
      <c r="R52" s="68">
        <v>2131.0259999999998</v>
      </c>
      <c r="S52" s="68">
        <v>1466.7280000000001</v>
      </c>
      <c r="T52" s="68">
        <v>1605.9210176981101</v>
      </c>
      <c r="U52" s="91">
        <v>8026.813125399769</v>
      </c>
      <c r="V52" s="68">
        <v>1763.162</v>
      </c>
      <c r="W52" s="68">
        <v>1611.982</v>
      </c>
      <c r="X52" s="68">
        <v>1878.6189999999999</v>
      </c>
      <c r="Y52" s="68">
        <v>1933.192</v>
      </c>
      <c r="Z52" s="91">
        <v>7186.9549999999999</v>
      </c>
      <c r="AA52" s="68">
        <v>2305</v>
      </c>
      <c r="AB52" s="68">
        <v>1731.1251204081079</v>
      </c>
      <c r="AC52" s="68">
        <v>1731.5889210460089</v>
      </c>
      <c r="AD52" s="68">
        <v>1533.3503999999998</v>
      </c>
      <c r="AE52" s="68">
        <v>7300.6545139173295</v>
      </c>
      <c r="AF52" s="68">
        <v>2373.5744682065692</v>
      </c>
      <c r="AG52" s="68">
        <v>2124.407417517159</v>
      </c>
    </row>
    <row r="53" spans="1:33" ht="16" customHeight="1">
      <c r="A53" s="34" t="s">
        <v>32</v>
      </c>
      <c r="B53" s="68">
        <v>5312</v>
      </c>
      <c r="C53" s="68">
        <v>4870</v>
      </c>
      <c r="D53" s="68">
        <v>3197</v>
      </c>
      <c r="E53" s="68">
        <v>3731</v>
      </c>
      <c r="F53" s="91">
        <v>17112</v>
      </c>
      <c r="G53" s="68">
        <v>2692</v>
      </c>
      <c r="H53" s="68">
        <v>4572</v>
      </c>
      <c r="I53" s="68">
        <v>2788</v>
      </c>
      <c r="J53" s="68">
        <v>3067</v>
      </c>
      <c r="K53" s="91">
        <v>13119</v>
      </c>
      <c r="L53" s="68">
        <v>2758.6974148968366</v>
      </c>
      <c r="M53" s="68">
        <v>2030.3068984394311</v>
      </c>
      <c r="N53" s="68">
        <v>1561.0615145154243</v>
      </c>
      <c r="O53" s="68">
        <v>4174.7799751985103</v>
      </c>
      <c r="P53" s="91">
        <v>10524.845803050202</v>
      </c>
      <c r="Q53" s="68">
        <v>3559.0867431844231</v>
      </c>
      <c r="R53" s="68">
        <v>2642.205015902885</v>
      </c>
      <c r="S53" s="68">
        <v>3621.694</v>
      </c>
      <c r="T53" s="68">
        <v>3529.05635668176</v>
      </c>
      <c r="U53" s="91">
        <v>13352.042115769067</v>
      </c>
      <c r="V53" s="68">
        <v>3729.3019999999997</v>
      </c>
      <c r="W53" s="68">
        <v>4195.8789999999999</v>
      </c>
      <c r="X53" s="68">
        <v>5435.8530000000001</v>
      </c>
      <c r="Y53" s="68">
        <v>8789.7739999999994</v>
      </c>
      <c r="Z53" s="91">
        <v>22150.807999999997</v>
      </c>
      <c r="AA53" s="68">
        <v>5573</v>
      </c>
      <c r="AB53" s="68">
        <v>6688.26049185787</v>
      </c>
      <c r="AC53" s="68">
        <v>15264.780469766276</v>
      </c>
      <c r="AD53" s="68">
        <v>15076.93144</v>
      </c>
      <c r="AE53" s="68">
        <v>42582.78939085023</v>
      </c>
      <c r="AF53" s="68">
        <v>12721</v>
      </c>
      <c r="AG53" s="68">
        <v>17776.869984360419</v>
      </c>
    </row>
    <row r="54" spans="1:33" ht="16" customHeight="1">
      <c r="A54" s="34" t="s">
        <v>33</v>
      </c>
      <c r="B54" s="68">
        <v>0</v>
      </c>
      <c r="C54" s="68">
        <v>0</v>
      </c>
      <c r="D54" s="68">
        <v>0</v>
      </c>
      <c r="E54" s="68">
        <v>0</v>
      </c>
      <c r="F54" s="91">
        <v>0</v>
      </c>
      <c r="G54" s="68">
        <v>0</v>
      </c>
      <c r="H54" s="68">
        <v>0</v>
      </c>
      <c r="I54" s="68">
        <v>0</v>
      </c>
      <c r="J54" s="68">
        <v>0</v>
      </c>
      <c r="K54" s="91">
        <v>0</v>
      </c>
      <c r="L54" s="68">
        <v>0</v>
      </c>
      <c r="M54" s="68">
        <v>0</v>
      </c>
      <c r="N54" s="68">
        <v>0</v>
      </c>
      <c r="O54" s="68">
        <v>0</v>
      </c>
      <c r="P54" s="91">
        <v>0</v>
      </c>
      <c r="Q54" s="68">
        <v>0</v>
      </c>
      <c r="R54" s="68">
        <v>0</v>
      </c>
      <c r="S54" s="68">
        <v>0</v>
      </c>
      <c r="T54" s="68">
        <v>0</v>
      </c>
      <c r="U54" s="91">
        <v>0</v>
      </c>
      <c r="V54" s="68">
        <v>860</v>
      </c>
      <c r="W54" s="68">
        <v>854</v>
      </c>
      <c r="X54" s="68">
        <v>532</v>
      </c>
      <c r="Y54" s="68">
        <v>2944</v>
      </c>
      <c r="Z54" s="91">
        <v>5190</v>
      </c>
      <c r="AA54" s="68">
        <v>4680</v>
      </c>
      <c r="AB54" s="68">
        <v>6923.9857906637781</v>
      </c>
      <c r="AC54" s="68">
        <v>6287.7758813631872</v>
      </c>
      <c r="AD54" s="68">
        <v>10523.688599999999</v>
      </c>
      <c r="AE54" s="68">
        <v>28415.069948651602</v>
      </c>
      <c r="AF54" s="68">
        <v>8815.847745006733</v>
      </c>
      <c r="AG54" s="68">
        <v>5487.5035182959637</v>
      </c>
    </row>
    <row r="55" spans="1:33" ht="16" customHeight="1">
      <c r="A55" s="34" t="s">
        <v>34</v>
      </c>
      <c r="B55" s="68">
        <v>0</v>
      </c>
      <c r="C55" s="68">
        <v>0</v>
      </c>
      <c r="D55" s="68">
        <v>0</v>
      </c>
      <c r="E55" s="68">
        <v>0</v>
      </c>
      <c r="F55" s="91">
        <v>0</v>
      </c>
      <c r="G55" s="68">
        <v>0</v>
      </c>
      <c r="H55" s="68">
        <v>0</v>
      </c>
      <c r="I55" s="68">
        <v>0</v>
      </c>
      <c r="J55" s="68">
        <v>0</v>
      </c>
      <c r="K55" s="91">
        <v>0</v>
      </c>
      <c r="L55" s="68">
        <v>0</v>
      </c>
      <c r="M55" s="68">
        <v>0</v>
      </c>
      <c r="N55" s="68">
        <v>0</v>
      </c>
      <c r="O55" s="68">
        <v>0</v>
      </c>
      <c r="P55" s="91">
        <v>0</v>
      </c>
      <c r="Q55" s="68">
        <v>0</v>
      </c>
      <c r="R55" s="68">
        <v>0</v>
      </c>
      <c r="S55" s="68">
        <v>0</v>
      </c>
      <c r="T55" s="68">
        <v>0</v>
      </c>
      <c r="U55" s="91"/>
      <c r="V55" s="68">
        <v>0</v>
      </c>
      <c r="W55" s="68">
        <v>0</v>
      </c>
      <c r="X55" s="68">
        <v>0</v>
      </c>
      <c r="Y55" s="68">
        <v>3258.2710000000002</v>
      </c>
      <c r="Z55" s="91">
        <v>3258.2710000000002</v>
      </c>
      <c r="AA55" s="68">
        <v>3030</v>
      </c>
      <c r="AB55" s="68">
        <v>3663.5568009178942</v>
      </c>
      <c r="AC55" s="68">
        <v>2619.6119334776963</v>
      </c>
      <c r="AD55" s="68">
        <v>4503.4722499999998</v>
      </c>
      <c r="AE55" s="68">
        <v>13816.27014997926</v>
      </c>
      <c r="AF55" s="96">
        <v>6063.4699000777337</v>
      </c>
      <c r="AG55" s="96">
        <v>5831.9365098668441</v>
      </c>
    </row>
    <row r="56" spans="1:33" ht="16" customHeight="1">
      <c r="A56" s="34" t="s">
        <v>35</v>
      </c>
      <c r="B56" s="68">
        <v>1327</v>
      </c>
      <c r="C56" s="68">
        <v>2716</v>
      </c>
      <c r="D56" s="68">
        <v>2479</v>
      </c>
      <c r="E56" s="68">
        <v>3128</v>
      </c>
      <c r="F56" s="91">
        <v>9651</v>
      </c>
      <c r="G56" s="68">
        <v>2485</v>
      </c>
      <c r="H56" s="68">
        <v>2730</v>
      </c>
      <c r="I56" s="68">
        <v>3395</v>
      </c>
      <c r="J56" s="68">
        <v>2569</v>
      </c>
      <c r="K56" s="91">
        <v>11178</v>
      </c>
      <c r="L56" s="68">
        <v>2863.4485580294245</v>
      </c>
      <c r="M56" s="68">
        <v>2873.8917265245195</v>
      </c>
      <c r="N56" s="68">
        <v>2425.9294514978865</v>
      </c>
      <c r="O56" s="68">
        <v>1997.66656779133</v>
      </c>
      <c r="P56" s="91">
        <v>10160.93630384316</v>
      </c>
      <c r="Q56" s="68">
        <v>2565.85324512439</v>
      </c>
      <c r="R56" s="68">
        <v>2392.9859999999999</v>
      </c>
      <c r="S56" s="68">
        <v>3166.643</v>
      </c>
      <c r="T56" s="68">
        <v>2869.71005591536</v>
      </c>
      <c r="U56" s="91">
        <v>10995.19230103975</v>
      </c>
      <c r="V56" s="68">
        <v>2822.7950000000001</v>
      </c>
      <c r="W56" s="68">
        <v>3137.7660000000001</v>
      </c>
      <c r="X56" s="68">
        <v>3464.38</v>
      </c>
      <c r="Y56" s="68">
        <v>4248.1400000000003</v>
      </c>
      <c r="Z56" s="91">
        <v>13673.080999999998</v>
      </c>
      <c r="AA56" s="68">
        <v>4386</v>
      </c>
      <c r="AB56" s="68">
        <v>4157.1240476741295</v>
      </c>
      <c r="AC56" s="68">
        <v>4999.3411717392346</v>
      </c>
      <c r="AD56" s="68">
        <v>4915.6710000000003</v>
      </c>
      <c r="AE56" s="68">
        <v>18459.022430785903</v>
      </c>
      <c r="AF56" s="68">
        <v>6010.9823107081011</v>
      </c>
      <c r="AG56" s="68">
        <v>6548.0001042836466</v>
      </c>
    </row>
    <row r="57" spans="1:33" ht="16" customHeight="1">
      <c r="A57" s="34" t="s">
        <v>36</v>
      </c>
      <c r="B57" s="68">
        <v>0</v>
      </c>
      <c r="C57" s="68">
        <v>0</v>
      </c>
      <c r="D57" s="68">
        <v>0</v>
      </c>
      <c r="E57" s="68">
        <v>0</v>
      </c>
      <c r="F57" s="91">
        <v>0</v>
      </c>
      <c r="G57" s="68">
        <v>0</v>
      </c>
      <c r="H57" s="68">
        <v>0</v>
      </c>
      <c r="I57" s="68">
        <v>0</v>
      </c>
      <c r="J57" s="68">
        <v>0</v>
      </c>
      <c r="K57" s="91">
        <v>0</v>
      </c>
      <c r="L57" s="68">
        <v>258.30258510316321</v>
      </c>
      <c r="M57" s="68">
        <v>98.087462718306398</v>
      </c>
      <c r="N57" s="68">
        <v>276.85272445418667</v>
      </c>
      <c r="O57" s="68">
        <v>78.761857580119653</v>
      </c>
      <c r="P57" s="91">
        <v>712.00462985577599</v>
      </c>
      <c r="Q57" s="68">
        <v>194.81564800809718</v>
      </c>
      <c r="R57" s="68">
        <v>73.641984097115113</v>
      </c>
      <c r="S57" s="68">
        <v>2180.384</v>
      </c>
      <c r="T57" s="68">
        <v>3588.88457768123</v>
      </c>
      <c r="U57" s="91">
        <v>6037.7262097864423</v>
      </c>
      <c r="V57" s="68">
        <v>3443.183</v>
      </c>
      <c r="W57" s="68">
        <v>3440.3209999999999</v>
      </c>
      <c r="X57" s="68">
        <v>4270.4660000000003</v>
      </c>
      <c r="Y57" s="68">
        <v>5522.3090000000002</v>
      </c>
      <c r="Z57" s="91">
        <v>16676.279000000002</v>
      </c>
      <c r="AA57" s="68">
        <v>4462</v>
      </c>
      <c r="AB57" s="68">
        <v>8062.7366584661813</v>
      </c>
      <c r="AC57" s="68">
        <v>9403.3464123722806</v>
      </c>
      <c r="AD57" s="68">
        <v>8920.9963000000007</v>
      </c>
      <c r="AE57" s="68">
        <v>30849.135910767996</v>
      </c>
      <c r="AF57" s="68">
        <v>6836.6915253301704</v>
      </c>
      <c r="AG57" s="68">
        <v>7976.6780522884283</v>
      </c>
    </row>
    <row r="58" spans="1:33" ht="16" customHeight="1">
      <c r="A58" s="36" t="s">
        <v>2</v>
      </c>
      <c r="B58" s="70">
        <v>22137.563624399998</v>
      </c>
      <c r="C58" s="70">
        <v>23414</v>
      </c>
      <c r="D58" s="70">
        <v>18921</v>
      </c>
      <c r="E58" s="70">
        <v>22343</v>
      </c>
      <c r="F58" s="69">
        <v>86817</v>
      </c>
      <c r="G58" s="70">
        <v>20707</v>
      </c>
      <c r="H58" s="70">
        <v>22194</v>
      </c>
      <c r="I58" s="70">
        <v>22483</v>
      </c>
      <c r="J58" s="70">
        <v>22200</v>
      </c>
      <c r="K58" s="69">
        <v>87584</v>
      </c>
      <c r="L58" s="70">
        <v>22349.385766336389</v>
      </c>
      <c r="M58" s="70">
        <v>22289</v>
      </c>
      <c r="N58" s="70">
        <v>21375.000000000036</v>
      </c>
      <c r="O58" s="70">
        <v>25115.912052730804</v>
      </c>
      <c r="P58" s="69">
        <v>91129.297819067229</v>
      </c>
      <c r="Q58" s="70">
        <v>25197.64217999997</v>
      </c>
      <c r="R58" s="70">
        <v>22777.426999999996</v>
      </c>
      <c r="S58" s="70">
        <v>27661.958999999995</v>
      </c>
      <c r="T58" s="70">
        <v>28423.72700797646</v>
      </c>
      <c r="U58" s="69">
        <v>104060.75518797644</v>
      </c>
      <c r="V58" s="70">
        <v>30778.481000000003</v>
      </c>
      <c r="W58" s="70">
        <v>32694.501483723459</v>
      </c>
      <c r="X58" s="70">
        <v>35974.434999999998</v>
      </c>
      <c r="Y58" s="70">
        <v>47686.258000000002</v>
      </c>
      <c r="Z58" s="69">
        <v>147133.67548372346</v>
      </c>
      <c r="AA58" s="70">
        <v>49610</v>
      </c>
      <c r="AB58" s="70">
        <v>53659.61696865398</v>
      </c>
      <c r="AC58" s="70">
        <v>68989.933740300068</v>
      </c>
      <c r="AD58" s="70">
        <v>71138.974310000005</v>
      </c>
      <c r="AE58" s="70">
        <v>243399.22984943795</v>
      </c>
      <c r="AF58" s="70">
        <v>63869</v>
      </c>
      <c r="AG58" s="70">
        <v>80501.172418399976</v>
      </c>
    </row>
    <row r="59" spans="1:33" ht="16">
      <c r="A59" s="39" t="s">
        <v>21</v>
      </c>
      <c r="B59" s="39"/>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row>
  </sheetData>
  <pageMargins left="0.78740157499999996" right="0.78740157499999996" top="0.984251969" bottom="0.984251969" header="0.49212598499999999" footer="0.49212598499999999"/>
  <pageSetup paperSize="9" orientation="portrait" horizontalDpi="1200" verticalDpi="1200" r:id="rId1"/>
  <headerFooter alignWithMargins="0"/>
  <ignoredErrors>
    <ignoredError sqref="AE3:AE12 AE31:AE40 AE14:AE15 AE21:AE25"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63"/>
  <sheetViews>
    <sheetView showGridLines="0" zoomScaleNormal="100" workbookViewId="0">
      <pane xSplit="1" topLeftCell="O1" activePane="topRight" state="frozen"/>
      <selection pane="topRight" activeCell="R4" sqref="R4"/>
    </sheetView>
  </sheetViews>
  <sheetFormatPr defaultColWidth="9.1796875" defaultRowHeight="16"/>
  <cols>
    <col min="1" max="1" width="54.1796875" style="4" bestFit="1" customWidth="1"/>
    <col min="2" max="3" width="12.7265625" style="4" customWidth="1"/>
    <col min="4" max="4" width="12.7265625" style="18" customWidth="1"/>
    <col min="5" max="24" width="12.7265625" style="4" customWidth="1"/>
    <col min="25" max="16384" width="9.1796875" style="4"/>
  </cols>
  <sheetData>
    <row r="1" spans="1:85" s="3" customFormat="1" ht="60" customHeight="1">
      <c r="D1" s="17"/>
      <c r="O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row>
    <row r="2" spans="1:85" s="74" customFormat="1" ht="19.75" customHeight="1">
      <c r="A2" s="103" t="s">
        <v>1</v>
      </c>
      <c r="B2" s="104" t="s">
        <v>37</v>
      </c>
      <c r="C2" s="104" t="s">
        <v>38</v>
      </c>
      <c r="D2" s="104" t="s">
        <v>39</v>
      </c>
      <c r="E2" s="104" t="s">
        <v>40</v>
      </c>
      <c r="F2" s="104" t="s">
        <v>42</v>
      </c>
      <c r="G2" s="104" t="s">
        <v>43</v>
      </c>
      <c r="H2" s="104" t="s">
        <v>44</v>
      </c>
      <c r="I2" s="104" t="s">
        <v>45</v>
      </c>
      <c r="J2" s="104" t="s">
        <v>46</v>
      </c>
      <c r="K2" s="104" t="s">
        <v>47</v>
      </c>
      <c r="L2" s="104" t="s">
        <v>48</v>
      </c>
      <c r="M2" s="104" t="s">
        <v>49</v>
      </c>
      <c r="N2" s="104" t="s">
        <v>50</v>
      </c>
      <c r="O2" s="104" t="s">
        <v>51</v>
      </c>
      <c r="P2" s="104" t="s">
        <v>52</v>
      </c>
      <c r="Q2" s="104" t="s">
        <v>53</v>
      </c>
      <c r="R2" s="104" t="s">
        <v>54</v>
      </c>
      <c r="S2" s="104" t="s">
        <v>55</v>
      </c>
      <c r="T2" s="104" t="s">
        <v>56</v>
      </c>
      <c r="U2" s="104" t="s">
        <v>57</v>
      </c>
      <c r="V2" s="104" t="s">
        <v>58</v>
      </c>
      <c r="W2" s="104" t="s">
        <v>59</v>
      </c>
      <c r="X2" s="104" t="s">
        <v>93</v>
      </c>
      <c r="Y2" s="104" t="s">
        <v>188</v>
      </c>
      <c r="Z2" s="104" t="s">
        <v>185</v>
      </c>
      <c r="AA2" s="104" t="s">
        <v>189</v>
      </c>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c r="CA2" s="73"/>
      <c r="CB2" s="73"/>
      <c r="CC2" s="73"/>
      <c r="CD2" s="73"/>
      <c r="CE2" s="73"/>
      <c r="CF2" s="73"/>
      <c r="CG2" s="73"/>
    </row>
    <row r="3" spans="1:85" s="73" customFormat="1" ht="16" customHeight="1">
      <c r="A3" s="43" t="s">
        <v>71</v>
      </c>
      <c r="B3" s="25">
        <v>377527</v>
      </c>
      <c r="C3" s="25">
        <v>372205</v>
      </c>
      <c r="D3" s="25">
        <v>344296</v>
      </c>
      <c r="E3" s="25">
        <v>300009</v>
      </c>
      <c r="F3" s="25">
        <v>297273</v>
      </c>
      <c r="G3" s="25">
        <v>286299</v>
      </c>
      <c r="H3" s="25">
        <v>285001</v>
      </c>
      <c r="I3" s="25">
        <v>137607</v>
      </c>
      <c r="J3" s="25">
        <v>148424</v>
      </c>
      <c r="K3" s="25">
        <v>144930</v>
      </c>
      <c r="L3" s="25">
        <v>163739</v>
      </c>
      <c r="M3" s="25">
        <v>261125</v>
      </c>
      <c r="N3" s="25">
        <v>263110</v>
      </c>
      <c r="O3" s="25">
        <v>260759</v>
      </c>
      <c r="P3" s="25">
        <v>294549</v>
      </c>
      <c r="Q3" s="25">
        <v>300478</v>
      </c>
      <c r="R3" s="25">
        <v>447094</v>
      </c>
      <c r="S3" s="25">
        <v>466154</v>
      </c>
      <c r="T3" s="25">
        <v>489799</v>
      </c>
      <c r="U3" s="25">
        <v>531374</v>
      </c>
      <c r="V3" s="25">
        <v>534425</v>
      </c>
      <c r="W3" s="25">
        <v>670292.39939999999</v>
      </c>
      <c r="X3" s="25">
        <v>772422</v>
      </c>
      <c r="Y3" s="25">
        <v>770463</v>
      </c>
      <c r="Z3" s="25">
        <v>755644</v>
      </c>
      <c r="AA3" s="25">
        <v>736261</v>
      </c>
    </row>
    <row r="4" spans="1:85" s="73" customFormat="1" ht="16" customHeight="1">
      <c r="A4" s="20" t="s">
        <v>72</v>
      </c>
      <c r="B4" s="25">
        <v>79126</v>
      </c>
      <c r="C4" s="25">
        <v>85915</v>
      </c>
      <c r="D4" s="25">
        <v>77279</v>
      </c>
      <c r="E4" s="25">
        <v>63821</v>
      </c>
      <c r="F4" s="25">
        <v>64462</v>
      </c>
      <c r="G4" s="25">
        <v>58486</v>
      </c>
      <c r="H4" s="25">
        <v>58550</v>
      </c>
      <c r="I4" s="25">
        <v>54555</v>
      </c>
      <c r="J4" s="25">
        <v>58404</v>
      </c>
      <c r="K4" s="25">
        <v>55018</v>
      </c>
      <c r="L4" s="25">
        <v>30622</v>
      </c>
      <c r="M4" s="25">
        <v>101823</v>
      </c>
      <c r="N4" s="25">
        <v>103429</v>
      </c>
      <c r="O4" s="25">
        <v>101953</v>
      </c>
      <c r="P4" s="25">
        <v>78554</v>
      </c>
      <c r="Q4" s="25">
        <v>72577</v>
      </c>
      <c r="R4" s="25">
        <v>156722</v>
      </c>
      <c r="S4" s="25">
        <v>145057</v>
      </c>
      <c r="T4" s="25">
        <v>145415</v>
      </c>
      <c r="U4" s="25">
        <v>135376</v>
      </c>
      <c r="V4" s="25">
        <v>141901</v>
      </c>
      <c r="W4" s="25">
        <v>228966.99690000003</v>
      </c>
      <c r="X4" s="25">
        <v>223972</v>
      </c>
      <c r="Y4" s="25">
        <v>196526</v>
      </c>
      <c r="Z4" s="25">
        <v>182343</v>
      </c>
      <c r="AA4" s="25">
        <v>168315</v>
      </c>
    </row>
    <row r="5" spans="1:85" s="73" customFormat="1" ht="16" customHeight="1">
      <c r="A5" s="45" t="s">
        <v>103</v>
      </c>
      <c r="B5" s="27">
        <v>1188</v>
      </c>
      <c r="C5" s="27">
        <v>5616</v>
      </c>
      <c r="D5" s="27">
        <v>5672</v>
      </c>
      <c r="E5" s="27">
        <v>8916</v>
      </c>
      <c r="F5" s="27">
        <v>5725</v>
      </c>
      <c r="G5" s="27">
        <v>3181</v>
      </c>
      <c r="H5" s="27">
        <v>6406</v>
      </c>
      <c r="I5" s="27">
        <v>5317</v>
      </c>
      <c r="J5" s="27">
        <v>3774</v>
      </c>
      <c r="K5" s="27">
        <v>3565</v>
      </c>
      <c r="L5" s="27">
        <v>2233</v>
      </c>
      <c r="M5" s="27">
        <v>4330</v>
      </c>
      <c r="N5" s="27">
        <v>3125</v>
      </c>
      <c r="O5" s="27">
        <v>606</v>
      </c>
      <c r="P5" s="27">
        <v>3579</v>
      </c>
      <c r="Q5" s="27">
        <v>3178</v>
      </c>
      <c r="R5" s="27">
        <v>26133</v>
      </c>
      <c r="S5" s="27">
        <v>4824</v>
      </c>
      <c r="T5" s="27">
        <v>4668</v>
      </c>
      <c r="U5" s="27">
        <v>6607</v>
      </c>
      <c r="V5" s="27">
        <v>3830</v>
      </c>
      <c r="W5" s="27">
        <v>6951.8132200000009</v>
      </c>
      <c r="X5" s="27">
        <v>7158</v>
      </c>
      <c r="Y5" s="27">
        <v>2776</v>
      </c>
      <c r="Z5" s="27">
        <v>294</v>
      </c>
      <c r="AA5" s="27">
        <v>1057</v>
      </c>
    </row>
    <row r="6" spans="1:85" s="73" customFormat="1" ht="16" customHeight="1">
      <c r="A6" s="45" t="s">
        <v>104</v>
      </c>
      <c r="B6" s="27">
        <v>48498</v>
      </c>
      <c r="C6" s="27">
        <v>42673</v>
      </c>
      <c r="D6" s="27">
        <v>38815</v>
      </c>
      <c r="E6" s="27">
        <v>29953</v>
      </c>
      <c r="F6" s="27">
        <v>36785</v>
      </c>
      <c r="G6" s="27">
        <v>36538</v>
      </c>
      <c r="H6" s="27">
        <v>34557</v>
      </c>
      <c r="I6" s="27">
        <v>29609</v>
      </c>
      <c r="J6" s="27">
        <v>31103</v>
      </c>
      <c r="K6" s="27">
        <v>31899</v>
      </c>
      <c r="L6" s="27">
        <v>9921</v>
      </c>
      <c r="M6" s="27">
        <v>75150</v>
      </c>
      <c r="N6" s="27">
        <v>76109</v>
      </c>
      <c r="O6" s="27">
        <v>75297</v>
      </c>
      <c r="P6" s="27">
        <v>48668</v>
      </c>
      <c r="Q6" s="27">
        <v>40819</v>
      </c>
      <c r="R6" s="27">
        <v>101105</v>
      </c>
      <c r="S6" s="27">
        <v>110581</v>
      </c>
      <c r="T6" s="27">
        <v>94643</v>
      </c>
      <c r="U6" s="27">
        <v>74470</v>
      </c>
      <c r="V6" s="27">
        <v>75548</v>
      </c>
      <c r="W6" s="27">
        <v>154923.54726000002</v>
      </c>
      <c r="X6" s="27">
        <v>124797</v>
      </c>
      <c r="Y6" s="27">
        <v>113238</v>
      </c>
      <c r="Z6" s="27">
        <v>102896</v>
      </c>
      <c r="AA6" s="27">
        <v>76077</v>
      </c>
    </row>
    <row r="7" spans="1:85" s="73" customFormat="1" ht="16" customHeight="1">
      <c r="A7" s="45" t="s">
        <v>105</v>
      </c>
      <c r="B7" s="27" t="s">
        <v>0</v>
      </c>
      <c r="C7" s="27" t="s">
        <v>0</v>
      </c>
      <c r="D7" s="27" t="s">
        <v>0</v>
      </c>
      <c r="E7" s="27" t="s">
        <v>0</v>
      </c>
      <c r="F7" s="27" t="s">
        <v>0</v>
      </c>
      <c r="G7" s="27" t="s">
        <v>0</v>
      </c>
      <c r="H7" s="27" t="s">
        <v>0</v>
      </c>
      <c r="I7" s="27" t="s">
        <v>0</v>
      </c>
      <c r="J7" s="27" t="s">
        <v>0</v>
      </c>
      <c r="K7" s="27" t="s">
        <v>0</v>
      </c>
      <c r="L7" s="27" t="s">
        <v>0</v>
      </c>
      <c r="M7" s="27" t="s">
        <v>0</v>
      </c>
      <c r="N7" s="27" t="s">
        <v>0</v>
      </c>
      <c r="O7" s="27" t="s">
        <v>0</v>
      </c>
      <c r="P7" s="27" t="s">
        <v>0</v>
      </c>
      <c r="Q7" s="27">
        <v>461</v>
      </c>
      <c r="R7" s="27">
        <v>463</v>
      </c>
      <c r="S7" s="27">
        <v>467</v>
      </c>
      <c r="T7" s="27">
        <v>3496</v>
      </c>
      <c r="U7" s="27">
        <v>2621</v>
      </c>
      <c r="V7" s="27">
        <v>3546</v>
      </c>
      <c r="W7" s="27">
        <v>3079.0997900000002</v>
      </c>
      <c r="X7" s="27">
        <v>5233</v>
      </c>
      <c r="Y7" s="27">
        <v>3221</v>
      </c>
      <c r="Z7" s="27">
        <v>3343</v>
      </c>
      <c r="AA7" s="27">
        <v>3096</v>
      </c>
    </row>
    <row r="8" spans="1:85" s="73" customFormat="1" ht="16" customHeight="1">
      <c r="A8" s="44" t="s">
        <v>106</v>
      </c>
      <c r="B8" s="27">
        <v>8557</v>
      </c>
      <c r="C8" s="27">
        <v>6849</v>
      </c>
      <c r="D8" s="27">
        <v>5117</v>
      </c>
      <c r="E8" s="27">
        <v>7242</v>
      </c>
      <c r="F8" s="27">
        <v>6260</v>
      </c>
      <c r="G8" s="27">
        <v>6890</v>
      </c>
      <c r="H8" s="27">
        <v>7336</v>
      </c>
      <c r="I8" s="27">
        <v>7696</v>
      </c>
      <c r="J8" s="27">
        <v>9726</v>
      </c>
      <c r="K8" s="27">
        <v>10201</v>
      </c>
      <c r="L8" s="27">
        <v>9815</v>
      </c>
      <c r="M8" s="27">
        <v>13099</v>
      </c>
      <c r="N8" s="27">
        <v>13842</v>
      </c>
      <c r="O8" s="27">
        <v>15798</v>
      </c>
      <c r="P8" s="27">
        <v>17110</v>
      </c>
      <c r="Q8" s="27">
        <v>16969</v>
      </c>
      <c r="R8" s="27">
        <v>18005</v>
      </c>
      <c r="S8" s="27">
        <v>18659</v>
      </c>
      <c r="T8" s="27">
        <v>24069</v>
      </c>
      <c r="U8" s="27">
        <v>31707</v>
      </c>
      <c r="V8" s="27">
        <v>39092</v>
      </c>
      <c r="W8" s="27">
        <v>42571.10014000001</v>
      </c>
      <c r="X8" s="27">
        <v>63059</v>
      </c>
      <c r="Y8" s="27">
        <v>61899</v>
      </c>
      <c r="Z8" s="27">
        <v>58357</v>
      </c>
      <c r="AA8" s="27">
        <v>73562</v>
      </c>
    </row>
    <row r="9" spans="1:85" s="73" customFormat="1" ht="16" customHeight="1">
      <c r="A9" s="44" t="s">
        <v>107</v>
      </c>
      <c r="B9" s="27">
        <v>12323</v>
      </c>
      <c r="C9" s="27">
        <v>25967</v>
      </c>
      <c r="D9" s="27">
        <v>23918</v>
      </c>
      <c r="E9" s="27">
        <v>16155</v>
      </c>
      <c r="F9" s="27">
        <v>14440</v>
      </c>
      <c r="G9" s="27">
        <v>10723</v>
      </c>
      <c r="H9" s="27">
        <v>9326</v>
      </c>
      <c r="I9" s="27">
        <v>9835</v>
      </c>
      <c r="J9" s="27">
        <v>11253</v>
      </c>
      <c r="K9" s="27">
        <v>8096</v>
      </c>
      <c r="L9" s="27">
        <v>7247</v>
      </c>
      <c r="M9" s="27">
        <v>7652</v>
      </c>
      <c r="N9" s="27">
        <v>7965</v>
      </c>
      <c r="O9" s="27">
        <v>7960</v>
      </c>
      <c r="P9" s="27">
        <v>6954</v>
      </c>
      <c r="Q9" s="27">
        <v>7790</v>
      </c>
      <c r="R9" s="27">
        <v>8184</v>
      </c>
      <c r="S9" s="27">
        <v>7443</v>
      </c>
      <c r="T9" s="27">
        <v>16003</v>
      </c>
      <c r="U9" s="27">
        <v>15820</v>
      </c>
      <c r="V9" s="27">
        <v>15665</v>
      </c>
      <c r="W9" s="27">
        <v>17214.103349999998</v>
      </c>
      <c r="X9" s="27">
        <v>15942</v>
      </c>
      <c r="Y9" s="27">
        <v>9527</v>
      </c>
      <c r="Z9" s="27">
        <v>11536</v>
      </c>
      <c r="AA9" s="27">
        <v>8716</v>
      </c>
    </row>
    <row r="10" spans="1:85" s="73" customFormat="1" ht="16" customHeight="1">
      <c r="A10" s="44" t="s">
        <v>108</v>
      </c>
      <c r="B10" s="27">
        <v>4657</v>
      </c>
      <c r="C10" s="27">
        <v>953</v>
      </c>
      <c r="D10" s="27">
        <v>858</v>
      </c>
      <c r="E10" s="27">
        <v>429</v>
      </c>
      <c r="F10" s="27">
        <v>443</v>
      </c>
      <c r="G10" s="27">
        <v>439</v>
      </c>
      <c r="H10" s="27">
        <v>441</v>
      </c>
      <c r="I10" s="27">
        <v>1409</v>
      </c>
      <c r="J10" s="27">
        <v>1671</v>
      </c>
      <c r="K10" s="27">
        <v>448</v>
      </c>
      <c r="L10" s="27">
        <v>448</v>
      </c>
      <c r="M10" s="27">
        <v>398</v>
      </c>
      <c r="N10" s="27">
        <v>373</v>
      </c>
      <c r="O10" s="27">
        <v>373</v>
      </c>
      <c r="P10" s="27">
        <v>373</v>
      </c>
      <c r="Q10" s="27">
        <v>348</v>
      </c>
      <c r="R10" s="27">
        <v>273</v>
      </c>
      <c r="S10" s="27">
        <v>248</v>
      </c>
      <c r="T10" s="27">
        <v>173</v>
      </c>
      <c r="U10" s="27">
        <v>98</v>
      </c>
      <c r="V10" s="27">
        <v>23</v>
      </c>
      <c r="W10" s="27">
        <v>0</v>
      </c>
      <c r="X10" s="27">
        <v>0</v>
      </c>
      <c r="Y10" s="27" t="s">
        <v>186</v>
      </c>
      <c r="Z10" s="27">
        <v>0</v>
      </c>
      <c r="AA10" s="27">
        <v>0</v>
      </c>
    </row>
    <row r="11" spans="1:85" s="75" customFormat="1" ht="16" customHeight="1">
      <c r="A11" s="44" t="s">
        <v>109</v>
      </c>
      <c r="B11" s="27">
        <v>3903</v>
      </c>
      <c r="C11" s="27">
        <v>3857</v>
      </c>
      <c r="D11" s="27">
        <v>2899</v>
      </c>
      <c r="E11" s="27">
        <v>1126</v>
      </c>
      <c r="F11" s="27">
        <v>809</v>
      </c>
      <c r="G11" s="27">
        <v>715</v>
      </c>
      <c r="H11" s="27">
        <v>484</v>
      </c>
      <c r="I11" s="27">
        <v>689</v>
      </c>
      <c r="J11" s="27">
        <v>877</v>
      </c>
      <c r="K11" s="27">
        <v>809</v>
      </c>
      <c r="L11" s="27">
        <v>958</v>
      </c>
      <c r="M11" s="27">
        <v>1194</v>
      </c>
      <c r="N11" s="27">
        <v>2015</v>
      </c>
      <c r="O11" s="27">
        <v>1919</v>
      </c>
      <c r="P11" s="27">
        <v>1870</v>
      </c>
      <c r="Q11" s="27">
        <v>3012</v>
      </c>
      <c r="R11" s="27">
        <v>2559</v>
      </c>
      <c r="S11" s="27">
        <v>2835</v>
      </c>
      <c r="T11" s="27">
        <v>2363</v>
      </c>
      <c r="U11" s="27">
        <v>4053</v>
      </c>
      <c r="V11" s="27">
        <v>4197</v>
      </c>
      <c r="W11" s="27">
        <v>4227.3331400000006</v>
      </c>
      <c r="X11" s="27">
        <v>7783</v>
      </c>
      <c r="Y11" s="27">
        <v>5865</v>
      </c>
      <c r="Z11" s="27">
        <v>5917</v>
      </c>
      <c r="AA11" s="27">
        <v>5807</v>
      </c>
    </row>
    <row r="12" spans="1:85" s="76" customFormat="1" ht="16" customHeight="1">
      <c r="A12" s="21" t="s">
        <v>110</v>
      </c>
      <c r="B12" s="25">
        <v>298401</v>
      </c>
      <c r="C12" s="25">
        <v>286290</v>
      </c>
      <c r="D12" s="25">
        <v>267017</v>
      </c>
      <c r="E12" s="25">
        <v>236188</v>
      </c>
      <c r="F12" s="25">
        <v>232811</v>
      </c>
      <c r="G12" s="25">
        <v>227813</v>
      </c>
      <c r="H12" s="25">
        <v>226451</v>
      </c>
      <c r="I12" s="25">
        <v>83052</v>
      </c>
      <c r="J12" s="25">
        <v>90020</v>
      </c>
      <c r="K12" s="25">
        <v>89912</v>
      </c>
      <c r="L12" s="25">
        <v>133117</v>
      </c>
      <c r="M12" s="25">
        <v>159302</v>
      </c>
      <c r="N12" s="25">
        <v>159681</v>
      </c>
      <c r="O12" s="25">
        <v>158806</v>
      </c>
      <c r="P12" s="25">
        <v>215995</v>
      </c>
      <c r="Q12" s="25">
        <v>227901</v>
      </c>
      <c r="R12" s="25">
        <v>290372</v>
      </c>
      <c r="S12" s="25">
        <v>321097</v>
      </c>
      <c r="T12" s="25">
        <v>344384</v>
      </c>
      <c r="U12" s="25">
        <v>395998</v>
      </c>
      <c r="V12" s="25">
        <v>392524</v>
      </c>
      <c r="W12" s="25">
        <v>441325.40249999991</v>
      </c>
      <c r="X12" s="25">
        <v>548450</v>
      </c>
      <c r="Y12" s="25">
        <v>573937</v>
      </c>
      <c r="Z12" s="25">
        <v>573301</v>
      </c>
      <c r="AA12" s="25">
        <v>567946</v>
      </c>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row>
    <row r="13" spans="1:85" s="77" customFormat="1" ht="16" customHeight="1">
      <c r="A13" s="44" t="s">
        <v>107</v>
      </c>
      <c r="B13" s="27">
        <v>11088</v>
      </c>
      <c r="C13" s="27">
        <v>200</v>
      </c>
      <c r="D13" s="27">
        <v>183</v>
      </c>
      <c r="E13" s="27">
        <v>12</v>
      </c>
      <c r="F13" s="27">
        <v>22</v>
      </c>
      <c r="G13" s="27">
        <v>21</v>
      </c>
      <c r="H13" s="27">
        <v>21</v>
      </c>
      <c r="I13" s="27">
        <v>21</v>
      </c>
      <c r="J13" s="27">
        <v>21</v>
      </c>
      <c r="K13" s="27">
        <v>0</v>
      </c>
      <c r="L13" s="27">
        <v>5</v>
      </c>
      <c r="M13" s="27">
        <v>5</v>
      </c>
      <c r="N13" s="27">
        <v>5</v>
      </c>
      <c r="O13" s="27">
        <v>5</v>
      </c>
      <c r="P13" s="27">
        <v>5</v>
      </c>
      <c r="Q13" s="27">
        <v>78</v>
      </c>
      <c r="R13" s="27">
        <v>78</v>
      </c>
      <c r="S13" s="27">
        <v>78</v>
      </c>
      <c r="T13" s="27">
        <v>73</v>
      </c>
      <c r="U13" s="27">
        <v>73</v>
      </c>
      <c r="V13" s="27">
        <v>73</v>
      </c>
      <c r="W13" s="27">
        <v>72.681100000000001</v>
      </c>
      <c r="X13" s="27">
        <v>73</v>
      </c>
      <c r="Y13" s="27">
        <v>9045</v>
      </c>
      <c r="Z13" s="27">
        <v>10068</v>
      </c>
      <c r="AA13" s="27">
        <v>11095</v>
      </c>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row>
    <row r="14" spans="1:85" s="77" customFormat="1" ht="16" customHeight="1">
      <c r="A14" s="44" t="s">
        <v>106</v>
      </c>
      <c r="B14" s="27">
        <v>0</v>
      </c>
      <c r="C14" s="27">
        <v>0</v>
      </c>
      <c r="D14" s="27">
        <v>0</v>
      </c>
      <c r="E14" s="27">
        <v>0</v>
      </c>
      <c r="F14" s="27">
        <v>0</v>
      </c>
      <c r="G14" s="27">
        <v>0</v>
      </c>
      <c r="H14" s="27">
        <v>0</v>
      </c>
      <c r="I14" s="27">
        <v>0</v>
      </c>
      <c r="J14" s="27">
        <v>0</v>
      </c>
      <c r="K14" s="27">
        <v>0</v>
      </c>
      <c r="L14" s="27">
        <v>0</v>
      </c>
      <c r="M14" s="27">
        <v>0</v>
      </c>
      <c r="N14" s="27">
        <v>0</v>
      </c>
      <c r="O14" s="27">
        <v>0</v>
      </c>
      <c r="P14" s="27">
        <v>0</v>
      </c>
      <c r="Q14" s="27">
        <v>0</v>
      </c>
      <c r="R14" s="27">
        <v>0</v>
      </c>
      <c r="S14" s="27">
        <v>0</v>
      </c>
      <c r="T14" s="27">
        <v>1790</v>
      </c>
      <c r="U14" s="27">
        <v>1728</v>
      </c>
      <c r="V14" s="27">
        <v>1726</v>
      </c>
      <c r="W14" s="27">
        <v>2159.52234</v>
      </c>
      <c r="X14" s="27">
        <v>1970</v>
      </c>
      <c r="Y14" s="27">
        <v>3547</v>
      </c>
      <c r="Z14" s="27">
        <v>2053</v>
      </c>
      <c r="AA14" s="27">
        <v>1802</v>
      </c>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row>
    <row r="15" spans="1:85" s="77" customFormat="1" ht="16" customHeight="1">
      <c r="A15" s="44" t="s">
        <v>111</v>
      </c>
      <c r="B15" s="27">
        <v>4853</v>
      </c>
      <c r="C15" s="27">
        <v>4441</v>
      </c>
      <c r="D15" s="27">
        <v>3676</v>
      </c>
      <c r="E15" s="27">
        <v>2365</v>
      </c>
      <c r="F15" s="27">
        <v>1864</v>
      </c>
      <c r="G15" s="27">
        <v>2182</v>
      </c>
      <c r="H15" s="27">
        <v>2245</v>
      </c>
      <c r="I15" s="27">
        <v>2238</v>
      </c>
      <c r="J15" s="27">
        <v>3084</v>
      </c>
      <c r="K15" s="27">
        <v>3564</v>
      </c>
      <c r="L15" s="27">
        <v>3781</v>
      </c>
      <c r="M15" s="27">
        <v>3622</v>
      </c>
      <c r="N15" s="27">
        <v>3757</v>
      </c>
      <c r="O15" s="27">
        <v>3008</v>
      </c>
      <c r="P15" s="27">
        <v>4088</v>
      </c>
      <c r="Q15" s="27">
        <v>4397</v>
      </c>
      <c r="R15" s="27">
        <v>5704</v>
      </c>
      <c r="S15" s="27">
        <v>7092</v>
      </c>
      <c r="T15" s="27">
        <v>6695</v>
      </c>
      <c r="U15" s="27">
        <v>5254</v>
      </c>
      <c r="V15" s="27">
        <v>4489</v>
      </c>
      <c r="W15" s="27">
        <v>4553.3034699999989</v>
      </c>
      <c r="X15" s="27">
        <v>4160</v>
      </c>
      <c r="Y15" s="27">
        <v>4045</v>
      </c>
      <c r="Z15" s="27">
        <v>3755</v>
      </c>
      <c r="AA15" s="27">
        <v>3787</v>
      </c>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row>
    <row r="16" spans="1:85" s="77" customFormat="1" ht="16" customHeight="1">
      <c r="A16" s="44" t="s">
        <v>187</v>
      </c>
      <c r="B16" s="27"/>
      <c r="C16" s="27"/>
      <c r="D16" s="27"/>
      <c r="E16" s="27"/>
      <c r="F16" s="27"/>
      <c r="G16" s="27"/>
      <c r="H16" s="27"/>
      <c r="I16" s="27"/>
      <c r="J16" s="27"/>
      <c r="K16" s="27"/>
      <c r="L16" s="27"/>
      <c r="M16" s="27"/>
      <c r="N16" s="27"/>
      <c r="O16" s="27"/>
      <c r="P16" s="27"/>
      <c r="Q16" s="27"/>
      <c r="R16" s="27"/>
      <c r="S16" s="27"/>
      <c r="T16" s="27"/>
      <c r="U16" s="27"/>
      <c r="V16" s="27"/>
      <c r="W16" s="27"/>
      <c r="X16" s="27"/>
      <c r="Y16" s="27">
        <v>17458</v>
      </c>
      <c r="Z16" s="27">
        <v>22251</v>
      </c>
      <c r="AA16" s="27">
        <v>19015</v>
      </c>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row>
    <row r="17" spans="1:85" s="77" customFormat="1" ht="16" customHeight="1">
      <c r="A17" s="44" t="s">
        <v>112</v>
      </c>
      <c r="B17" s="27">
        <v>547</v>
      </c>
      <c r="C17" s="27">
        <v>501</v>
      </c>
      <c r="D17" s="27">
        <v>370</v>
      </c>
      <c r="E17" s="27">
        <v>1813</v>
      </c>
      <c r="F17" s="27">
        <v>1821</v>
      </c>
      <c r="G17" s="27">
        <v>1801</v>
      </c>
      <c r="H17" s="27">
        <v>2344</v>
      </c>
      <c r="I17" s="27">
        <v>2301</v>
      </c>
      <c r="J17" s="27">
        <v>1712</v>
      </c>
      <c r="K17" s="27">
        <v>1680</v>
      </c>
      <c r="L17" s="27">
        <v>1679</v>
      </c>
      <c r="M17" s="27">
        <v>1680</v>
      </c>
      <c r="N17" s="27">
        <v>1724</v>
      </c>
      <c r="O17" s="27">
        <v>1712</v>
      </c>
      <c r="P17" s="27">
        <v>205</v>
      </c>
      <c r="Q17" s="27">
        <v>229</v>
      </c>
      <c r="R17" s="27">
        <v>220</v>
      </c>
      <c r="S17" s="27">
        <v>221</v>
      </c>
      <c r="T17" s="27">
        <v>271</v>
      </c>
      <c r="U17" s="27">
        <v>269</v>
      </c>
      <c r="V17" s="27">
        <v>224</v>
      </c>
      <c r="W17" s="27">
        <v>223.71039000000002</v>
      </c>
      <c r="X17" s="27">
        <v>237</v>
      </c>
      <c r="Y17" s="27">
        <v>156</v>
      </c>
      <c r="Z17" s="27">
        <v>176</v>
      </c>
      <c r="AA17" s="27">
        <v>1120</v>
      </c>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row>
    <row r="18" spans="1:85" s="77" customFormat="1" ht="16" customHeight="1">
      <c r="A18" s="44" t="s">
        <v>113</v>
      </c>
      <c r="B18" s="27">
        <v>305</v>
      </c>
      <c r="C18" s="27">
        <v>130</v>
      </c>
      <c r="D18" s="27">
        <v>18</v>
      </c>
      <c r="E18" s="27">
        <v>18</v>
      </c>
      <c r="F18" s="27">
        <v>18</v>
      </c>
      <c r="G18" s="27">
        <v>0</v>
      </c>
      <c r="H18" s="27">
        <v>0</v>
      </c>
      <c r="I18" s="27">
        <v>0</v>
      </c>
      <c r="J18" s="27">
        <v>300</v>
      </c>
      <c r="K18" s="27">
        <v>339</v>
      </c>
      <c r="L18" s="27">
        <v>347</v>
      </c>
      <c r="M18" s="27">
        <v>309</v>
      </c>
      <c r="N18" s="27">
        <v>125</v>
      </c>
      <c r="O18" s="27">
        <v>115</v>
      </c>
      <c r="P18" s="27">
        <v>4</v>
      </c>
      <c r="Q18" s="27">
        <v>6</v>
      </c>
      <c r="R18" s="27">
        <v>6</v>
      </c>
      <c r="S18" s="27">
        <v>6</v>
      </c>
      <c r="T18" s="27">
        <v>10</v>
      </c>
      <c r="U18" s="27">
        <v>49</v>
      </c>
      <c r="V18" s="27">
        <v>49</v>
      </c>
      <c r="W18" s="27">
        <v>49.266379999999998</v>
      </c>
      <c r="X18" s="27">
        <v>1659</v>
      </c>
      <c r="Y18" s="27">
        <v>1072</v>
      </c>
      <c r="Z18" s="27">
        <v>13760</v>
      </c>
      <c r="AA18" s="27">
        <v>1044</v>
      </c>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row>
    <row r="19" spans="1:85" s="77" customFormat="1" ht="16" customHeight="1">
      <c r="A19" s="45" t="s">
        <v>73</v>
      </c>
      <c r="B19" s="25">
        <v>7328</v>
      </c>
      <c r="C19" s="25">
        <v>7073</v>
      </c>
      <c r="D19" s="25">
        <v>6627</v>
      </c>
      <c r="E19" s="25">
        <v>6346</v>
      </c>
      <c r="F19" s="25">
        <v>6360</v>
      </c>
      <c r="G19" s="25">
        <v>3762</v>
      </c>
      <c r="H19" s="25">
        <v>3520</v>
      </c>
      <c r="I19" s="25">
        <v>3875</v>
      </c>
      <c r="J19" s="25">
        <v>9451</v>
      </c>
      <c r="K19" s="25">
        <v>8662</v>
      </c>
      <c r="L19" s="25">
        <v>7027</v>
      </c>
      <c r="M19" s="27">
        <v>6354</v>
      </c>
      <c r="N19" s="27">
        <v>7842</v>
      </c>
      <c r="O19" s="27">
        <v>8477</v>
      </c>
      <c r="P19" s="27">
        <v>7645</v>
      </c>
      <c r="Q19" s="27">
        <v>6774</v>
      </c>
      <c r="R19" s="27">
        <v>5910</v>
      </c>
      <c r="S19" s="27">
        <v>13795</v>
      </c>
      <c r="T19" s="27">
        <v>15401</v>
      </c>
      <c r="U19" s="27">
        <v>16530</v>
      </c>
      <c r="V19" s="27">
        <v>15693</v>
      </c>
      <c r="W19" s="27">
        <v>14796.996349999998</v>
      </c>
      <c r="X19" s="27">
        <v>4167</v>
      </c>
      <c r="Y19" s="27">
        <v>5051</v>
      </c>
      <c r="Z19" s="27">
        <v>5247</v>
      </c>
      <c r="AA19" s="27">
        <v>5322</v>
      </c>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row>
    <row r="20" spans="1:85" s="77" customFormat="1" ht="16" customHeight="1">
      <c r="A20" s="48" t="s">
        <v>74</v>
      </c>
      <c r="B20" s="31">
        <v>274280</v>
      </c>
      <c r="C20" s="31">
        <v>273945</v>
      </c>
      <c r="D20" s="31">
        <v>256143</v>
      </c>
      <c r="E20" s="31">
        <v>225634</v>
      </c>
      <c r="F20" s="31">
        <v>222726</v>
      </c>
      <c r="G20" s="31">
        <v>220047</v>
      </c>
      <c r="H20" s="31">
        <v>218321</v>
      </c>
      <c r="I20" s="31">
        <v>74617</v>
      </c>
      <c r="J20" s="31">
        <v>75452</v>
      </c>
      <c r="K20" s="31">
        <v>75667</v>
      </c>
      <c r="L20" s="31">
        <v>120278</v>
      </c>
      <c r="M20" s="65">
        <v>147332</v>
      </c>
      <c r="N20" s="65">
        <v>146228</v>
      </c>
      <c r="O20" s="65">
        <v>145489</v>
      </c>
      <c r="P20" s="65">
        <v>204048</v>
      </c>
      <c r="Q20" s="65">
        <v>216417</v>
      </c>
      <c r="R20" s="65">
        <v>278454</v>
      </c>
      <c r="S20" s="65">
        <v>298251</v>
      </c>
      <c r="T20" s="65">
        <v>320144</v>
      </c>
      <c r="U20" s="65">
        <v>372095</v>
      </c>
      <c r="V20" s="65">
        <v>370270</v>
      </c>
      <c r="W20" s="65">
        <v>419469.92246999993</v>
      </c>
      <c r="X20" s="65">
        <v>536184</v>
      </c>
      <c r="Y20" s="65">
        <v>533563</v>
      </c>
      <c r="Z20" s="65">
        <v>515991</v>
      </c>
      <c r="AA20" s="65">
        <v>524761</v>
      </c>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row>
    <row r="21" spans="1:85" s="79" customFormat="1">
      <c r="A21" s="46"/>
      <c r="B21" s="78"/>
      <c r="C21" s="78"/>
      <c r="D21" s="78"/>
      <c r="E21" s="78"/>
      <c r="F21" s="78"/>
      <c r="G21" s="78"/>
      <c r="H21" s="78"/>
      <c r="I21" s="78"/>
      <c r="J21" s="37"/>
      <c r="K21" s="37"/>
      <c r="L21" s="37"/>
      <c r="M21" s="37"/>
      <c r="N21" s="37"/>
      <c r="O21" s="37"/>
      <c r="P21" s="37"/>
      <c r="Q21" s="37"/>
      <c r="R21" s="37"/>
      <c r="S21" s="37"/>
      <c r="T21" s="37"/>
      <c r="U21" s="37"/>
      <c r="V21" s="37"/>
      <c r="W21" s="37"/>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row>
    <row r="22" spans="1:85" s="75" customFormat="1" ht="19.5" customHeight="1">
      <c r="A22" s="103" t="s">
        <v>1</v>
      </c>
      <c r="B22" s="104" t="s">
        <v>37</v>
      </c>
      <c r="C22" s="104" t="s">
        <v>38</v>
      </c>
      <c r="D22" s="104" t="s">
        <v>39</v>
      </c>
      <c r="E22" s="104" t="s">
        <v>40</v>
      </c>
      <c r="F22" s="104" t="s">
        <v>42</v>
      </c>
      <c r="G22" s="104" t="s">
        <v>43</v>
      </c>
      <c r="H22" s="104" t="s">
        <v>44</v>
      </c>
      <c r="I22" s="104" t="s">
        <v>45</v>
      </c>
      <c r="J22" s="104" t="s">
        <v>46</v>
      </c>
      <c r="K22" s="104" t="s">
        <v>47</v>
      </c>
      <c r="L22" s="104" t="s">
        <v>48</v>
      </c>
      <c r="M22" s="104" t="s">
        <v>49</v>
      </c>
      <c r="N22" s="104" t="s">
        <v>50</v>
      </c>
      <c r="O22" s="104" t="s">
        <v>51</v>
      </c>
      <c r="P22" s="104" t="s">
        <v>52</v>
      </c>
      <c r="Q22" s="104" t="s">
        <v>53</v>
      </c>
      <c r="R22" s="104" t="s">
        <v>54</v>
      </c>
      <c r="S22" s="104" t="s">
        <v>55</v>
      </c>
      <c r="T22" s="104" t="s">
        <v>56</v>
      </c>
      <c r="U22" s="104" t="s">
        <v>57</v>
      </c>
      <c r="V22" s="104" t="s">
        <v>58</v>
      </c>
      <c r="W22" s="104" t="s">
        <v>59</v>
      </c>
      <c r="X22" s="104" t="s">
        <v>93</v>
      </c>
      <c r="Y22" s="104" t="s">
        <v>188</v>
      </c>
      <c r="Z22" s="104" t="s">
        <v>185</v>
      </c>
      <c r="AA22" s="104" t="s">
        <v>189</v>
      </c>
    </row>
    <row r="23" spans="1:85" s="73" customFormat="1" ht="16" customHeight="1">
      <c r="A23" s="47" t="s">
        <v>75</v>
      </c>
      <c r="B23" s="25">
        <v>377527</v>
      </c>
      <c r="C23" s="25">
        <v>372205</v>
      </c>
      <c r="D23" s="25">
        <v>344296</v>
      </c>
      <c r="E23" s="25">
        <v>300009</v>
      </c>
      <c r="F23" s="25">
        <v>297273</v>
      </c>
      <c r="G23" s="25">
        <v>286299</v>
      </c>
      <c r="H23" s="25">
        <v>285001</v>
      </c>
      <c r="I23" s="25">
        <v>137607</v>
      </c>
      <c r="J23" s="25">
        <v>148424</v>
      </c>
      <c r="K23" s="25">
        <v>144930</v>
      </c>
      <c r="L23" s="25">
        <v>163739</v>
      </c>
      <c r="M23" s="25">
        <v>261125</v>
      </c>
      <c r="N23" s="25">
        <v>263110</v>
      </c>
      <c r="O23" s="25">
        <v>260759</v>
      </c>
      <c r="P23" s="25">
        <v>294549</v>
      </c>
      <c r="Q23" s="25">
        <v>300478</v>
      </c>
      <c r="R23" s="25">
        <v>447094</v>
      </c>
      <c r="S23" s="25">
        <v>466154</v>
      </c>
      <c r="T23" s="25">
        <v>489799</v>
      </c>
      <c r="U23" s="25">
        <v>531374</v>
      </c>
      <c r="V23" s="25">
        <v>534425</v>
      </c>
      <c r="W23" s="25">
        <v>670292.12848000007</v>
      </c>
      <c r="X23" s="25">
        <v>772422</v>
      </c>
      <c r="Y23" s="25">
        <v>770463</v>
      </c>
      <c r="Z23" s="25">
        <v>755644</v>
      </c>
      <c r="AA23" s="25">
        <v>736261</v>
      </c>
    </row>
    <row r="24" spans="1:85" s="75" customFormat="1" ht="16" customHeight="1">
      <c r="A24" s="20" t="s">
        <v>72</v>
      </c>
      <c r="B24" s="25">
        <v>29271</v>
      </c>
      <c r="C24" s="25">
        <v>29439</v>
      </c>
      <c r="D24" s="25">
        <v>24770</v>
      </c>
      <c r="E24" s="25">
        <v>20450</v>
      </c>
      <c r="F24" s="25">
        <v>22956</v>
      </c>
      <c r="G24" s="25">
        <v>20853</v>
      </c>
      <c r="H24" s="25">
        <v>20929</v>
      </c>
      <c r="I24" s="25">
        <v>24136</v>
      </c>
      <c r="J24" s="25">
        <v>25849</v>
      </c>
      <c r="K24" s="25">
        <v>23625</v>
      </c>
      <c r="L24" s="25">
        <v>30045</v>
      </c>
      <c r="M24" s="25">
        <v>39575</v>
      </c>
      <c r="N24" s="25">
        <v>39660</v>
      </c>
      <c r="O24" s="25">
        <v>38769</v>
      </c>
      <c r="P24" s="25">
        <v>42306</v>
      </c>
      <c r="Q24" s="25">
        <v>44213</v>
      </c>
      <c r="R24" s="25">
        <v>47818</v>
      </c>
      <c r="S24" s="25">
        <v>68450</v>
      </c>
      <c r="T24" s="25">
        <v>75808</v>
      </c>
      <c r="U24" s="25">
        <v>86876</v>
      </c>
      <c r="V24" s="25">
        <v>106141</v>
      </c>
      <c r="W24" s="25">
        <v>109195.97799036604</v>
      </c>
      <c r="X24" s="25">
        <v>139710</v>
      </c>
      <c r="Y24" s="25">
        <v>149777</v>
      </c>
      <c r="Z24" s="25">
        <v>148715</v>
      </c>
      <c r="AA24" s="25">
        <v>149965</v>
      </c>
    </row>
    <row r="25" spans="1:85" s="80" customFormat="1" ht="16" customHeight="1">
      <c r="A25" s="93" t="s">
        <v>76</v>
      </c>
      <c r="B25" s="27">
        <v>2195</v>
      </c>
      <c r="C25" s="27">
        <v>4401</v>
      </c>
      <c r="D25" s="27">
        <v>3539</v>
      </c>
      <c r="E25" s="27">
        <v>4074</v>
      </c>
      <c r="F25" s="27">
        <v>3742</v>
      </c>
      <c r="G25" s="27">
        <v>6860</v>
      </c>
      <c r="H25" s="27">
        <v>6938</v>
      </c>
      <c r="I25" s="27">
        <v>8232</v>
      </c>
      <c r="J25" s="27">
        <v>7344</v>
      </c>
      <c r="K25" s="27">
        <v>7817</v>
      </c>
      <c r="L25" s="27">
        <v>6256</v>
      </c>
      <c r="M25" s="27">
        <v>7435</v>
      </c>
      <c r="N25" s="27">
        <v>7842</v>
      </c>
      <c r="O25" s="27">
        <v>5832</v>
      </c>
      <c r="P25" s="27">
        <v>5787</v>
      </c>
      <c r="Q25" s="27">
        <v>7061</v>
      </c>
      <c r="R25" s="27">
        <v>6689</v>
      </c>
      <c r="S25" s="27">
        <v>6772</v>
      </c>
      <c r="T25" s="27">
        <v>7418</v>
      </c>
      <c r="U25" s="27">
        <v>7159</v>
      </c>
      <c r="V25" s="27">
        <v>8365</v>
      </c>
      <c r="W25" s="27">
        <v>10261.406959999998</v>
      </c>
      <c r="X25" s="27">
        <v>15982</v>
      </c>
      <c r="Y25" s="27">
        <v>12438</v>
      </c>
      <c r="Z25" s="27">
        <v>12870</v>
      </c>
      <c r="AA25" s="27">
        <v>11111</v>
      </c>
    </row>
    <row r="26" spans="1:85" s="75" customFormat="1" ht="16" customHeight="1">
      <c r="A26" s="93" t="s">
        <v>114</v>
      </c>
      <c r="B26" s="27">
        <v>12247</v>
      </c>
      <c r="C26" s="27">
        <v>10437</v>
      </c>
      <c r="D26" s="27">
        <v>9317</v>
      </c>
      <c r="E26" s="27">
        <v>7940</v>
      </c>
      <c r="F26" s="27">
        <v>10549</v>
      </c>
      <c r="G26" s="27">
        <v>7844</v>
      </c>
      <c r="H26" s="27">
        <v>8358</v>
      </c>
      <c r="I26" s="27">
        <v>10054</v>
      </c>
      <c r="J26" s="27">
        <v>10611</v>
      </c>
      <c r="K26" s="27">
        <v>9367</v>
      </c>
      <c r="L26" s="27">
        <v>9327</v>
      </c>
      <c r="M26" s="27">
        <v>9545</v>
      </c>
      <c r="N26" s="27">
        <v>9961</v>
      </c>
      <c r="O26" s="27">
        <v>10210</v>
      </c>
      <c r="P26" s="27">
        <v>11533</v>
      </c>
      <c r="Q26" s="27">
        <v>9562</v>
      </c>
      <c r="R26" s="27">
        <v>11718</v>
      </c>
      <c r="S26" s="27">
        <v>10101</v>
      </c>
      <c r="T26" s="27">
        <v>14110</v>
      </c>
      <c r="U26" s="27">
        <v>16671</v>
      </c>
      <c r="V26" s="27">
        <v>19364</v>
      </c>
      <c r="W26" s="27">
        <v>15807.503119999999</v>
      </c>
      <c r="X26" s="27">
        <v>26593</v>
      </c>
      <c r="Y26" s="27">
        <v>32059</v>
      </c>
      <c r="Z26" s="27">
        <v>32519</v>
      </c>
      <c r="AA26" s="27">
        <v>30295</v>
      </c>
    </row>
    <row r="27" spans="1:85" s="75" customFormat="1" ht="16" customHeight="1">
      <c r="A27" s="93" t="s">
        <v>115</v>
      </c>
      <c r="B27" s="27">
        <v>3780</v>
      </c>
      <c r="C27" s="27">
        <v>3923</v>
      </c>
      <c r="D27" s="27">
        <v>3248</v>
      </c>
      <c r="E27" s="27">
        <v>2016</v>
      </c>
      <c r="F27" s="27">
        <v>1749</v>
      </c>
      <c r="G27" s="27">
        <v>557</v>
      </c>
      <c r="H27" s="27">
        <v>463</v>
      </c>
      <c r="I27" s="27">
        <v>265</v>
      </c>
      <c r="J27" s="27">
        <v>358</v>
      </c>
      <c r="K27" s="27">
        <v>189</v>
      </c>
      <c r="L27" s="27">
        <v>510</v>
      </c>
      <c r="M27" s="27">
        <v>695</v>
      </c>
      <c r="N27" s="27">
        <v>542</v>
      </c>
      <c r="O27" s="27">
        <v>346</v>
      </c>
      <c r="P27" s="27">
        <v>655</v>
      </c>
      <c r="Q27" s="27">
        <v>551</v>
      </c>
      <c r="R27" s="27">
        <v>780</v>
      </c>
      <c r="S27" s="27">
        <v>738</v>
      </c>
      <c r="T27" s="27">
        <v>497</v>
      </c>
      <c r="U27" s="27">
        <v>1084</v>
      </c>
      <c r="V27" s="27">
        <v>1249</v>
      </c>
      <c r="W27" s="27">
        <v>1031.02712</v>
      </c>
      <c r="X27" s="27">
        <v>2187</v>
      </c>
      <c r="Y27" s="27">
        <v>1237</v>
      </c>
      <c r="Z27" s="27">
        <v>1232</v>
      </c>
      <c r="AA27" s="27">
        <v>1466</v>
      </c>
    </row>
    <row r="28" spans="1:85" s="75" customFormat="1" ht="16" customHeight="1">
      <c r="A28" s="93" t="s">
        <v>116</v>
      </c>
      <c r="B28" s="27">
        <v>2803</v>
      </c>
      <c r="C28" s="27">
        <v>3154</v>
      </c>
      <c r="D28" s="27">
        <v>2316</v>
      </c>
      <c r="E28" s="27">
        <v>1706</v>
      </c>
      <c r="F28" s="27">
        <v>2195</v>
      </c>
      <c r="G28" s="27">
        <v>1482</v>
      </c>
      <c r="H28" s="27">
        <v>1403</v>
      </c>
      <c r="I28" s="27">
        <v>1382</v>
      </c>
      <c r="J28" s="27">
        <v>1376</v>
      </c>
      <c r="K28" s="27">
        <v>1475</v>
      </c>
      <c r="L28" s="27">
        <v>1440</v>
      </c>
      <c r="M28" s="27">
        <v>1700</v>
      </c>
      <c r="N28" s="27">
        <v>2746</v>
      </c>
      <c r="O28" s="27">
        <v>4618</v>
      </c>
      <c r="P28" s="27">
        <v>4489</v>
      </c>
      <c r="Q28" s="27">
        <v>6235</v>
      </c>
      <c r="R28" s="27">
        <v>6034</v>
      </c>
      <c r="S28" s="27">
        <v>6021</v>
      </c>
      <c r="T28" s="27">
        <v>6667</v>
      </c>
      <c r="U28" s="27">
        <v>6497</v>
      </c>
      <c r="V28" s="27">
        <v>7752</v>
      </c>
      <c r="W28" s="27">
        <v>8168.3651399999999</v>
      </c>
      <c r="X28" s="27">
        <v>9604</v>
      </c>
      <c r="Y28" s="27">
        <v>10260</v>
      </c>
      <c r="Z28" s="27">
        <v>10529</v>
      </c>
      <c r="AA28" s="27">
        <v>11292</v>
      </c>
    </row>
    <row r="29" spans="1:85" s="75" customFormat="1" ht="16" customHeight="1">
      <c r="A29" s="93" t="s">
        <v>117</v>
      </c>
      <c r="B29" s="27">
        <v>701</v>
      </c>
      <c r="C29" s="27">
        <v>569</v>
      </c>
      <c r="D29" s="27">
        <v>233</v>
      </c>
      <c r="E29" s="27">
        <v>1021</v>
      </c>
      <c r="F29" s="27">
        <v>1134</v>
      </c>
      <c r="G29" s="27">
        <v>493</v>
      </c>
      <c r="H29" s="27">
        <v>789</v>
      </c>
      <c r="I29" s="27">
        <v>1105</v>
      </c>
      <c r="J29" s="27">
        <v>1338</v>
      </c>
      <c r="K29" s="27">
        <v>462</v>
      </c>
      <c r="L29" s="27">
        <v>675</v>
      </c>
      <c r="M29" s="27">
        <v>1494</v>
      </c>
      <c r="N29" s="27">
        <v>1684</v>
      </c>
      <c r="O29" s="27">
        <v>802</v>
      </c>
      <c r="P29" s="27">
        <v>250</v>
      </c>
      <c r="Q29" s="27">
        <v>248</v>
      </c>
      <c r="R29" s="27">
        <v>309</v>
      </c>
      <c r="S29" s="27">
        <v>308</v>
      </c>
      <c r="T29" s="27">
        <v>312</v>
      </c>
      <c r="U29" s="27">
        <v>1679</v>
      </c>
      <c r="V29" s="27">
        <v>1377</v>
      </c>
      <c r="W29" s="27">
        <v>566.70694000000015</v>
      </c>
      <c r="X29" s="27">
        <v>1364</v>
      </c>
      <c r="Y29" s="27">
        <v>6335</v>
      </c>
      <c r="Z29" s="27">
        <v>6335</v>
      </c>
      <c r="AA29" s="27">
        <v>92</v>
      </c>
    </row>
    <row r="30" spans="1:85" s="75" customFormat="1" ht="16" customHeight="1">
      <c r="A30" s="93" t="s">
        <v>118</v>
      </c>
      <c r="B30" s="27">
        <v>40</v>
      </c>
      <c r="C30" s="27">
        <v>40</v>
      </c>
      <c r="D30" s="27">
        <v>71</v>
      </c>
      <c r="E30" s="27">
        <v>4</v>
      </c>
      <c r="F30" s="27">
        <v>0</v>
      </c>
      <c r="G30" s="27">
        <v>0</v>
      </c>
      <c r="H30" s="27">
        <v>0</v>
      </c>
      <c r="I30" s="27">
        <v>0</v>
      </c>
      <c r="J30" s="27" t="s">
        <v>0</v>
      </c>
      <c r="K30" s="27" t="s">
        <v>0</v>
      </c>
      <c r="L30" s="27">
        <v>0</v>
      </c>
      <c r="M30" s="27">
        <v>0</v>
      </c>
      <c r="N30" s="27">
        <v>0</v>
      </c>
      <c r="O30" s="27">
        <v>0</v>
      </c>
      <c r="P30" s="27">
        <v>0</v>
      </c>
      <c r="Q30" s="27">
        <v>0</v>
      </c>
      <c r="R30" s="27">
        <v>0</v>
      </c>
      <c r="S30" s="27">
        <v>0</v>
      </c>
      <c r="T30" s="27">
        <v>0</v>
      </c>
      <c r="U30" s="27">
        <v>0</v>
      </c>
      <c r="V30" s="27" t="s">
        <v>0</v>
      </c>
      <c r="W30" s="27" t="s">
        <v>0</v>
      </c>
      <c r="X30" s="27" t="s">
        <v>0</v>
      </c>
      <c r="Y30" s="27">
        <v>0</v>
      </c>
      <c r="Z30" s="27">
        <v>0</v>
      </c>
      <c r="AA30" s="27">
        <v>0</v>
      </c>
    </row>
    <row r="31" spans="1:85" s="75" customFormat="1" ht="16" customHeight="1">
      <c r="A31" s="93" t="s">
        <v>119</v>
      </c>
      <c r="B31" s="27">
        <v>2979</v>
      </c>
      <c r="C31" s="27">
        <v>2979</v>
      </c>
      <c r="D31" s="27">
        <v>3580</v>
      </c>
      <c r="E31" s="27">
        <v>323</v>
      </c>
      <c r="F31" s="27">
        <v>451</v>
      </c>
      <c r="G31" s="27">
        <v>345</v>
      </c>
      <c r="H31" s="27">
        <v>390</v>
      </c>
      <c r="I31" s="27">
        <v>1457</v>
      </c>
      <c r="J31" s="27">
        <v>1111</v>
      </c>
      <c r="K31" s="27">
        <v>1099</v>
      </c>
      <c r="L31" s="27">
        <v>9250</v>
      </c>
      <c r="M31" s="27">
        <v>14344</v>
      </c>
      <c r="N31" s="27">
        <v>11381</v>
      </c>
      <c r="O31" s="27">
        <v>12885</v>
      </c>
      <c r="P31" s="27">
        <v>14877</v>
      </c>
      <c r="Q31" s="27">
        <v>16374</v>
      </c>
      <c r="R31" s="27">
        <v>17120</v>
      </c>
      <c r="S31" s="27">
        <v>40580</v>
      </c>
      <c r="T31" s="27">
        <v>32442</v>
      </c>
      <c r="U31" s="27">
        <v>34755</v>
      </c>
      <c r="V31" s="27">
        <v>48578</v>
      </c>
      <c r="W31" s="27">
        <v>56981.795240000007</v>
      </c>
      <c r="X31" s="27">
        <v>58727</v>
      </c>
      <c r="Y31" s="27">
        <v>73551</v>
      </c>
      <c r="Z31" s="27">
        <v>74046</v>
      </c>
      <c r="AA31" s="27">
        <v>85555</v>
      </c>
    </row>
    <row r="32" spans="1:85" s="75" customFormat="1" ht="16" customHeight="1">
      <c r="A32" s="93" t="s">
        <v>120</v>
      </c>
      <c r="B32" s="27">
        <v>0</v>
      </c>
      <c r="C32" s="27">
        <v>0</v>
      </c>
      <c r="D32" s="27">
        <v>0</v>
      </c>
      <c r="E32" s="27">
        <v>0</v>
      </c>
      <c r="F32" s="27" t="s">
        <v>0</v>
      </c>
      <c r="G32" s="27" t="s">
        <v>0</v>
      </c>
      <c r="H32" s="27">
        <v>0</v>
      </c>
      <c r="I32" s="27">
        <v>0</v>
      </c>
      <c r="J32" s="27">
        <v>0</v>
      </c>
      <c r="K32" s="27">
        <v>0</v>
      </c>
      <c r="L32" s="27">
        <v>0</v>
      </c>
      <c r="M32" s="27">
        <v>0</v>
      </c>
      <c r="N32" s="27">
        <v>0</v>
      </c>
      <c r="O32" s="27">
        <v>0</v>
      </c>
      <c r="P32" s="49">
        <v>0</v>
      </c>
      <c r="Q32" s="27">
        <v>0</v>
      </c>
      <c r="R32" s="27">
        <v>0</v>
      </c>
      <c r="S32" s="27">
        <v>0</v>
      </c>
      <c r="T32" s="27">
        <v>2978</v>
      </c>
      <c r="U32" s="27">
        <v>3324</v>
      </c>
      <c r="V32" s="27">
        <v>2821</v>
      </c>
      <c r="W32" s="27">
        <v>2405.7442400000004</v>
      </c>
      <c r="X32" s="27">
        <v>4239</v>
      </c>
      <c r="Y32" s="27">
        <v>4445</v>
      </c>
      <c r="Z32" s="27">
        <v>4672</v>
      </c>
      <c r="AA32" s="27">
        <v>4894</v>
      </c>
    </row>
    <row r="33" spans="1:85" s="81" customFormat="1" ht="16" customHeight="1">
      <c r="A33" s="93" t="s">
        <v>121</v>
      </c>
      <c r="B33" s="27">
        <v>0</v>
      </c>
      <c r="C33" s="27">
        <v>0</v>
      </c>
      <c r="D33" s="27">
        <v>0</v>
      </c>
      <c r="E33" s="27">
        <v>0</v>
      </c>
      <c r="F33" s="27">
        <v>0</v>
      </c>
      <c r="G33" s="27">
        <v>0</v>
      </c>
      <c r="H33" s="27">
        <v>0</v>
      </c>
      <c r="I33" s="27">
        <v>0</v>
      </c>
      <c r="J33" s="27">
        <v>0</v>
      </c>
      <c r="K33" s="27">
        <v>0</v>
      </c>
      <c r="L33" s="27">
        <v>1774</v>
      </c>
      <c r="M33" s="27">
        <v>2796</v>
      </c>
      <c r="N33" s="27">
        <v>4092</v>
      </c>
      <c r="O33" s="27">
        <v>2689</v>
      </c>
      <c r="P33" s="27">
        <v>3139</v>
      </c>
      <c r="Q33" s="27">
        <v>2994</v>
      </c>
      <c r="R33" s="27">
        <v>2536</v>
      </c>
      <c r="S33" s="27">
        <v>2679</v>
      </c>
      <c r="T33" s="27">
        <v>3017</v>
      </c>
      <c r="U33" s="27">
        <v>2222</v>
      </c>
      <c r="V33" s="27">
        <v>3141</v>
      </c>
      <c r="W33" s="27">
        <v>3272.9518700000003</v>
      </c>
      <c r="X33" s="27">
        <v>4524</v>
      </c>
      <c r="Y33" s="27">
        <v>2686</v>
      </c>
      <c r="Z33" s="27">
        <v>2933</v>
      </c>
      <c r="AA33" s="27">
        <v>2661</v>
      </c>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S33" s="80"/>
      <c r="BT33" s="80"/>
      <c r="BU33" s="80"/>
      <c r="BV33" s="80"/>
      <c r="BW33" s="80"/>
      <c r="BX33" s="80"/>
      <c r="BY33" s="80"/>
      <c r="BZ33" s="80"/>
      <c r="CA33" s="80"/>
      <c r="CB33" s="80"/>
      <c r="CC33" s="80"/>
      <c r="CD33" s="80"/>
      <c r="CE33" s="80"/>
      <c r="CF33" s="80"/>
      <c r="CG33" s="80"/>
    </row>
    <row r="34" spans="1:85" s="77" customFormat="1" ht="16" customHeight="1">
      <c r="A34" s="94" t="s">
        <v>122</v>
      </c>
      <c r="B34" s="27">
        <v>4526</v>
      </c>
      <c r="C34" s="27">
        <v>3936</v>
      </c>
      <c r="D34" s="27">
        <v>2466</v>
      </c>
      <c r="E34" s="27">
        <v>3366</v>
      </c>
      <c r="F34" s="27">
        <v>3136</v>
      </c>
      <c r="G34" s="27">
        <v>3272</v>
      </c>
      <c r="H34" s="27">
        <v>2588</v>
      </c>
      <c r="I34" s="27">
        <v>1641</v>
      </c>
      <c r="J34" s="27">
        <v>3711</v>
      </c>
      <c r="K34" s="27">
        <v>3216</v>
      </c>
      <c r="L34" s="27">
        <v>813</v>
      </c>
      <c r="M34" s="27">
        <v>1566</v>
      </c>
      <c r="N34" s="27">
        <v>1412</v>
      </c>
      <c r="O34" s="27">
        <v>1387</v>
      </c>
      <c r="P34" s="27">
        <v>1576</v>
      </c>
      <c r="Q34" s="27">
        <v>1188</v>
      </c>
      <c r="R34" s="27">
        <v>2632</v>
      </c>
      <c r="S34" s="27">
        <v>1251</v>
      </c>
      <c r="T34" s="27">
        <v>8367</v>
      </c>
      <c r="U34" s="27">
        <v>13485</v>
      </c>
      <c r="V34" s="27">
        <v>13494</v>
      </c>
      <c r="W34" s="27">
        <v>10700.477360366031</v>
      </c>
      <c r="X34" s="27">
        <v>16490</v>
      </c>
      <c r="Y34" s="27">
        <v>6766</v>
      </c>
      <c r="Z34" s="27">
        <v>3579</v>
      </c>
      <c r="AA34" s="27">
        <v>2599</v>
      </c>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c r="CC34" s="75"/>
      <c r="CD34" s="75"/>
      <c r="CE34" s="75"/>
      <c r="CF34" s="75"/>
      <c r="CG34" s="75"/>
    </row>
    <row r="35" spans="1:85" s="77" customFormat="1" ht="16" customHeight="1">
      <c r="A35" s="20" t="s">
        <v>110</v>
      </c>
      <c r="B35" s="25">
        <v>11238</v>
      </c>
      <c r="C35" s="25">
        <v>12386</v>
      </c>
      <c r="D35" s="25">
        <v>12008</v>
      </c>
      <c r="E35" s="25">
        <v>22472</v>
      </c>
      <c r="F35" s="25">
        <v>21506</v>
      </c>
      <c r="G35" s="25">
        <v>30267</v>
      </c>
      <c r="H35" s="25">
        <v>29777</v>
      </c>
      <c r="I35" s="25">
        <v>20386</v>
      </c>
      <c r="J35" s="25">
        <v>24575</v>
      </c>
      <c r="K35" s="25">
        <v>23703</v>
      </c>
      <c r="L35" s="25">
        <v>36631</v>
      </c>
      <c r="M35" s="25">
        <v>45548</v>
      </c>
      <c r="N35" s="25">
        <v>47387</v>
      </c>
      <c r="O35" s="25">
        <v>46199</v>
      </c>
      <c r="P35" s="25">
        <v>73171</v>
      </c>
      <c r="Q35" s="25">
        <v>78434</v>
      </c>
      <c r="R35" s="25">
        <v>110472</v>
      </c>
      <c r="S35" s="25">
        <v>105548</v>
      </c>
      <c r="T35" s="25">
        <v>120009</v>
      </c>
      <c r="U35" s="25">
        <v>147772</v>
      </c>
      <c r="V35" s="25">
        <v>129205</v>
      </c>
      <c r="W35" s="25">
        <v>129196.93403999998</v>
      </c>
      <c r="X35" s="25">
        <v>164684</v>
      </c>
      <c r="Y35" s="25">
        <v>148042</v>
      </c>
      <c r="Z35" s="25">
        <v>138896</v>
      </c>
      <c r="AA35" s="25">
        <v>111282</v>
      </c>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c r="CC35" s="75"/>
      <c r="CD35" s="75"/>
      <c r="CE35" s="75"/>
      <c r="CF35" s="75"/>
      <c r="CG35" s="75"/>
    </row>
    <row r="36" spans="1:85" s="77" customFormat="1" ht="16" customHeight="1">
      <c r="A36" s="94" t="s">
        <v>76</v>
      </c>
      <c r="B36" s="27">
        <v>0</v>
      </c>
      <c r="C36" s="27">
        <v>0</v>
      </c>
      <c r="D36" s="27">
        <v>0</v>
      </c>
      <c r="E36" s="27">
        <v>0</v>
      </c>
      <c r="F36" s="27">
        <v>0</v>
      </c>
      <c r="G36" s="27">
        <v>0</v>
      </c>
      <c r="H36" s="27">
        <v>0</v>
      </c>
      <c r="I36" s="27">
        <v>0</v>
      </c>
      <c r="J36" s="27">
        <v>0</v>
      </c>
      <c r="K36" s="27">
        <v>0</v>
      </c>
      <c r="L36" s="27">
        <v>0</v>
      </c>
      <c r="M36" s="27">
        <v>0</v>
      </c>
      <c r="N36" s="27">
        <v>0</v>
      </c>
      <c r="O36" s="27">
        <v>2941</v>
      </c>
      <c r="P36" s="27">
        <v>2617</v>
      </c>
      <c r="Q36" s="27">
        <v>2420</v>
      </c>
      <c r="R36" s="27">
        <v>2511</v>
      </c>
      <c r="S36" s="27">
        <v>1200</v>
      </c>
      <c r="T36" s="27">
        <v>1820</v>
      </c>
      <c r="U36" s="27">
        <v>990</v>
      </c>
      <c r="V36" s="27">
        <v>1060</v>
      </c>
      <c r="W36" s="27">
        <v>922.42392999999993</v>
      </c>
      <c r="X36" s="27">
        <v>1216</v>
      </c>
      <c r="Y36" s="27">
        <v>1101</v>
      </c>
      <c r="Z36" s="27">
        <v>1123</v>
      </c>
      <c r="AA36" s="27">
        <v>1132</v>
      </c>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c r="CA36" s="75"/>
      <c r="CB36" s="75"/>
      <c r="CC36" s="75"/>
      <c r="CD36" s="75"/>
      <c r="CE36" s="75"/>
      <c r="CF36" s="75"/>
      <c r="CG36" s="75"/>
    </row>
    <row r="37" spans="1:85" s="77" customFormat="1" ht="16" customHeight="1">
      <c r="A37" s="94" t="s">
        <v>123</v>
      </c>
      <c r="B37" s="27">
        <v>7178</v>
      </c>
      <c r="C37" s="27">
        <v>6587</v>
      </c>
      <c r="D37" s="27">
        <v>5963</v>
      </c>
      <c r="E37" s="27">
        <v>11089</v>
      </c>
      <c r="F37" s="27">
        <v>10553</v>
      </c>
      <c r="G37" s="27">
        <v>10026</v>
      </c>
      <c r="H37" s="27">
        <v>9488</v>
      </c>
      <c r="I37" s="27">
        <v>4200</v>
      </c>
      <c r="J37" s="27">
        <v>3849</v>
      </c>
      <c r="K37" s="27">
        <v>3615</v>
      </c>
      <c r="L37" s="27">
        <v>3271</v>
      </c>
      <c r="M37" s="27">
        <v>2918</v>
      </c>
      <c r="N37" s="27">
        <v>2569</v>
      </c>
      <c r="O37" s="27">
        <v>1859</v>
      </c>
      <c r="P37" s="27">
        <v>6455</v>
      </c>
      <c r="Q37" s="27">
        <v>10202</v>
      </c>
      <c r="R37" s="27">
        <v>17665</v>
      </c>
      <c r="S37" s="27">
        <v>18234</v>
      </c>
      <c r="T37" s="27">
        <v>20729</v>
      </c>
      <c r="U37" s="27">
        <v>26306</v>
      </c>
      <c r="V37" s="27">
        <v>24592</v>
      </c>
      <c r="W37" s="27">
        <v>21765.780880000002</v>
      </c>
      <c r="X37" s="27">
        <v>15635</v>
      </c>
      <c r="Y37" s="27">
        <v>0</v>
      </c>
      <c r="Z37" s="27">
        <v>0</v>
      </c>
      <c r="AA37" s="27">
        <v>0</v>
      </c>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c r="BY37" s="75"/>
      <c r="BZ37" s="75"/>
      <c r="CA37" s="75"/>
      <c r="CB37" s="75"/>
      <c r="CC37" s="75"/>
      <c r="CD37" s="75"/>
      <c r="CE37" s="75"/>
      <c r="CF37" s="75"/>
      <c r="CG37" s="75"/>
    </row>
    <row r="38" spans="1:85" s="77" customFormat="1" ht="16" customHeight="1">
      <c r="A38" s="94" t="s">
        <v>116</v>
      </c>
      <c r="B38" s="27">
        <v>43</v>
      </c>
      <c r="C38" s="27">
        <v>31</v>
      </c>
      <c r="D38" s="27">
        <v>306</v>
      </c>
      <c r="E38" s="27">
        <v>306</v>
      </c>
      <c r="F38" s="27">
        <v>345</v>
      </c>
      <c r="G38" s="27">
        <v>320</v>
      </c>
      <c r="H38" s="27">
        <v>295</v>
      </c>
      <c r="I38" s="27">
        <v>111</v>
      </c>
      <c r="J38" s="27">
        <v>98</v>
      </c>
      <c r="K38" s="27">
        <v>85</v>
      </c>
      <c r="L38" s="27">
        <v>76</v>
      </c>
      <c r="M38" s="27">
        <v>63</v>
      </c>
      <c r="N38" s="27">
        <v>49</v>
      </c>
      <c r="O38" s="27">
        <v>0</v>
      </c>
      <c r="P38" s="27">
        <v>0</v>
      </c>
      <c r="Q38" s="27">
        <v>4007</v>
      </c>
      <c r="R38" s="27">
        <v>3767</v>
      </c>
      <c r="S38" s="27">
        <v>3546</v>
      </c>
      <c r="T38" s="27">
        <v>4305</v>
      </c>
      <c r="U38" s="27">
        <v>4065</v>
      </c>
      <c r="V38" s="27">
        <v>3841</v>
      </c>
      <c r="W38" s="27">
        <v>3771.8710799999999</v>
      </c>
      <c r="X38" s="27">
        <v>3344</v>
      </c>
      <c r="Y38" s="27">
        <v>2857</v>
      </c>
      <c r="Z38" s="27">
        <v>2909</v>
      </c>
      <c r="AA38" s="27">
        <v>2909</v>
      </c>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c r="BZ38" s="75"/>
      <c r="CA38" s="75"/>
      <c r="CB38" s="75"/>
      <c r="CC38" s="75"/>
      <c r="CD38" s="75"/>
      <c r="CE38" s="75"/>
      <c r="CF38" s="75"/>
      <c r="CG38" s="75"/>
    </row>
    <row r="39" spans="1:85" s="77" customFormat="1" ht="16" customHeight="1">
      <c r="A39" s="94" t="s">
        <v>124</v>
      </c>
      <c r="B39" s="27">
        <v>3753</v>
      </c>
      <c r="C39" s="27">
        <v>5539</v>
      </c>
      <c r="D39" s="27">
        <v>5519</v>
      </c>
      <c r="E39" s="27">
        <v>9626</v>
      </c>
      <c r="F39" s="27">
        <v>9541</v>
      </c>
      <c r="G39" s="27">
        <v>18853</v>
      </c>
      <c r="H39" s="27">
        <v>18899</v>
      </c>
      <c r="I39" s="27">
        <v>14080</v>
      </c>
      <c r="J39" s="27">
        <v>13586</v>
      </c>
      <c r="K39" s="27">
        <v>13044</v>
      </c>
      <c r="L39" s="27">
        <v>13051</v>
      </c>
      <c r="M39" s="27">
        <v>12352</v>
      </c>
      <c r="N39" s="27">
        <v>12223</v>
      </c>
      <c r="O39" s="27">
        <v>12985</v>
      </c>
      <c r="P39" s="27">
        <v>10792</v>
      </c>
      <c r="Q39" s="27">
        <v>10920</v>
      </c>
      <c r="R39" s="27">
        <v>10842</v>
      </c>
      <c r="S39" s="27">
        <v>11324</v>
      </c>
      <c r="T39" s="27">
        <v>8821</v>
      </c>
      <c r="U39" s="27">
        <v>6701</v>
      </c>
      <c r="V39" s="27">
        <v>6845</v>
      </c>
      <c r="W39" s="27">
        <v>6536.1355999999996</v>
      </c>
      <c r="X39" s="27">
        <v>8283</v>
      </c>
      <c r="Y39" s="27">
        <v>9266</v>
      </c>
      <c r="Z39" s="27">
        <v>9611</v>
      </c>
      <c r="AA39" s="27">
        <v>10167</v>
      </c>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c r="CC39" s="75"/>
      <c r="CD39" s="75"/>
      <c r="CE39" s="75"/>
      <c r="CF39" s="75"/>
      <c r="CG39" s="75"/>
    </row>
    <row r="40" spans="1:85" s="77" customFormat="1" ht="16" customHeight="1">
      <c r="A40" s="94" t="s">
        <v>119</v>
      </c>
      <c r="B40" s="27">
        <v>0</v>
      </c>
      <c r="C40" s="27">
        <v>0</v>
      </c>
      <c r="D40" s="27">
        <v>0</v>
      </c>
      <c r="E40" s="27">
        <v>1285</v>
      </c>
      <c r="F40" s="27">
        <v>901</v>
      </c>
      <c r="G40" s="27">
        <v>927</v>
      </c>
      <c r="H40" s="27">
        <v>955</v>
      </c>
      <c r="I40" s="27">
        <v>1855</v>
      </c>
      <c r="J40" s="27">
        <v>1835</v>
      </c>
      <c r="K40" s="27">
        <v>1746</v>
      </c>
      <c r="L40" s="27">
        <v>15734</v>
      </c>
      <c r="M40" s="27">
        <v>27500</v>
      </c>
      <c r="N40" s="27">
        <v>30276</v>
      </c>
      <c r="O40" s="27">
        <v>23848</v>
      </c>
      <c r="P40" s="27">
        <v>50179</v>
      </c>
      <c r="Q40" s="27">
        <v>48406</v>
      </c>
      <c r="R40" s="27">
        <v>74130</v>
      </c>
      <c r="S40" s="27">
        <v>61832</v>
      </c>
      <c r="T40" s="27">
        <v>73634</v>
      </c>
      <c r="U40" s="27">
        <v>98404</v>
      </c>
      <c r="V40" s="27">
        <v>82248</v>
      </c>
      <c r="W40" s="27">
        <v>86709.673869999984</v>
      </c>
      <c r="X40" s="27">
        <v>126045</v>
      </c>
      <c r="Y40" s="27">
        <v>116482</v>
      </c>
      <c r="Z40" s="27">
        <v>107960</v>
      </c>
      <c r="AA40" s="27">
        <v>80812</v>
      </c>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c r="BY40" s="75"/>
      <c r="BZ40" s="75"/>
      <c r="CA40" s="75"/>
      <c r="CB40" s="75"/>
      <c r="CC40" s="75"/>
      <c r="CD40" s="75"/>
      <c r="CE40" s="75"/>
      <c r="CF40" s="75"/>
      <c r="CG40" s="75"/>
    </row>
    <row r="41" spans="1:85" s="77" customFormat="1" ht="16" customHeight="1">
      <c r="A41" s="94" t="s">
        <v>121</v>
      </c>
      <c r="B41" s="27">
        <v>0</v>
      </c>
      <c r="C41" s="27">
        <v>0</v>
      </c>
      <c r="D41" s="27">
        <v>0</v>
      </c>
      <c r="E41" s="27">
        <v>0</v>
      </c>
      <c r="F41" s="27">
        <v>0</v>
      </c>
      <c r="G41" s="27">
        <v>0</v>
      </c>
      <c r="H41" s="27">
        <v>0</v>
      </c>
      <c r="I41" s="27">
        <v>0</v>
      </c>
      <c r="J41" s="27">
        <v>0</v>
      </c>
      <c r="K41" s="27">
        <v>0</v>
      </c>
      <c r="L41" s="27">
        <v>3113</v>
      </c>
      <c r="M41" s="27">
        <v>1334</v>
      </c>
      <c r="N41" s="27">
        <v>1334</v>
      </c>
      <c r="O41" s="27">
        <v>3641</v>
      </c>
      <c r="P41" s="27">
        <v>2211</v>
      </c>
      <c r="Q41" s="27">
        <v>1573</v>
      </c>
      <c r="R41" s="27">
        <v>1095</v>
      </c>
      <c r="S41" s="27">
        <v>8960</v>
      </c>
      <c r="T41" s="27">
        <v>10258</v>
      </c>
      <c r="U41" s="27">
        <v>10872</v>
      </c>
      <c r="V41" s="27">
        <v>10619</v>
      </c>
      <c r="W41" s="27">
        <v>9339.8682399999998</v>
      </c>
      <c r="X41" s="27">
        <v>9700</v>
      </c>
      <c r="Y41" s="27">
        <v>10388</v>
      </c>
      <c r="Z41" s="27">
        <v>9298</v>
      </c>
      <c r="AA41" s="27">
        <v>8067</v>
      </c>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row>
    <row r="42" spans="1:85" s="75" customFormat="1" ht="16" customHeight="1">
      <c r="A42" s="94" t="s">
        <v>125</v>
      </c>
      <c r="B42" s="27">
        <v>264</v>
      </c>
      <c r="C42" s="27">
        <v>229</v>
      </c>
      <c r="D42" s="27">
        <v>220</v>
      </c>
      <c r="E42" s="27">
        <v>166</v>
      </c>
      <c r="F42" s="27">
        <v>166</v>
      </c>
      <c r="G42" s="27">
        <v>141</v>
      </c>
      <c r="H42" s="27">
        <v>140</v>
      </c>
      <c r="I42" s="27">
        <v>140</v>
      </c>
      <c r="J42" s="27">
        <v>5207</v>
      </c>
      <c r="K42" s="27">
        <v>5213</v>
      </c>
      <c r="L42" s="27">
        <v>1386</v>
      </c>
      <c r="M42" s="27">
        <v>1381</v>
      </c>
      <c r="N42" s="27">
        <v>936</v>
      </c>
      <c r="O42" s="27">
        <v>925</v>
      </c>
      <c r="P42" s="27">
        <v>917</v>
      </c>
      <c r="Q42" s="27">
        <v>906</v>
      </c>
      <c r="R42" s="27">
        <v>462</v>
      </c>
      <c r="S42" s="27">
        <v>452</v>
      </c>
      <c r="T42" s="27">
        <v>442</v>
      </c>
      <c r="U42" s="27">
        <v>434</v>
      </c>
      <c r="V42" s="27" t="s">
        <v>0</v>
      </c>
      <c r="W42" s="27">
        <v>151.18043999999756</v>
      </c>
      <c r="X42" s="27">
        <v>461</v>
      </c>
      <c r="Y42" s="27">
        <v>7948</v>
      </c>
      <c r="Z42" s="27">
        <v>7995</v>
      </c>
      <c r="AA42" s="27">
        <v>8195</v>
      </c>
    </row>
    <row r="43" spans="1:85" s="75" customFormat="1" ht="16" customHeight="1">
      <c r="A43" s="20" t="s">
        <v>77</v>
      </c>
      <c r="B43" s="25">
        <v>337018</v>
      </c>
      <c r="C43" s="25">
        <v>330380</v>
      </c>
      <c r="D43" s="25">
        <v>307518</v>
      </c>
      <c r="E43" s="25">
        <v>257087</v>
      </c>
      <c r="F43" s="25">
        <v>252811</v>
      </c>
      <c r="G43" s="25">
        <v>235179</v>
      </c>
      <c r="H43" s="25">
        <v>234295</v>
      </c>
      <c r="I43" s="25">
        <v>93085</v>
      </c>
      <c r="J43" s="25">
        <v>98000</v>
      </c>
      <c r="K43" s="25">
        <v>97602</v>
      </c>
      <c r="L43" s="25">
        <v>97063</v>
      </c>
      <c r="M43" s="25">
        <v>176002</v>
      </c>
      <c r="N43" s="25">
        <v>176063</v>
      </c>
      <c r="O43" s="25">
        <v>175791</v>
      </c>
      <c r="P43" s="25">
        <v>179072</v>
      </c>
      <c r="Q43" s="25">
        <v>177831</v>
      </c>
      <c r="R43" s="25">
        <v>288804</v>
      </c>
      <c r="S43" s="25">
        <v>292156</v>
      </c>
      <c r="T43" s="25">
        <v>293982</v>
      </c>
      <c r="U43" s="25">
        <v>296726</v>
      </c>
      <c r="V43" s="25">
        <v>299079</v>
      </c>
      <c r="W43" s="25">
        <v>431899.21644963406</v>
      </c>
      <c r="X43" s="25">
        <v>468028</v>
      </c>
      <c r="Y43" s="25">
        <v>472644</v>
      </c>
      <c r="Z43" s="25">
        <v>468033</v>
      </c>
      <c r="AA43" s="25">
        <v>475014</v>
      </c>
    </row>
    <row r="44" spans="1:85" s="75" customFormat="1" ht="16" customHeight="1">
      <c r="A44" s="94" t="s">
        <v>126</v>
      </c>
      <c r="B44" s="27">
        <v>348386</v>
      </c>
      <c r="C44" s="27">
        <v>348386</v>
      </c>
      <c r="D44" s="27">
        <v>348406</v>
      </c>
      <c r="E44" s="27">
        <v>348407</v>
      </c>
      <c r="F44" s="27">
        <v>348407</v>
      </c>
      <c r="G44" s="27">
        <v>348407</v>
      </c>
      <c r="H44" s="27">
        <v>348407</v>
      </c>
      <c r="I44" s="27">
        <v>348407</v>
      </c>
      <c r="J44" s="27">
        <v>348407</v>
      </c>
      <c r="K44" s="27">
        <v>129970</v>
      </c>
      <c r="L44" s="27">
        <v>129970</v>
      </c>
      <c r="M44" s="27">
        <v>179848</v>
      </c>
      <c r="N44" s="27">
        <v>179848</v>
      </c>
      <c r="O44" s="27">
        <v>179848</v>
      </c>
      <c r="P44" s="27">
        <v>179848</v>
      </c>
      <c r="Q44" s="27">
        <v>179848</v>
      </c>
      <c r="R44" s="27">
        <v>179848</v>
      </c>
      <c r="S44" s="27">
        <v>264346</v>
      </c>
      <c r="T44" s="27">
        <v>264346</v>
      </c>
      <c r="U44" s="27">
        <v>264346</v>
      </c>
      <c r="V44" s="27">
        <v>264346</v>
      </c>
      <c r="W44" s="27">
        <v>264346.29694999999</v>
      </c>
      <c r="X44" s="27">
        <v>379427</v>
      </c>
      <c r="Y44" s="27">
        <v>379427</v>
      </c>
      <c r="Z44" s="27">
        <v>379427</v>
      </c>
      <c r="AA44" s="27">
        <v>379427</v>
      </c>
    </row>
    <row r="45" spans="1:85" s="75" customFormat="1" ht="16" customHeight="1">
      <c r="A45" s="94" t="s">
        <v>78</v>
      </c>
      <c r="B45" s="27">
        <v>0</v>
      </c>
      <c r="C45" s="27">
        <v>0</v>
      </c>
      <c r="D45" s="27">
        <v>0</v>
      </c>
      <c r="E45" s="27">
        <v>0</v>
      </c>
      <c r="F45" s="27">
        <v>0</v>
      </c>
      <c r="G45" s="27">
        <v>0</v>
      </c>
      <c r="H45" s="27">
        <v>0</v>
      </c>
      <c r="I45" s="27" t="s">
        <v>0</v>
      </c>
      <c r="J45" s="27" t="s">
        <v>0</v>
      </c>
      <c r="K45" s="27" t="s">
        <v>0</v>
      </c>
      <c r="L45" s="27" t="s">
        <v>0</v>
      </c>
      <c r="M45" s="27" t="s">
        <v>0</v>
      </c>
      <c r="N45" s="27" t="s">
        <v>0</v>
      </c>
      <c r="O45" s="27" t="s">
        <v>0</v>
      </c>
      <c r="P45" s="27" t="s">
        <v>0</v>
      </c>
      <c r="Q45" s="27" t="s">
        <v>0</v>
      </c>
      <c r="R45" s="27" t="s">
        <v>0</v>
      </c>
      <c r="S45" s="27" t="s">
        <v>0</v>
      </c>
      <c r="T45" s="27" t="s">
        <v>0</v>
      </c>
      <c r="U45" s="27" t="s">
        <v>0</v>
      </c>
      <c r="V45" s="27" t="s">
        <v>0</v>
      </c>
      <c r="W45" s="27">
        <v>131945.04</v>
      </c>
      <c r="X45" s="27">
        <v>0</v>
      </c>
      <c r="Y45" s="27">
        <v>0</v>
      </c>
      <c r="Z45" s="27"/>
      <c r="AA45" s="27"/>
    </row>
    <row r="46" spans="1:85" s="75" customFormat="1" ht="16" customHeight="1">
      <c r="A46" s="94" t="s">
        <v>127</v>
      </c>
      <c r="B46" s="27">
        <v>-36827</v>
      </c>
      <c r="C46" s="27">
        <v>-36827</v>
      </c>
      <c r="D46" s="27">
        <v>-36827</v>
      </c>
      <c r="E46" s="27">
        <v>-36827</v>
      </c>
      <c r="F46" s="27">
        <v>-36827</v>
      </c>
      <c r="G46" s="27">
        <v>-36827</v>
      </c>
      <c r="H46" s="27">
        <v>-36827</v>
      </c>
      <c r="I46" s="27">
        <v>-36827</v>
      </c>
      <c r="J46" s="27">
        <v>-36827</v>
      </c>
      <c r="K46" s="27">
        <v>-38141</v>
      </c>
      <c r="L46" s="27">
        <v>-38141</v>
      </c>
      <c r="M46" s="27">
        <v>-38141</v>
      </c>
      <c r="N46" s="27">
        <v>-38332</v>
      </c>
      <c r="O46" s="27">
        <v>-31903</v>
      </c>
      <c r="P46" s="27">
        <v>-29031</v>
      </c>
      <c r="Q46" s="27">
        <v>-29031</v>
      </c>
      <c r="R46" s="27">
        <v>-29031</v>
      </c>
      <c r="S46" s="27">
        <v>-9204</v>
      </c>
      <c r="T46" s="27">
        <v>-5184</v>
      </c>
      <c r="U46" s="27">
        <v>-5184</v>
      </c>
      <c r="V46" s="27" t="s">
        <v>0</v>
      </c>
      <c r="W46" s="27">
        <v>2379.4725796339699</v>
      </c>
      <c r="X46" s="27">
        <v>0</v>
      </c>
      <c r="Y46" s="27">
        <v>0</v>
      </c>
      <c r="Z46" s="27">
        <v>-1258</v>
      </c>
      <c r="AA46" s="27">
        <v>-677</v>
      </c>
    </row>
    <row r="47" spans="1:85" s="75" customFormat="1" ht="16" customHeight="1">
      <c r="A47" s="94" t="s">
        <v>128</v>
      </c>
      <c r="B47" s="27">
        <v>0</v>
      </c>
      <c r="C47" s="27">
        <v>0</v>
      </c>
      <c r="D47" s="27">
        <v>0</v>
      </c>
      <c r="E47" s="27">
        <v>0</v>
      </c>
      <c r="F47" s="27">
        <v>0</v>
      </c>
      <c r="G47" s="27">
        <v>0</v>
      </c>
      <c r="H47" s="27">
        <v>0</v>
      </c>
      <c r="I47" s="27">
        <v>0</v>
      </c>
      <c r="J47" s="27">
        <v>0</v>
      </c>
      <c r="K47" s="27">
        <v>0</v>
      </c>
      <c r="L47" s="27">
        <v>0</v>
      </c>
      <c r="M47" s="27">
        <v>0</v>
      </c>
      <c r="N47" s="27">
        <v>0</v>
      </c>
      <c r="O47" s="27">
        <v>0</v>
      </c>
      <c r="P47" s="27">
        <v>0</v>
      </c>
      <c r="Q47" s="27">
        <v>0</v>
      </c>
      <c r="R47" s="27">
        <v>109901</v>
      </c>
      <c r="S47" s="27">
        <v>0</v>
      </c>
      <c r="T47" s="27">
        <v>0</v>
      </c>
      <c r="U47" s="27">
        <v>0</v>
      </c>
      <c r="V47" s="27" t="s">
        <v>0</v>
      </c>
      <c r="W47" s="27" t="s">
        <v>0</v>
      </c>
      <c r="X47" s="27">
        <v>0</v>
      </c>
      <c r="Y47" s="27">
        <v>0</v>
      </c>
      <c r="Z47" s="27"/>
      <c r="AA47" s="27"/>
    </row>
    <row r="48" spans="1:85" s="75" customFormat="1" ht="16" customHeight="1">
      <c r="A48" s="94" t="s">
        <v>129</v>
      </c>
      <c r="B48" s="27">
        <v>192723</v>
      </c>
      <c r="C48" s="27">
        <v>192723</v>
      </c>
      <c r="D48" s="27">
        <v>192720</v>
      </c>
      <c r="E48" s="27">
        <v>191327</v>
      </c>
      <c r="F48" s="27">
        <v>191474</v>
      </c>
      <c r="G48" s="27">
        <v>190261</v>
      </c>
      <c r="H48" s="27">
        <v>190261</v>
      </c>
      <c r="I48" s="27">
        <v>190261</v>
      </c>
      <c r="J48" s="27">
        <v>190506</v>
      </c>
      <c r="K48" s="27">
        <v>1318</v>
      </c>
      <c r="L48" s="27">
        <v>1874</v>
      </c>
      <c r="M48" s="27">
        <v>32385</v>
      </c>
      <c r="N48" s="27">
        <v>32722</v>
      </c>
      <c r="O48" s="27">
        <v>27478</v>
      </c>
      <c r="P48" s="27">
        <v>25374</v>
      </c>
      <c r="Q48" s="27">
        <v>25697</v>
      </c>
      <c r="R48" s="27">
        <v>25967</v>
      </c>
      <c r="S48" s="27">
        <v>34572</v>
      </c>
      <c r="T48" s="27">
        <v>31716</v>
      </c>
      <c r="U48" s="27">
        <v>32529</v>
      </c>
      <c r="V48" s="27">
        <v>28691</v>
      </c>
      <c r="W48" s="27">
        <v>29258.947469999999</v>
      </c>
      <c r="X48" s="27">
        <v>67279</v>
      </c>
      <c r="Y48" s="27">
        <v>68065</v>
      </c>
      <c r="Z48" s="27">
        <v>68942</v>
      </c>
      <c r="AA48" s="27">
        <v>68974</v>
      </c>
    </row>
    <row r="49" spans="1:27" s="75" customFormat="1" ht="16" customHeight="1">
      <c r="A49" s="94" t="s">
        <v>130</v>
      </c>
      <c r="B49" s="27">
        <v>0</v>
      </c>
      <c r="C49" s="27">
        <v>0</v>
      </c>
      <c r="D49" s="27">
        <v>0</v>
      </c>
      <c r="E49" s="27">
        <v>0</v>
      </c>
      <c r="F49" s="27">
        <v>0</v>
      </c>
      <c r="G49" s="27">
        <v>0</v>
      </c>
      <c r="H49" s="27">
        <v>0</v>
      </c>
      <c r="I49" s="27">
        <v>0</v>
      </c>
      <c r="J49" s="27">
        <v>0</v>
      </c>
      <c r="K49" s="27">
        <v>0</v>
      </c>
      <c r="L49" s="27">
        <v>0</v>
      </c>
      <c r="M49" s="27">
        <v>1907</v>
      </c>
      <c r="N49" s="27">
        <v>1907</v>
      </c>
      <c r="O49" s="27">
        <v>1907</v>
      </c>
      <c r="P49" s="27">
        <v>1907</v>
      </c>
      <c r="Q49" s="27">
        <v>1213</v>
      </c>
      <c r="R49" s="27">
        <v>1213</v>
      </c>
      <c r="S49" s="27">
        <v>1213</v>
      </c>
      <c r="T49" s="27">
        <v>1213</v>
      </c>
      <c r="U49" s="27">
        <v>4599</v>
      </c>
      <c r="V49" s="27">
        <v>4599</v>
      </c>
      <c r="W49" s="27">
        <v>4598.9377000000004</v>
      </c>
      <c r="X49" s="27">
        <v>4599</v>
      </c>
      <c r="Y49" s="27">
        <v>24927</v>
      </c>
      <c r="Z49" s="27">
        <v>24927</v>
      </c>
      <c r="AA49" s="27">
        <v>24927</v>
      </c>
    </row>
    <row r="50" spans="1:27" s="75" customFormat="1" ht="16" customHeight="1">
      <c r="A50" s="94" t="s">
        <v>131</v>
      </c>
      <c r="B50" s="27">
        <v>-167863</v>
      </c>
      <c r="C50" s="27">
        <v>-174308</v>
      </c>
      <c r="D50" s="27">
        <v>-196755</v>
      </c>
      <c r="E50" s="27">
        <v>-244978</v>
      </c>
      <c r="F50" s="27">
        <v>-249034</v>
      </c>
      <c r="G50" s="27">
        <v>-266671</v>
      </c>
      <c r="H50" s="27">
        <v>-267547</v>
      </c>
      <c r="I50" s="27">
        <v>-408698</v>
      </c>
      <c r="J50" s="27">
        <v>-404066</v>
      </c>
      <c r="K50" s="27">
        <v>4475</v>
      </c>
      <c r="L50" s="27">
        <v>3380</v>
      </c>
      <c r="M50" s="27">
        <v>0</v>
      </c>
      <c r="N50" s="27">
        <v>-85</v>
      </c>
      <c r="O50" s="27">
        <v>-1542</v>
      </c>
      <c r="P50" s="27">
        <v>981</v>
      </c>
      <c r="Q50" s="27" t="s">
        <v>0</v>
      </c>
      <c r="R50" s="27">
        <v>741</v>
      </c>
      <c r="S50" s="27">
        <v>984</v>
      </c>
      <c r="T50" s="27">
        <v>1560</v>
      </c>
      <c r="U50" s="27">
        <v>0</v>
      </c>
      <c r="V50" s="27">
        <v>1028</v>
      </c>
      <c r="W50" s="27">
        <v>2469.5139100000197</v>
      </c>
      <c r="X50" s="27">
        <v>16718</v>
      </c>
      <c r="Y50" s="27">
        <v>0</v>
      </c>
      <c r="Z50" s="27">
        <v>-4140</v>
      </c>
      <c r="AA50" s="27">
        <v>2286</v>
      </c>
    </row>
    <row r="51" spans="1:27" s="75" customFormat="1" ht="16" customHeight="1">
      <c r="A51" s="95" t="s">
        <v>132</v>
      </c>
      <c r="B51" s="65">
        <v>599</v>
      </c>
      <c r="C51" s="65">
        <v>406</v>
      </c>
      <c r="D51" s="65">
        <v>-26</v>
      </c>
      <c r="E51" s="65">
        <v>-842</v>
      </c>
      <c r="F51" s="65">
        <v>-1209</v>
      </c>
      <c r="G51" s="65">
        <v>9</v>
      </c>
      <c r="H51" s="65">
        <v>1</v>
      </c>
      <c r="I51" s="65">
        <v>-58</v>
      </c>
      <c r="J51" s="65">
        <v>-20</v>
      </c>
      <c r="K51" s="65">
        <v>-20</v>
      </c>
      <c r="L51" s="65">
        <v>-20</v>
      </c>
      <c r="M51" s="65">
        <v>3</v>
      </c>
      <c r="N51" s="65">
        <v>3</v>
      </c>
      <c r="O51" s="65">
        <v>3</v>
      </c>
      <c r="P51" s="65">
        <v>-7</v>
      </c>
      <c r="Q51" s="65">
        <v>104</v>
      </c>
      <c r="R51" s="65">
        <v>165</v>
      </c>
      <c r="S51" s="65">
        <v>245</v>
      </c>
      <c r="T51" s="65">
        <v>331</v>
      </c>
      <c r="U51" s="65">
        <v>436</v>
      </c>
      <c r="V51" s="65">
        <v>415</v>
      </c>
      <c r="W51" s="65">
        <v>-3098.9921600000021</v>
      </c>
      <c r="X51" s="65">
        <v>5</v>
      </c>
      <c r="Y51" s="65">
        <v>225</v>
      </c>
      <c r="Z51" s="65">
        <v>135</v>
      </c>
      <c r="AA51" s="65">
        <v>77</v>
      </c>
    </row>
    <row r="52" spans="1:27">
      <c r="P52" s="6"/>
    </row>
    <row r="53" spans="1:27">
      <c r="P53" s="6"/>
    </row>
    <row r="54" spans="1:27">
      <c r="P54" s="6"/>
    </row>
    <row r="55" spans="1:27">
      <c r="F55" s="7"/>
      <c r="G55" s="7"/>
      <c r="H55" s="7"/>
      <c r="I55" s="7"/>
      <c r="J55" s="7"/>
      <c r="K55" s="7"/>
      <c r="L55" s="7"/>
      <c r="M55" s="7"/>
      <c r="N55" s="7"/>
      <c r="O55" s="7"/>
      <c r="P55" s="7"/>
      <c r="Q55" s="7"/>
      <c r="R55" s="7"/>
      <c r="S55" s="7"/>
    </row>
    <row r="56" spans="1:27">
      <c r="E56" s="5"/>
      <c r="F56" s="5"/>
      <c r="G56" s="5"/>
      <c r="H56" s="5"/>
      <c r="I56" s="5"/>
      <c r="J56" s="5"/>
      <c r="K56" s="5"/>
      <c r="L56" s="5"/>
      <c r="M56" s="5"/>
      <c r="N56" s="5"/>
      <c r="O56" s="5"/>
      <c r="P56" s="5"/>
      <c r="Q56" s="5"/>
      <c r="R56" s="5"/>
      <c r="S56" s="5"/>
    </row>
    <row r="57" spans="1:27">
      <c r="F57" s="5"/>
      <c r="G57" s="5"/>
      <c r="H57" s="5"/>
      <c r="I57" s="5"/>
      <c r="J57" s="5"/>
      <c r="K57" s="5"/>
      <c r="L57" s="5"/>
      <c r="M57" s="5"/>
      <c r="N57" s="5"/>
      <c r="O57" s="5"/>
      <c r="P57" s="5"/>
      <c r="Q57" s="5"/>
      <c r="R57" s="5"/>
      <c r="S57" s="5"/>
    </row>
    <row r="58" spans="1:27">
      <c r="F58" s="5"/>
      <c r="G58" s="5"/>
      <c r="H58" s="5"/>
      <c r="I58" s="5"/>
      <c r="J58" s="5"/>
      <c r="K58" s="5"/>
      <c r="L58" s="5"/>
      <c r="M58" s="5"/>
      <c r="N58" s="5"/>
      <c r="O58" s="5"/>
      <c r="P58" s="5"/>
      <c r="Q58" s="5"/>
      <c r="R58" s="5"/>
      <c r="S58" s="5"/>
    </row>
    <row r="59" spans="1:27">
      <c r="P59" s="6"/>
    </row>
    <row r="60" spans="1:27">
      <c r="F60" s="5"/>
      <c r="G60" s="5"/>
      <c r="H60" s="5"/>
      <c r="I60" s="5"/>
      <c r="J60" s="5"/>
      <c r="K60" s="5"/>
      <c r="L60" s="5"/>
      <c r="M60" s="5"/>
      <c r="N60" s="5"/>
      <c r="O60" s="5"/>
      <c r="P60" s="5"/>
      <c r="Q60" s="5"/>
      <c r="R60" s="5"/>
      <c r="S60" s="5"/>
    </row>
    <row r="61" spans="1:27">
      <c r="F61" s="8"/>
      <c r="G61" s="8"/>
      <c r="H61" s="8"/>
      <c r="I61" s="8"/>
      <c r="J61" s="8"/>
      <c r="K61" s="8"/>
      <c r="L61" s="8"/>
      <c r="M61" s="8"/>
      <c r="N61" s="8"/>
      <c r="O61" s="8"/>
      <c r="P61" s="8"/>
      <c r="Q61" s="8"/>
      <c r="R61" s="8"/>
      <c r="S61" s="8"/>
    </row>
    <row r="62" spans="1:27">
      <c r="F62" s="8"/>
      <c r="G62" s="8"/>
      <c r="H62" s="8"/>
      <c r="I62" s="8"/>
      <c r="J62" s="8"/>
      <c r="K62" s="8"/>
      <c r="L62" s="8"/>
      <c r="M62" s="8"/>
      <c r="N62" s="8"/>
      <c r="O62" s="8"/>
      <c r="P62" s="8"/>
      <c r="Q62" s="8"/>
      <c r="R62" s="8"/>
      <c r="S62" s="8"/>
    </row>
    <row r="63" spans="1:27">
      <c r="F63" s="5"/>
      <c r="G63" s="5"/>
      <c r="H63" s="5"/>
      <c r="I63" s="5"/>
      <c r="J63" s="5"/>
      <c r="K63" s="5"/>
      <c r="L63" s="5"/>
      <c r="M63" s="5"/>
      <c r="N63" s="5"/>
      <c r="O63" s="5"/>
      <c r="P63" s="5"/>
      <c r="Q63" s="5"/>
      <c r="R63" s="5"/>
      <c r="S63" s="5"/>
    </row>
  </sheetData>
  <dataValidations disablePrompts="1" count="1">
    <dataValidation type="whole" allowBlank="1" showInputMessage="1" showErrorMessage="1" errorTitle="Atenção!!!" error="Valores devem ser inseridos sem casas decimais!" sqref="L50">
      <formula1>-9.99999999999999E+36</formula1>
      <formula2>9.99999999999999E+36</formula2>
    </dataValidation>
  </dataValidations>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B50"/>
  <sheetViews>
    <sheetView showGridLines="0" zoomScaleNormal="100" workbookViewId="0">
      <pane xSplit="1" topLeftCell="B1" activePane="topRight" state="frozen"/>
      <selection pane="topRight" activeCell="A6" sqref="A6"/>
    </sheetView>
  </sheetViews>
  <sheetFormatPr defaultColWidth="9.1796875" defaultRowHeight="14" outlineLevelRow="1"/>
  <cols>
    <col min="1" max="1" width="81.54296875" style="11" bestFit="1" customWidth="1"/>
    <col min="2" max="3" width="12.7265625" style="11" customWidth="1"/>
    <col min="4" max="4" width="12.7265625" style="18" customWidth="1"/>
    <col min="5" max="30" width="12.7265625" style="11" customWidth="1"/>
    <col min="31" max="31" width="10.7265625" style="11" customWidth="1"/>
    <col min="32" max="33" width="9.54296875" style="11" bestFit="1" customWidth="1"/>
    <col min="34" max="16384" width="9.1796875" style="11"/>
  </cols>
  <sheetData>
    <row r="1" spans="1:106" s="9" customFormat="1" ht="60" customHeight="1">
      <c r="D1" s="17"/>
      <c r="F1" s="10"/>
      <c r="G1" s="10"/>
      <c r="H1" s="10"/>
      <c r="I1" s="10"/>
      <c r="J1" s="10"/>
      <c r="K1" s="10"/>
      <c r="L1" s="10"/>
      <c r="M1" s="10"/>
      <c r="N1" s="10"/>
      <c r="O1" s="10"/>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row>
    <row r="2" spans="1:106" s="74" customFormat="1" ht="19.75" customHeight="1">
      <c r="A2" s="101" t="s">
        <v>1</v>
      </c>
      <c r="B2" s="102" t="s">
        <v>37</v>
      </c>
      <c r="C2" s="102" t="s">
        <v>38</v>
      </c>
      <c r="D2" s="102" t="s">
        <v>39</v>
      </c>
      <c r="E2" s="102" t="s">
        <v>40</v>
      </c>
      <c r="F2" s="102">
        <v>2017</v>
      </c>
      <c r="G2" s="102" t="s">
        <v>42</v>
      </c>
      <c r="H2" s="102" t="s">
        <v>43</v>
      </c>
      <c r="I2" s="102" t="s">
        <v>44</v>
      </c>
      <c r="J2" s="102" t="s">
        <v>45</v>
      </c>
      <c r="K2" s="102">
        <v>2018</v>
      </c>
      <c r="L2" s="102" t="s">
        <v>46</v>
      </c>
      <c r="M2" s="102" t="s">
        <v>47</v>
      </c>
      <c r="N2" s="102" t="s">
        <v>48</v>
      </c>
      <c r="O2" s="102" t="s">
        <v>49</v>
      </c>
      <c r="P2" s="102">
        <v>2019</v>
      </c>
      <c r="Q2" s="102" t="s">
        <v>50</v>
      </c>
      <c r="R2" s="102" t="s">
        <v>51</v>
      </c>
      <c r="S2" s="102" t="s">
        <v>52</v>
      </c>
      <c r="T2" s="102" t="s">
        <v>53</v>
      </c>
      <c r="U2" s="102">
        <v>2020</v>
      </c>
      <c r="V2" s="102" t="s">
        <v>54</v>
      </c>
      <c r="W2" s="102" t="s">
        <v>55</v>
      </c>
      <c r="X2" s="102" t="s">
        <v>56</v>
      </c>
      <c r="Y2" s="102" t="s">
        <v>57</v>
      </c>
      <c r="Z2" s="102">
        <v>2021</v>
      </c>
      <c r="AA2" s="102" t="s">
        <v>58</v>
      </c>
      <c r="AB2" s="102" t="s">
        <v>59</v>
      </c>
      <c r="AC2" s="102" t="s">
        <v>93</v>
      </c>
      <c r="AD2" s="102" t="s">
        <v>188</v>
      </c>
      <c r="AE2" s="102">
        <v>2022</v>
      </c>
      <c r="AF2" s="102" t="s">
        <v>185</v>
      </c>
      <c r="AG2" s="102" t="s">
        <v>189</v>
      </c>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c r="CA2" s="73"/>
      <c r="CB2" s="73"/>
      <c r="CC2" s="73"/>
      <c r="CD2" s="73"/>
      <c r="CE2" s="73"/>
      <c r="CF2" s="73"/>
      <c r="CG2" s="73"/>
      <c r="CH2" s="73"/>
      <c r="CI2" s="73"/>
      <c r="CJ2" s="73"/>
      <c r="CK2" s="73"/>
      <c r="CL2" s="73"/>
      <c r="CM2" s="73"/>
      <c r="CN2" s="73"/>
      <c r="CO2" s="73"/>
      <c r="CP2" s="73"/>
      <c r="CQ2" s="73"/>
      <c r="CR2" s="73"/>
      <c r="CS2" s="73"/>
      <c r="CT2" s="73"/>
      <c r="CU2" s="73"/>
      <c r="CV2" s="73"/>
      <c r="CW2" s="73"/>
      <c r="CX2" s="73"/>
      <c r="CY2" s="73"/>
      <c r="CZ2" s="73"/>
      <c r="DA2" s="73"/>
      <c r="DB2" s="73"/>
    </row>
    <row r="3" spans="1:106" s="77" customFormat="1" ht="16" customHeight="1">
      <c r="A3" s="82" t="s">
        <v>79</v>
      </c>
      <c r="B3" s="25">
        <v>-3744</v>
      </c>
      <c r="C3" s="25">
        <v>-241</v>
      </c>
      <c r="D3" s="25">
        <v>-4554</v>
      </c>
      <c r="E3" s="25">
        <v>-3919</v>
      </c>
      <c r="F3" s="26">
        <v>-12458</v>
      </c>
      <c r="G3" s="25">
        <v>-504</v>
      </c>
      <c r="H3" s="25">
        <v>-1953</v>
      </c>
      <c r="I3" s="25">
        <v>7504</v>
      </c>
      <c r="J3" s="25">
        <v>-2873</v>
      </c>
      <c r="K3" s="26">
        <v>2174</v>
      </c>
      <c r="L3" s="25">
        <v>1228</v>
      </c>
      <c r="M3" s="25">
        <v>1940</v>
      </c>
      <c r="N3" s="25">
        <v>2257</v>
      </c>
      <c r="O3" s="25">
        <v>1515</v>
      </c>
      <c r="P3" s="26">
        <v>6940</v>
      </c>
      <c r="Q3" s="25">
        <v>2857</v>
      </c>
      <c r="R3" s="25">
        <v>1996</v>
      </c>
      <c r="S3" s="25">
        <v>4936</v>
      </c>
      <c r="T3" s="25">
        <v>3826</v>
      </c>
      <c r="U3" s="26">
        <v>13615</v>
      </c>
      <c r="V3" s="25">
        <v>4423</v>
      </c>
      <c r="W3" s="25">
        <v>5646</v>
      </c>
      <c r="X3" s="25">
        <v>3984</v>
      </c>
      <c r="Y3" s="25">
        <v>10940</v>
      </c>
      <c r="Z3" s="26">
        <v>24993</v>
      </c>
      <c r="AA3" s="25">
        <f t="shared" ref="AA3" si="0">+AA5+AA4</f>
        <v>10210</v>
      </c>
      <c r="AB3" s="25">
        <v>16195</v>
      </c>
      <c r="AC3" s="25">
        <v>28062</v>
      </c>
      <c r="AD3" s="25">
        <v>38377</v>
      </c>
      <c r="AE3" s="26">
        <v>66439</v>
      </c>
      <c r="AF3" s="25">
        <v>17121</v>
      </c>
      <c r="AG3" s="25">
        <v>19450</v>
      </c>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row>
    <row r="4" spans="1:106" s="77" customFormat="1" ht="16" customHeight="1" outlineLevel="1">
      <c r="A4" s="45" t="s">
        <v>134</v>
      </c>
      <c r="B4" s="27">
        <v>-4566</v>
      </c>
      <c r="C4" s="27">
        <v>-5728</v>
      </c>
      <c r="D4" s="27">
        <v>-21994</v>
      </c>
      <c r="E4" s="27">
        <v>-43114</v>
      </c>
      <c r="F4" s="28">
        <v>-75402</v>
      </c>
      <c r="G4" s="27">
        <v>-4547</v>
      </c>
      <c r="H4" s="27">
        <v>-17690</v>
      </c>
      <c r="I4" s="27">
        <v>-1088</v>
      </c>
      <c r="J4" s="27">
        <v>-142421</v>
      </c>
      <c r="K4" s="28">
        <v>-165746</v>
      </c>
      <c r="L4" s="27">
        <v>4724</v>
      </c>
      <c r="M4" s="27">
        <v>-267</v>
      </c>
      <c r="N4" s="27">
        <v>-1062</v>
      </c>
      <c r="O4" s="27">
        <v>-819</v>
      </c>
      <c r="P4" s="28">
        <v>2576</v>
      </c>
      <c r="Q4" s="27">
        <v>-63</v>
      </c>
      <c r="R4" s="27">
        <v>-1955</v>
      </c>
      <c r="S4" s="27">
        <v>2452</v>
      </c>
      <c r="T4" s="27">
        <v>-3158</v>
      </c>
      <c r="U4" s="28">
        <v>-2724</v>
      </c>
      <c r="V4" s="27">
        <v>652</v>
      </c>
      <c r="W4" s="27">
        <v>48</v>
      </c>
      <c r="X4" s="27">
        <v>-35</v>
      </c>
      <c r="Y4" s="27">
        <v>2344</v>
      </c>
      <c r="Z4" s="28">
        <v>3009</v>
      </c>
      <c r="AA4" s="27">
        <f>[1]DFC!$F$12</f>
        <v>1551</v>
      </c>
      <c r="AB4" s="27">
        <v>601</v>
      </c>
      <c r="AC4" s="27">
        <v>10349</v>
      </c>
      <c r="AD4" s="27">
        <v>1791</v>
      </c>
      <c r="AE4" s="28">
        <v>12140</v>
      </c>
      <c r="AF4" s="27">
        <v>-4607</v>
      </c>
      <c r="AG4" s="27">
        <v>10595</v>
      </c>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c r="CV4" s="75"/>
      <c r="CW4" s="75"/>
      <c r="CX4" s="75"/>
      <c r="CY4" s="75"/>
      <c r="CZ4" s="75"/>
      <c r="DA4" s="75"/>
      <c r="DB4" s="75"/>
    </row>
    <row r="5" spans="1:106" s="77" customFormat="1" ht="16" customHeight="1" outlineLevel="1">
      <c r="A5" s="82" t="s">
        <v>179</v>
      </c>
      <c r="B5" s="25">
        <v>822</v>
      </c>
      <c r="C5" s="25">
        <v>5487</v>
      </c>
      <c r="D5" s="25">
        <v>17440</v>
      </c>
      <c r="E5" s="25">
        <v>39195</v>
      </c>
      <c r="F5" s="26">
        <v>62944</v>
      </c>
      <c r="G5" s="25">
        <v>4043</v>
      </c>
      <c r="H5" s="25">
        <v>15737</v>
      </c>
      <c r="I5" s="25">
        <v>8592</v>
      </c>
      <c r="J5" s="25">
        <v>139548</v>
      </c>
      <c r="K5" s="26">
        <v>167920</v>
      </c>
      <c r="L5" s="25">
        <v>-3496</v>
      </c>
      <c r="M5" s="25">
        <v>2207</v>
      </c>
      <c r="N5" s="25">
        <v>3319</v>
      </c>
      <c r="O5" s="25">
        <v>2334</v>
      </c>
      <c r="P5" s="26">
        <v>4364</v>
      </c>
      <c r="Q5" s="25">
        <v>2920</v>
      </c>
      <c r="R5" s="25">
        <v>3951</v>
      </c>
      <c r="S5" s="25">
        <v>2484</v>
      </c>
      <c r="T5" s="25">
        <v>6984</v>
      </c>
      <c r="U5" s="26">
        <v>16339</v>
      </c>
      <c r="V5" s="25">
        <v>3771</v>
      </c>
      <c r="W5" s="25">
        <v>5598</v>
      </c>
      <c r="X5" s="25">
        <v>4019</v>
      </c>
      <c r="Y5" s="25">
        <v>8596</v>
      </c>
      <c r="Z5" s="26">
        <v>21984</v>
      </c>
      <c r="AA5" s="25">
        <f t="shared" ref="AA5" si="1">SUM(AA6:AA19)</f>
        <v>8659</v>
      </c>
      <c r="AB5" s="25">
        <v>15594</v>
      </c>
      <c r="AC5" s="25">
        <v>17713</v>
      </c>
      <c r="AD5" s="25">
        <v>36586</v>
      </c>
      <c r="AE5" s="26">
        <v>54299</v>
      </c>
      <c r="AF5" s="25">
        <v>21728</v>
      </c>
      <c r="AG5" s="25">
        <v>8855</v>
      </c>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c r="CV5" s="75"/>
      <c r="CW5" s="75"/>
      <c r="CX5" s="75"/>
      <c r="CY5" s="75"/>
      <c r="CZ5" s="75"/>
      <c r="DA5" s="75"/>
      <c r="DB5" s="75"/>
    </row>
    <row r="6" spans="1:106" s="77" customFormat="1" ht="16" customHeight="1" outlineLevel="1">
      <c r="A6" s="45" t="s">
        <v>80</v>
      </c>
      <c r="B6" s="27">
        <v>0</v>
      </c>
      <c r="C6" s="27">
        <v>0</v>
      </c>
      <c r="D6" s="27">
        <v>0</v>
      </c>
      <c r="E6" s="27">
        <v>0</v>
      </c>
      <c r="F6" s="28">
        <v>0</v>
      </c>
      <c r="G6" s="27">
        <v>0</v>
      </c>
      <c r="H6" s="27">
        <v>0</v>
      </c>
      <c r="I6" s="27">
        <v>0</v>
      </c>
      <c r="J6" s="27">
        <v>0</v>
      </c>
      <c r="K6" s="28">
        <v>0</v>
      </c>
      <c r="L6" s="27">
        <v>245</v>
      </c>
      <c r="M6" s="27">
        <v>317</v>
      </c>
      <c r="N6" s="27">
        <v>556</v>
      </c>
      <c r="O6" s="27">
        <v>554</v>
      </c>
      <c r="P6" s="28">
        <v>1672</v>
      </c>
      <c r="Q6" s="27">
        <v>337</v>
      </c>
      <c r="R6" s="27">
        <v>-337</v>
      </c>
      <c r="S6" s="27">
        <v>980</v>
      </c>
      <c r="T6" s="27">
        <v>611</v>
      </c>
      <c r="U6" s="28">
        <v>1591</v>
      </c>
      <c r="V6" s="27">
        <v>339</v>
      </c>
      <c r="W6" s="27">
        <v>405</v>
      </c>
      <c r="X6" s="27">
        <v>636</v>
      </c>
      <c r="Y6" s="27">
        <v>930</v>
      </c>
      <c r="Z6" s="28">
        <v>2310</v>
      </c>
      <c r="AA6" s="27">
        <f>[1]DFC!$F$16</f>
        <v>543</v>
      </c>
      <c r="AB6" s="27">
        <v>1111</v>
      </c>
      <c r="AC6" s="27">
        <v>6</v>
      </c>
      <c r="AD6" s="27">
        <v>2411</v>
      </c>
      <c r="AE6" s="28">
        <v>2417</v>
      </c>
      <c r="AF6" s="27">
        <v>877</v>
      </c>
      <c r="AG6" s="27">
        <v>733</v>
      </c>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row>
    <row r="7" spans="1:106" s="77" customFormat="1" ht="16" customHeight="1" outlineLevel="1">
      <c r="A7" s="45" t="s">
        <v>135</v>
      </c>
      <c r="B7" s="27"/>
      <c r="C7" s="27"/>
      <c r="D7" s="27"/>
      <c r="E7" s="27"/>
      <c r="F7" s="28"/>
      <c r="G7" s="27"/>
      <c r="H7" s="27"/>
      <c r="I7" s="27"/>
      <c r="J7" s="27"/>
      <c r="K7" s="28"/>
      <c r="L7" s="27"/>
      <c r="M7" s="27"/>
      <c r="N7" s="27"/>
      <c r="O7" s="27"/>
      <c r="P7" s="28"/>
      <c r="Q7" s="27"/>
      <c r="R7" s="27"/>
      <c r="S7" s="27">
        <v>915</v>
      </c>
      <c r="T7" s="27">
        <v>512</v>
      </c>
      <c r="U7" s="28">
        <v>1427</v>
      </c>
      <c r="V7" s="27">
        <v>363</v>
      </c>
      <c r="W7" s="27">
        <v>360</v>
      </c>
      <c r="X7" s="27">
        <v>567</v>
      </c>
      <c r="Y7" s="27">
        <v>940</v>
      </c>
      <c r="Z7" s="28">
        <v>2230</v>
      </c>
      <c r="AA7" s="27">
        <f>[1]DFC!$F$15</f>
        <v>1163</v>
      </c>
      <c r="AB7" s="27">
        <v>3575</v>
      </c>
      <c r="AC7" s="27">
        <v>5457</v>
      </c>
      <c r="AD7" s="27">
        <v>-1382</v>
      </c>
      <c r="AE7" s="28">
        <v>4075</v>
      </c>
      <c r="AF7" s="27">
        <v>1618</v>
      </c>
      <c r="AG7" s="27">
        <v>2584</v>
      </c>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75"/>
      <c r="CV7" s="75"/>
      <c r="CW7" s="75"/>
      <c r="CX7" s="75"/>
      <c r="CY7" s="75"/>
      <c r="CZ7" s="75"/>
      <c r="DA7" s="75"/>
      <c r="DB7" s="75"/>
    </row>
    <row r="8" spans="1:106" s="77" customFormat="1" ht="16" customHeight="1" outlineLevel="1">
      <c r="A8" s="45" t="s">
        <v>136</v>
      </c>
      <c r="B8" s="27">
        <v>322</v>
      </c>
      <c r="C8" s="27">
        <v>1765</v>
      </c>
      <c r="D8" s="27">
        <v>-865</v>
      </c>
      <c r="E8" s="27">
        <v>2053</v>
      </c>
      <c r="F8" s="28">
        <v>3275</v>
      </c>
      <c r="G8" s="27">
        <v>463</v>
      </c>
      <c r="H8" s="27">
        <v>447</v>
      </c>
      <c r="I8" s="27">
        <v>37</v>
      </c>
      <c r="J8" s="27">
        <v>342</v>
      </c>
      <c r="K8" s="28">
        <v>1289</v>
      </c>
      <c r="L8" s="27">
        <v>44</v>
      </c>
      <c r="M8" s="27">
        <v>149</v>
      </c>
      <c r="N8" s="27">
        <v>-380</v>
      </c>
      <c r="O8" s="27">
        <v>-405</v>
      </c>
      <c r="P8" s="28">
        <v>-592</v>
      </c>
      <c r="Q8" s="27">
        <v>31</v>
      </c>
      <c r="R8" s="27">
        <v>-85</v>
      </c>
      <c r="S8" s="27">
        <v>-46</v>
      </c>
      <c r="T8" s="27">
        <v>58</v>
      </c>
      <c r="U8" s="28">
        <v>-42</v>
      </c>
      <c r="V8" s="27">
        <v>71</v>
      </c>
      <c r="W8" s="27">
        <v>100</v>
      </c>
      <c r="X8" s="27">
        <v>-16</v>
      </c>
      <c r="Y8" s="27">
        <v>626</v>
      </c>
      <c r="Z8" s="28">
        <v>781</v>
      </c>
      <c r="AA8" s="27">
        <f>[1]DFC!$F$14</f>
        <v>552</v>
      </c>
      <c r="AB8" s="27">
        <v>414</v>
      </c>
      <c r="AC8" s="27">
        <v>-145</v>
      </c>
      <c r="AD8" s="27">
        <v>109</v>
      </c>
      <c r="AE8" s="28">
        <v>-36</v>
      </c>
      <c r="AF8" s="27">
        <v>653</v>
      </c>
      <c r="AG8" s="27">
        <v>281</v>
      </c>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row>
    <row r="9" spans="1:106" s="77" customFormat="1" ht="16" customHeight="1" outlineLevel="1">
      <c r="A9" s="45" t="s">
        <v>137</v>
      </c>
      <c r="B9" s="27">
        <v>2422</v>
      </c>
      <c r="C9" s="27">
        <v>2428</v>
      </c>
      <c r="D9" s="27">
        <v>2533</v>
      </c>
      <c r="E9" s="27">
        <v>2287</v>
      </c>
      <c r="F9" s="28">
        <v>9670</v>
      </c>
      <c r="G9" s="27">
        <v>2248</v>
      </c>
      <c r="H9" s="27">
        <v>2171</v>
      </c>
      <c r="I9" s="27">
        <v>2063</v>
      </c>
      <c r="J9" s="27">
        <v>1956</v>
      </c>
      <c r="K9" s="28">
        <v>8438</v>
      </c>
      <c r="L9" s="27">
        <v>2083</v>
      </c>
      <c r="M9" s="27">
        <v>2043</v>
      </c>
      <c r="N9" s="27">
        <v>2082</v>
      </c>
      <c r="O9" s="27">
        <v>1848</v>
      </c>
      <c r="P9" s="28">
        <v>8056</v>
      </c>
      <c r="Q9" s="27">
        <v>2302</v>
      </c>
      <c r="R9" s="27">
        <v>-1684</v>
      </c>
      <c r="S9" s="27">
        <v>6576</v>
      </c>
      <c r="T9" s="27">
        <v>6608</v>
      </c>
      <c r="U9" s="28">
        <v>13802</v>
      </c>
      <c r="V9" s="27">
        <v>3813</v>
      </c>
      <c r="W9" s="27">
        <v>3657</v>
      </c>
      <c r="X9" s="27">
        <v>4009</v>
      </c>
      <c r="Y9" s="27">
        <v>4196</v>
      </c>
      <c r="Z9" s="28">
        <v>15675</v>
      </c>
      <c r="AA9" s="27">
        <f>[1]DFC!$F$17</f>
        <v>4765</v>
      </c>
      <c r="AB9" s="27">
        <v>10522</v>
      </c>
      <c r="AC9" s="27">
        <v>14746</v>
      </c>
      <c r="AD9" s="27">
        <v>9194</v>
      </c>
      <c r="AE9" s="28">
        <v>23940</v>
      </c>
      <c r="AF9" s="27">
        <v>10371</v>
      </c>
      <c r="AG9" s="27">
        <v>6760</v>
      </c>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c r="CC9" s="75"/>
      <c r="CD9" s="75"/>
      <c r="CE9" s="75"/>
      <c r="CF9" s="75"/>
      <c r="CG9" s="75"/>
      <c r="CH9" s="75"/>
      <c r="CI9" s="75"/>
      <c r="CJ9" s="75"/>
      <c r="CK9" s="75"/>
      <c r="CL9" s="75"/>
      <c r="CM9" s="75"/>
      <c r="CN9" s="75"/>
      <c r="CO9" s="75"/>
      <c r="CP9" s="75"/>
      <c r="CQ9" s="75"/>
      <c r="CR9" s="75"/>
      <c r="CS9" s="75"/>
      <c r="CT9" s="75"/>
      <c r="CU9" s="75"/>
      <c r="CV9" s="75"/>
      <c r="CW9" s="75"/>
      <c r="CX9" s="75"/>
      <c r="CY9" s="75"/>
      <c r="CZ9" s="75"/>
      <c r="DA9" s="75"/>
      <c r="DB9" s="75"/>
    </row>
    <row r="10" spans="1:106" s="75" customFormat="1" ht="16" customHeight="1">
      <c r="A10" s="83" t="s">
        <v>138</v>
      </c>
      <c r="B10" s="27">
        <v>-329</v>
      </c>
      <c r="C10" s="27">
        <v>0</v>
      </c>
      <c r="D10" s="27">
        <v>601</v>
      </c>
      <c r="E10" s="27">
        <v>974</v>
      </c>
      <c r="F10" s="28">
        <v>1246</v>
      </c>
      <c r="G10" s="27">
        <v>-3</v>
      </c>
      <c r="H10" s="27">
        <v>-28</v>
      </c>
      <c r="I10" s="27">
        <v>73</v>
      </c>
      <c r="J10" s="27">
        <v>-33</v>
      </c>
      <c r="K10" s="28">
        <v>9</v>
      </c>
      <c r="L10" s="27">
        <v>-35</v>
      </c>
      <c r="M10" s="27">
        <v>-168</v>
      </c>
      <c r="N10" s="27">
        <v>132</v>
      </c>
      <c r="O10" s="27">
        <v>908</v>
      </c>
      <c r="P10" s="28">
        <v>837</v>
      </c>
      <c r="Q10" s="27">
        <v>-28</v>
      </c>
      <c r="R10" s="27">
        <v>4620</v>
      </c>
      <c r="S10" s="27">
        <v>-5079</v>
      </c>
      <c r="T10" s="27">
        <v>-269</v>
      </c>
      <c r="U10" s="28">
        <v>-756</v>
      </c>
      <c r="V10" s="27">
        <v>-493</v>
      </c>
      <c r="W10" s="27">
        <v>1001</v>
      </c>
      <c r="X10" s="27">
        <v>-917</v>
      </c>
      <c r="Y10" s="27">
        <v>-27</v>
      </c>
      <c r="Z10" s="28">
        <v>-436</v>
      </c>
      <c r="AA10" s="27">
        <f>[1]DFC!$F$18</f>
        <v>1021</v>
      </c>
      <c r="AB10" s="27">
        <v>2326</v>
      </c>
      <c r="AC10" s="27">
        <v>156</v>
      </c>
      <c r="AD10" s="27">
        <v>10443</v>
      </c>
      <c r="AE10" s="28">
        <v>10599</v>
      </c>
      <c r="AF10" s="27">
        <v>7460</v>
      </c>
      <c r="AG10" s="27">
        <v>-708</v>
      </c>
    </row>
    <row r="11" spans="1:106" s="77" customFormat="1" ht="16" customHeight="1">
      <c r="A11" s="83" t="s">
        <v>170</v>
      </c>
      <c r="B11" s="27">
        <v>0</v>
      </c>
      <c r="C11" s="27">
        <v>253</v>
      </c>
      <c r="D11" s="27">
        <v>221</v>
      </c>
      <c r="E11" s="27">
        <v>279</v>
      </c>
      <c r="F11" s="28">
        <v>753</v>
      </c>
      <c r="G11" s="27">
        <v>471</v>
      </c>
      <c r="H11" s="27">
        <v>-384</v>
      </c>
      <c r="I11" s="27">
        <v>-64</v>
      </c>
      <c r="J11" s="27">
        <v>-31</v>
      </c>
      <c r="K11" s="28">
        <v>-8</v>
      </c>
      <c r="L11" s="27">
        <v>-904</v>
      </c>
      <c r="M11" s="27">
        <v>-480</v>
      </c>
      <c r="N11" s="27">
        <v>-218</v>
      </c>
      <c r="O11" s="27">
        <v>143</v>
      </c>
      <c r="P11" s="28">
        <v>-1459</v>
      </c>
      <c r="Q11" s="27">
        <v>-135</v>
      </c>
      <c r="R11" s="27">
        <v>-304</v>
      </c>
      <c r="S11" s="27">
        <v>-27</v>
      </c>
      <c r="T11" s="27">
        <v>-389</v>
      </c>
      <c r="U11" s="28">
        <v>-855</v>
      </c>
      <c r="V11" s="27">
        <v>-1307</v>
      </c>
      <c r="W11" s="27">
        <v>-1388</v>
      </c>
      <c r="X11" s="27">
        <v>397</v>
      </c>
      <c r="Y11" s="27">
        <v>1441</v>
      </c>
      <c r="Z11" s="28">
        <v>-857</v>
      </c>
      <c r="AA11" s="27">
        <f>[1]DFC!$F$19</f>
        <v>765</v>
      </c>
      <c r="AB11" s="27">
        <v>-948</v>
      </c>
      <c r="AC11" s="27">
        <v>1094</v>
      </c>
      <c r="AD11" s="27">
        <v>115</v>
      </c>
      <c r="AE11" s="28">
        <v>1209</v>
      </c>
      <c r="AF11" s="27"/>
      <c r="AG11" s="27">
        <v>-259</v>
      </c>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row>
    <row r="12" spans="1:106" s="75" customFormat="1" ht="16" customHeight="1">
      <c r="A12" s="83" t="s">
        <v>171</v>
      </c>
      <c r="B12" s="27">
        <v>29</v>
      </c>
      <c r="C12" s="27">
        <v>2477</v>
      </c>
      <c r="D12" s="27">
        <v>-328</v>
      </c>
      <c r="E12" s="27">
        <v>5223</v>
      </c>
      <c r="F12" s="28">
        <v>7401</v>
      </c>
      <c r="G12" s="27">
        <v>-19</v>
      </c>
      <c r="H12" s="27">
        <v>9814</v>
      </c>
      <c r="I12" s="27">
        <v>678</v>
      </c>
      <c r="J12" s="27">
        <v>-3832</v>
      </c>
      <c r="K12" s="28">
        <v>6641</v>
      </c>
      <c r="L12" s="27">
        <v>211</v>
      </c>
      <c r="M12" s="27">
        <v>-216</v>
      </c>
      <c r="N12" s="27">
        <v>107</v>
      </c>
      <c r="O12" s="27">
        <v>76</v>
      </c>
      <c r="P12" s="28">
        <v>178</v>
      </c>
      <c r="Q12" s="27">
        <v>293</v>
      </c>
      <c r="R12" s="27">
        <v>321</v>
      </c>
      <c r="S12" s="27">
        <v>866</v>
      </c>
      <c r="T12" s="27">
        <v>284</v>
      </c>
      <c r="U12" s="28">
        <v>1764</v>
      </c>
      <c r="V12" s="27">
        <v>100</v>
      </c>
      <c r="W12" s="27">
        <v>482</v>
      </c>
      <c r="X12" s="27">
        <v>-1476</v>
      </c>
      <c r="Y12" s="27">
        <v>65</v>
      </c>
      <c r="Z12" s="28">
        <v>-829</v>
      </c>
      <c r="AA12" s="27">
        <f>[1]DFC!$F$21</f>
        <v>228</v>
      </c>
      <c r="AB12" s="27">
        <v>-71</v>
      </c>
      <c r="AC12" s="27">
        <v>1676</v>
      </c>
      <c r="AD12" s="27">
        <v>933</v>
      </c>
      <c r="AE12" s="28">
        <v>2609</v>
      </c>
      <c r="AF12" s="27">
        <v>345</v>
      </c>
      <c r="AG12" s="27">
        <v>556</v>
      </c>
    </row>
    <row r="13" spans="1:106" s="77" customFormat="1" ht="16" customHeight="1">
      <c r="A13" s="83" t="s">
        <v>172</v>
      </c>
      <c r="B13" s="27">
        <v>-1554</v>
      </c>
      <c r="C13" s="27">
        <v>-2745</v>
      </c>
      <c r="D13" s="27">
        <v>-1289</v>
      </c>
      <c r="E13" s="27">
        <v>-868</v>
      </c>
      <c r="F13" s="28">
        <v>-6456</v>
      </c>
      <c r="G13" s="27">
        <v>-496</v>
      </c>
      <c r="H13" s="27">
        <v>-477</v>
      </c>
      <c r="I13" s="27">
        <v>-690</v>
      </c>
      <c r="J13" s="27">
        <v>-622</v>
      </c>
      <c r="K13" s="28">
        <v>-2285</v>
      </c>
      <c r="L13" s="27">
        <v>-1972</v>
      </c>
      <c r="M13" s="27">
        <v>118</v>
      </c>
      <c r="N13" s="27">
        <v>-352</v>
      </c>
      <c r="O13" s="27">
        <v>-173</v>
      </c>
      <c r="P13" s="28">
        <v>-2379</v>
      </c>
      <c r="Q13" s="27">
        <v>-138</v>
      </c>
      <c r="R13" s="27">
        <v>138</v>
      </c>
      <c r="S13" s="27">
        <v>-859</v>
      </c>
      <c r="T13" s="27">
        <v>312</v>
      </c>
      <c r="U13" s="28">
        <v>-547</v>
      </c>
      <c r="V13" s="27">
        <v>754</v>
      </c>
      <c r="W13" s="27">
        <v>575</v>
      </c>
      <c r="X13" s="27">
        <v>534</v>
      </c>
      <c r="Y13" s="27">
        <v>1211</v>
      </c>
      <c r="Z13" s="28">
        <v>3074</v>
      </c>
      <c r="AA13" s="27">
        <f>[1]DFC!$F$22</f>
        <v>-46</v>
      </c>
      <c r="AB13" s="27">
        <v>579</v>
      </c>
      <c r="AC13" s="27">
        <v>-4277</v>
      </c>
      <c r="AD13" s="27">
        <v>-5359</v>
      </c>
      <c r="AE13" s="28">
        <v>-9636</v>
      </c>
      <c r="AF13" s="27">
        <v>-1429</v>
      </c>
      <c r="AG13" s="27">
        <v>-1382</v>
      </c>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row>
    <row r="14" spans="1:106" s="77" customFormat="1" ht="16" customHeight="1">
      <c r="A14" s="83" t="s">
        <v>173</v>
      </c>
      <c r="B14" s="27">
        <v>32</v>
      </c>
      <c r="C14" s="27">
        <v>978</v>
      </c>
      <c r="D14" s="27">
        <v>0</v>
      </c>
      <c r="E14" s="27">
        <v>990</v>
      </c>
      <c r="F14" s="28">
        <v>2000</v>
      </c>
      <c r="G14" s="27">
        <v>144</v>
      </c>
      <c r="H14" s="27">
        <v>354</v>
      </c>
      <c r="I14" s="27">
        <v>291</v>
      </c>
      <c r="J14" s="27">
        <v>321</v>
      </c>
      <c r="K14" s="28">
        <v>1110</v>
      </c>
      <c r="L14" s="27">
        <v>233</v>
      </c>
      <c r="M14" s="27">
        <v>229</v>
      </c>
      <c r="N14" s="27">
        <v>213</v>
      </c>
      <c r="O14" s="27">
        <v>393</v>
      </c>
      <c r="P14" s="28">
        <v>1068</v>
      </c>
      <c r="Q14" s="27">
        <v>234</v>
      </c>
      <c r="R14" s="27">
        <v>826</v>
      </c>
      <c r="S14" s="27">
        <v>-359</v>
      </c>
      <c r="T14" s="27">
        <v>255</v>
      </c>
      <c r="U14" s="28">
        <v>956</v>
      </c>
      <c r="V14" s="27">
        <v>306</v>
      </c>
      <c r="W14" s="27">
        <v>305</v>
      </c>
      <c r="X14" s="27">
        <v>310</v>
      </c>
      <c r="Y14" s="27">
        <v>299</v>
      </c>
      <c r="Z14" s="28">
        <v>1220</v>
      </c>
      <c r="AA14" s="27">
        <f>[1]DFC!$F$23</f>
        <v>-317</v>
      </c>
      <c r="AB14" s="27">
        <v>-1919</v>
      </c>
      <c r="AC14" s="27">
        <v>-879</v>
      </c>
      <c r="AD14" s="27">
        <v>2093</v>
      </c>
      <c r="AE14" s="28">
        <v>1214</v>
      </c>
      <c r="AF14" s="27">
        <v>0</v>
      </c>
      <c r="AG14" s="27">
        <v>0</v>
      </c>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row>
    <row r="15" spans="1:106" s="75" customFormat="1" ht="16" customHeight="1">
      <c r="A15" s="85" t="s">
        <v>174</v>
      </c>
      <c r="B15" s="27">
        <v>0</v>
      </c>
      <c r="C15" s="27">
        <v>0</v>
      </c>
      <c r="D15" s="27">
        <v>0</v>
      </c>
      <c r="E15" s="27">
        <v>0</v>
      </c>
      <c r="F15" s="28">
        <v>0</v>
      </c>
      <c r="G15" s="27">
        <v>0</v>
      </c>
      <c r="H15" s="27">
        <v>0</v>
      </c>
      <c r="I15" s="27">
        <v>0</v>
      </c>
      <c r="J15" s="27">
        <v>11671</v>
      </c>
      <c r="K15" s="28">
        <v>11671</v>
      </c>
      <c r="L15" s="27">
        <v>0</v>
      </c>
      <c r="M15" s="27">
        <v>0</v>
      </c>
      <c r="N15" s="27">
        <v>0</v>
      </c>
      <c r="O15" s="27">
        <v>0</v>
      </c>
      <c r="P15" s="28">
        <v>0</v>
      </c>
      <c r="Q15" s="27">
        <v>0</v>
      </c>
      <c r="R15" s="27">
        <v>-17</v>
      </c>
      <c r="S15" s="27">
        <v>17</v>
      </c>
      <c r="T15" s="27">
        <v>0</v>
      </c>
      <c r="U15" s="28">
        <v>0</v>
      </c>
      <c r="V15" s="27"/>
      <c r="W15" s="27">
        <v>0</v>
      </c>
      <c r="X15" s="27">
        <v>0</v>
      </c>
      <c r="Y15" s="27">
        <v>0</v>
      </c>
      <c r="Z15" s="28">
        <v>0</v>
      </c>
      <c r="AA15" s="27">
        <v>0</v>
      </c>
      <c r="AB15" s="27">
        <v>0</v>
      </c>
      <c r="AC15" s="27">
        <v>0</v>
      </c>
      <c r="AD15" s="27">
        <v>0</v>
      </c>
      <c r="AE15" s="28">
        <v>0</v>
      </c>
      <c r="AF15" s="27">
        <v>0</v>
      </c>
      <c r="AG15" s="27">
        <v>0</v>
      </c>
    </row>
    <row r="16" spans="1:106" s="75" customFormat="1" ht="16" customHeight="1">
      <c r="A16" s="85" t="s">
        <v>175</v>
      </c>
      <c r="B16" s="27">
        <v>0</v>
      </c>
      <c r="C16" s="27">
        <v>0</v>
      </c>
      <c r="D16" s="27"/>
      <c r="E16" s="27">
        <v>0</v>
      </c>
      <c r="F16" s="28">
        <v>0</v>
      </c>
      <c r="G16" s="27">
        <v>0</v>
      </c>
      <c r="H16" s="27">
        <v>0</v>
      </c>
      <c r="I16" s="27">
        <v>0</v>
      </c>
      <c r="J16" s="27">
        <v>130106</v>
      </c>
      <c r="K16" s="28">
        <v>130106</v>
      </c>
      <c r="L16" s="27">
        <v>0</v>
      </c>
      <c r="M16" s="27">
        <v>0</v>
      </c>
      <c r="N16" s="27">
        <v>0</v>
      </c>
      <c r="O16" s="27">
        <v>0</v>
      </c>
      <c r="P16" s="28">
        <v>0</v>
      </c>
      <c r="Q16" s="27">
        <v>0</v>
      </c>
      <c r="R16" s="27">
        <v>451</v>
      </c>
      <c r="S16" s="27">
        <v>-451</v>
      </c>
      <c r="T16" s="27">
        <v>0</v>
      </c>
      <c r="U16" s="28">
        <v>0</v>
      </c>
      <c r="V16" s="27"/>
      <c r="W16" s="27">
        <v>0</v>
      </c>
      <c r="X16" s="27">
        <v>0</v>
      </c>
      <c r="Y16" s="27">
        <v>0</v>
      </c>
      <c r="Z16" s="28">
        <v>0</v>
      </c>
      <c r="AA16" s="27">
        <v>0</v>
      </c>
      <c r="AB16" s="27">
        <v>0</v>
      </c>
      <c r="AC16" s="27">
        <v>0</v>
      </c>
      <c r="AD16" s="27">
        <v>0</v>
      </c>
      <c r="AE16" s="28">
        <v>0</v>
      </c>
      <c r="AF16" s="27">
        <v>0</v>
      </c>
      <c r="AG16" s="27">
        <v>0</v>
      </c>
    </row>
    <row r="17" spans="1:106" s="75" customFormat="1" ht="16" customHeight="1">
      <c r="A17" s="85" t="s">
        <v>139</v>
      </c>
      <c r="B17" s="27">
        <v>0</v>
      </c>
      <c r="C17" s="27">
        <v>0</v>
      </c>
      <c r="D17" s="27">
        <v>16064</v>
      </c>
      <c r="E17" s="27">
        <v>28753</v>
      </c>
      <c r="F17" s="28">
        <v>44817</v>
      </c>
      <c r="G17" s="27">
        <v>1235</v>
      </c>
      <c r="H17" s="27">
        <v>3218</v>
      </c>
      <c r="I17" s="27">
        <v>70</v>
      </c>
      <c r="J17" s="27">
        <v>22</v>
      </c>
      <c r="K17" s="28">
        <v>4545</v>
      </c>
      <c r="L17" s="27">
        <v>4</v>
      </c>
      <c r="M17" s="27">
        <v>22</v>
      </c>
      <c r="N17" s="27">
        <v>1162</v>
      </c>
      <c r="O17" s="27">
        <v>-392</v>
      </c>
      <c r="P17" s="28">
        <v>796</v>
      </c>
      <c r="Q17" s="27">
        <v>24</v>
      </c>
      <c r="R17" s="27">
        <v>22</v>
      </c>
      <c r="S17" s="27">
        <v>178</v>
      </c>
      <c r="T17" s="27">
        <v>-163</v>
      </c>
      <c r="U17" s="28">
        <v>61</v>
      </c>
      <c r="V17" s="27">
        <v>27</v>
      </c>
      <c r="W17" s="27">
        <v>101</v>
      </c>
      <c r="X17" s="27">
        <v>26</v>
      </c>
      <c r="Y17" s="27">
        <v>16</v>
      </c>
      <c r="Z17" s="28">
        <v>170</v>
      </c>
      <c r="AA17" s="27">
        <f>[1]DFC!$F$24</f>
        <v>-30</v>
      </c>
      <c r="AB17" s="27">
        <v>5</v>
      </c>
      <c r="AC17" s="27">
        <v>-121</v>
      </c>
      <c r="AD17" s="27">
        <v>977</v>
      </c>
      <c r="AE17" s="28">
        <v>856</v>
      </c>
      <c r="AF17" s="27">
        <v>-552</v>
      </c>
      <c r="AG17" s="27">
        <v>290</v>
      </c>
    </row>
    <row r="18" spans="1:106" s="75" customFormat="1" ht="16" customHeight="1">
      <c r="A18" s="85" t="s">
        <v>81</v>
      </c>
      <c r="B18" s="27">
        <v>-100</v>
      </c>
      <c r="C18" s="27">
        <v>331</v>
      </c>
      <c r="D18" s="27">
        <v>503</v>
      </c>
      <c r="E18" s="27">
        <v>-496</v>
      </c>
      <c r="F18" s="28">
        <v>238</v>
      </c>
      <c r="G18" s="27">
        <v>0</v>
      </c>
      <c r="H18" s="27">
        <v>622</v>
      </c>
      <c r="I18" s="27">
        <v>6134</v>
      </c>
      <c r="J18" s="27">
        <v>-352</v>
      </c>
      <c r="K18" s="28">
        <v>6404</v>
      </c>
      <c r="L18" s="27">
        <v>-68</v>
      </c>
      <c r="M18" s="27">
        <v>191</v>
      </c>
      <c r="N18" s="27">
        <v>17</v>
      </c>
      <c r="O18" s="27">
        <v>0</v>
      </c>
      <c r="P18" s="28">
        <v>140</v>
      </c>
      <c r="Q18" s="27">
        <v>0</v>
      </c>
      <c r="R18" s="27">
        <v>0</v>
      </c>
      <c r="S18" s="27">
        <v>2</v>
      </c>
      <c r="T18" s="27">
        <v>-2</v>
      </c>
      <c r="U18" s="28">
        <v>0</v>
      </c>
      <c r="V18" s="27"/>
      <c r="W18" s="27">
        <v>0</v>
      </c>
      <c r="X18" s="27">
        <v>0</v>
      </c>
      <c r="Y18" s="27">
        <v>0</v>
      </c>
      <c r="Z18" s="27">
        <v>0</v>
      </c>
      <c r="AA18" s="27">
        <v>0</v>
      </c>
      <c r="AB18" s="27">
        <v>0</v>
      </c>
      <c r="AC18" s="27">
        <v>0</v>
      </c>
      <c r="AD18" s="27">
        <v>17052</v>
      </c>
      <c r="AE18" s="28">
        <v>17052</v>
      </c>
      <c r="AF18" s="27">
        <v>2385</v>
      </c>
      <c r="AG18" s="27">
        <v>0</v>
      </c>
    </row>
    <row r="19" spans="1:106" s="77" customFormat="1" ht="16" customHeight="1">
      <c r="A19" s="85" t="s">
        <v>140</v>
      </c>
      <c r="B19" s="27">
        <v>0</v>
      </c>
      <c r="C19" s="27">
        <v>0</v>
      </c>
      <c r="D19" s="27">
        <v>0</v>
      </c>
      <c r="E19" s="27">
        <v>0</v>
      </c>
      <c r="F19" s="28">
        <v>0</v>
      </c>
      <c r="G19" s="27">
        <v>0</v>
      </c>
      <c r="H19" s="27">
        <v>0</v>
      </c>
      <c r="I19" s="27">
        <v>0</v>
      </c>
      <c r="J19" s="27">
        <v>0</v>
      </c>
      <c r="K19" s="28">
        <v>0</v>
      </c>
      <c r="L19" s="27">
        <v>-3337</v>
      </c>
      <c r="M19" s="27">
        <v>2</v>
      </c>
      <c r="N19" s="27">
        <v>0</v>
      </c>
      <c r="O19" s="27">
        <v>-618</v>
      </c>
      <c r="P19" s="28">
        <v>-3953</v>
      </c>
      <c r="Q19" s="27">
        <v>0</v>
      </c>
      <c r="R19" s="27">
        <v>0</v>
      </c>
      <c r="S19" s="27">
        <v>-229</v>
      </c>
      <c r="T19" s="27">
        <v>-833</v>
      </c>
      <c r="U19" s="28">
        <v>-1062</v>
      </c>
      <c r="V19" s="27">
        <v>-202</v>
      </c>
      <c r="W19" s="27">
        <v>0</v>
      </c>
      <c r="X19" s="27">
        <v>-51</v>
      </c>
      <c r="Y19" s="27">
        <v>-1101</v>
      </c>
      <c r="Z19" s="28">
        <v>-1354</v>
      </c>
      <c r="AA19" s="27">
        <f>[1]DFC!$F$25</f>
        <v>15</v>
      </c>
      <c r="AB19" s="27" t="s">
        <v>0</v>
      </c>
      <c r="AC19" s="27">
        <v>0</v>
      </c>
      <c r="AD19" s="27">
        <v>0</v>
      </c>
      <c r="AE19" s="27">
        <v>0</v>
      </c>
      <c r="AF19" s="27">
        <v>0</v>
      </c>
      <c r="AG19" s="27">
        <v>0</v>
      </c>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row>
    <row r="20" spans="1:106" s="77" customFormat="1" ht="16" customHeight="1">
      <c r="A20" s="84" t="s">
        <v>141</v>
      </c>
      <c r="B20" s="25">
        <v>1064</v>
      </c>
      <c r="C20" s="25">
        <v>-2767</v>
      </c>
      <c r="D20" s="25">
        <v>252</v>
      </c>
      <c r="E20" s="25">
        <v>2239</v>
      </c>
      <c r="F20" s="26">
        <v>788</v>
      </c>
      <c r="G20" s="25">
        <v>4335</v>
      </c>
      <c r="H20" s="25">
        <v>-785</v>
      </c>
      <c r="I20" s="25">
        <v>-4730</v>
      </c>
      <c r="J20" s="25">
        <v>-1403</v>
      </c>
      <c r="K20" s="26">
        <v>-2583</v>
      </c>
      <c r="L20" s="25">
        <v>1762</v>
      </c>
      <c r="M20" s="25">
        <v>1314</v>
      </c>
      <c r="N20" s="25">
        <v>-280</v>
      </c>
      <c r="O20" s="25">
        <v>-1487</v>
      </c>
      <c r="P20" s="26">
        <v>1309</v>
      </c>
      <c r="Q20" s="25">
        <v>-1589</v>
      </c>
      <c r="R20" s="25">
        <v>882</v>
      </c>
      <c r="S20" s="25">
        <v>-60</v>
      </c>
      <c r="T20" s="25">
        <v>-2669</v>
      </c>
      <c r="U20" s="26">
        <v>-3436</v>
      </c>
      <c r="V20" s="25">
        <v>-545</v>
      </c>
      <c r="W20" s="25">
        <v>-8857</v>
      </c>
      <c r="X20" s="25">
        <v>3544</v>
      </c>
      <c r="Y20" s="25">
        <v>-5859</v>
      </c>
      <c r="Z20" s="26">
        <v>-11717</v>
      </c>
      <c r="AA20" s="25">
        <f t="shared" ref="AA20" si="2">SUM(AA21:AA30)</f>
        <v>-4319</v>
      </c>
      <c r="AB20" s="25">
        <v>-18118</v>
      </c>
      <c r="AC20" s="25">
        <v>-14192</v>
      </c>
      <c r="AD20" s="25">
        <v>-30707</v>
      </c>
      <c r="AE20" s="26">
        <v>-44899</v>
      </c>
      <c r="AF20" s="25">
        <v>-7084</v>
      </c>
      <c r="AG20" s="25">
        <v>-18821</v>
      </c>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row>
    <row r="21" spans="1:106" s="77" customFormat="1" ht="16" customHeight="1">
      <c r="A21" s="85" t="s">
        <v>142</v>
      </c>
      <c r="B21" s="27">
        <v>804</v>
      </c>
      <c r="C21" s="27">
        <v>-57</v>
      </c>
      <c r="D21" s="27">
        <v>2704</v>
      </c>
      <c r="E21" s="27">
        <v>-4178</v>
      </c>
      <c r="F21" s="28">
        <v>-727</v>
      </c>
      <c r="G21" s="27">
        <v>519</v>
      </c>
      <c r="H21" s="27">
        <v>-1077</v>
      </c>
      <c r="I21" s="27">
        <v>-483</v>
      </c>
      <c r="J21" s="27">
        <v>-1040</v>
      </c>
      <c r="K21" s="28">
        <v>-2081</v>
      </c>
      <c r="L21" s="27">
        <v>-2074</v>
      </c>
      <c r="M21" s="27">
        <v>-624</v>
      </c>
      <c r="N21" s="27">
        <v>766</v>
      </c>
      <c r="O21" s="27">
        <v>-2879</v>
      </c>
      <c r="P21" s="28">
        <v>-4811</v>
      </c>
      <c r="Q21" s="27">
        <v>-774</v>
      </c>
      <c r="R21" s="27">
        <v>-1871</v>
      </c>
      <c r="S21" s="27">
        <v>-753</v>
      </c>
      <c r="T21" s="27">
        <v>533</v>
      </c>
      <c r="U21" s="28">
        <v>-2865</v>
      </c>
      <c r="V21" s="27">
        <v>-1107</v>
      </c>
      <c r="W21" s="27">
        <v>-2404</v>
      </c>
      <c r="X21" s="27">
        <v>-2906</v>
      </c>
      <c r="Y21" s="27">
        <v>-7930</v>
      </c>
      <c r="Z21" s="28">
        <v>-14347</v>
      </c>
      <c r="AA21" s="27">
        <f>[1]DFC!$F$30</f>
        <v>-7935</v>
      </c>
      <c r="AB21" s="27">
        <v>-11710</v>
      </c>
      <c r="AC21" s="27">
        <v>-31439</v>
      </c>
      <c r="AD21" s="27">
        <v>-423</v>
      </c>
      <c r="AE21" s="28">
        <v>-31862</v>
      </c>
      <c r="AF21" s="27">
        <v>4383</v>
      </c>
      <c r="AG21" s="27">
        <v>-15235</v>
      </c>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c r="CC21" s="75"/>
      <c r="CD21" s="75"/>
      <c r="CE21" s="75"/>
      <c r="CF21" s="75"/>
      <c r="CG21" s="75"/>
      <c r="CH21" s="75"/>
      <c r="CI21" s="75"/>
      <c r="CJ21" s="75"/>
      <c r="CK21" s="75"/>
      <c r="CL21" s="75"/>
      <c r="CM21" s="75"/>
      <c r="CN21" s="75"/>
      <c r="CO21" s="75"/>
      <c r="CP21" s="75"/>
      <c r="CQ21" s="75"/>
      <c r="CR21" s="75"/>
      <c r="CS21" s="75"/>
      <c r="CT21" s="75"/>
      <c r="CU21" s="75"/>
      <c r="CV21" s="75"/>
      <c r="CW21" s="75"/>
      <c r="CX21" s="75"/>
      <c r="CY21" s="75"/>
      <c r="CZ21" s="75"/>
      <c r="DA21" s="75"/>
      <c r="DB21" s="75"/>
    </row>
    <row r="22" spans="1:106" s="77" customFormat="1" ht="16" customHeight="1">
      <c r="A22" s="85" t="s">
        <v>143</v>
      </c>
      <c r="B22" s="27">
        <v>2592</v>
      </c>
      <c r="C22" s="27">
        <v>-991</v>
      </c>
      <c r="D22" s="27">
        <v>2452</v>
      </c>
      <c r="E22" s="27">
        <v>132</v>
      </c>
      <c r="F22" s="28">
        <v>4185</v>
      </c>
      <c r="G22" s="27">
        <v>692</v>
      </c>
      <c r="H22" s="27">
        <v>2713</v>
      </c>
      <c r="I22" s="27">
        <v>1158</v>
      </c>
      <c r="J22" s="27">
        <v>-810</v>
      </c>
      <c r="K22" s="28">
        <v>3753</v>
      </c>
      <c r="L22" s="27">
        <v>3122</v>
      </c>
      <c r="M22" s="27">
        <v>3085</v>
      </c>
      <c r="N22" s="27">
        <v>964</v>
      </c>
      <c r="O22" s="27">
        <v>272</v>
      </c>
      <c r="P22" s="28">
        <v>7443</v>
      </c>
      <c r="Q22" s="27">
        <v>-253</v>
      </c>
      <c r="R22" s="27">
        <v>-417</v>
      </c>
      <c r="S22" s="27">
        <v>1363</v>
      </c>
      <c r="T22" s="27">
        <v>86</v>
      </c>
      <c r="U22" s="28">
        <v>779</v>
      </c>
      <c r="V22" s="27">
        <v>-176</v>
      </c>
      <c r="W22" s="27">
        <v>723</v>
      </c>
      <c r="X22" s="27">
        <v>618</v>
      </c>
      <c r="Y22" s="27">
        <v>1233</v>
      </c>
      <c r="Z22" s="28">
        <v>2398</v>
      </c>
      <c r="AA22" s="27">
        <f>[2]DFC!$F$31</f>
        <v>314</v>
      </c>
      <c r="AB22" s="27">
        <v>-1191</v>
      </c>
      <c r="AC22" s="27">
        <v>-122</v>
      </c>
      <c r="AD22" s="27">
        <v>-2370</v>
      </c>
      <c r="AE22" s="28">
        <v>-2492</v>
      </c>
      <c r="AF22" s="27">
        <v>-3032</v>
      </c>
      <c r="AG22" s="27">
        <v>1793</v>
      </c>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c r="CC22" s="75"/>
      <c r="CD22" s="75"/>
      <c r="CE22" s="75"/>
      <c r="CF22" s="75"/>
      <c r="CG22" s="75"/>
      <c r="CH22" s="75"/>
      <c r="CI22" s="75"/>
      <c r="CJ22" s="75"/>
      <c r="CK22" s="75"/>
      <c r="CL22" s="75"/>
      <c r="CM22" s="75"/>
      <c r="CN22" s="75"/>
      <c r="CO22" s="75"/>
      <c r="CP22" s="75"/>
      <c r="CQ22" s="75"/>
      <c r="CR22" s="75"/>
      <c r="CS22" s="75"/>
      <c r="CT22" s="75"/>
      <c r="CU22" s="75"/>
      <c r="CV22" s="75"/>
      <c r="CW22" s="75"/>
      <c r="CX22" s="75"/>
      <c r="CY22" s="75"/>
      <c r="CZ22" s="75"/>
      <c r="DA22" s="75"/>
      <c r="DB22" s="75"/>
    </row>
    <row r="23" spans="1:106" s="77" customFormat="1" ht="16" customHeight="1">
      <c r="A23" s="85" t="s">
        <v>82</v>
      </c>
      <c r="B23" s="27">
        <v>-399</v>
      </c>
      <c r="C23" s="27">
        <v>2206</v>
      </c>
      <c r="D23" s="27">
        <v>-862</v>
      </c>
      <c r="E23" s="27">
        <v>535</v>
      </c>
      <c r="F23" s="28">
        <v>1480</v>
      </c>
      <c r="G23" s="27">
        <v>-332</v>
      </c>
      <c r="H23" s="27">
        <v>3118</v>
      </c>
      <c r="I23" s="27">
        <v>-6045</v>
      </c>
      <c r="J23" s="27">
        <v>1651</v>
      </c>
      <c r="K23" s="28">
        <v>-1608</v>
      </c>
      <c r="L23" s="27">
        <v>-888</v>
      </c>
      <c r="M23" s="27">
        <v>473</v>
      </c>
      <c r="N23" s="27">
        <v>-1561</v>
      </c>
      <c r="O23" s="27">
        <v>1179</v>
      </c>
      <c r="P23" s="28">
        <v>-797</v>
      </c>
      <c r="Q23" s="27">
        <v>407</v>
      </c>
      <c r="R23" s="27">
        <v>931</v>
      </c>
      <c r="S23" s="27">
        <v>-369</v>
      </c>
      <c r="T23" s="27">
        <v>1053</v>
      </c>
      <c r="U23" s="28">
        <v>2022</v>
      </c>
      <c r="V23" s="27">
        <v>-312</v>
      </c>
      <c r="W23" s="27">
        <v>-1294</v>
      </c>
      <c r="X23" s="27">
        <v>296</v>
      </c>
      <c r="Y23" s="27">
        <v>-1115</v>
      </c>
      <c r="Z23" s="28">
        <v>-2425</v>
      </c>
      <c r="AA23" s="27">
        <f>[1]DFC!$F$32</f>
        <v>1276</v>
      </c>
      <c r="AB23" s="27">
        <v>2840</v>
      </c>
      <c r="AC23" s="27">
        <v>8825</v>
      </c>
      <c r="AD23" s="27">
        <v>-3523</v>
      </c>
      <c r="AE23" s="28">
        <v>5302</v>
      </c>
      <c r="AF23" s="27">
        <v>454</v>
      </c>
      <c r="AG23" s="27">
        <v>-1750</v>
      </c>
      <c r="AH23" s="75"/>
      <c r="AI23" s="75"/>
      <c r="AJ23" s="75"/>
      <c r="AK23" s="75"/>
      <c r="AL23" s="75"/>
      <c r="AM23" s="75"/>
      <c r="AN23" s="75"/>
      <c r="AO23" s="75"/>
      <c r="AP23" s="75"/>
      <c r="AQ23" s="75"/>
      <c r="AR23" s="75"/>
      <c r="AS23" s="75"/>
      <c r="AT23" s="75"/>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c r="CC23" s="75"/>
      <c r="CD23" s="75"/>
      <c r="CE23" s="75"/>
      <c r="CF23" s="75"/>
      <c r="CG23" s="75"/>
      <c r="CH23" s="75"/>
      <c r="CI23" s="75"/>
      <c r="CJ23" s="75"/>
      <c r="CK23" s="75"/>
      <c r="CL23" s="75"/>
      <c r="CM23" s="75"/>
      <c r="CN23" s="75"/>
      <c r="CO23" s="75"/>
      <c r="CP23" s="75"/>
      <c r="CQ23" s="75"/>
      <c r="CR23" s="75"/>
      <c r="CS23" s="75"/>
      <c r="CT23" s="75"/>
      <c r="CU23" s="75"/>
      <c r="CV23" s="75"/>
      <c r="CW23" s="75"/>
      <c r="CX23" s="75"/>
      <c r="CY23" s="75"/>
      <c r="CZ23" s="75"/>
      <c r="DA23" s="75"/>
      <c r="DB23" s="75"/>
    </row>
    <row r="24" spans="1:106" s="75" customFormat="1" ht="16" customHeight="1">
      <c r="A24" s="85" t="s">
        <v>144</v>
      </c>
      <c r="B24" s="27">
        <v>-1063</v>
      </c>
      <c r="C24" s="27">
        <v>-1810</v>
      </c>
      <c r="D24" s="27">
        <v>-1120</v>
      </c>
      <c r="E24" s="27">
        <v>-1377</v>
      </c>
      <c r="F24" s="28">
        <v>-5370</v>
      </c>
      <c r="G24" s="27">
        <v>2609</v>
      </c>
      <c r="H24" s="27">
        <v>-2661</v>
      </c>
      <c r="I24" s="27">
        <v>514</v>
      </c>
      <c r="J24" s="27">
        <v>2809</v>
      </c>
      <c r="K24" s="28">
        <v>3271</v>
      </c>
      <c r="L24" s="27">
        <v>557</v>
      </c>
      <c r="M24" s="27">
        <v>-1244</v>
      </c>
      <c r="N24" s="27">
        <v>-40</v>
      </c>
      <c r="O24" s="27">
        <v>218</v>
      </c>
      <c r="P24" s="28">
        <v>-509</v>
      </c>
      <c r="Q24" s="27">
        <v>416</v>
      </c>
      <c r="R24" s="27">
        <v>249</v>
      </c>
      <c r="S24" s="27">
        <v>1064</v>
      </c>
      <c r="T24" s="27">
        <v>-2283</v>
      </c>
      <c r="U24" s="28">
        <v>-554</v>
      </c>
      <c r="V24" s="27">
        <v>1904</v>
      </c>
      <c r="W24" s="27">
        <v>-1725</v>
      </c>
      <c r="X24" s="27">
        <v>3247</v>
      </c>
      <c r="Y24" s="27">
        <v>2528</v>
      </c>
      <c r="Z24" s="28">
        <v>5954</v>
      </c>
      <c r="AA24" s="27">
        <f>[1]DFC!$F$33</f>
        <v>2693</v>
      </c>
      <c r="AB24" s="27">
        <v>-862</v>
      </c>
      <c r="AC24" s="27">
        <v>9535</v>
      </c>
      <c r="AD24" s="27">
        <v>-14969</v>
      </c>
      <c r="AE24" s="28">
        <v>-5434</v>
      </c>
      <c r="AF24" s="27">
        <v>-1925</v>
      </c>
      <c r="AG24" s="27">
        <v>-2224</v>
      </c>
    </row>
    <row r="25" spans="1:106" s="75" customFormat="1" ht="16" customHeight="1">
      <c r="A25" s="85" t="s">
        <v>145</v>
      </c>
      <c r="B25" s="27">
        <v>-767</v>
      </c>
      <c r="C25" s="27">
        <v>339</v>
      </c>
      <c r="D25" s="27">
        <v>-563</v>
      </c>
      <c r="E25" s="27">
        <v>-610</v>
      </c>
      <c r="F25" s="28">
        <v>-1601</v>
      </c>
      <c r="G25" s="27">
        <v>528</v>
      </c>
      <c r="H25" s="27">
        <v>-419</v>
      </c>
      <c r="I25" s="27">
        <v>-88</v>
      </c>
      <c r="J25" s="27">
        <v>-164</v>
      </c>
      <c r="K25" s="28">
        <v>-143</v>
      </c>
      <c r="L25" s="27">
        <v>-19</v>
      </c>
      <c r="M25" s="27">
        <v>86</v>
      </c>
      <c r="N25" s="27">
        <v>-44</v>
      </c>
      <c r="O25" s="27">
        <v>247</v>
      </c>
      <c r="P25" s="28">
        <v>270</v>
      </c>
      <c r="Q25" s="27">
        <v>1032</v>
      </c>
      <c r="R25" s="27">
        <v>1823</v>
      </c>
      <c r="S25" s="27">
        <v>-230</v>
      </c>
      <c r="T25" s="27">
        <v>312</v>
      </c>
      <c r="U25" s="28">
        <v>2937</v>
      </c>
      <c r="V25" s="27">
        <v>-416</v>
      </c>
      <c r="W25" s="27">
        <v>174</v>
      </c>
      <c r="X25" s="27">
        <v>162</v>
      </c>
      <c r="Y25" s="27">
        <v>-343</v>
      </c>
      <c r="Z25" s="28">
        <v>-423</v>
      </c>
      <c r="AA25" s="27">
        <f>[2]DFC!$F$34</f>
        <v>1100</v>
      </c>
      <c r="AB25" s="27">
        <v>1361</v>
      </c>
      <c r="AC25" s="27">
        <v>2153</v>
      </c>
      <c r="AD25" s="27">
        <v>-409</v>
      </c>
      <c r="AE25" s="28">
        <v>1744</v>
      </c>
      <c r="AF25" s="27">
        <v>321</v>
      </c>
      <c r="AG25" s="27">
        <v>763</v>
      </c>
    </row>
    <row r="26" spans="1:106" s="75" customFormat="1" ht="16" customHeight="1">
      <c r="A26" s="85" t="s">
        <v>146</v>
      </c>
      <c r="B26" s="27">
        <v>4</v>
      </c>
      <c r="C26" s="27">
        <v>46</v>
      </c>
      <c r="D26" s="27">
        <v>131</v>
      </c>
      <c r="E26" s="27">
        <v>-1443</v>
      </c>
      <c r="F26" s="28">
        <v>-1262</v>
      </c>
      <c r="G26" s="27">
        <v>-8</v>
      </c>
      <c r="H26" s="27">
        <v>20</v>
      </c>
      <c r="I26" s="27">
        <v>6</v>
      </c>
      <c r="J26" s="27">
        <v>43</v>
      </c>
      <c r="K26" s="28">
        <v>61</v>
      </c>
      <c r="L26" s="27">
        <v>589</v>
      </c>
      <c r="M26" s="27">
        <v>32</v>
      </c>
      <c r="N26" s="27">
        <v>1</v>
      </c>
      <c r="O26" s="27">
        <v>-1</v>
      </c>
      <c r="P26" s="28">
        <v>621</v>
      </c>
      <c r="Q26" s="27">
        <v>-44</v>
      </c>
      <c r="R26" s="27">
        <v>12</v>
      </c>
      <c r="S26" s="27">
        <v>99</v>
      </c>
      <c r="T26" s="27">
        <v>-83</v>
      </c>
      <c r="U26" s="28">
        <v>-16</v>
      </c>
      <c r="V26" s="27">
        <v>-1</v>
      </c>
      <c r="W26" s="27">
        <v>-1</v>
      </c>
      <c r="X26" s="27">
        <v>-10</v>
      </c>
      <c r="Y26" s="27">
        <v>2</v>
      </c>
      <c r="Z26" s="28">
        <v>-10</v>
      </c>
      <c r="AA26" s="27">
        <f>[1]DFC!$F$35</f>
        <v>45</v>
      </c>
      <c r="AB26" s="27">
        <v>45</v>
      </c>
      <c r="AC26" s="27">
        <v>32</v>
      </c>
      <c r="AD26" s="27">
        <v>95</v>
      </c>
      <c r="AE26" s="28">
        <v>127</v>
      </c>
      <c r="AF26" s="27">
        <v>-20</v>
      </c>
      <c r="AG26" s="27">
        <v>-944</v>
      </c>
    </row>
    <row r="27" spans="1:106" s="75" customFormat="1" ht="16" customHeight="1">
      <c r="A27" s="85" t="s">
        <v>147</v>
      </c>
      <c r="B27" s="27">
        <v>-384</v>
      </c>
      <c r="C27" s="27">
        <v>-691</v>
      </c>
      <c r="D27" s="27">
        <v>308</v>
      </c>
      <c r="E27" s="27">
        <v>-1116</v>
      </c>
      <c r="F27" s="28">
        <v>-1883</v>
      </c>
      <c r="G27" s="27">
        <v>-66</v>
      </c>
      <c r="H27" s="27">
        <v>-502</v>
      </c>
      <c r="I27" s="27">
        <v>-632</v>
      </c>
      <c r="J27" s="27">
        <v>-709</v>
      </c>
      <c r="K27" s="28">
        <v>-1909</v>
      </c>
      <c r="L27" s="27">
        <v>-705</v>
      </c>
      <c r="M27" s="27">
        <v>-326</v>
      </c>
      <c r="N27" s="27">
        <v>-100</v>
      </c>
      <c r="O27" s="27">
        <v>-775</v>
      </c>
      <c r="P27" s="28">
        <v>-1906</v>
      </c>
      <c r="Q27" s="27">
        <v>-422</v>
      </c>
      <c r="R27" s="27">
        <v>-5</v>
      </c>
      <c r="S27" s="27">
        <v>-1108</v>
      </c>
      <c r="T27" s="27">
        <v>-85</v>
      </c>
      <c r="U27" s="28">
        <v>-1620</v>
      </c>
      <c r="V27" s="27">
        <v>-168</v>
      </c>
      <c r="W27" s="27">
        <v>0</v>
      </c>
      <c r="X27" s="27">
        <v>-1150</v>
      </c>
      <c r="Y27" s="27">
        <v>-2185</v>
      </c>
      <c r="Z27" s="28">
        <v>-3503</v>
      </c>
      <c r="AA27" s="27">
        <f>[1]DFC!$F$36</f>
        <v>-84</v>
      </c>
      <c r="AB27" s="27">
        <v>-94</v>
      </c>
      <c r="AC27" s="27">
        <v>-94</v>
      </c>
      <c r="AD27" s="27">
        <v>50</v>
      </c>
      <c r="AE27" s="28">
        <v>-44</v>
      </c>
      <c r="AF27" s="27">
        <v>0</v>
      </c>
      <c r="AG27" s="27">
        <v>0</v>
      </c>
    </row>
    <row r="28" spans="1:106" s="75" customFormat="1" ht="16" customHeight="1">
      <c r="A28" s="85" t="s">
        <v>148</v>
      </c>
      <c r="B28" s="27">
        <v>0</v>
      </c>
      <c r="C28" s="27">
        <v>0</v>
      </c>
      <c r="D28" s="27">
        <v>0</v>
      </c>
      <c r="E28" s="27">
        <v>8047</v>
      </c>
      <c r="F28" s="28">
        <v>8047</v>
      </c>
      <c r="G28" s="27">
        <v>983</v>
      </c>
      <c r="H28" s="27">
        <v>30</v>
      </c>
      <c r="I28" s="27">
        <v>433</v>
      </c>
      <c r="J28" s="27">
        <v>228</v>
      </c>
      <c r="K28" s="28">
        <v>1674</v>
      </c>
      <c r="L28" s="27">
        <v>0</v>
      </c>
      <c r="M28" s="27">
        <v>0</v>
      </c>
      <c r="N28" s="27">
        <v>0</v>
      </c>
      <c r="O28" s="27">
        <v>0</v>
      </c>
      <c r="P28" s="28">
        <v>0</v>
      </c>
      <c r="Q28" s="27">
        <v>0</v>
      </c>
      <c r="R28" s="27">
        <v>422</v>
      </c>
      <c r="S28" s="27">
        <v>0</v>
      </c>
      <c r="T28" s="27">
        <v>0</v>
      </c>
      <c r="U28" s="28">
        <v>422</v>
      </c>
      <c r="V28" s="27">
        <v>0</v>
      </c>
      <c r="W28" s="27">
        <v>0</v>
      </c>
      <c r="X28" s="27">
        <v>0</v>
      </c>
      <c r="Y28" s="27">
        <v>0</v>
      </c>
      <c r="Z28" s="28"/>
      <c r="AA28" s="27"/>
      <c r="AB28" s="27"/>
      <c r="AC28" s="27">
        <v>0</v>
      </c>
      <c r="AD28" s="27">
        <v>0</v>
      </c>
      <c r="AE28" s="28">
        <v>0</v>
      </c>
      <c r="AF28" s="27">
        <v>0</v>
      </c>
      <c r="AG28" s="27">
        <v>0</v>
      </c>
    </row>
    <row r="29" spans="1:106" s="75" customFormat="1" ht="16" customHeight="1">
      <c r="A29" s="85" t="s">
        <v>149</v>
      </c>
      <c r="B29" s="27">
        <v>2328</v>
      </c>
      <c r="C29" s="27">
        <v>-451</v>
      </c>
      <c r="D29" s="27">
        <v>-987</v>
      </c>
      <c r="E29" s="27">
        <v>4110</v>
      </c>
      <c r="F29" s="28">
        <v>5000</v>
      </c>
      <c r="G29" s="27">
        <v>91</v>
      </c>
      <c r="H29" s="27">
        <v>-302</v>
      </c>
      <c r="I29" s="27">
        <v>830</v>
      </c>
      <c r="J29" s="27">
        <v>-3861</v>
      </c>
      <c r="K29" s="28">
        <v>-3242</v>
      </c>
      <c r="L29" s="27">
        <v>-350</v>
      </c>
      <c r="M29" s="27">
        <v>-406</v>
      </c>
      <c r="N29" s="27">
        <v>-210</v>
      </c>
      <c r="O29" s="27">
        <v>480</v>
      </c>
      <c r="P29" s="28">
        <v>-486</v>
      </c>
      <c r="Q29" s="27">
        <v>-1427</v>
      </c>
      <c r="R29" s="27">
        <v>495</v>
      </c>
      <c r="S29" s="27">
        <v>-461</v>
      </c>
      <c r="T29" s="27">
        <v>-585</v>
      </c>
      <c r="U29" s="28">
        <v>-1978</v>
      </c>
      <c r="V29" s="27">
        <v>-568</v>
      </c>
      <c r="W29" s="27">
        <v>-2669</v>
      </c>
      <c r="X29" s="27">
        <v>3972</v>
      </c>
      <c r="Y29" s="27">
        <v>2368</v>
      </c>
      <c r="Z29" s="28">
        <v>3103</v>
      </c>
      <c r="AA29" s="27">
        <f>[2]DFC!$F$39</f>
        <v>359</v>
      </c>
      <c r="AB29" s="27">
        <v>-5516</v>
      </c>
      <c r="AC29" s="27">
        <v>751</v>
      </c>
      <c r="AD29" s="27">
        <v>-7099</v>
      </c>
      <c r="AE29" s="28">
        <v>-6348</v>
      </c>
      <c r="AF29" s="27">
        <v>-5868</v>
      </c>
      <c r="AG29" s="27">
        <v>-467</v>
      </c>
    </row>
    <row r="30" spans="1:106" s="73" customFormat="1" ht="16" customHeight="1">
      <c r="A30" s="85" t="s">
        <v>150</v>
      </c>
      <c r="B30" s="27">
        <v>-2051</v>
      </c>
      <c r="C30" s="27">
        <v>-1358</v>
      </c>
      <c r="D30" s="27">
        <v>-1811</v>
      </c>
      <c r="E30" s="27">
        <v>-1861</v>
      </c>
      <c r="F30" s="28">
        <v>-7081</v>
      </c>
      <c r="G30" s="27">
        <v>-681</v>
      </c>
      <c r="H30" s="27">
        <v>-1705</v>
      </c>
      <c r="I30" s="27">
        <v>-423</v>
      </c>
      <c r="J30" s="27">
        <v>450</v>
      </c>
      <c r="K30" s="28">
        <v>-2359</v>
      </c>
      <c r="L30" s="27">
        <v>1530</v>
      </c>
      <c r="M30" s="27">
        <v>238</v>
      </c>
      <c r="N30" s="27">
        <v>-56</v>
      </c>
      <c r="O30" s="27">
        <v>-228</v>
      </c>
      <c r="P30" s="28">
        <v>1484</v>
      </c>
      <c r="Q30" s="27">
        <v>-524</v>
      </c>
      <c r="R30" s="27">
        <v>-757</v>
      </c>
      <c r="S30" s="27">
        <v>335</v>
      </c>
      <c r="T30" s="27">
        <v>-1617</v>
      </c>
      <c r="U30" s="28">
        <v>-2563</v>
      </c>
      <c r="V30" s="27">
        <v>299</v>
      </c>
      <c r="W30" s="27">
        <v>-1661</v>
      </c>
      <c r="X30" s="27">
        <v>-685</v>
      </c>
      <c r="Y30" s="27">
        <v>-417</v>
      </c>
      <c r="Z30" s="28">
        <v>-2464</v>
      </c>
      <c r="AA30" s="27">
        <f>[2]DFC!$F$38</f>
        <v>-2087</v>
      </c>
      <c r="AB30" s="27">
        <v>-2991</v>
      </c>
      <c r="AC30" s="27">
        <v>-3833</v>
      </c>
      <c r="AD30" s="27">
        <v>-2059</v>
      </c>
      <c r="AE30" s="28">
        <v>-5892</v>
      </c>
      <c r="AF30" s="27">
        <v>-1397</v>
      </c>
      <c r="AG30" s="27">
        <v>-757</v>
      </c>
    </row>
    <row r="31" spans="1:106" s="73" customFormat="1" ht="16" customHeight="1">
      <c r="A31" s="84" t="s">
        <v>151</v>
      </c>
      <c r="B31" s="25">
        <v>-2680</v>
      </c>
      <c r="C31" s="25">
        <v>-3008</v>
      </c>
      <c r="D31" s="25">
        <v>-4302</v>
      </c>
      <c r="E31" s="25">
        <v>-1680</v>
      </c>
      <c r="F31" s="26">
        <v>-11670</v>
      </c>
      <c r="G31" s="25">
        <v>3831</v>
      </c>
      <c r="H31" s="25">
        <v>-2738</v>
      </c>
      <c r="I31" s="25">
        <v>2774</v>
      </c>
      <c r="J31" s="25">
        <v>-4276</v>
      </c>
      <c r="K31" s="26">
        <v>-409</v>
      </c>
      <c r="L31" s="25">
        <v>2990</v>
      </c>
      <c r="M31" s="25">
        <v>3254</v>
      </c>
      <c r="N31" s="25">
        <v>1977</v>
      </c>
      <c r="O31" s="25">
        <v>28</v>
      </c>
      <c r="P31" s="26">
        <v>8249</v>
      </c>
      <c r="Q31" s="25">
        <v>1268</v>
      </c>
      <c r="R31" s="25">
        <v>2878</v>
      </c>
      <c r="S31" s="25">
        <v>4876</v>
      </c>
      <c r="T31" s="25">
        <v>1157</v>
      </c>
      <c r="U31" s="26">
        <v>10179</v>
      </c>
      <c r="V31" s="25">
        <v>3878</v>
      </c>
      <c r="W31" s="25">
        <v>-3211</v>
      </c>
      <c r="X31" s="25">
        <v>7528</v>
      </c>
      <c r="Y31" s="25">
        <v>5081</v>
      </c>
      <c r="Z31" s="26">
        <v>13276</v>
      </c>
      <c r="AA31" s="25">
        <f>AA3+AA20</f>
        <v>5891</v>
      </c>
      <c r="AB31" s="25">
        <v>-1923</v>
      </c>
      <c r="AC31" s="25">
        <v>13870</v>
      </c>
      <c r="AD31" s="25">
        <v>7670</v>
      </c>
      <c r="AE31" s="26">
        <v>21540</v>
      </c>
      <c r="AF31" s="25">
        <v>10037</v>
      </c>
      <c r="AG31" s="25">
        <v>629</v>
      </c>
    </row>
    <row r="32" spans="1:106" s="73" customFormat="1" ht="16" customHeight="1">
      <c r="A32" s="84" t="s">
        <v>152</v>
      </c>
      <c r="B32" s="25"/>
      <c r="C32" s="25"/>
      <c r="D32" s="25"/>
      <c r="E32" s="25"/>
      <c r="F32" s="26"/>
      <c r="G32" s="25"/>
      <c r="H32" s="25"/>
      <c r="I32" s="25"/>
      <c r="J32" s="25"/>
      <c r="K32" s="26"/>
      <c r="L32" s="25"/>
      <c r="M32" s="25"/>
      <c r="N32" s="25"/>
      <c r="O32" s="25"/>
      <c r="P32" s="26"/>
      <c r="Q32" s="25"/>
      <c r="R32" s="25"/>
      <c r="S32" s="25"/>
      <c r="T32" s="25"/>
      <c r="U32" s="26"/>
      <c r="V32" s="25"/>
      <c r="W32" s="25"/>
      <c r="X32" s="25"/>
      <c r="Y32" s="25"/>
      <c r="Z32" s="26"/>
      <c r="AA32" s="25"/>
      <c r="AB32" s="25"/>
      <c r="AC32" s="25"/>
      <c r="AD32" s="25"/>
      <c r="AE32" s="26"/>
      <c r="AF32" s="25"/>
      <c r="AG32" s="25"/>
    </row>
    <row r="33" spans="1:33" s="75" customFormat="1" ht="16" customHeight="1">
      <c r="A33" s="85" t="s">
        <v>153</v>
      </c>
      <c r="B33" s="27">
        <v>-141</v>
      </c>
      <c r="C33" s="27">
        <v>-1837</v>
      </c>
      <c r="D33" s="27">
        <v>-345</v>
      </c>
      <c r="E33" s="27">
        <v>-250</v>
      </c>
      <c r="F33" s="28">
        <v>-2573</v>
      </c>
      <c r="G33" s="27">
        <v>-589</v>
      </c>
      <c r="H33" s="27">
        <v>-112</v>
      </c>
      <c r="I33" s="27">
        <v>-165</v>
      </c>
      <c r="J33" s="27">
        <v>-839</v>
      </c>
      <c r="K33" s="28">
        <v>-1705</v>
      </c>
      <c r="L33" s="27">
        <v>-2771</v>
      </c>
      <c r="M33" s="27">
        <v>-1494</v>
      </c>
      <c r="N33" s="27">
        <v>-1661</v>
      </c>
      <c r="O33" s="27">
        <v>-336</v>
      </c>
      <c r="P33" s="28">
        <v>-6262</v>
      </c>
      <c r="Q33" s="27">
        <v>-766</v>
      </c>
      <c r="R33" s="27">
        <v>-736</v>
      </c>
      <c r="S33" s="27">
        <v>-503</v>
      </c>
      <c r="T33" s="27">
        <v>-587</v>
      </c>
      <c r="U33" s="28">
        <v>-2592</v>
      </c>
      <c r="V33" s="27">
        <v>-206</v>
      </c>
      <c r="W33" s="27">
        <v>-1203</v>
      </c>
      <c r="X33" s="27">
        <v>-933</v>
      </c>
      <c r="Y33" s="27">
        <v>-1361</v>
      </c>
      <c r="Z33" s="28">
        <v>-3703</v>
      </c>
      <c r="AA33" s="27">
        <f>[1]DFC!$F$48</f>
        <v>-2106</v>
      </c>
      <c r="AB33" s="27">
        <v>-6258</v>
      </c>
      <c r="AC33" s="27">
        <v>-11368</v>
      </c>
      <c r="AD33" s="27">
        <v>-4662</v>
      </c>
      <c r="AE33" s="28">
        <v>-16030</v>
      </c>
      <c r="AF33" s="27">
        <v>-5220</v>
      </c>
      <c r="AG33" s="27">
        <v>-2852</v>
      </c>
    </row>
    <row r="34" spans="1:33" s="75" customFormat="1" ht="16" customHeight="1">
      <c r="A34" s="85" t="s">
        <v>176</v>
      </c>
      <c r="B34" s="27"/>
      <c r="C34" s="27"/>
      <c r="D34" s="27"/>
      <c r="E34" s="27"/>
      <c r="F34" s="28"/>
      <c r="G34" s="27"/>
      <c r="H34" s="27"/>
      <c r="I34" s="27"/>
      <c r="J34" s="27"/>
      <c r="K34" s="28"/>
      <c r="L34" s="27"/>
      <c r="M34" s="27"/>
      <c r="N34" s="27"/>
      <c r="O34" s="27"/>
      <c r="P34" s="28"/>
      <c r="Q34" s="27"/>
      <c r="R34" s="27"/>
      <c r="S34" s="27"/>
      <c r="T34" s="27"/>
      <c r="U34" s="28"/>
      <c r="V34" s="27"/>
      <c r="W34" s="27"/>
      <c r="X34" s="27"/>
      <c r="Y34" s="27"/>
      <c r="Z34" s="28"/>
      <c r="AA34" s="27"/>
      <c r="AB34" s="27">
        <v>2129</v>
      </c>
      <c r="AC34" s="27">
        <v>0</v>
      </c>
      <c r="AD34" s="27">
        <v>0</v>
      </c>
      <c r="AE34" s="28">
        <v>0</v>
      </c>
      <c r="AF34" s="27">
        <v>0</v>
      </c>
      <c r="AG34" s="27">
        <v>0</v>
      </c>
    </row>
    <row r="35" spans="1:33" s="75" customFormat="1" ht="16" customHeight="1">
      <c r="A35" s="85" t="s">
        <v>154</v>
      </c>
      <c r="B35" s="27">
        <v>0</v>
      </c>
      <c r="C35" s="27">
        <v>0</v>
      </c>
      <c r="D35" s="27">
        <v>-3</v>
      </c>
      <c r="E35" s="27">
        <v>-4630</v>
      </c>
      <c r="F35" s="28">
        <v>-4633</v>
      </c>
      <c r="G35" s="27">
        <v>-108</v>
      </c>
      <c r="H35" s="27">
        <v>-50</v>
      </c>
      <c r="I35" s="27">
        <v>0</v>
      </c>
      <c r="J35" s="27">
        <v>-3003</v>
      </c>
      <c r="K35" s="28">
        <v>-3161</v>
      </c>
      <c r="L35" s="27">
        <v>-331</v>
      </c>
      <c r="M35" s="27">
        <v>0</v>
      </c>
      <c r="N35" s="27">
        <v>-23267</v>
      </c>
      <c r="O35" s="27">
        <v>-11709</v>
      </c>
      <c r="P35" s="28">
        <v>-35307</v>
      </c>
      <c r="Q35" s="27">
        <v>-482</v>
      </c>
      <c r="R35" s="27">
        <v>-5009</v>
      </c>
      <c r="S35" s="27">
        <v>-27012</v>
      </c>
      <c r="T35" s="27">
        <v>-7819</v>
      </c>
      <c r="U35" s="28">
        <v>-40322</v>
      </c>
      <c r="V35" s="27">
        <v>-30851</v>
      </c>
      <c r="W35" s="27">
        <v>-11794</v>
      </c>
      <c r="X35" s="27">
        <v>-20618</v>
      </c>
      <c r="Y35" s="27">
        <v>-24680</v>
      </c>
      <c r="Z35" s="28">
        <v>-87943</v>
      </c>
      <c r="AA35" s="27">
        <f>[1]DFC!$F$45</f>
        <v>-6023</v>
      </c>
      <c r="AB35" s="27">
        <v>-50442</v>
      </c>
      <c r="AC35" s="27">
        <v>-107397</v>
      </c>
      <c r="AD35" s="27">
        <v>-21259</v>
      </c>
      <c r="AE35" s="28">
        <v>-128656</v>
      </c>
      <c r="AF35" s="27">
        <v>-18815</v>
      </c>
      <c r="AG35" s="27">
        <v>-18564</v>
      </c>
    </row>
    <row r="36" spans="1:33" s="75" customFormat="1" ht="16" customHeight="1">
      <c r="A36" s="85" t="s">
        <v>155</v>
      </c>
      <c r="B36" s="27">
        <v>-19180</v>
      </c>
      <c r="C36" s="27">
        <v>6830</v>
      </c>
      <c r="D36" s="27">
        <v>4660</v>
      </c>
      <c r="E36" s="27">
        <v>9465</v>
      </c>
      <c r="F36" s="28">
        <v>1775</v>
      </c>
      <c r="G36" s="27">
        <v>-6320</v>
      </c>
      <c r="H36" s="27">
        <v>740</v>
      </c>
      <c r="I36" s="27">
        <v>1886</v>
      </c>
      <c r="J36" s="27">
        <v>5481</v>
      </c>
      <c r="K36" s="28">
        <v>1787</v>
      </c>
      <c r="L36" s="27">
        <v>-1069</v>
      </c>
      <c r="M36" s="27">
        <v>-279</v>
      </c>
      <c r="N36" s="27">
        <v>22340</v>
      </c>
      <c r="O36" s="27">
        <v>-64864</v>
      </c>
      <c r="P36" s="28">
        <v>-43872</v>
      </c>
      <c r="Q36" s="27">
        <v>-426</v>
      </c>
      <c r="R36" s="27">
        <v>1332</v>
      </c>
      <c r="S36" s="27">
        <v>26934</v>
      </c>
      <c r="T36" s="27">
        <v>7950</v>
      </c>
      <c r="U36" s="28">
        <v>35790</v>
      </c>
      <c r="V36" s="27">
        <v>-59982</v>
      </c>
      <c r="W36" s="27">
        <v>-8758</v>
      </c>
      <c r="X36" s="27">
        <v>17654</v>
      </c>
      <c r="Y36" s="27">
        <v>24181</v>
      </c>
      <c r="Z36" s="28">
        <v>-26905</v>
      </c>
      <c r="AA36" s="27">
        <f>[2]DFC!$F$49</f>
        <v>-262</v>
      </c>
      <c r="AB36" s="27">
        <v>-77770</v>
      </c>
      <c r="AC36" s="27">
        <v>-46180</v>
      </c>
      <c r="AD36" s="27">
        <v>19822</v>
      </c>
      <c r="AE36" s="28">
        <v>-26358</v>
      </c>
      <c r="AF36" s="27">
        <v>14020</v>
      </c>
      <c r="AG36" s="27">
        <v>29514</v>
      </c>
    </row>
    <row r="37" spans="1:33" s="73" customFormat="1" ht="16" customHeight="1">
      <c r="A37" s="85" t="s">
        <v>156</v>
      </c>
      <c r="B37" s="27">
        <v>-463</v>
      </c>
      <c r="C37" s="27">
        <v>463</v>
      </c>
      <c r="D37" s="27">
        <v>3342</v>
      </c>
      <c r="E37" s="27">
        <v>412</v>
      </c>
      <c r="F37" s="28">
        <v>3754</v>
      </c>
      <c r="G37" s="27">
        <v>0</v>
      </c>
      <c r="H37" s="27">
        <v>30</v>
      </c>
      <c r="I37" s="27">
        <v>15</v>
      </c>
      <c r="J37" s="27">
        <v>836</v>
      </c>
      <c r="K37" s="28">
        <v>881</v>
      </c>
      <c r="L37" s="27">
        <v>297</v>
      </c>
      <c r="M37" s="27">
        <v>117</v>
      </c>
      <c r="N37" s="27">
        <v>0</v>
      </c>
      <c r="O37" s="27">
        <v>50</v>
      </c>
      <c r="P37" s="28">
        <v>464</v>
      </c>
      <c r="Q37" s="27">
        <v>25</v>
      </c>
      <c r="R37" s="27">
        <v>0</v>
      </c>
      <c r="S37" s="27">
        <v>0</v>
      </c>
      <c r="T37" s="27">
        <v>25</v>
      </c>
      <c r="U37" s="28">
        <v>50</v>
      </c>
      <c r="V37" s="27">
        <v>75</v>
      </c>
      <c r="W37" s="27">
        <v>25</v>
      </c>
      <c r="X37" s="27">
        <v>75</v>
      </c>
      <c r="Y37" s="27">
        <v>75</v>
      </c>
      <c r="Z37" s="28">
        <v>250</v>
      </c>
      <c r="AA37" s="27">
        <f>[1]DFC!$F$46</f>
        <v>75</v>
      </c>
      <c r="AB37" s="27">
        <v>98</v>
      </c>
      <c r="AC37" s="27">
        <v>98</v>
      </c>
      <c r="AD37" s="27">
        <v>0</v>
      </c>
      <c r="AE37" s="28">
        <v>98</v>
      </c>
      <c r="AF37" s="27">
        <v>0</v>
      </c>
      <c r="AG37" s="27">
        <v>0</v>
      </c>
    </row>
    <row r="38" spans="1:33" s="73" customFormat="1" ht="16" customHeight="1">
      <c r="A38" s="84" t="s">
        <v>157</v>
      </c>
      <c r="B38" s="25">
        <v>-19784</v>
      </c>
      <c r="C38" s="25">
        <v>5456</v>
      </c>
      <c r="D38" s="25">
        <v>7654</v>
      </c>
      <c r="E38" s="25">
        <v>4997</v>
      </c>
      <c r="F38" s="26">
        <v>-1677</v>
      </c>
      <c r="G38" s="25">
        <v>-7017</v>
      </c>
      <c r="H38" s="25">
        <v>608</v>
      </c>
      <c r="I38" s="25">
        <v>1736</v>
      </c>
      <c r="J38" s="25">
        <v>2475</v>
      </c>
      <c r="K38" s="26">
        <v>-2198</v>
      </c>
      <c r="L38" s="25">
        <v>-3874</v>
      </c>
      <c r="M38" s="25">
        <v>-1656</v>
      </c>
      <c r="N38" s="25">
        <v>-2588</v>
      </c>
      <c r="O38" s="25">
        <v>-76859</v>
      </c>
      <c r="P38" s="26">
        <v>-84977</v>
      </c>
      <c r="Q38" s="25">
        <v>-1649</v>
      </c>
      <c r="R38" s="25">
        <v>-4413</v>
      </c>
      <c r="S38" s="25">
        <v>-581</v>
      </c>
      <c r="T38" s="25">
        <v>-431</v>
      </c>
      <c r="U38" s="26">
        <v>-7074</v>
      </c>
      <c r="V38" s="25">
        <v>-90964</v>
      </c>
      <c r="W38" s="25">
        <v>-21730</v>
      </c>
      <c r="X38" s="25">
        <v>-3822</v>
      </c>
      <c r="Y38" s="25">
        <v>-1785</v>
      </c>
      <c r="Z38" s="26">
        <v>-118301</v>
      </c>
      <c r="AA38" s="25">
        <f t="shared" ref="AA38" si="3">SUM(AA33:AA37)</f>
        <v>-8316</v>
      </c>
      <c r="AB38" s="25">
        <v>-132243</v>
      </c>
      <c r="AC38" s="25">
        <v>-164847</v>
      </c>
      <c r="AD38" s="25">
        <v>-6099</v>
      </c>
      <c r="AE38" s="26">
        <v>-170946</v>
      </c>
      <c r="AF38" s="25">
        <v>-10015</v>
      </c>
      <c r="AG38" s="25">
        <v>8098</v>
      </c>
    </row>
    <row r="39" spans="1:33" s="73" customFormat="1" ht="16" customHeight="1">
      <c r="A39" s="84" t="s">
        <v>158</v>
      </c>
      <c r="B39" s="25"/>
      <c r="C39" s="25"/>
      <c r="D39" s="25"/>
      <c r="E39" s="25"/>
      <c r="F39" s="26"/>
      <c r="G39" s="25"/>
      <c r="H39" s="25"/>
      <c r="I39" s="25"/>
      <c r="J39" s="25"/>
      <c r="K39" s="26"/>
      <c r="L39" s="25"/>
      <c r="M39" s="25"/>
      <c r="N39" s="25"/>
      <c r="O39" s="25"/>
      <c r="P39" s="26"/>
      <c r="Q39" s="25"/>
      <c r="R39" s="25"/>
      <c r="S39" s="25"/>
      <c r="T39" s="25"/>
      <c r="U39" s="26"/>
      <c r="V39" s="25"/>
      <c r="W39" s="25"/>
      <c r="X39" s="25"/>
      <c r="Y39" s="25"/>
      <c r="Z39" s="26"/>
      <c r="AA39" s="25"/>
      <c r="AB39" s="25"/>
      <c r="AC39" s="25"/>
      <c r="AD39" s="25"/>
      <c r="AE39" s="26"/>
      <c r="AF39" s="25"/>
      <c r="AG39" s="25"/>
    </row>
    <row r="40" spans="1:33" s="73" customFormat="1" ht="16" customHeight="1">
      <c r="A40" s="85" t="s">
        <v>159</v>
      </c>
      <c r="B40" s="27">
        <v>174</v>
      </c>
      <c r="C40" s="27">
        <v>43</v>
      </c>
      <c r="D40" s="27">
        <v>575</v>
      </c>
      <c r="E40" s="27">
        <v>965</v>
      </c>
      <c r="F40" s="28">
        <v>1757</v>
      </c>
      <c r="G40" s="27">
        <v>26</v>
      </c>
      <c r="H40" s="27">
        <v>53</v>
      </c>
      <c r="I40" s="27">
        <v>1</v>
      </c>
      <c r="J40" s="27">
        <v>38</v>
      </c>
      <c r="K40" s="28">
        <v>118</v>
      </c>
      <c r="L40" s="27">
        <v>58</v>
      </c>
      <c r="M40" s="27">
        <v>0</v>
      </c>
      <c r="N40" s="27">
        <v>1</v>
      </c>
      <c r="O40" s="27">
        <v>16</v>
      </c>
      <c r="P40" s="28">
        <v>75</v>
      </c>
      <c r="Q40" s="27">
        <v>0</v>
      </c>
      <c r="R40" s="27"/>
      <c r="S40" s="27"/>
      <c r="T40" s="27">
        <v>80</v>
      </c>
      <c r="U40" s="28">
        <v>80</v>
      </c>
      <c r="V40" s="27"/>
      <c r="W40" s="27">
        <v>0</v>
      </c>
      <c r="X40" s="27">
        <v>-985</v>
      </c>
      <c r="Y40" s="27">
        <v>-1047</v>
      </c>
      <c r="Z40" s="28">
        <v>-3784</v>
      </c>
      <c r="AA40" s="27">
        <f>[1]DFC!$F$59</f>
        <v>-1155</v>
      </c>
      <c r="AB40" s="27">
        <v>1649</v>
      </c>
      <c r="AC40" s="27">
        <v>0</v>
      </c>
      <c r="AD40" s="27"/>
      <c r="AE40" s="28"/>
      <c r="AF40" s="27">
        <v>0</v>
      </c>
      <c r="AG40" s="27">
        <v>0</v>
      </c>
    </row>
    <row r="41" spans="1:33" s="73" customFormat="1" ht="16" customHeight="1">
      <c r="A41" s="85" t="s">
        <v>160</v>
      </c>
      <c r="B41" s="27">
        <v>0</v>
      </c>
      <c r="C41" s="27">
        <v>0</v>
      </c>
      <c r="D41" s="27">
        <v>0</v>
      </c>
      <c r="E41" s="27">
        <v>0</v>
      </c>
      <c r="F41" s="28">
        <v>0</v>
      </c>
      <c r="G41" s="27">
        <v>0</v>
      </c>
      <c r="H41" s="27">
        <v>0</v>
      </c>
      <c r="I41" s="27">
        <v>0</v>
      </c>
      <c r="J41" s="27">
        <v>0</v>
      </c>
      <c r="K41" s="28">
        <v>0</v>
      </c>
      <c r="L41" s="27">
        <v>-717</v>
      </c>
      <c r="M41" s="27">
        <v>-702</v>
      </c>
      <c r="N41" s="27">
        <v>-722</v>
      </c>
      <c r="O41" s="27">
        <v>-755</v>
      </c>
      <c r="P41" s="28">
        <v>-2896</v>
      </c>
      <c r="Q41" s="27">
        <v>-780</v>
      </c>
      <c r="R41" s="27">
        <v>-719</v>
      </c>
      <c r="S41" s="27">
        <v>-917</v>
      </c>
      <c r="T41" s="27">
        <v>-957</v>
      </c>
      <c r="U41" s="28">
        <v>-3373</v>
      </c>
      <c r="V41" s="27">
        <v>-881</v>
      </c>
      <c r="W41" s="27">
        <v>-871</v>
      </c>
      <c r="X41" s="27">
        <v>-856</v>
      </c>
      <c r="Y41" s="27">
        <v>856</v>
      </c>
      <c r="Z41" s="28">
        <v>0</v>
      </c>
      <c r="AA41" s="27">
        <f>[1]DFC!$F$62</f>
        <v>0</v>
      </c>
      <c r="AB41" s="27">
        <v>-2265</v>
      </c>
      <c r="AC41" s="27">
        <v>-3481</v>
      </c>
      <c r="AD41" s="27">
        <v>-1440</v>
      </c>
      <c r="AE41" s="28">
        <v>-4921</v>
      </c>
      <c r="AF41" s="27">
        <v>-1246</v>
      </c>
      <c r="AG41" s="27">
        <v>-1601</v>
      </c>
    </row>
    <row r="42" spans="1:33" s="73" customFormat="1" ht="16" customHeight="1">
      <c r="A42" s="85" t="s">
        <v>161</v>
      </c>
      <c r="B42" s="27">
        <v>-56</v>
      </c>
      <c r="C42" s="27">
        <v>-1108</v>
      </c>
      <c r="D42" s="27">
        <v>-846</v>
      </c>
      <c r="E42" s="27">
        <v>-1039</v>
      </c>
      <c r="F42" s="28">
        <v>-3049</v>
      </c>
      <c r="G42" s="27">
        <v>-31</v>
      </c>
      <c r="H42" s="27">
        <v>-467</v>
      </c>
      <c r="I42" s="27">
        <v>-1286</v>
      </c>
      <c r="J42" s="27">
        <v>674</v>
      </c>
      <c r="K42" s="28">
        <v>-1110</v>
      </c>
      <c r="L42" s="27">
        <v>0</v>
      </c>
      <c r="M42" s="27">
        <v>-1105</v>
      </c>
      <c r="N42" s="27">
        <v>0</v>
      </c>
      <c r="O42" s="27">
        <v>-168</v>
      </c>
      <c r="P42" s="28">
        <v>-1273</v>
      </c>
      <c r="Q42" s="27">
        <v>0</v>
      </c>
      <c r="R42" s="27">
        <v>-1169</v>
      </c>
      <c r="S42" s="27">
        <v>-811</v>
      </c>
      <c r="T42" s="27">
        <v>-250</v>
      </c>
      <c r="U42" s="28">
        <v>-2230</v>
      </c>
      <c r="V42" s="27">
        <v>-245</v>
      </c>
      <c r="W42" s="27">
        <v>0</v>
      </c>
      <c r="X42" s="27">
        <v>245</v>
      </c>
      <c r="Y42" s="27">
        <v>-1166</v>
      </c>
      <c r="Z42" s="28">
        <v>-1166</v>
      </c>
      <c r="AA42" s="27">
        <f>[1]DFC!$F$64</f>
        <v>0</v>
      </c>
      <c r="AB42" s="27">
        <f>[1]DFC!$F$64</f>
        <v>0</v>
      </c>
      <c r="AC42" s="27"/>
      <c r="AD42" s="27">
        <v>-2888</v>
      </c>
      <c r="AE42" s="28">
        <v>-2888</v>
      </c>
      <c r="AF42" s="27"/>
      <c r="AG42" s="27"/>
    </row>
    <row r="43" spans="1:33" s="73" customFormat="1" ht="16" customHeight="1">
      <c r="A43" s="85" t="s">
        <v>177</v>
      </c>
      <c r="B43" s="27">
        <v>0</v>
      </c>
      <c r="C43" s="27">
        <v>0</v>
      </c>
      <c r="D43" s="27">
        <v>0</v>
      </c>
      <c r="E43" s="27">
        <v>0</v>
      </c>
      <c r="F43" s="28">
        <v>0</v>
      </c>
      <c r="G43" s="27">
        <v>0</v>
      </c>
      <c r="H43" s="27">
        <v>0</v>
      </c>
      <c r="I43" s="27">
        <v>0</v>
      </c>
      <c r="J43" s="27">
        <v>0</v>
      </c>
      <c r="K43" s="28">
        <v>0</v>
      </c>
      <c r="L43" s="27">
        <v>0</v>
      </c>
      <c r="M43" s="27">
        <v>0</v>
      </c>
      <c r="N43" s="27">
        <v>0</v>
      </c>
      <c r="O43" s="27">
        <v>0</v>
      </c>
      <c r="P43" s="28">
        <v>0</v>
      </c>
      <c r="Q43" s="27">
        <v>-44</v>
      </c>
      <c r="R43" s="27">
        <v>0</v>
      </c>
      <c r="S43" s="27">
        <v>0</v>
      </c>
      <c r="T43" s="27">
        <v>0</v>
      </c>
      <c r="U43" s="28">
        <v>-44</v>
      </c>
      <c r="V43" s="27"/>
      <c r="W43" s="27">
        <v>0</v>
      </c>
      <c r="X43" s="27">
        <v>0</v>
      </c>
      <c r="Y43" s="27">
        <v>0</v>
      </c>
      <c r="Z43" s="28"/>
      <c r="AA43" s="27">
        <f>[1]DFC!$F$64</f>
        <v>0</v>
      </c>
      <c r="AB43" s="27">
        <f>[1]DFC!$F$64</f>
        <v>0</v>
      </c>
      <c r="AC43" s="27"/>
      <c r="AD43" s="27">
        <f>[1]DFC!$F$64</f>
        <v>0</v>
      </c>
      <c r="AE43" s="28"/>
      <c r="AF43" s="27"/>
      <c r="AG43" s="27"/>
    </row>
    <row r="44" spans="1:33" s="73" customFormat="1" ht="16" customHeight="1">
      <c r="A44" s="85" t="s">
        <v>83</v>
      </c>
      <c r="B44" s="27">
        <v>0</v>
      </c>
      <c r="C44" s="27">
        <v>0</v>
      </c>
      <c r="D44" s="27">
        <v>20</v>
      </c>
      <c r="E44" s="27">
        <v>1</v>
      </c>
      <c r="F44" s="28">
        <v>21</v>
      </c>
      <c r="G44" s="27">
        <v>0</v>
      </c>
      <c r="H44" s="27">
        <v>0</v>
      </c>
      <c r="I44" s="27">
        <v>0</v>
      </c>
      <c r="J44" s="27">
        <v>0</v>
      </c>
      <c r="K44" s="28">
        <v>0</v>
      </c>
      <c r="L44" s="27">
        <v>0</v>
      </c>
      <c r="M44" s="27">
        <v>0</v>
      </c>
      <c r="N44" s="27">
        <v>0</v>
      </c>
      <c r="O44" s="27">
        <v>79835</v>
      </c>
      <c r="P44" s="28">
        <v>79835</v>
      </c>
      <c r="Q44" s="27">
        <v>0</v>
      </c>
      <c r="R44" s="27">
        <v>0</v>
      </c>
      <c r="S44" s="27">
        <v>0</v>
      </c>
      <c r="T44" s="27">
        <v>0</v>
      </c>
      <c r="U44" s="28"/>
      <c r="V44" s="27">
        <v>109901</v>
      </c>
      <c r="W44" s="27">
        <v>0</v>
      </c>
      <c r="X44" s="27">
        <v>0</v>
      </c>
      <c r="Y44" s="27">
        <v>0</v>
      </c>
      <c r="Z44" s="28">
        <v>109901</v>
      </c>
      <c r="AA44" s="27">
        <f>[1]DFC!$F$47</f>
        <v>0</v>
      </c>
      <c r="AB44" s="27">
        <v>131945</v>
      </c>
      <c r="AC44" s="27">
        <v>152581</v>
      </c>
      <c r="AD44" s="27">
        <v>0</v>
      </c>
      <c r="AE44" s="28">
        <v>152581</v>
      </c>
      <c r="AF44" s="27">
        <v>-1258</v>
      </c>
      <c r="AG44" s="27">
        <v>-1544</v>
      </c>
    </row>
    <row r="45" spans="1:33" s="73" customFormat="1" ht="16" customHeight="1">
      <c r="A45" s="85" t="s">
        <v>178</v>
      </c>
      <c r="B45" s="27">
        <v>0</v>
      </c>
      <c r="C45" s="27">
        <v>0</v>
      </c>
      <c r="D45" s="27">
        <v>0</v>
      </c>
      <c r="E45" s="27">
        <v>0</v>
      </c>
      <c r="F45" s="28">
        <v>0</v>
      </c>
      <c r="G45" s="27">
        <v>0</v>
      </c>
      <c r="H45" s="27">
        <v>0</v>
      </c>
      <c r="I45" s="27">
        <v>0</v>
      </c>
      <c r="J45" s="27">
        <v>0</v>
      </c>
      <c r="K45" s="28">
        <v>0</v>
      </c>
      <c r="L45" s="27">
        <v>0</v>
      </c>
      <c r="M45" s="27">
        <v>0</v>
      </c>
      <c r="N45" s="27">
        <v>0</v>
      </c>
      <c r="O45" s="27">
        <v>0</v>
      </c>
      <c r="P45" s="28">
        <v>0</v>
      </c>
      <c r="Q45" s="27">
        <v>0</v>
      </c>
      <c r="R45" s="27">
        <v>904</v>
      </c>
      <c r="S45" s="27">
        <v>406</v>
      </c>
      <c r="T45" s="27">
        <v>0</v>
      </c>
      <c r="U45" s="28">
        <v>1310</v>
      </c>
      <c r="V45" s="27">
        <v>1266</v>
      </c>
      <c r="W45" s="27">
        <v>4503</v>
      </c>
      <c r="X45" s="27">
        <v>-2266</v>
      </c>
      <c r="Y45" s="27">
        <v>0</v>
      </c>
      <c r="Z45" s="28">
        <v>3503</v>
      </c>
      <c r="AA45" s="27">
        <f>[1]DFC!$F$60</f>
        <v>803</v>
      </c>
      <c r="AB45" s="27">
        <v>3182</v>
      </c>
      <c r="AC45" s="27">
        <v>2428</v>
      </c>
      <c r="AD45" s="27">
        <v>-1625</v>
      </c>
      <c r="AE45" s="28">
        <v>803</v>
      </c>
      <c r="AF45" s="27"/>
      <c r="AG45" s="27">
        <v>1424</v>
      </c>
    </row>
    <row r="46" spans="1:33" s="73" customFormat="1" ht="16" customHeight="1">
      <c r="A46" s="84" t="s">
        <v>162</v>
      </c>
      <c r="B46" s="25">
        <v>118</v>
      </c>
      <c r="C46" s="25">
        <v>-1065</v>
      </c>
      <c r="D46" s="25">
        <v>-251</v>
      </c>
      <c r="E46" s="25">
        <v>-73</v>
      </c>
      <c r="F46" s="26">
        <v>-1271</v>
      </c>
      <c r="G46" s="25">
        <v>-5</v>
      </c>
      <c r="H46" s="25">
        <v>-414</v>
      </c>
      <c r="I46" s="25">
        <v>-1285</v>
      </c>
      <c r="J46" s="25">
        <v>712</v>
      </c>
      <c r="K46" s="26">
        <v>-992</v>
      </c>
      <c r="L46" s="25">
        <v>-659</v>
      </c>
      <c r="M46" s="25">
        <v>-1807</v>
      </c>
      <c r="N46" s="25">
        <v>-721</v>
      </c>
      <c r="O46" s="25">
        <v>78928</v>
      </c>
      <c r="P46" s="26">
        <v>75741</v>
      </c>
      <c r="Q46" s="25">
        <v>-824</v>
      </c>
      <c r="R46" s="25">
        <v>-984</v>
      </c>
      <c r="S46" s="25">
        <v>-1322</v>
      </c>
      <c r="T46" s="25">
        <v>-1127</v>
      </c>
      <c r="U46" s="26">
        <v>-4257</v>
      </c>
      <c r="V46" s="25">
        <v>110041</v>
      </c>
      <c r="W46" s="25">
        <v>3632</v>
      </c>
      <c r="X46" s="25">
        <v>-3862</v>
      </c>
      <c r="Y46" s="25">
        <v>-1357</v>
      </c>
      <c r="Z46" s="26">
        <v>108454</v>
      </c>
      <c r="AA46" s="25">
        <f>SUM(AA40:AA45)</f>
        <v>-352</v>
      </c>
      <c r="AB46" s="25">
        <v>134511</v>
      </c>
      <c r="AC46" s="25">
        <v>151528</v>
      </c>
      <c r="AD46" s="25">
        <v>-5953</v>
      </c>
      <c r="AE46" s="26">
        <v>145575</v>
      </c>
      <c r="AF46" s="25">
        <v>-2504</v>
      </c>
      <c r="AG46" s="25">
        <v>-1721</v>
      </c>
    </row>
    <row r="47" spans="1:33" s="73" customFormat="1" ht="16">
      <c r="A47" s="45"/>
      <c r="B47" s="87"/>
      <c r="C47" s="87"/>
      <c r="D47" s="87"/>
      <c r="E47" s="87"/>
      <c r="F47" s="26"/>
      <c r="G47" s="87"/>
      <c r="H47" s="87"/>
      <c r="I47" s="87"/>
      <c r="J47" s="87"/>
      <c r="K47" s="26"/>
      <c r="L47" s="87"/>
      <c r="M47" s="87"/>
      <c r="N47" s="87"/>
      <c r="O47" s="87"/>
      <c r="P47" s="26"/>
      <c r="Q47" s="87"/>
      <c r="R47" s="87"/>
      <c r="S47" s="87"/>
      <c r="T47" s="87"/>
      <c r="U47" s="26"/>
      <c r="V47" s="87"/>
      <c r="W47" s="87"/>
      <c r="X47" s="87"/>
      <c r="Y47" s="87"/>
      <c r="Z47" s="26"/>
      <c r="AA47" s="87"/>
      <c r="AB47" s="87"/>
      <c r="AC47" s="87"/>
      <c r="AD47" s="87"/>
      <c r="AE47" s="26"/>
      <c r="AF47" s="87"/>
      <c r="AG47" s="87"/>
    </row>
    <row r="48" spans="1:33" s="73" customFormat="1" ht="16" customHeight="1">
      <c r="A48" s="46" t="s">
        <v>163</v>
      </c>
      <c r="B48" s="25">
        <v>-22346</v>
      </c>
      <c r="C48" s="25">
        <v>1383</v>
      </c>
      <c r="D48" s="25">
        <v>3101</v>
      </c>
      <c r="E48" s="25">
        <v>3244</v>
      </c>
      <c r="F48" s="26">
        <v>-14618</v>
      </c>
      <c r="G48" s="25">
        <v>-3191</v>
      </c>
      <c r="H48" s="25">
        <v>-2544</v>
      </c>
      <c r="I48" s="25">
        <v>3225</v>
      </c>
      <c r="J48" s="25">
        <v>-1089</v>
      </c>
      <c r="K48" s="26">
        <v>-3599</v>
      </c>
      <c r="L48" s="25">
        <v>-1543</v>
      </c>
      <c r="M48" s="25">
        <v>-209</v>
      </c>
      <c r="N48" s="25">
        <v>-1332</v>
      </c>
      <c r="O48" s="25">
        <v>2097</v>
      </c>
      <c r="P48" s="26">
        <v>-987</v>
      </c>
      <c r="Q48" s="25">
        <v>-1205</v>
      </c>
      <c r="R48" s="25">
        <v>-2519</v>
      </c>
      <c r="S48" s="25">
        <v>2973</v>
      </c>
      <c r="T48" s="25">
        <v>-401</v>
      </c>
      <c r="U48" s="26">
        <v>-1152</v>
      </c>
      <c r="V48" s="25">
        <v>22955</v>
      </c>
      <c r="W48" s="25">
        <v>-21309</v>
      </c>
      <c r="X48" s="25">
        <v>-156</v>
      </c>
      <c r="Y48" s="25">
        <v>1939</v>
      </c>
      <c r="Z48" s="26">
        <v>3429</v>
      </c>
      <c r="AA48" s="25">
        <f>SUM(AA46+AA38+AA31)</f>
        <v>-2777</v>
      </c>
      <c r="AB48" s="25">
        <v>345</v>
      </c>
      <c r="AC48" s="25">
        <v>551</v>
      </c>
      <c r="AD48" s="25">
        <v>-4382</v>
      </c>
      <c r="AE48" s="26">
        <v>-3831</v>
      </c>
      <c r="AF48" s="25">
        <v>-2482</v>
      </c>
      <c r="AG48" s="25">
        <v>7006</v>
      </c>
    </row>
    <row r="49" spans="1:33" s="73" customFormat="1" ht="16" customHeight="1">
      <c r="A49" s="85" t="s">
        <v>164</v>
      </c>
      <c r="B49" s="27">
        <v>23534</v>
      </c>
      <c r="C49" s="27">
        <v>1188</v>
      </c>
      <c r="D49" s="27">
        <v>5616</v>
      </c>
      <c r="E49" s="27">
        <v>5672</v>
      </c>
      <c r="F49" s="28">
        <v>36010</v>
      </c>
      <c r="G49" s="27">
        <v>8916</v>
      </c>
      <c r="H49" s="27">
        <v>5725</v>
      </c>
      <c r="I49" s="27">
        <v>3181</v>
      </c>
      <c r="J49" s="27">
        <v>6406</v>
      </c>
      <c r="K49" s="28">
        <v>8916</v>
      </c>
      <c r="L49" s="27">
        <v>5317</v>
      </c>
      <c r="M49" s="27">
        <v>3774</v>
      </c>
      <c r="N49" s="27">
        <v>3565</v>
      </c>
      <c r="O49" s="27">
        <v>0</v>
      </c>
      <c r="P49" s="28">
        <v>5317</v>
      </c>
      <c r="Q49" s="27">
        <v>4330</v>
      </c>
      <c r="R49" s="27">
        <v>3125</v>
      </c>
      <c r="S49" s="27">
        <v>606</v>
      </c>
      <c r="T49" s="27">
        <v>3579</v>
      </c>
      <c r="U49" s="28">
        <v>4330</v>
      </c>
      <c r="V49" s="27">
        <v>3178</v>
      </c>
      <c r="W49" s="27">
        <v>0</v>
      </c>
      <c r="X49" s="27">
        <v>4824</v>
      </c>
      <c r="Y49" s="27">
        <v>0</v>
      </c>
      <c r="Z49" s="28">
        <v>3178</v>
      </c>
      <c r="AA49" s="27">
        <f>[1]DFC!$F$70</f>
        <v>6607</v>
      </c>
      <c r="AB49" s="27">
        <v>6607</v>
      </c>
      <c r="AC49" s="27">
        <v>6607</v>
      </c>
      <c r="AD49" s="27">
        <v>0</v>
      </c>
      <c r="AE49" s="28">
        <v>6607</v>
      </c>
      <c r="AF49" s="27">
        <v>2776</v>
      </c>
      <c r="AG49" s="27">
        <v>26133</v>
      </c>
    </row>
    <row r="50" spans="1:33" s="73" customFormat="1" ht="16" customHeight="1">
      <c r="A50" s="86" t="s">
        <v>165</v>
      </c>
      <c r="B50" s="65">
        <v>1188</v>
      </c>
      <c r="C50" s="65">
        <v>5616</v>
      </c>
      <c r="D50" s="65">
        <v>5672</v>
      </c>
      <c r="E50" s="65">
        <v>8916</v>
      </c>
      <c r="F50" s="92">
        <v>21392</v>
      </c>
      <c r="G50" s="65">
        <v>5725</v>
      </c>
      <c r="H50" s="65">
        <v>3181</v>
      </c>
      <c r="I50" s="65">
        <v>6406</v>
      </c>
      <c r="J50" s="65">
        <v>5317</v>
      </c>
      <c r="K50" s="92">
        <v>5317</v>
      </c>
      <c r="L50" s="65">
        <v>3774</v>
      </c>
      <c r="M50" s="65">
        <v>3565</v>
      </c>
      <c r="N50" s="65">
        <v>2233</v>
      </c>
      <c r="O50" s="65">
        <v>2097</v>
      </c>
      <c r="P50" s="92">
        <v>4330</v>
      </c>
      <c r="Q50" s="65">
        <v>3125</v>
      </c>
      <c r="R50" s="65">
        <v>606</v>
      </c>
      <c r="S50" s="65">
        <v>3579</v>
      </c>
      <c r="T50" s="65">
        <v>3178</v>
      </c>
      <c r="U50" s="92">
        <v>3178</v>
      </c>
      <c r="V50" s="65">
        <v>26133</v>
      </c>
      <c r="W50" s="65">
        <v>-21309</v>
      </c>
      <c r="X50" s="65">
        <v>4668</v>
      </c>
      <c r="Y50" s="65">
        <v>1939</v>
      </c>
      <c r="Z50" s="92">
        <v>6607</v>
      </c>
      <c r="AA50" s="65">
        <f>[2]DFC!$F$71</f>
        <v>3830</v>
      </c>
      <c r="AB50" s="65">
        <v>6951.8132200000009</v>
      </c>
      <c r="AC50" s="65">
        <v>7158</v>
      </c>
      <c r="AD50" s="65">
        <v>-4382</v>
      </c>
      <c r="AE50" s="92">
        <v>2776</v>
      </c>
      <c r="AF50" s="65">
        <v>294</v>
      </c>
      <c r="AG50" s="65">
        <v>33139</v>
      </c>
    </row>
  </sheetData>
  <pageMargins left="0.511811024" right="0.511811024" top="0.78740157499999996" bottom="0.78740157499999996" header="0.31496062000000002" footer="0.31496062000000002"/>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8"/>
  <sheetViews>
    <sheetView showGridLines="0" zoomScale="90" zoomScaleNormal="90" workbookViewId="0">
      <pane xSplit="1" topLeftCell="T1" activePane="topRight" state="frozen"/>
      <selection pane="topRight" activeCell="AA2" sqref="A2:AA2"/>
    </sheetView>
  </sheetViews>
  <sheetFormatPr defaultColWidth="9.1796875" defaultRowHeight="14"/>
  <cols>
    <col min="1" max="1" width="42" style="11" bestFit="1" customWidth="1"/>
    <col min="2" max="24" width="12.7265625" style="11" customWidth="1"/>
    <col min="25" max="25" width="8.1796875" style="11" bestFit="1" customWidth="1"/>
    <col min="26" max="16384" width="9.1796875" style="11"/>
  </cols>
  <sheetData>
    <row r="1" spans="1:67" s="9" customFormat="1" ht="60" customHeight="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row>
    <row r="2" spans="1:67" s="74" customFormat="1" ht="19.75" customHeight="1">
      <c r="A2" s="99" t="s">
        <v>1</v>
      </c>
      <c r="B2" s="100" t="s">
        <v>37</v>
      </c>
      <c r="C2" s="100" t="s">
        <v>38</v>
      </c>
      <c r="D2" s="100" t="s">
        <v>39</v>
      </c>
      <c r="E2" s="100" t="s">
        <v>40</v>
      </c>
      <c r="F2" s="100" t="s">
        <v>42</v>
      </c>
      <c r="G2" s="100" t="s">
        <v>43</v>
      </c>
      <c r="H2" s="100" t="s">
        <v>44</v>
      </c>
      <c r="I2" s="100" t="s">
        <v>45</v>
      </c>
      <c r="J2" s="100" t="s">
        <v>46</v>
      </c>
      <c r="K2" s="100" t="s">
        <v>47</v>
      </c>
      <c r="L2" s="100" t="s">
        <v>48</v>
      </c>
      <c r="M2" s="100" t="s">
        <v>49</v>
      </c>
      <c r="N2" s="100" t="s">
        <v>50</v>
      </c>
      <c r="O2" s="100" t="s">
        <v>51</v>
      </c>
      <c r="P2" s="100" t="s">
        <v>52</v>
      </c>
      <c r="Q2" s="100" t="s">
        <v>53</v>
      </c>
      <c r="R2" s="100" t="s">
        <v>54</v>
      </c>
      <c r="S2" s="100" t="s">
        <v>55</v>
      </c>
      <c r="T2" s="100" t="s">
        <v>56</v>
      </c>
      <c r="U2" s="100" t="s">
        <v>57</v>
      </c>
      <c r="V2" s="100" t="s">
        <v>58</v>
      </c>
      <c r="W2" s="100" t="s">
        <v>59</v>
      </c>
      <c r="X2" s="100" t="s">
        <v>93</v>
      </c>
      <c r="Y2" s="100" t="s">
        <v>188</v>
      </c>
      <c r="Z2" s="100" t="s">
        <v>185</v>
      </c>
      <c r="AA2" s="100" t="s">
        <v>189</v>
      </c>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row>
    <row r="3" spans="1:67" s="75" customFormat="1" ht="16" customHeight="1">
      <c r="A3" s="43" t="s">
        <v>19</v>
      </c>
      <c r="B3" s="25">
        <v>-5230.2677299999996</v>
      </c>
      <c r="C3" s="25">
        <v>-6637.3570800000025</v>
      </c>
      <c r="D3" s="25">
        <v>-22538.807029999971</v>
      </c>
      <c r="E3" s="25">
        <v>-48869</v>
      </c>
      <c r="F3" s="25">
        <v>-4424.8601400000016</v>
      </c>
      <c r="G3" s="25">
        <v>-17637.68088</v>
      </c>
      <c r="H3" s="25">
        <v>-877</v>
      </c>
      <c r="I3" s="25">
        <v>-141151.06270999991</v>
      </c>
      <c r="J3" s="25">
        <v>4632.1257600000008</v>
      </c>
      <c r="K3" s="25">
        <v>-157</v>
      </c>
      <c r="L3" s="25">
        <v>-1095</v>
      </c>
      <c r="M3" s="25">
        <v>-879.12575999999808</v>
      </c>
      <c r="N3" s="25">
        <v>-85</v>
      </c>
      <c r="O3" s="25">
        <v>-1457</v>
      </c>
      <c r="P3" s="25">
        <v>2523</v>
      </c>
      <c r="Q3" s="25">
        <v>-1862</v>
      </c>
      <c r="R3" s="25">
        <v>732</v>
      </c>
      <c r="S3" s="25">
        <v>212</v>
      </c>
      <c r="T3" s="25">
        <v>571</v>
      </c>
      <c r="U3" s="25">
        <v>2869</v>
      </c>
      <c r="V3" s="25">
        <v>1013</v>
      </c>
      <c r="W3" s="25">
        <v>1282.739655236438</v>
      </c>
      <c r="X3" s="25">
        <v>14345.260344763563</v>
      </c>
      <c r="Y3" s="25">
        <v>9804</v>
      </c>
      <c r="Z3" s="25">
        <v>-4230</v>
      </c>
      <c r="AA3" s="25">
        <v>6368</v>
      </c>
    </row>
    <row r="4" spans="1:67" s="73" customFormat="1" ht="16" customHeight="1">
      <c r="A4" s="45" t="s">
        <v>84</v>
      </c>
      <c r="B4" s="27">
        <v>2422.16039</v>
      </c>
      <c r="C4" s="27">
        <v>2428.2844700000001</v>
      </c>
      <c r="D4" s="27">
        <v>2532.6194099999998</v>
      </c>
      <c r="E4" s="27">
        <v>2287</v>
      </c>
      <c r="F4" s="27">
        <v>2248.4057399999979</v>
      </c>
      <c r="G4" s="27">
        <v>2171</v>
      </c>
      <c r="H4" s="27">
        <v>2063</v>
      </c>
      <c r="I4" s="27">
        <v>1956.0654099999997</v>
      </c>
      <c r="J4" s="27">
        <v>2083</v>
      </c>
      <c r="K4" s="27">
        <v>2040</v>
      </c>
      <c r="L4" s="27">
        <v>2085</v>
      </c>
      <c r="M4" s="27">
        <v>1848</v>
      </c>
      <c r="N4" s="27">
        <v>2234</v>
      </c>
      <c r="O4" s="27">
        <v>2234</v>
      </c>
      <c r="P4" s="27">
        <v>2789</v>
      </c>
      <c r="Q4" s="27">
        <v>6359</v>
      </c>
      <c r="R4" s="27">
        <v>3927</v>
      </c>
      <c r="S4" s="27">
        <v>3657</v>
      </c>
      <c r="T4" s="27">
        <v>4009</v>
      </c>
      <c r="U4" s="27">
        <v>4196</v>
      </c>
      <c r="V4" s="27">
        <v>4765</v>
      </c>
      <c r="W4" s="27">
        <v>5752.0702704000014</v>
      </c>
      <c r="X4" s="27">
        <v>6507.9297295999986</v>
      </c>
      <c r="Y4" s="27">
        <v>7262</v>
      </c>
      <c r="Z4" s="27">
        <v>6190</v>
      </c>
      <c r="AA4" s="27">
        <v>6670</v>
      </c>
    </row>
    <row r="5" spans="1:67" s="75" customFormat="1" ht="16" customHeight="1">
      <c r="A5" s="97" t="s">
        <v>85</v>
      </c>
      <c r="B5" s="27">
        <v>0</v>
      </c>
      <c r="C5" s="27">
        <v>0</v>
      </c>
      <c r="D5" s="27">
        <v>16063</v>
      </c>
      <c r="E5" s="27">
        <v>28754</v>
      </c>
      <c r="F5" s="27">
        <v>0</v>
      </c>
      <c r="G5" s="27">
        <v>0</v>
      </c>
      <c r="H5" s="27">
        <v>0</v>
      </c>
      <c r="I5" s="27">
        <v>141262.12682999999</v>
      </c>
      <c r="J5" s="27">
        <v>0</v>
      </c>
      <c r="K5" s="27">
        <v>0</v>
      </c>
      <c r="L5" s="27">
        <v>0</v>
      </c>
      <c r="M5" s="27">
        <v>0</v>
      </c>
      <c r="N5" s="27">
        <v>0</v>
      </c>
      <c r="O5" s="27">
        <v>0</v>
      </c>
      <c r="P5" s="27">
        <v>0</v>
      </c>
      <c r="Q5" s="27">
        <v>0</v>
      </c>
      <c r="R5" s="27">
        <v>0</v>
      </c>
      <c r="S5" s="27">
        <v>0</v>
      </c>
      <c r="T5" s="27">
        <v>0</v>
      </c>
      <c r="U5" s="27">
        <v>0</v>
      </c>
      <c r="V5" s="27">
        <v>0</v>
      </c>
      <c r="W5" s="27">
        <v>0</v>
      </c>
      <c r="X5" s="27">
        <v>0</v>
      </c>
      <c r="Y5" s="27">
        <v>0</v>
      </c>
      <c r="Z5" s="27">
        <v>0</v>
      </c>
      <c r="AA5" s="27">
        <v>0</v>
      </c>
    </row>
    <row r="6" spans="1:67" s="75" customFormat="1" ht="16" customHeight="1">
      <c r="A6" s="97" t="s">
        <v>27</v>
      </c>
      <c r="B6" s="27">
        <v>0</v>
      </c>
      <c r="C6" s="27">
        <v>0</v>
      </c>
      <c r="D6" s="27">
        <v>0</v>
      </c>
      <c r="E6" s="27">
        <v>0</v>
      </c>
      <c r="F6" s="27">
        <v>0</v>
      </c>
      <c r="G6" s="27">
        <v>0</v>
      </c>
      <c r="H6" s="27">
        <v>0</v>
      </c>
      <c r="I6" s="27">
        <v>0</v>
      </c>
      <c r="J6" s="27">
        <v>0</v>
      </c>
      <c r="K6" s="27">
        <v>0</v>
      </c>
      <c r="L6" s="27">
        <v>0</v>
      </c>
      <c r="M6" s="27"/>
      <c r="N6" s="27">
        <v>0</v>
      </c>
      <c r="O6" s="27">
        <v>0</v>
      </c>
      <c r="P6" s="27">
        <v>0</v>
      </c>
      <c r="Q6" s="27">
        <v>0</v>
      </c>
      <c r="R6" s="27">
        <v>0</v>
      </c>
      <c r="S6" s="27">
        <v>0</v>
      </c>
      <c r="T6" s="27">
        <v>0</v>
      </c>
      <c r="U6" s="27">
        <v>0</v>
      </c>
      <c r="V6" s="27">
        <v>0</v>
      </c>
      <c r="W6" s="27">
        <v>0</v>
      </c>
      <c r="X6" s="27">
        <v>0</v>
      </c>
      <c r="Y6" s="27">
        <v>0</v>
      </c>
      <c r="Z6" s="27">
        <v>0</v>
      </c>
      <c r="AA6" s="27">
        <v>0</v>
      </c>
    </row>
    <row r="7" spans="1:67" s="75" customFormat="1" ht="16" customHeight="1">
      <c r="A7" s="97" t="s">
        <v>102</v>
      </c>
      <c r="B7" s="27">
        <v>0</v>
      </c>
      <c r="C7" s="27">
        <v>0</v>
      </c>
      <c r="D7" s="27">
        <v>0</v>
      </c>
      <c r="E7" s="27">
        <v>0</v>
      </c>
      <c r="F7" s="27">
        <v>0</v>
      </c>
      <c r="G7" s="27">
        <v>0</v>
      </c>
      <c r="H7" s="27">
        <v>0</v>
      </c>
      <c r="I7" s="27">
        <v>0</v>
      </c>
      <c r="J7" s="27">
        <v>0</v>
      </c>
      <c r="K7" s="27">
        <v>0</v>
      </c>
      <c r="L7" s="27">
        <v>0</v>
      </c>
      <c r="M7" s="27">
        <v>0</v>
      </c>
      <c r="N7" s="27">
        <v>0</v>
      </c>
      <c r="O7" s="27">
        <v>0</v>
      </c>
      <c r="P7" s="27">
        <v>0</v>
      </c>
      <c r="Q7" s="27">
        <v>0</v>
      </c>
      <c r="R7" s="27">
        <v>0</v>
      </c>
      <c r="S7" s="27">
        <v>0</v>
      </c>
      <c r="T7" s="27">
        <v>0</v>
      </c>
      <c r="U7" s="27">
        <v>0</v>
      </c>
      <c r="V7" s="27">
        <v>0</v>
      </c>
      <c r="W7" s="27">
        <v>0</v>
      </c>
      <c r="X7" s="27">
        <v>0</v>
      </c>
      <c r="Y7" s="27">
        <v>0</v>
      </c>
      <c r="Z7" s="27">
        <v>0</v>
      </c>
      <c r="AA7" s="27">
        <v>0</v>
      </c>
    </row>
    <row r="8" spans="1:67" s="75" customFormat="1" ht="16" customHeight="1">
      <c r="A8" s="45" t="s">
        <v>86</v>
      </c>
      <c r="B8" s="27">
        <v>-19.498360000000503</v>
      </c>
      <c r="C8" s="27">
        <v>4430.1232899999995</v>
      </c>
      <c r="D8" s="27">
        <v>449.77274999997098</v>
      </c>
      <c r="E8" s="27">
        <v>16878.916740000001</v>
      </c>
      <c r="F8" s="27">
        <v>6250.8546100000003</v>
      </c>
      <c r="G8" s="27">
        <v>13686.093129999999</v>
      </c>
      <c r="H8" s="27">
        <v>307.74370999999996</v>
      </c>
      <c r="I8" s="27">
        <v>-4540.3435500000896</v>
      </c>
      <c r="J8" s="27">
        <v>-5833.5214299999998</v>
      </c>
      <c r="K8" s="27">
        <v>1888.78334</v>
      </c>
      <c r="L8" s="27">
        <v>-427.31821000000099</v>
      </c>
      <c r="M8" s="27">
        <v>-803.41379000000597</v>
      </c>
      <c r="N8" s="27">
        <v>-658.76256999999998</v>
      </c>
      <c r="O8" s="27">
        <v>2883</v>
      </c>
      <c r="P8" s="27">
        <v>-647</v>
      </c>
      <c r="Q8" s="27">
        <v>-3612.5070100000003</v>
      </c>
      <c r="R8" s="27">
        <v>598.19000000000233</v>
      </c>
      <c r="S8" s="27">
        <v>-2014</v>
      </c>
      <c r="T8" s="27">
        <v>1937.1019999999999</v>
      </c>
      <c r="U8" s="27">
        <v>1964</v>
      </c>
      <c r="V8" s="27">
        <v>1994</v>
      </c>
      <c r="W8" s="27">
        <v>-7333.83600563645</v>
      </c>
      <c r="X8" s="27">
        <v>-7550.2456843635609</v>
      </c>
      <c r="Y8" s="27">
        <v>-241.59990000000107</v>
      </c>
      <c r="Z8" s="27">
        <v>11993.176030000002</v>
      </c>
      <c r="AA8" s="27">
        <v>-8358.6006100000013</v>
      </c>
    </row>
    <row r="9" spans="1:67" s="75" customFormat="1" ht="16" customHeight="1">
      <c r="A9" s="43" t="s">
        <v>133</v>
      </c>
      <c r="B9" s="25">
        <v>-2973</v>
      </c>
      <c r="C9" s="25">
        <v>-18.000000000003354</v>
      </c>
      <c r="D9" s="25">
        <v>-3802.0000000000005</v>
      </c>
      <c r="E9" s="25">
        <v>-1278.9999999999995</v>
      </c>
      <c r="F9" s="25">
        <v>3640.9999999999968</v>
      </c>
      <c r="G9" s="25">
        <v>-1836.3365800000006</v>
      </c>
      <c r="H9" s="25">
        <v>1244</v>
      </c>
      <c r="I9" s="25">
        <v>-3872.9999999999964</v>
      </c>
      <c r="J9" s="25">
        <v>881.60433000000103</v>
      </c>
      <c r="K9" s="25">
        <v>3771.78334</v>
      </c>
      <c r="L9" s="25">
        <v>562.68178999999895</v>
      </c>
      <c r="M9" s="25">
        <v>165.46044999999594</v>
      </c>
      <c r="N9" s="25">
        <v>1490.2374300000001</v>
      </c>
      <c r="O9" s="25">
        <v>3660</v>
      </c>
      <c r="P9" s="25">
        <f>SUM(P3:P8)</f>
        <v>4665</v>
      </c>
      <c r="Q9" s="25">
        <v>884.49298999999996</v>
      </c>
      <c r="R9" s="25">
        <v>5257.1900000000023</v>
      </c>
      <c r="S9" s="25">
        <v>1855</v>
      </c>
      <c r="T9" s="25">
        <v>6517.1019999999999</v>
      </c>
      <c r="U9" s="25">
        <v>9029</v>
      </c>
      <c r="V9" s="25">
        <v>7772</v>
      </c>
      <c r="W9" s="25">
        <v>-299.02608000001055</v>
      </c>
      <c r="X9" s="25">
        <v>13302.944390000001</v>
      </c>
      <c r="Y9" s="25">
        <v>16824.400099999999</v>
      </c>
      <c r="Z9" s="25">
        <v>13953.176030000001</v>
      </c>
      <c r="AA9" s="25">
        <v>4679.3993899999996</v>
      </c>
      <c r="AB9" s="98"/>
    </row>
    <row r="10" spans="1:67" s="75" customFormat="1" ht="16" customHeight="1">
      <c r="A10" s="45" t="s">
        <v>87</v>
      </c>
      <c r="B10" s="27">
        <v>0</v>
      </c>
      <c r="C10" s="27">
        <v>0</v>
      </c>
      <c r="D10" s="27">
        <v>0</v>
      </c>
      <c r="E10" s="27">
        <v>0</v>
      </c>
      <c r="F10" s="27">
        <v>0</v>
      </c>
      <c r="G10" s="27">
        <v>0</v>
      </c>
      <c r="H10" s="27">
        <v>0</v>
      </c>
      <c r="I10" s="27">
        <v>0</v>
      </c>
      <c r="J10" s="27">
        <v>0</v>
      </c>
      <c r="K10" s="27">
        <v>0</v>
      </c>
      <c r="L10" s="27">
        <v>0</v>
      </c>
      <c r="M10" s="27">
        <v>0</v>
      </c>
      <c r="N10" s="27">
        <v>0</v>
      </c>
      <c r="O10" s="27">
        <v>0</v>
      </c>
      <c r="P10" s="27">
        <v>-594</v>
      </c>
      <c r="Q10" s="27">
        <v>0</v>
      </c>
      <c r="R10" s="27">
        <v>0</v>
      </c>
      <c r="S10" s="27">
        <v>-82</v>
      </c>
      <c r="T10" s="27">
        <v>0</v>
      </c>
      <c r="U10" s="27">
        <v>0</v>
      </c>
      <c r="V10" s="27">
        <v>0</v>
      </c>
      <c r="W10" s="27" t="s">
        <v>0</v>
      </c>
      <c r="X10" s="27">
        <v>-1041</v>
      </c>
      <c r="Y10" s="27">
        <v>0</v>
      </c>
      <c r="Z10" s="27">
        <v>0</v>
      </c>
      <c r="AA10" s="27">
        <v>-6243</v>
      </c>
    </row>
    <row r="11" spans="1:67" s="75" customFormat="1" ht="16" customHeight="1">
      <c r="A11" s="45" t="s">
        <v>88</v>
      </c>
      <c r="B11" s="27">
        <v>0</v>
      </c>
      <c r="C11" s="27">
        <v>0</v>
      </c>
      <c r="D11" s="27">
        <v>0</v>
      </c>
      <c r="E11" s="27">
        <v>0</v>
      </c>
      <c r="F11" s="27">
        <v>0</v>
      </c>
      <c r="G11" s="27">
        <v>0</v>
      </c>
      <c r="H11" s="27">
        <v>0</v>
      </c>
      <c r="I11" s="27">
        <v>0</v>
      </c>
      <c r="J11" s="27">
        <v>0</v>
      </c>
      <c r="K11" s="27">
        <v>0</v>
      </c>
      <c r="L11" s="27">
        <v>0</v>
      </c>
      <c r="M11" s="27">
        <v>79836.665999999997</v>
      </c>
      <c r="N11" s="27">
        <v>0</v>
      </c>
      <c r="O11" s="27">
        <v>0</v>
      </c>
      <c r="P11" s="27">
        <v>0</v>
      </c>
      <c r="Q11" s="27">
        <v>0</v>
      </c>
      <c r="R11" s="27">
        <v>109983</v>
      </c>
      <c r="S11" s="27">
        <v>0</v>
      </c>
      <c r="T11" s="27">
        <v>0</v>
      </c>
      <c r="U11" s="27">
        <v>0</v>
      </c>
      <c r="V11" s="27">
        <v>0</v>
      </c>
      <c r="W11" s="27">
        <v>131945</v>
      </c>
      <c r="X11" s="27">
        <v>18055</v>
      </c>
      <c r="Y11" s="27">
        <v>0</v>
      </c>
      <c r="Z11" s="27">
        <v>0</v>
      </c>
      <c r="AA11" s="27">
        <v>0</v>
      </c>
    </row>
    <row r="12" spans="1:67" s="76" customFormat="1" ht="16" customHeight="1">
      <c r="A12" s="45" t="s">
        <v>89</v>
      </c>
      <c r="B12" s="27">
        <v>0</v>
      </c>
      <c r="C12" s="27">
        <v>-1379</v>
      </c>
      <c r="D12" s="27">
        <v>0</v>
      </c>
      <c r="E12" s="27">
        <v>-4339</v>
      </c>
      <c r="F12" s="27">
        <v>0</v>
      </c>
      <c r="G12" s="27">
        <v>-955</v>
      </c>
      <c r="H12" s="27">
        <v>0</v>
      </c>
      <c r="I12" s="27">
        <v>-2164</v>
      </c>
      <c r="J12" s="27">
        <v>-330</v>
      </c>
      <c r="K12" s="27">
        <v>-1105</v>
      </c>
      <c r="L12" s="27">
        <v>-23269</v>
      </c>
      <c r="M12" s="27">
        <v>-11874</v>
      </c>
      <c r="N12" s="27">
        <v>-970</v>
      </c>
      <c r="O12" s="27">
        <v>-6254</v>
      </c>
      <c r="P12" s="27">
        <v>-27226</v>
      </c>
      <c r="Q12" s="27">
        <v>-8545</v>
      </c>
      <c r="R12" s="27">
        <v>-31794</v>
      </c>
      <c r="S12" s="27">
        <v>-12387</v>
      </c>
      <c r="T12" s="27">
        <v>-23935</v>
      </c>
      <c r="U12" s="27">
        <v>-23682</v>
      </c>
      <c r="V12" s="27">
        <v>-7364</v>
      </c>
      <c r="W12" s="27">
        <v>-46513</v>
      </c>
      <c r="X12" s="27">
        <v>-58028</v>
      </c>
      <c r="Y12" s="27">
        <v>-27831</v>
      </c>
      <c r="Z12" s="27">
        <v>-22341</v>
      </c>
      <c r="AA12" s="27">
        <v>-21483</v>
      </c>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row>
    <row r="13" spans="1:67" s="77" customFormat="1" ht="16" customHeight="1">
      <c r="A13" s="45" t="s">
        <v>180</v>
      </c>
      <c r="B13" s="27">
        <v>-145.39430000000002</v>
      </c>
      <c r="C13" s="27">
        <v>-239.05068</v>
      </c>
      <c r="D13" s="27">
        <v>-308.58512999999994</v>
      </c>
      <c r="E13" s="27">
        <v>-329.91674</v>
      </c>
      <c r="F13" s="27">
        <v>-433.40020999999996</v>
      </c>
      <c r="G13" s="27">
        <v>-55.748830000000005</v>
      </c>
      <c r="H13" s="27">
        <v>-249.74370999999999</v>
      </c>
      <c r="I13" s="27">
        <v>-1399.7859799999999</v>
      </c>
      <c r="J13" s="27">
        <v>-600.60432999999989</v>
      </c>
      <c r="K13" s="27">
        <v>-1491.7833400000004</v>
      </c>
      <c r="L13" s="27">
        <v>-603.68179000000009</v>
      </c>
      <c r="M13" s="27">
        <v>-802.12644999999998</v>
      </c>
      <c r="N13" s="27">
        <v>-766.23743000000002</v>
      </c>
      <c r="O13" s="27">
        <v>-736</v>
      </c>
      <c r="P13" s="27">
        <v>-503</v>
      </c>
      <c r="Q13" s="27">
        <v>-588.49298999999996</v>
      </c>
      <c r="R13" s="27">
        <v>-205.19</v>
      </c>
      <c r="S13" s="27">
        <v>-1218.84943</v>
      </c>
      <c r="T13" s="27">
        <v>-918.10200000000009</v>
      </c>
      <c r="U13" s="27">
        <v>-1339</v>
      </c>
      <c r="V13" s="27">
        <v>-2107</v>
      </c>
      <c r="W13" s="27">
        <v>-2634.9739200000004</v>
      </c>
      <c r="X13" s="27">
        <v>-2209.9443899999997</v>
      </c>
      <c r="Y13" s="27">
        <v>-4800.4000999999998</v>
      </c>
      <c r="Z13" s="27">
        <v>-4570.1760300000005</v>
      </c>
      <c r="AA13" s="27">
        <v>-3009.3993899999996</v>
      </c>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row>
    <row r="14" spans="1:67" s="77" customFormat="1" ht="16" customHeight="1">
      <c r="A14" s="43" t="s">
        <v>90</v>
      </c>
      <c r="B14" s="25">
        <v>-2973</v>
      </c>
      <c r="C14" s="25">
        <v>-1397.0000000000034</v>
      </c>
      <c r="D14" s="25">
        <v>-3802.0000000000005</v>
      </c>
      <c r="E14" s="25">
        <v>-5618</v>
      </c>
      <c r="F14" s="25">
        <v>3640.9999999999968</v>
      </c>
      <c r="G14" s="25">
        <v>-2791.3365800000006</v>
      </c>
      <c r="H14" s="25">
        <v>1244</v>
      </c>
      <c r="I14" s="25">
        <v>-6036.9999999999964</v>
      </c>
      <c r="J14" s="25">
        <v>-48.999999999998863</v>
      </c>
      <c r="K14" s="25">
        <v>1174.9999999999995</v>
      </c>
      <c r="L14" s="25">
        <v>-23310</v>
      </c>
      <c r="M14" s="25">
        <v>67326</v>
      </c>
      <c r="N14" s="25">
        <v>-245.99999999999989</v>
      </c>
      <c r="O14" s="25">
        <v>-3330</v>
      </c>
      <c r="P14" s="25">
        <v>-23658</v>
      </c>
      <c r="Q14" s="25">
        <v>-8249</v>
      </c>
      <c r="R14" s="25">
        <v>83241</v>
      </c>
      <c r="S14" s="25">
        <v>-11833</v>
      </c>
      <c r="T14" s="25">
        <v>-18336</v>
      </c>
      <c r="U14" s="25">
        <v>-15992</v>
      </c>
      <c r="V14" s="25">
        <v>-1699</v>
      </c>
      <c r="W14" s="25">
        <v>82498</v>
      </c>
      <c r="X14" s="25">
        <v>-29921</v>
      </c>
      <c r="Y14" s="25">
        <v>-15807</v>
      </c>
      <c r="Z14" s="25">
        <v>-12958</v>
      </c>
      <c r="AA14" s="25">
        <v>-26056</v>
      </c>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row>
    <row r="15" spans="1:67" s="77" customFormat="1" ht="16" customHeight="1">
      <c r="A15" s="43" t="s">
        <v>91</v>
      </c>
      <c r="B15" s="25">
        <v>52659</v>
      </c>
      <c r="C15" s="25">
        <v>49686</v>
      </c>
      <c r="D15" s="25">
        <v>48289</v>
      </c>
      <c r="E15" s="25">
        <v>44487</v>
      </c>
      <c r="F15" s="25">
        <v>38869</v>
      </c>
      <c r="G15" s="25">
        <v>42510</v>
      </c>
      <c r="H15" s="25">
        <v>39719</v>
      </c>
      <c r="I15" s="25">
        <v>40963</v>
      </c>
      <c r="J15" s="25">
        <v>34926</v>
      </c>
      <c r="K15" s="25">
        <v>34877</v>
      </c>
      <c r="L15" s="25">
        <v>35464</v>
      </c>
      <c r="M15" s="25">
        <v>12154</v>
      </c>
      <c r="N15" s="25">
        <v>79480</v>
      </c>
      <c r="O15" s="25">
        <v>79234</v>
      </c>
      <c r="P15" s="25">
        <v>75904</v>
      </c>
      <c r="Q15" s="25">
        <v>52246</v>
      </c>
      <c r="R15" s="25">
        <v>43997</v>
      </c>
      <c r="S15" s="25">
        <v>127238</v>
      </c>
      <c r="T15" s="25">
        <v>115405</v>
      </c>
      <c r="U15" s="25">
        <v>97069</v>
      </c>
      <c r="V15" s="25">
        <v>81077</v>
      </c>
      <c r="W15" s="25">
        <v>81077</v>
      </c>
      <c r="X15" s="25">
        <v>161876</v>
      </c>
      <c r="Y15" s="25">
        <v>131955</v>
      </c>
      <c r="Z15" s="25">
        <v>116148</v>
      </c>
      <c r="AA15" s="25">
        <v>103190</v>
      </c>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row>
    <row r="16" spans="1:67" s="77" customFormat="1" ht="16" customHeight="1">
      <c r="A16" s="45" t="s">
        <v>90</v>
      </c>
      <c r="B16" s="27">
        <v>-2973</v>
      </c>
      <c r="C16" s="27">
        <v>-1397</v>
      </c>
      <c r="D16" s="27">
        <v>-3802</v>
      </c>
      <c r="E16" s="27">
        <v>-5618</v>
      </c>
      <c r="F16" s="27">
        <v>3641</v>
      </c>
      <c r="G16" s="27">
        <v>-2791</v>
      </c>
      <c r="H16" s="27">
        <v>1244</v>
      </c>
      <c r="I16" s="27">
        <v>-6037</v>
      </c>
      <c r="J16" s="27">
        <v>-49</v>
      </c>
      <c r="K16" s="27">
        <v>587</v>
      </c>
      <c r="L16" s="27">
        <v>-23310</v>
      </c>
      <c r="M16" s="27">
        <v>67326</v>
      </c>
      <c r="N16" s="27">
        <v>-246</v>
      </c>
      <c r="O16" s="27">
        <v>-3330</v>
      </c>
      <c r="P16" s="27">
        <v>-23658</v>
      </c>
      <c r="Q16" s="27">
        <v>-8249</v>
      </c>
      <c r="R16" s="27">
        <v>83241</v>
      </c>
      <c r="S16" s="27">
        <v>-11833</v>
      </c>
      <c r="T16" s="27">
        <v>-18336</v>
      </c>
      <c r="U16" s="27">
        <v>-15992</v>
      </c>
      <c r="V16" s="27">
        <v>-1699</v>
      </c>
      <c r="W16" s="27">
        <v>80799</v>
      </c>
      <c r="X16" s="27">
        <v>-29921</v>
      </c>
      <c r="Y16" s="27">
        <v>-15807</v>
      </c>
      <c r="Z16" s="27">
        <v>-12958</v>
      </c>
      <c r="AA16" s="27">
        <v>-26056</v>
      </c>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row>
    <row r="17" spans="1:67" s="77" customFormat="1" ht="16" customHeight="1">
      <c r="A17" s="88" t="s">
        <v>92</v>
      </c>
      <c r="B17" s="61">
        <v>49686</v>
      </c>
      <c r="C17" s="61">
        <v>48289</v>
      </c>
      <c r="D17" s="61">
        <v>44487</v>
      </c>
      <c r="E17" s="61">
        <v>38869</v>
      </c>
      <c r="F17" s="61">
        <v>42510</v>
      </c>
      <c r="G17" s="61">
        <v>39719</v>
      </c>
      <c r="H17" s="61">
        <v>40963</v>
      </c>
      <c r="I17" s="61">
        <v>34926</v>
      </c>
      <c r="J17" s="61">
        <v>34877</v>
      </c>
      <c r="K17" s="61">
        <v>35464</v>
      </c>
      <c r="L17" s="61">
        <v>12154</v>
      </c>
      <c r="M17" s="61">
        <v>79480</v>
      </c>
      <c r="N17" s="61">
        <v>79234</v>
      </c>
      <c r="O17" s="61">
        <v>75904</v>
      </c>
      <c r="P17" s="61">
        <v>52246</v>
      </c>
      <c r="Q17" s="61">
        <v>43997</v>
      </c>
      <c r="R17" s="61">
        <v>127238</v>
      </c>
      <c r="S17" s="61">
        <v>115405</v>
      </c>
      <c r="T17" s="61">
        <v>97069</v>
      </c>
      <c r="U17" s="61">
        <v>81077</v>
      </c>
      <c r="V17" s="61">
        <v>79378</v>
      </c>
      <c r="W17" s="61">
        <v>161876</v>
      </c>
      <c r="X17" s="61">
        <v>131955</v>
      </c>
      <c r="Y17" s="61">
        <v>116148</v>
      </c>
      <c r="Z17" s="61">
        <v>103190</v>
      </c>
      <c r="AA17" s="61">
        <v>77134</v>
      </c>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row>
    <row r="18" spans="1:67">
      <c r="B18" s="60"/>
      <c r="C18" s="60"/>
      <c r="D18" s="60"/>
      <c r="E18" s="60"/>
      <c r="F18" s="60"/>
      <c r="G18" s="60"/>
      <c r="H18" s="60"/>
      <c r="I18" s="60"/>
      <c r="J18" s="60"/>
      <c r="K18" s="60"/>
      <c r="L18" s="60"/>
      <c r="M18" s="60"/>
      <c r="N18" s="60"/>
      <c r="O18" s="60"/>
      <c r="P18" s="60"/>
      <c r="Q18" s="60"/>
      <c r="R18" s="60"/>
      <c r="S18" s="60"/>
      <c r="T18" s="60"/>
      <c r="U18" s="60"/>
      <c r="V18" s="60"/>
      <c r="W18" s="60"/>
    </row>
  </sheetData>
  <pageMargins left="0.511811024" right="0.511811024" top="0.78740157499999996" bottom="0.78740157499999996" header="0.31496062000000002" footer="0.31496062000000002"/>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5"/>
  <sheetViews>
    <sheetView showGridLines="0" zoomScale="90" zoomScaleNormal="90" workbookViewId="0">
      <selection activeCell="B3" sqref="B3"/>
    </sheetView>
  </sheetViews>
  <sheetFormatPr defaultColWidth="0" defaultRowHeight="12.5" zeroHeight="1"/>
  <cols>
    <col min="1" max="1" width="3" customWidth="1"/>
    <col min="2" max="2" width="49.81640625" customWidth="1"/>
    <col min="3" max="15" width="9.1796875" customWidth="1"/>
    <col min="16" max="16" width="3" customWidth="1"/>
    <col min="17" max="19" width="9.1796875" hidden="1" customWidth="1"/>
    <col min="20" max="16384" width="9.1796875" hidden="1"/>
  </cols>
  <sheetData>
    <row r="1" spans="1:27">
      <c r="A1" s="1"/>
      <c r="B1" s="1"/>
      <c r="C1" s="1"/>
      <c r="D1" s="1"/>
      <c r="E1" s="1"/>
      <c r="F1" s="1"/>
      <c r="G1" s="1"/>
      <c r="H1" s="1"/>
      <c r="I1" s="1"/>
      <c r="J1" s="1"/>
      <c r="K1" s="1"/>
      <c r="L1" s="1"/>
      <c r="M1" s="1"/>
      <c r="N1" s="1"/>
      <c r="O1" s="1"/>
      <c r="P1" s="1"/>
      <c r="Q1" s="1"/>
      <c r="R1" s="1"/>
      <c r="S1" s="1"/>
      <c r="T1" s="23"/>
      <c r="U1" s="23"/>
      <c r="V1" s="23"/>
      <c r="W1" s="23"/>
      <c r="X1" s="23"/>
      <c r="Y1" s="23"/>
      <c r="Z1" s="23"/>
      <c r="AA1" s="23"/>
    </row>
    <row r="2" spans="1:27">
      <c r="A2" s="1"/>
      <c r="B2" s="1"/>
      <c r="C2" s="1"/>
      <c r="D2" s="1"/>
      <c r="E2" s="1"/>
      <c r="F2" s="1"/>
      <c r="G2" s="1"/>
      <c r="H2" s="1"/>
      <c r="I2" s="1"/>
      <c r="J2" s="1"/>
      <c r="K2" s="1"/>
      <c r="L2" s="1"/>
      <c r="M2" s="1"/>
      <c r="N2" s="1"/>
      <c r="O2" s="1"/>
      <c r="P2" s="1"/>
      <c r="Q2" s="1"/>
      <c r="R2" s="1"/>
      <c r="S2" s="1"/>
      <c r="T2" s="23"/>
      <c r="U2" s="23"/>
      <c r="V2" s="23"/>
      <c r="W2" s="23"/>
      <c r="X2" s="23"/>
      <c r="Y2" s="23"/>
      <c r="Z2" s="23"/>
      <c r="AA2" s="23"/>
    </row>
    <row r="3" spans="1:27">
      <c r="A3" s="1"/>
      <c r="B3" s="1"/>
      <c r="C3" s="1"/>
      <c r="D3" s="1"/>
      <c r="E3" s="1"/>
      <c r="F3" s="1"/>
      <c r="G3" s="1"/>
      <c r="H3" s="1"/>
      <c r="I3" s="1"/>
      <c r="J3" s="1"/>
      <c r="K3" s="1"/>
      <c r="L3" s="1"/>
      <c r="M3" s="1"/>
      <c r="N3" s="1"/>
      <c r="O3" s="1"/>
      <c r="P3" s="1"/>
      <c r="Q3" s="1"/>
      <c r="R3" s="1"/>
      <c r="S3" s="1"/>
      <c r="T3" s="23"/>
      <c r="U3" s="23"/>
      <c r="V3" s="23"/>
      <c r="W3" s="23"/>
      <c r="X3" s="23"/>
      <c r="Y3" s="23"/>
      <c r="Z3" s="23"/>
      <c r="AA3" s="23"/>
    </row>
    <row r="4" spans="1:27">
      <c r="A4" s="1"/>
      <c r="B4" s="1"/>
      <c r="C4" s="1"/>
      <c r="D4" s="1"/>
      <c r="E4" s="1"/>
      <c r="F4" s="1"/>
      <c r="G4" s="1"/>
      <c r="H4" s="1"/>
      <c r="I4" s="1"/>
      <c r="J4" s="1"/>
      <c r="K4" s="1"/>
      <c r="L4" s="1"/>
      <c r="M4" s="1"/>
      <c r="N4" s="1"/>
      <c r="O4" s="1"/>
      <c r="P4" s="1"/>
      <c r="Q4" s="1"/>
      <c r="R4" s="1"/>
      <c r="S4" s="1"/>
      <c r="T4" s="23"/>
      <c r="U4" s="23"/>
      <c r="V4" s="23"/>
      <c r="W4" s="23"/>
      <c r="X4" s="23"/>
      <c r="Y4" s="23"/>
      <c r="Z4" s="23"/>
      <c r="AA4" s="23"/>
    </row>
    <row r="5" spans="1:27" ht="24" thickBot="1">
      <c r="A5" s="50"/>
      <c r="B5" s="50"/>
      <c r="C5" s="51"/>
      <c r="D5" s="51"/>
      <c r="E5" s="51"/>
      <c r="F5" s="51"/>
      <c r="G5" s="51"/>
      <c r="H5" s="51"/>
      <c r="I5" s="51"/>
      <c r="J5" s="51"/>
      <c r="K5" s="51"/>
      <c r="L5" s="51"/>
      <c r="M5" s="51"/>
      <c r="N5" s="51"/>
      <c r="O5" s="51"/>
      <c r="P5" s="50"/>
      <c r="Q5" s="51"/>
      <c r="R5" s="51"/>
      <c r="S5" s="51"/>
      <c r="T5" s="24"/>
      <c r="U5" s="24"/>
      <c r="V5" s="24"/>
      <c r="W5" s="24"/>
      <c r="X5" s="24"/>
      <c r="Y5" s="24"/>
      <c r="Z5" s="24"/>
      <c r="AA5" s="24"/>
    </row>
    <row r="6" spans="1:27" s="1" customFormat="1">
      <c r="B6" s="52"/>
      <c r="C6" s="52"/>
      <c r="D6" s="52"/>
      <c r="E6" s="52"/>
      <c r="F6" s="52"/>
      <c r="G6" s="52"/>
      <c r="H6" s="52"/>
      <c r="I6" s="52"/>
      <c r="J6" s="52"/>
      <c r="K6" s="52"/>
      <c r="L6" s="52"/>
      <c r="M6" s="52"/>
      <c r="N6" s="52"/>
      <c r="O6" s="52"/>
      <c r="Q6" s="52"/>
      <c r="R6" s="52"/>
      <c r="S6" s="52"/>
    </row>
    <row r="7" spans="1:27" s="1" customFormat="1" ht="14">
      <c r="B7" s="62" t="s">
        <v>60</v>
      </c>
      <c r="C7" s="53"/>
      <c r="D7" s="54"/>
      <c r="E7" s="53"/>
      <c r="F7" s="54"/>
      <c r="G7" s="54"/>
      <c r="H7" s="54"/>
      <c r="I7" s="54"/>
      <c r="J7" s="54"/>
      <c r="K7" s="54"/>
      <c r="L7" s="54"/>
      <c r="M7" s="54"/>
      <c r="N7" s="54"/>
      <c r="O7" s="54"/>
      <c r="Q7" s="54"/>
      <c r="R7" s="54"/>
      <c r="S7" s="54"/>
    </row>
    <row r="8" spans="1:27" s="1" customFormat="1" ht="14">
      <c r="B8" s="53"/>
      <c r="C8" s="53"/>
      <c r="D8" s="54"/>
      <c r="E8" s="53"/>
      <c r="F8" s="54"/>
      <c r="G8" s="54"/>
      <c r="H8" s="54"/>
      <c r="I8" s="54"/>
      <c r="J8" s="54"/>
      <c r="K8" s="54"/>
      <c r="L8" s="54"/>
      <c r="M8" s="54"/>
      <c r="N8" s="54"/>
      <c r="O8" s="54"/>
      <c r="Q8" s="54"/>
      <c r="R8" s="54"/>
      <c r="S8" s="54"/>
    </row>
    <row r="9" spans="1:27" s="1" customFormat="1" ht="14">
      <c r="B9" s="62" t="s">
        <v>181</v>
      </c>
      <c r="C9" s="54"/>
      <c r="D9" s="62" t="s">
        <v>166</v>
      </c>
      <c r="E9" s="54"/>
      <c r="F9" s="54"/>
      <c r="G9" s="54"/>
      <c r="H9" s="54"/>
      <c r="I9" s="54"/>
      <c r="J9" s="54"/>
      <c r="K9" s="54"/>
      <c r="L9" s="54"/>
      <c r="M9" s="54"/>
      <c r="N9" s="54"/>
      <c r="O9" s="54"/>
      <c r="Q9" s="54"/>
      <c r="R9" s="54"/>
      <c r="S9" s="54"/>
    </row>
    <row r="10" spans="1:27" s="1" customFormat="1" ht="14">
      <c r="B10" s="55" t="s">
        <v>182</v>
      </c>
      <c r="C10" s="54"/>
      <c r="D10" s="56" t="s">
        <v>61</v>
      </c>
      <c r="E10" s="54"/>
      <c r="F10" s="54"/>
      <c r="G10" s="54"/>
      <c r="H10" s="54"/>
      <c r="I10" s="54"/>
      <c r="J10" s="54"/>
      <c r="K10" s="54"/>
      <c r="L10" s="54"/>
      <c r="M10" s="54"/>
      <c r="N10" s="54"/>
      <c r="O10" s="54"/>
      <c r="Q10" s="54"/>
      <c r="R10" s="54"/>
      <c r="S10" s="54"/>
    </row>
    <row r="11" spans="1:27" s="1" customFormat="1" ht="14">
      <c r="B11" s="55" t="s">
        <v>62</v>
      </c>
      <c r="C11" s="54"/>
      <c r="D11" s="57"/>
      <c r="E11" s="54"/>
      <c r="F11" s="54"/>
      <c r="G11" s="54"/>
      <c r="H11" s="54"/>
      <c r="I11" s="54"/>
      <c r="J11" s="54"/>
      <c r="K11" s="54"/>
      <c r="L11" s="54"/>
      <c r="M11" s="54"/>
      <c r="N11" s="54"/>
      <c r="O11" s="54"/>
      <c r="Q11" s="54"/>
      <c r="R11" s="54"/>
      <c r="S11" s="54"/>
    </row>
    <row r="12" spans="1:27" s="1" customFormat="1" ht="14">
      <c r="B12" s="56" t="s">
        <v>63</v>
      </c>
      <c r="C12" s="54"/>
      <c r="D12" s="62" t="s">
        <v>64</v>
      </c>
      <c r="E12" s="54"/>
      <c r="F12" s="54"/>
      <c r="G12" s="54"/>
      <c r="H12" s="54"/>
      <c r="I12" s="54"/>
      <c r="J12" s="54"/>
      <c r="K12" s="54"/>
      <c r="L12" s="54"/>
      <c r="M12" s="54"/>
      <c r="N12" s="54"/>
      <c r="O12" s="54"/>
      <c r="Q12" s="54"/>
      <c r="R12" s="54"/>
      <c r="S12" s="54"/>
    </row>
    <row r="13" spans="1:27" s="1" customFormat="1" ht="14">
      <c r="B13" s="54"/>
      <c r="C13" s="54"/>
      <c r="D13" s="56" t="s">
        <v>65</v>
      </c>
      <c r="E13" s="54"/>
      <c r="F13" s="54"/>
      <c r="G13" s="54"/>
      <c r="H13" s="54"/>
      <c r="I13" s="54"/>
      <c r="J13" s="54"/>
      <c r="K13" s="54"/>
      <c r="L13" s="54"/>
      <c r="M13" s="54"/>
      <c r="N13" s="54"/>
      <c r="O13" s="54"/>
      <c r="Q13" s="54"/>
      <c r="R13" s="54"/>
      <c r="S13" s="54"/>
    </row>
    <row r="14" spans="1:27" s="1" customFormat="1" ht="14">
      <c r="B14" s="62" t="s">
        <v>183</v>
      </c>
      <c r="C14" s="54"/>
      <c r="D14" s="54"/>
      <c r="E14" s="54"/>
      <c r="F14" s="54"/>
      <c r="G14" s="54"/>
      <c r="H14" s="54"/>
      <c r="I14" s="54"/>
      <c r="J14" s="54"/>
      <c r="K14" s="54"/>
      <c r="L14" s="54"/>
      <c r="M14" s="54"/>
      <c r="N14" s="54"/>
      <c r="O14" s="54"/>
      <c r="Q14" s="54"/>
      <c r="R14" s="54"/>
      <c r="S14" s="54"/>
    </row>
    <row r="15" spans="1:27" s="1" customFormat="1" ht="14">
      <c r="B15" s="55" t="s">
        <v>60</v>
      </c>
      <c r="C15" s="54"/>
      <c r="D15" s="62" t="s">
        <v>167</v>
      </c>
      <c r="E15" s="54"/>
      <c r="F15" s="54"/>
      <c r="G15" s="54"/>
      <c r="H15" s="54"/>
      <c r="I15" s="54"/>
      <c r="J15" s="54"/>
      <c r="K15" s="54"/>
      <c r="L15" s="54"/>
      <c r="M15" s="54"/>
      <c r="N15" s="54"/>
      <c r="O15" s="54"/>
      <c r="Q15" s="54"/>
      <c r="R15" s="54"/>
      <c r="S15" s="54"/>
    </row>
    <row r="16" spans="1:27" s="1" customFormat="1" ht="14">
      <c r="B16" s="55" t="s">
        <v>62</v>
      </c>
      <c r="C16" s="54"/>
      <c r="D16" s="56" t="s">
        <v>66</v>
      </c>
      <c r="E16" s="54"/>
      <c r="F16" s="54"/>
      <c r="G16" s="54"/>
      <c r="H16" s="54"/>
      <c r="I16" s="54"/>
      <c r="J16" s="54"/>
      <c r="K16" s="54"/>
      <c r="L16" s="54"/>
      <c r="M16" s="54"/>
      <c r="N16" s="54"/>
      <c r="O16" s="54"/>
      <c r="Q16" s="54"/>
      <c r="R16" s="54"/>
      <c r="S16" s="54"/>
    </row>
    <row r="17" spans="2:19" s="1" customFormat="1" ht="14">
      <c r="B17" s="56" t="s">
        <v>184</v>
      </c>
      <c r="C17" s="54"/>
      <c r="D17" s="54"/>
      <c r="E17" s="54"/>
      <c r="F17" s="54"/>
      <c r="G17" s="54"/>
      <c r="H17" s="54"/>
      <c r="I17" s="54"/>
      <c r="J17" s="54"/>
      <c r="K17" s="54"/>
      <c r="L17" s="54"/>
      <c r="M17" s="54"/>
      <c r="N17" s="54"/>
      <c r="O17" s="54"/>
      <c r="Q17" s="54"/>
      <c r="R17" s="54"/>
      <c r="S17" s="54"/>
    </row>
    <row r="18" spans="2:19" s="1" customFormat="1" ht="14">
      <c r="B18" s="54"/>
      <c r="C18" s="54"/>
      <c r="D18" s="62" t="s">
        <v>67</v>
      </c>
      <c r="E18" s="54"/>
      <c r="F18" s="54"/>
      <c r="G18" s="54"/>
      <c r="H18" s="54"/>
      <c r="I18" s="54"/>
      <c r="J18" s="54"/>
      <c r="K18" s="54"/>
      <c r="L18" s="54"/>
      <c r="M18" s="54"/>
      <c r="N18" s="54"/>
      <c r="O18" s="54"/>
      <c r="Q18" s="54"/>
      <c r="R18" s="54"/>
      <c r="S18" s="54"/>
    </row>
    <row r="19" spans="2:19" s="1" customFormat="1" ht="14">
      <c r="B19" s="62"/>
      <c r="C19" s="54"/>
      <c r="D19" s="56" t="s">
        <v>68</v>
      </c>
      <c r="E19" s="54"/>
      <c r="F19" s="54"/>
      <c r="G19" s="54"/>
      <c r="H19" s="54"/>
      <c r="I19" s="54"/>
      <c r="J19" s="54"/>
      <c r="K19" s="54"/>
      <c r="L19" s="54"/>
      <c r="M19" s="54"/>
      <c r="N19" s="54"/>
      <c r="O19" s="54"/>
      <c r="Q19" s="54"/>
      <c r="R19" s="54"/>
      <c r="S19" s="54"/>
    </row>
    <row r="20" spans="2:19" s="1" customFormat="1" ht="14">
      <c r="B20" s="55"/>
      <c r="C20" s="54"/>
      <c r="D20" s="56"/>
      <c r="E20" s="54"/>
      <c r="F20" s="54"/>
      <c r="G20" s="54"/>
      <c r="H20" s="54"/>
      <c r="I20" s="54"/>
      <c r="J20" s="54"/>
      <c r="K20" s="54"/>
      <c r="L20" s="54"/>
      <c r="M20" s="54"/>
      <c r="N20" s="54"/>
      <c r="O20" s="54"/>
      <c r="Q20" s="54"/>
      <c r="R20" s="54"/>
      <c r="S20" s="54"/>
    </row>
    <row r="21" spans="2:19" s="1" customFormat="1" ht="14">
      <c r="B21" s="55"/>
      <c r="C21" s="54"/>
      <c r="D21" s="56"/>
      <c r="E21" s="54"/>
      <c r="F21" s="54"/>
      <c r="G21" s="54"/>
      <c r="H21" s="54"/>
      <c r="I21" s="54"/>
      <c r="J21" s="54"/>
      <c r="K21" s="54"/>
      <c r="L21" s="54"/>
      <c r="M21" s="54"/>
      <c r="N21" s="54"/>
      <c r="O21" s="54"/>
      <c r="Q21" s="54"/>
      <c r="R21" s="54"/>
      <c r="S21" s="54"/>
    </row>
    <row r="22" spans="2:19" s="1" customFormat="1" ht="14">
      <c r="B22" s="57"/>
      <c r="C22" s="54"/>
      <c r="D22" s="56"/>
      <c r="E22" s="54"/>
      <c r="F22" s="54"/>
      <c r="G22" s="54"/>
      <c r="H22" s="54"/>
      <c r="I22" s="54"/>
      <c r="J22" s="54"/>
      <c r="K22" s="54"/>
      <c r="L22" s="54"/>
      <c r="M22" s="54"/>
      <c r="N22" s="54"/>
      <c r="O22" s="54"/>
      <c r="Q22" s="54"/>
      <c r="R22" s="54"/>
      <c r="S22" s="54"/>
    </row>
    <row r="23" spans="2:19" s="1" customFormat="1" ht="14">
      <c r="B23" s="54"/>
      <c r="C23" s="54"/>
      <c r="D23" s="54"/>
      <c r="E23" s="54"/>
      <c r="F23" s="54"/>
      <c r="G23" s="54"/>
      <c r="H23" s="54"/>
      <c r="I23" s="54"/>
      <c r="J23" s="54"/>
      <c r="K23" s="54"/>
      <c r="L23" s="54"/>
      <c r="M23" s="54"/>
      <c r="N23" s="54"/>
      <c r="O23" s="54"/>
      <c r="Q23" s="54"/>
      <c r="R23" s="54"/>
      <c r="S23" s="54"/>
    </row>
    <row r="24" spans="2:19" s="1" customFormat="1" ht="14">
      <c r="B24" s="58" t="s">
        <v>69</v>
      </c>
      <c r="C24" s="59"/>
      <c r="D24" s="59"/>
      <c r="E24" s="59"/>
      <c r="F24" s="59"/>
      <c r="G24" s="59"/>
      <c r="H24" s="59"/>
      <c r="I24" s="59"/>
      <c r="J24" s="59"/>
      <c r="K24" s="59"/>
      <c r="L24" s="59"/>
      <c r="M24" s="59"/>
      <c r="N24" s="59"/>
      <c r="O24" s="59"/>
      <c r="Q24" s="59"/>
      <c r="R24" s="59"/>
      <c r="S24" s="59"/>
    </row>
    <row r="25" spans="2:19" s="1" customFormat="1" ht="12.75" customHeight="1">
      <c r="B25" s="106" t="s">
        <v>168</v>
      </c>
      <c r="C25" s="106"/>
      <c r="D25" s="106"/>
      <c r="E25" s="106"/>
      <c r="F25" s="106"/>
      <c r="G25" s="106"/>
      <c r="H25" s="106"/>
      <c r="I25" s="106"/>
      <c r="J25" s="106"/>
      <c r="K25" s="106"/>
      <c r="L25" s="106"/>
      <c r="M25" s="106"/>
      <c r="N25" s="106"/>
      <c r="O25" s="106"/>
      <c r="Q25" s="89"/>
      <c r="R25" s="89"/>
      <c r="S25" s="89"/>
    </row>
    <row r="26" spans="2:19" s="1" customFormat="1" ht="12.75" customHeight="1">
      <c r="B26" s="107"/>
      <c r="C26" s="107"/>
      <c r="D26" s="107"/>
      <c r="E26" s="107"/>
      <c r="F26" s="107"/>
      <c r="G26" s="107"/>
      <c r="H26" s="107"/>
      <c r="I26" s="107"/>
      <c r="J26" s="107"/>
      <c r="K26" s="107"/>
      <c r="L26" s="107"/>
      <c r="M26" s="107"/>
      <c r="N26" s="107"/>
      <c r="O26" s="107"/>
      <c r="Q26" s="90"/>
      <c r="R26" s="90"/>
      <c r="S26" s="90"/>
    </row>
    <row r="27" spans="2:19" s="1" customFormat="1" ht="12.75" customHeight="1">
      <c r="B27" s="107"/>
      <c r="C27" s="107"/>
      <c r="D27" s="107"/>
      <c r="E27" s="107"/>
      <c r="F27" s="107"/>
      <c r="G27" s="107"/>
      <c r="H27" s="107"/>
      <c r="I27" s="107"/>
      <c r="J27" s="107"/>
      <c r="K27" s="107"/>
      <c r="L27" s="107"/>
      <c r="M27" s="107"/>
      <c r="N27" s="107"/>
      <c r="O27" s="107"/>
      <c r="Q27" s="90"/>
      <c r="R27" s="90"/>
      <c r="S27" s="90"/>
    </row>
    <row r="28" spans="2:19" s="1" customFormat="1" ht="12.75" customHeight="1">
      <c r="B28" s="107"/>
      <c r="C28" s="107"/>
      <c r="D28" s="107"/>
      <c r="E28" s="107"/>
      <c r="F28" s="107"/>
      <c r="G28" s="107"/>
      <c r="H28" s="107"/>
      <c r="I28" s="107"/>
      <c r="J28" s="107"/>
      <c r="K28" s="107"/>
      <c r="L28" s="107"/>
      <c r="M28" s="107"/>
      <c r="N28" s="107"/>
      <c r="O28" s="107"/>
      <c r="Q28" s="90"/>
      <c r="R28" s="90"/>
      <c r="S28" s="90"/>
    </row>
    <row r="29" spans="2:19" s="1" customFormat="1" ht="12.75" customHeight="1">
      <c r="B29" s="107"/>
      <c r="C29" s="107"/>
      <c r="D29" s="107"/>
      <c r="E29" s="107"/>
      <c r="F29" s="107"/>
      <c r="G29" s="107"/>
      <c r="H29" s="107"/>
      <c r="I29" s="107"/>
      <c r="J29" s="107"/>
      <c r="K29" s="107"/>
      <c r="L29" s="107"/>
      <c r="M29" s="107"/>
      <c r="N29" s="107"/>
      <c r="O29" s="107"/>
      <c r="Q29" s="90"/>
      <c r="R29" s="90"/>
      <c r="S29" s="90"/>
    </row>
    <row r="30" spans="2:19" s="1" customFormat="1" ht="14">
      <c r="B30" s="107"/>
      <c r="C30" s="107"/>
      <c r="D30" s="107"/>
      <c r="E30" s="107"/>
      <c r="F30" s="107"/>
      <c r="G30" s="107"/>
      <c r="H30" s="107"/>
      <c r="I30" s="107"/>
      <c r="J30" s="107"/>
      <c r="K30" s="107"/>
      <c r="L30" s="107"/>
      <c r="M30" s="107"/>
      <c r="N30" s="107"/>
      <c r="O30" s="107"/>
      <c r="Q30" s="90"/>
      <c r="R30" s="90"/>
      <c r="S30" s="90"/>
    </row>
    <row r="31" spans="2:19" ht="12.75" customHeight="1">
      <c r="B31" s="107"/>
      <c r="C31" s="107"/>
      <c r="D31" s="107"/>
      <c r="E31" s="107"/>
      <c r="F31" s="107"/>
      <c r="G31" s="107"/>
      <c r="H31" s="107"/>
      <c r="I31" s="107"/>
      <c r="J31" s="107"/>
      <c r="K31" s="107"/>
      <c r="L31" s="107"/>
      <c r="M31" s="107"/>
      <c r="N31" s="107"/>
      <c r="O31" s="107"/>
      <c r="Q31" s="90"/>
      <c r="R31" s="90"/>
      <c r="S31" s="90"/>
    </row>
    <row r="32" spans="2:19" ht="12.75" customHeight="1">
      <c r="B32" s="107"/>
      <c r="C32" s="107"/>
      <c r="D32" s="107"/>
      <c r="E32" s="107"/>
      <c r="F32" s="107"/>
      <c r="G32" s="107"/>
      <c r="H32" s="107"/>
      <c r="I32" s="107"/>
      <c r="J32" s="107"/>
      <c r="K32" s="107"/>
      <c r="L32" s="107"/>
      <c r="M32" s="107"/>
      <c r="N32" s="107"/>
      <c r="O32" s="107"/>
      <c r="Q32" s="90"/>
      <c r="R32" s="90"/>
      <c r="S32" s="90"/>
    </row>
    <row r="33" spans="2:15" ht="12.75" customHeight="1">
      <c r="B33" s="107"/>
      <c r="C33" s="107"/>
      <c r="D33" s="107"/>
      <c r="E33" s="107"/>
      <c r="F33" s="107"/>
      <c r="G33" s="107"/>
      <c r="H33" s="107"/>
      <c r="I33" s="107"/>
      <c r="J33" s="107"/>
      <c r="K33" s="107"/>
      <c r="L33" s="107"/>
      <c r="M33" s="107"/>
      <c r="N33" s="107"/>
      <c r="O33" s="107"/>
    </row>
    <row r="34" spans="2:15" ht="12.75" customHeight="1">
      <c r="B34" s="107"/>
      <c r="C34" s="107"/>
      <c r="D34" s="107"/>
      <c r="E34" s="107"/>
      <c r="F34" s="107"/>
      <c r="G34" s="107"/>
      <c r="H34" s="107"/>
      <c r="I34" s="107"/>
      <c r="J34" s="107"/>
      <c r="K34" s="107"/>
      <c r="L34" s="107"/>
      <c r="M34" s="107"/>
      <c r="N34" s="107"/>
      <c r="O34" s="107"/>
    </row>
    <row r="35" spans="2:15">
      <c r="B35" s="107"/>
      <c r="C35" s="107"/>
      <c r="D35" s="107"/>
      <c r="E35" s="107"/>
      <c r="F35" s="107"/>
      <c r="G35" s="107"/>
      <c r="H35" s="107"/>
      <c r="I35" s="107"/>
      <c r="J35" s="107"/>
      <c r="K35" s="107"/>
      <c r="L35" s="107"/>
      <c r="M35" s="107"/>
      <c r="N35" s="107"/>
      <c r="O35" s="107"/>
    </row>
  </sheetData>
  <mergeCells count="1">
    <mergeCell ref="B25:O35"/>
  </mergeCells>
  <hyperlinks>
    <hyperlink ref="B12" r:id="rId1"/>
    <hyperlink ref="D13" r:id="rId2"/>
    <hyperlink ref="D10" r:id="rId3"/>
    <hyperlink ref="D19" r:id="rId4"/>
    <hyperlink ref="B17" r:id="rId5"/>
  </hyperlinks>
  <pageMargins left="0.511811024" right="0.511811024" top="0.78740157499999996" bottom="0.78740157499999996" header="0.31496062000000002" footer="0.31496062000000002"/>
  <pageSetup paperSize="9" orientation="portrait" verticalDpi="0" r:id="rId6"/>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6</vt:i4>
      </vt:variant>
    </vt:vector>
  </HeadingPairs>
  <TitlesOfParts>
    <vt:vector size="6" baseType="lpstr">
      <vt:lpstr>Capa</vt:lpstr>
      <vt:lpstr>DRE</vt:lpstr>
      <vt:lpstr>Balanço Patrimonial</vt:lpstr>
      <vt:lpstr>Fluxo de Caixa Indireto</vt:lpstr>
      <vt:lpstr>Geração Consumo de Caixa</vt:lpstr>
      <vt:lpstr>Contato</vt:lpstr>
    </vt:vector>
  </TitlesOfParts>
  <Company>MZ Consult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BEEF3 Fundamentos</dc:title>
  <dc:creator>Klaus Augusto</dc:creator>
  <cp:lastModifiedBy>Joao Victor Santos Carvalho</cp:lastModifiedBy>
  <dcterms:created xsi:type="dcterms:W3CDTF">2007-08-16T00:42:57Z</dcterms:created>
  <dcterms:modified xsi:type="dcterms:W3CDTF">2023-08-09T18:17:22Z</dcterms:modified>
</cp:coreProperties>
</file>