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aescloud.sharepoint.com/teams/RelaescomInvestidores-Arquivos/Shared Documents/General/Relacoes Com Investidores/AUREN - Combinação de Negócios/Planilha Modelo - Opções/"/>
    </mc:Choice>
  </mc:AlternateContent>
  <xr:revisionPtr revIDLastSave="268" documentId="8_{B72C7C25-3D92-4704-A1E1-7FB4A85FDAA4}" xr6:coauthVersionLast="47" xr6:coauthVersionMax="47" xr10:uidLastSave="{F236FADC-6A70-4F50-AC0E-5AF015295137}"/>
  <bookViews>
    <workbookView xWindow="-28920" yWindow="-120" windowWidth="29040" windowHeight="15840" xr2:uid="{6A52513E-40E8-4470-A766-6BD4B368BA55}"/>
  </bookViews>
  <sheets>
    <sheet name="LEGAL NOTICE" sheetId="2" r:id="rId1"/>
    <sheet name="Model Spread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I7" i="1"/>
  <c r="I6" i="1"/>
  <c r="C7" i="1"/>
  <c r="J5" i="1" s="1"/>
  <c r="J6" i="1" l="1"/>
</calcChain>
</file>

<file path=xl/sharedStrings.xml><?xml version="1.0" encoding="utf-8"?>
<sst xmlns="http://schemas.openxmlformats.org/spreadsheetml/2006/main" count="25" uniqueCount="25">
  <si>
    <t>Business Combination Agreement</t>
  </si>
  <si>
    <t>LEGAL NOTICE</t>
  </si>
  <si>
    <r>
      <t xml:space="preserve">This material contains summarized information regarding the Business Combination between Auren and AES Brasil ("Transaction") as outlined in the </t>
    </r>
    <r>
      <rPr>
        <b/>
        <sz val="11"/>
        <rFont val="Votorantim Sans"/>
      </rPr>
      <t>Business Combination Agreement</t>
    </r>
    <r>
      <rPr>
        <sz val="11"/>
        <rFont val="Votorantim Sans"/>
      </rPr>
      <t xml:space="preserve"> executed on May 15, 2024 ("Combination Agreement"), disclosed via Relevant Fact on the same date. Its purpose is </t>
    </r>
    <r>
      <rPr>
        <b/>
        <sz val="11"/>
        <rFont val="Votorantim Sans"/>
      </rPr>
      <t xml:space="preserve">to assist AES Brasil shareholders in calculating Options </t>
    </r>
    <r>
      <rPr>
        <sz val="11"/>
        <rFont val="Votorantim Sans"/>
      </rPr>
      <t xml:space="preserve">(as defined in the Combination Agreement). Therefore, the information herein should not be construed as a recommendation to AES Brasil shareholders, and no investment decision should be based on such information. The information presented in this material does not include any monetary updates stipulated in the Combination Agreement. Any adjustments resulting from dividends paid by AES Brasil to its shareholders and/or any other adjustments indicated in the Combination Agreement have also not been considered in this material. It should be noted that such adjustments may alter the Transaction price (R$ per AESB3 share) and consequently, the exchange ratio, impacting the cash portion and share portion to be received by AES Brasil shareholders—these mechanisms are detailed and exemplified in the Business Combination Agreement and other Transaction documents. The tax treatment related to the receipt of the cash portion indicated in the Options has also not been addressed in this material. Tax guidelines pertaining to the Transaction are not the responsibility of AES Brasil or Auren Energia, and therefore, AES Brasil shareholders should seek advice from specialists in this area if needed. </t>
    </r>
    <r>
      <rPr>
        <b/>
        <sz val="11"/>
        <rFont val="Votorantim Sans"/>
      </rPr>
      <t>The deadlines and procedures for exercising the Options will be extensively disclosed by Auren and AES Brasil</t>
    </r>
    <r>
      <rPr>
        <sz val="11"/>
        <rFont val="Votorantim Sans"/>
      </rPr>
      <t xml:space="preserve"> via the CVM website and the Investor Relations section of Auren and AES Brasil websites. None of the representatives, advisors of the Company, or parties related to them shall bear any responsibility for the outcome resulting from the use of this information, including any losses that may arise from the use or content of this material.
As disclosed via Relevant Fact on May 15, 2024, the consummation of the Transaction, including the exchange ratio of AES Brasil ON shares for Auren ON shares, is subject to customary conditions for transactions of this nature, including approval by the Administrative Council for Economic Defense - CADE and the National Electric Energy Agency - ANEEL</t>
    </r>
  </si>
  <si>
    <r>
      <rPr>
        <b/>
        <sz val="12"/>
        <color theme="1"/>
        <rFont val="Votorantim Sans"/>
      </rPr>
      <t>Instructions for Using this Spreadsheet:</t>
    </r>
    <r>
      <rPr>
        <sz val="9"/>
        <color theme="1"/>
        <rFont val="Votorantim Sans"/>
      </rPr>
      <t xml:space="preserve">
Fill in the fields highlighted in pink below with the number of AES Brasil shares. The subsequent columns will indicate, respectively, the amount in Brazilian Reais (R$) and in shares you will receive depending on the chosen option.  </t>
    </r>
  </si>
  <si>
    <t>Option 1</t>
  </si>
  <si>
    <t>Option 2</t>
  </si>
  <si>
    <t>Option 3</t>
  </si>
  <si>
    <r>
      <rPr>
        <b/>
        <sz val="11"/>
        <color theme="1"/>
        <rFont val="Votorantim Sans"/>
      </rPr>
      <t>Transaction Price and Exchange Ratio</t>
    </r>
    <r>
      <rPr>
        <sz val="9"/>
        <color theme="1"/>
        <rFont val="Votorantim Sans"/>
      </rPr>
      <t xml:space="preserve">
</t>
    </r>
    <r>
      <rPr>
        <sz val="8"/>
        <color theme="1"/>
        <rFont val="Votorantim Sans"/>
      </rPr>
      <t>(For every 1 AES Brasil ON share held by AES Brasil shareholders, 0.762 Auren ON share will be delivered)</t>
    </r>
  </si>
  <si>
    <r>
      <t xml:space="preserve">Transaction Price
</t>
    </r>
    <r>
      <rPr>
        <sz val="9"/>
        <rFont val="Votorantim Sans"/>
      </rPr>
      <t>(R$ per AESB3 Share) (a)</t>
    </r>
  </si>
  <si>
    <r>
      <t xml:space="preserve">Transaction Price
</t>
    </r>
    <r>
      <rPr>
        <sz val="9"/>
        <rFont val="Votorantim Sans"/>
      </rPr>
      <t>(R$ per AURE3 Share) (b)</t>
    </r>
  </si>
  <si>
    <t>Options for AES Brasil Shareholders Conversion</t>
  </si>
  <si>
    <r>
      <rPr>
        <b/>
        <sz val="11"/>
        <color theme="1"/>
        <rFont val="Votorantim Sans"/>
      </rPr>
      <t xml:space="preserve">Number of AES Brasil shares (AESB3)
</t>
    </r>
    <r>
      <rPr>
        <b/>
        <sz val="9"/>
        <color rgb="FFFF0000"/>
        <rFont val="Votorantim Sans"/>
      </rPr>
      <t>(fill in this column)</t>
    </r>
  </si>
  <si>
    <r>
      <rPr>
        <b/>
        <sz val="11"/>
        <color theme="1"/>
        <rFont val="Votorantim Sans"/>
      </rPr>
      <t xml:space="preserve">Cash Amount
</t>
    </r>
    <r>
      <rPr>
        <sz val="11"/>
        <color theme="1"/>
        <rFont val="Votorantim Sans"/>
      </rPr>
      <t>to be received (in R$)</t>
    </r>
  </si>
  <si>
    <r>
      <rPr>
        <sz val="11"/>
        <color theme="1"/>
        <rFont val="Votorantim Sans"/>
      </rPr>
      <t xml:space="preserve">Number of </t>
    </r>
    <r>
      <rPr>
        <b/>
        <sz val="11"/>
        <color theme="1"/>
        <rFont val="Votorantim Sans"/>
      </rPr>
      <t>Shares 
Converted to Auren</t>
    </r>
    <r>
      <rPr>
        <b/>
        <sz val="10"/>
        <color theme="1"/>
        <rFont val="Votorantim Sans"/>
      </rPr>
      <t xml:space="preserve"> </t>
    </r>
    <r>
      <rPr>
        <sz val="10"/>
        <color theme="1"/>
        <rFont val="Votorantim Sans"/>
      </rPr>
      <t xml:space="preserve">
</t>
    </r>
    <r>
      <rPr>
        <sz val="9"/>
        <color theme="1"/>
        <rFont val="Votorantim Sans"/>
      </rPr>
      <t>(this will be your new shareholding position in Auren)</t>
    </r>
  </si>
  <si>
    <r>
      <rPr>
        <b/>
        <sz val="10"/>
        <color theme="1"/>
        <rFont val="Votorantim Sans"/>
      </rPr>
      <t>50% Cash /50% Shares</t>
    </r>
    <r>
      <rPr>
        <sz val="9"/>
        <color theme="1"/>
        <rFont val="Votorantim Sans"/>
      </rPr>
      <t xml:space="preserve">
(in this option, AESB3 shareholders will receive 0.38118811881 AURE3 ON shares)</t>
    </r>
  </si>
  <si>
    <r>
      <rPr>
        <b/>
        <sz val="10"/>
        <color theme="1"/>
        <rFont val="Votorantim Sans"/>
      </rPr>
      <t>10% Cash / 90% Shares</t>
    </r>
    <r>
      <rPr>
        <sz val="9"/>
        <color theme="1"/>
        <rFont val="Votorantim Sans"/>
      </rPr>
      <t xml:space="preserve">
(in this option, AESB3 shareholders will receive 0.68613861386 AURE3 ON shares)</t>
    </r>
  </si>
  <si>
    <r>
      <rPr>
        <b/>
        <sz val="10"/>
        <color theme="1"/>
        <rFont val="Votorantim Sans"/>
      </rPr>
      <t>100% Cash</t>
    </r>
    <r>
      <rPr>
        <sz val="9"/>
        <color theme="1"/>
        <rFont val="Votorantim Sans"/>
      </rPr>
      <t xml:space="preserve">
(in this option, AESB3 shareholders will not receive any AURE3 ON shares)</t>
    </r>
  </si>
  <si>
    <r>
      <rPr>
        <b/>
        <sz val="10"/>
        <color theme="1"/>
        <rFont val="Votorantim Sans"/>
      </rPr>
      <t>Parcela em Caixa (em R$):</t>
    </r>
    <r>
      <rPr>
        <sz val="10"/>
        <color theme="1"/>
        <rFont val="Votorantim Sans"/>
      </rPr>
      <t xml:space="preserve"> (R$ 11.55 x 10%</t>
    </r>
    <r>
      <rPr>
        <vertAlign val="superscript"/>
        <sz val="10"/>
        <color theme="1"/>
        <rFont val="Votorantim Sans"/>
      </rPr>
      <t xml:space="preserve"> </t>
    </r>
    <r>
      <rPr>
        <sz val="10"/>
        <color theme="1"/>
        <rFont val="Votorantim Sans"/>
      </rPr>
      <t>x AESB3 Shares)</t>
    </r>
    <r>
      <rPr>
        <vertAlign val="superscript"/>
        <sz val="10"/>
        <color theme="1"/>
        <rFont val="Votorantim Sans"/>
      </rPr>
      <t xml:space="preserve">(1) </t>
    </r>
    <r>
      <rPr>
        <sz val="10"/>
        <color theme="1"/>
        <rFont val="Votorantim Sans"/>
      </rPr>
      <t xml:space="preserve">
</t>
    </r>
    <r>
      <rPr>
        <b/>
        <sz val="10"/>
        <color theme="1"/>
        <rFont val="Votorantim Sans"/>
      </rPr>
      <t>Parcela em Ações (em Ações AURE3):</t>
    </r>
    <r>
      <rPr>
        <sz val="10"/>
        <color theme="1"/>
        <rFont val="Votorantim Sans"/>
      </rPr>
      <t xml:space="preserve"> (0.762 x 90% x AESB3 Shares)</t>
    </r>
    <r>
      <rPr>
        <vertAlign val="superscript"/>
        <sz val="10"/>
        <color theme="1"/>
        <rFont val="Votorantim Sans"/>
      </rPr>
      <t>(2)</t>
    </r>
  </si>
  <si>
    <r>
      <rPr>
        <b/>
        <sz val="10"/>
        <color theme="1"/>
        <rFont val="Votorantim Sans"/>
      </rPr>
      <t>Parcela em Caixa (em R$):</t>
    </r>
    <r>
      <rPr>
        <sz val="10"/>
        <color theme="1"/>
        <rFont val="Votorantim Sans"/>
      </rPr>
      <t xml:space="preserve"> (R$ 11.55 x 50%</t>
    </r>
    <r>
      <rPr>
        <vertAlign val="superscript"/>
        <sz val="10"/>
        <color theme="1"/>
        <rFont val="Votorantim Sans"/>
      </rPr>
      <t xml:space="preserve"> </t>
    </r>
    <r>
      <rPr>
        <sz val="10"/>
        <color theme="1"/>
        <rFont val="Votorantim Sans"/>
      </rPr>
      <t>x AESB3 Shares)</t>
    </r>
    <r>
      <rPr>
        <vertAlign val="superscript"/>
        <sz val="10"/>
        <color theme="1"/>
        <rFont val="Votorantim Sans"/>
      </rPr>
      <t xml:space="preserve">(1) </t>
    </r>
    <r>
      <rPr>
        <sz val="10"/>
        <color theme="1"/>
        <rFont val="Votorantim Sans"/>
      </rPr>
      <t xml:space="preserve">
</t>
    </r>
    <r>
      <rPr>
        <b/>
        <sz val="10"/>
        <color theme="1"/>
        <rFont val="Votorantim Sans"/>
      </rPr>
      <t>Parcela em Ações (em Ações AURE3):</t>
    </r>
    <r>
      <rPr>
        <sz val="10"/>
        <color theme="1"/>
        <rFont val="Votorantim Sans"/>
      </rPr>
      <t xml:space="preserve"> (0.762 x 50% x AESB3 Shares)</t>
    </r>
    <r>
      <rPr>
        <vertAlign val="superscript"/>
        <sz val="10"/>
        <color theme="1"/>
        <rFont val="Votorantim Sans"/>
      </rPr>
      <t>(2)</t>
    </r>
  </si>
  <si>
    <r>
      <rPr>
        <b/>
        <sz val="10"/>
        <color theme="1"/>
        <rFont val="Votorantim Sans"/>
      </rPr>
      <t>Cash (in R$):</t>
    </r>
    <r>
      <rPr>
        <sz val="10"/>
        <color theme="1"/>
        <rFont val="Votorantim Sans"/>
      </rPr>
      <t xml:space="preserve"> R$ 11.55</t>
    </r>
    <r>
      <rPr>
        <vertAlign val="superscript"/>
        <sz val="10"/>
        <color theme="1"/>
        <rFont val="Votorantim Sans"/>
      </rPr>
      <t>(1)</t>
    </r>
    <r>
      <rPr>
        <sz val="10"/>
        <color theme="1"/>
        <rFont val="Votorantim Sans"/>
      </rPr>
      <t xml:space="preserve"> x AESB3 Shares</t>
    </r>
  </si>
  <si>
    <t>(1) Amount in national currency received per AES Brasil ON share</t>
  </si>
  <si>
    <t>(2) Auren ON shares received per AES Brasil ON share</t>
  </si>
  <si>
    <t>N/A</t>
  </si>
  <si>
    <r>
      <t xml:space="preserve">Exchange Ratio
</t>
    </r>
    <r>
      <rPr>
        <sz val="9"/>
        <rFont val="Votorantim Sans"/>
      </rPr>
      <t>(AESB3 Shares / AURE3 Shares) 
(c) = (a)/(b)</t>
    </r>
  </si>
  <si>
    <t>Material Fact - AES Brasil and Auren Business Combination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</si>
</sst>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R$&quot;\ #,##0.00;\-&quot;R$&quot;\ #,##0.00"/>
    <numFmt numFmtId="8" formatCode="&quot;R$&quot;\ #,##0.00;[Red]\-&quot;R$&quot;\ #,##0.00"/>
    <numFmt numFmtId="43" formatCode="_-* #,##0.00_-;\-* #,##0.00_-;_-* &quot;-&quot;??_-;_-@_-"/>
    <numFmt numFmtId="164" formatCode="_-* #,##0_-;\-* #,##0_-;_-* &quot;-&quot;??_-;_-@_-"/>
    <numFmt numFmtId="165" formatCode="0.000"/>
    <numFmt numFmtId="166" formatCode="_-* #,##0.000_-;\-* #,##0.000_-;_-* &quot;-&quot;???_-;_-@_-"/>
    <numFmt numFmtId="167" formatCode="#,##0_ ;\-#,##0\ "/>
  </numFmts>
  <fonts count="19">
    <font>
      <sz val="11"/>
      <color theme="1"/>
      <name val="Aptos Narrow"/>
      <family val="2"/>
      <scheme val="minor"/>
    </font>
    <font>
      <sz val="11"/>
      <color theme="1"/>
      <name val="Aptos Narrow"/>
      <family val="2"/>
      <scheme val="minor"/>
    </font>
    <font>
      <sz val="9"/>
      <color theme="1"/>
      <name val="Votorantim Sans"/>
    </font>
    <font>
      <b/>
      <sz val="9"/>
      <color theme="1"/>
      <name val="Votorantim Sans"/>
    </font>
    <font>
      <b/>
      <sz val="9"/>
      <color rgb="FFFF0000"/>
      <name val="Votorantim Sans"/>
    </font>
    <font>
      <sz val="8"/>
      <color theme="1"/>
      <name val="Votorantim Sans"/>
    </font>
    <font>
      <sz val="11"/>
      <color theme="1"/>
      <name val="Votorantim Sans"/>
    </font>
    <font>
      <b/>
      <sz val="20"/>
      <color theme="1"/>
      <name val="Votorantim Sans"/>
    </font>
    <font>
      <b/>
      <sz val="12"/>
      <color theme="1"/>
      <name val="Votorantim Sans"/>
    </font>
    <font>
      <b/>
      <sz val="10"/>
      <color theme="1"/>
      <name val="Votorantim Sans"/>
    </font>
    <font>
      <b/>
      <sz val="11"/>
      <color theme="1"/>
      <name val="Votorantim Sans"/>
    </font>
    <font>
      <sz val="10"/>
      <color theme="1"/>
      <name val="Votorantim Sans"/>
    </font>
    <font>
      <b/>
      <sz val="10"/>
      <name val="Votorantim Sans"/>
    </font>
    <font>
      <sz val="9"/>
      <name val="Votorantim Sans"/>
    </font>
    <font>
      <vertAlign val="superscript"/>
      <sz val="10"/>
      <color theme="1"/>
      <name val="Votorantim Sans"/>
    </font>
    <font>
      <u/>
      <sz val="11"/>
      <color theme="10"/>
      <name val="Aptos Narrow"/>
      <family val="2"/>
      <scheme val="minor"/>
    </font>
    <font>
      <sz val="11"/>
      <name val="Votorantim Sans"/>
    </font>
    <font>
      <b/>
      <sz val="24"/>
      <color theme="1"/>
      <name val="Votorantim Sans"/>
    </font>
    <font>
      <b/>
      <sz val="11"/>
      <name val="Votorantim Sans"/>
    </font>
  </fonts>
  <fills count="4">
    <fill>
      <patternFill patternType="none"/>
    </fill>
    <fill>
      <patternFill patternType="gray125"/>
    </fill>
    <fill>
      <patternFill patternType="solid">
        <fgColor theme="5" tint="0.79998168889431442"/>
        <bgColor indexed="64"/>
      </patternFill>
    </fill>
    <fill>
      <patternFill patternType="solid">
        <fgColor theme="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medium">
        <color theme="0" tint="-0.249977111117893"/>
      </top>
      <bottom style="thin">
        <color theme="0" tint="-0.34998626667073579"/>
      </bottom>
      <diagonal/>
    </border>
    <border>
      <left style="thin">
        <color theme="0" tint="-0.34998626667073579"/>
      </left>
      <right style="medium">
        <color theme="0" tint="-0.249977111117893"/>
      </right>
      <top style="medium">
        <color theme="0" tint="-0.249977111117893"/>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medium">
        <color theme="0" tint="-0.249977111117893"/>
      </right>
      <top style="thin">
        <color theme="0" tint="-0.34998626667073579"/>
      </top>
      <bottom style="medium">
        <color theme="0" tint="-0.249977111117893"/>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top style="medium">
        <color theme="0" tint="-0.249977111117893"/>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249977111117893"/>
      </bottom>
      <diagonal/>
    </border>
    <border>
      <left/>
      <right style="thin">
        <color theme="0" tint="-0.34998626667073579"/>
      </right>
      <top style="medium">
        <color theme="0" tint="-0.249977111117893"/>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34998626667073579"/>
      </bottom>
      <diagonal/>
    </border>
    <border>
      <left style="medium">
        <color theme="0" tint="-0.249977111117893"/>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medium">
        <color theme="0" tint="-0.249977111117893"/>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43">
    <xf numFmtId="0" fontId="0" fillId="0" borderId="0" xfId="0"/>
    <xf numFmtId="0" fontId="6" fillId="0" borderId="0" xfId="0" applyFont="1"/>
    <xf numFmtId="0" fontId="7" fillId="0" borderId="0" xfId="0" applyFont="1" applyAlignment="1">
      <alignment horizontal="center"/>
    </xf>
    <xf numFmtId="0" fontId="9" fillId="3" borderId="16" xfId="0" applyFont="1" applyFill="1" applyBorder="1" applyAlignment="1">
      <alignment horizontal="center" vertical="center" wrapText="1"/>
    </xf>
    <xf numFmtId="0" fontId="2" fillId="0" borderId="0" xfId="0" applyFont="1" applyAlignment="1" applyProtection="1">
      <alignment horizontal="center" vertical="center"/>
      <protection locked="0"/>
    </xf>
    <xf numFmtId="167" fontId="10" fillId="2" borderId="17" xfId="1" applyNumberFormat="1" applyFont="1" applyFill="1" applyBorder="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167" fontId="10" fillId="2" borderId="18" xfId="1" applyNumberFormat="1" applyFont="1" applyFill="1" applyBorder="1" applyAlignment="1" applyProtection="1">
      <alignment horizontal="center" vertical="center"/>
      <protection locked="0"/>
    </xf>
    <xf numFmtId="43" fontId="2"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166" fontId="2" fillId="0" borderId="0" xfId="0" applyNumberFormat="1" applyFont="1" applyAlignment="1" applyProtection="1">
      <alignment horizontal="center" vertical="center"/>
      <protection locked="0"/>
    </xf>
    <xf numFmtId="4" fontId="2" fillId="0" borderId="0" xfId="0" applyNumberFormat="1" applyFont="1" applyAlignment="1" applyProtection="1">
      <alignment horizontal="center" vertical="center"/>
      <protection locked="0"/>
    </xf>
    <xf numFmtId="8" fontId="2" fillId="0" borderId="0" xfId="0" applyNumberFormat="1" applyFont="1" applyAlignment="1" applyProtection="1">
      <alignment horizontal="center" vertical="center"/>
      <protection locked="0"/>
    </xf>
    <xf numFmtId="9" fontId="2" fillId="0" borderId="0" xfId="0" applyNumberFormat="1" applyFont="1" applyAlignment="1" applyProtection="1">
      <alignment horizontal="center" vertical="center"/>
      <protection locked="0"/>
    </xf>
    <xf numFmtId="0" fontId="2" fillId="0" borderId="0" xfId="0" applyFont="1" applyAlignment="1">
      <alignment horizontal="center" vertical="center"/>
    </xf>
    <xf numFmtId="0" fontId="12" fillId="0" borderId="4" xfId="0" applyFont="1" applyBorder="1" applyAlignment="1">
      <alignment horizontal="center" vertical="center" wrapText="1"/>
    </xf>
    <xf numFmtId="0" fontId="3" fillId="0" borderId="5" xfId="0" applyFont="1" applyBorder="1" applyAlignment="1">
      <alignment horizontal="center" vertical="center"/>
    </xf>
    <xf numFmtId="0" fontId="10" fillId="0" borderId="4" xfId="0" applyFont="1" applyBorder="1" applyAlignment="1">
      <alignment horizontal="center" vertical="center"/>
    </xf>
    <xf numFmtId="0" fontId="2"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6" xfId="0" applyFont="1" applyBorder="1" applyAlignment="1">
      <alignment horizontal="center" vertical="center" wrapText="1"/>
    </xf>
    <xf numFmtId="165" fontId="3" fillId="0" borderId="7" xfId="0" applyNumberFormat="1" applyFont="1" applyBorder="1" applyAlignment="1">
      <alignment horizontal="center" vertical="center"/>
    </xf>
    <xf numFmtId="0" fontId="10" fillId="0" borderId="6" xfId="0" applyFont="1" applyBorder="1" applyAlignment="1">
      <alignment horizontal="center" vertical="center"/>
    </xf>
    <xf numFmtId="0" fontId="2" fillId="0" borderId="9" xfId="0" applyFont="1" applyBorder="1" applyAlignment="1">
      <alignment horizontal="center" vertical="center" wrapText="1"/>
    </xf>
    <xf numFmtId="0" fontId="11" fillId="0" borderId="12"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5" fillId="0" borderId="0" xfId="0" applyFont="1" applyAlignment="1">
      <alignment vertical="top"/>
    </xf>
    <xf numFmtId="0" fontId="6" fillId="3"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7" fontId="6" fillId="0" borderId="14" xfId="1" applyNumberFormat="1" applyFont="1" applyBorder="1" applyAlignment="1" applyProtection="1">
      <alignment horizontal="center" vertical="center"/>
    </xf>
    <xf numFmtId="7" fontId="6" fillId="0" borderId="15" xfId="1" applyNumberFormat="1" applyFont="1" applyBorder="1" applyAlignment="1" applyProtection="1">
      <alignment horizontal="center" vertical="center"/>
    </xf>
    <xf numFmtId="0" fontId="16" fillId="0" borderId="0" xfId="0" applyFont="1" applyAlignment="1">
      <alignment horizontal="left" vertical="center" wrapText="1"/>
    </xf>
    <xf numFmtId="0" fontId="15" fillId="0" borderId="0" xfId="2"/>
    <xf numFmtId="3" fontId="6" fillId="0" borderId="5" xfId="1" applyNumberFormat="1" applyFont="1" applyBorder="1" applyAlignment="1" applyProtection="1">
      <alignment horizontal="center" vertical="center"/>
    </xf>
    <xf numFmtId="3" fontId="6" fillId="0" borderId="7" xfId="1" applyNumberFormat="1" applyFont="1" applyBorder="1" applyAlignment="1" applyProtection="1">
      <alignment horizontal="center" vertical="center"/>
    </xf>
    <xf numFmtId="0" fontId="17" fillId="0" borderId="0" xfId="0" applyFont="1" applyAlignment="1">
      <alignment horizontal="center"/>
    </xf>
    <xf numFmtId="0" fontId="10" fillId="3" borderId="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0" borderId="0" xfId="0" applyFont="1" applyAlignment="1">
      <alignment horizontal="left" vertical="center" wrapText="1"/>
    </xf>
  </cellXfs>
  <cellStyles count="3">
    <cellStyle name="Hiperlink" xfId="2" builtinId="8"/>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8776391</xdr:colOff>
      <xdr:row>1</xdr:row>
      <xdr:rowOff>1244</xdr:rowOff>
    </xdr:from>
    <xdr:to>
      <xdr:col>3</xdr:col>
      <xdr:colOff>11458</xdr:colOff>
      <xdr:row>1</xdr:row>
      <xdr:rowOff>350395</xdr:rowOff>
    </xdr:to>
    <xdr:pic>
      <xdr:nvPicPr>
        <xdr:cNvPr id="4" name="Imagem 3">
          <a:extLst>
            <a:ext uri="{FF2B5EF4-FFF2-40B4-BE49-F238E27FC236}">
              <a16:creationId xmlns:a16="http://schemas.microsoft.com/office/drawing/2014/main" id="{3797DEC7-53FF-8402-1A06-D0106F376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1913" y="183461"/>
          <a:ext cx="1737415" cy="35232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i.mziq.com/mzfilemanager/v2/d/e498993c-3cba-4d72-b30c-36dab672b462/4d588e35-a9a3-9c43-d346-8f75a37136c7?origin=1" TargetMode="External"/><Relationship Id="rId1" Type="http://schemas.openxmlformats.org/officeDocument/2006/relationships/hyperlink" Target="https://api.mziq.com/mzfilemanager/v2/d/e498993c-3cba-4d72-b30c-36dab672b462/b08ca2a7-51aa-4dd2-1b2e-c636a87a7b2f?origin=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691DA-5877-40E3-B1D3-EC85104B3D9B}">
  <dimension ref="C2:C7"/>
  <sheetViews>
    <sheetView showGridLines="0" tabSelected="1" topLeftCell="C1" zoomScale="115" zoomScaleNormal="115" workbookViewId="0">
      <selection activeCell="C4" sqref="C4"/>
    </sheetView>
  </sheetViews>
  <sheetFormatPr defaultColWidth="9.1796875" defaultRowHeight="14"/>
  <cols>
    <col min="1" max="2" width="9.1796875" style="1"/>
    <col min="3" max="3" width="150.453125" style="1" customWidth="1"/>
    <col min="4" max="16384" width="9.1796875" style="1"/>
  </cols>
  <sheetData>
    <row r="2" spans="3:3" ht="30">
      <c r="C2" s="36" t="s">
        <v>1</v>
      </c>
    </row>
    <row r="3" spans="3:3" ht="13.5" customHeight="1">
      <c r="C3" s="2"/>
    </row>
    <row r="4" spans="3:3" ht="238">
      <c r="C4" s="32" t="s">
        <v>2</v>
      </c>
    </row>
    <row r="6" spans="3:3" ht="14.5">
      <c r="C6" s="33" t="s">
        <v>24</v>
      </c>
    </row>
    <row r="7" spans="3:3" ht="14.5">
      <c r="C7" s="33" t="s">
        <v>0</v>
      </c>
    </row>
  </sheetData>
  <sheetProtection sheet="1" objects="1" scenarios="1"/>
  <hyperlinks>
    <hyperlink ref="C6" r:id="rId1" xr:uid="{49347721-A67C-4F65-81E5-48FC8B6C7961}"/>
    <hyperlink ref="C7" r:id="rId2" xr:uid="{13DEDE03-48F4-4CE6-B004-8228090114EC}"/>
  </hyperlinks>
  <pageMargins left="0.511811024" right="0.511811024" top="0.78740157499999996" bottom="0.78740157499999996" header="0.31496062000000002" footer="0.31496062000000002"/>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D24B-A32A-45FA-9ACC-C8D7453E6D4A}">
  <dimension ref="B2:K23"/>
  <sheetViews>
    <sheetView showGridLines="0" zoomScaleNormal="100" workbookViewId="0">
      <selection activeCell="B2" sqref="B2:J2"/>
    </sheetView>
  </sheetViews>
  <sheetFormatPr defaultColWidth="9.1796875" defaultRowHeight="11.5"/>
  <cols>
    <col min="1" max="1" width="2.453125" style="4" customWidth="1"/>
    <col min="2" max="2" width="25.6328125" style="4" customWidth="1"/>
    <col min="3" max="3" width="15.6328125" style="4" customWidth="1"/>
    <col min="4" max="4" width="2.453125" style="4" customWidth="1"/>
    <col min="5" max="5" width="12.6328125" style="4" customWidth="1"/>
    <col min="6" max="6" width="37.36328125" style="4" customWidth="1"/>
    <col min="7" max="7" width="62.7265625" style="4" customWidth="1"/>
    <col min="8" max="8" width="25.08984375" style="4" customWidth="1"/>
    <col min="9" max="9" width="25.6328125" style="4" customWidth="1"/>
    <col min="10" max="10" width="27.453125" style="4" customWidth="1"/>
    <col min="11" max="16384" width="9.1796875" style="4"/>
  </cols>
  <sheetData>
    <row r="2" spans="2:11" ht="36.75" customHeight="1">
      <c r="B2" s="42" t="s">
        <v>3</v>
      </c>
      <c r="C2" s="42"/>
      <c r="D2" s="42"/>
      <c r="E2" s="42"/>
      <c r="F2" s="42"/>
      <c r="G2" s="42"/>
      <c r="H2" s="42"/>
      <c r="I2" s="42"/>
      <c r="J2" s="42"/>
    </row>
    <row r="3" spans="2:11" ht="16.5" customHeight="1" thickBot="1"/>
    <row r="4" spans="2:11" ht="70" customHeight="1">
      <c r="B4" s="40" t="s">
        <v>7</v>
      </c>
      <c r="C4" s="41"/>
      <c r="D4" s="14"/>
      <c r="E4" s="37" t="s">
        <v>10</v>
      </c>
      <c r="F4" s="38"/>
      <c r="G4" s="39"/>
      <c r="H4" s="3" t="s">
        <v>11</v>
      </c>
      <c r="I4" s="28" t="s">
        <v>12</v>
      </c>
      <c r="J4" s="29" t="s">
        <v>13</v>
      </c>
    </row>
    <row r="5" spans="2:11" ht="50" customHeight="1">
      <c r="B5" s="15" t="s">
        <v>8</v>
      </c>
      <c r="C5" s="16">
        <v>11.55</v>
      </c>
      <c r="D5" s="14"/>
      <c r="E5" s="17" t="s">
        <v>4</v>
      </c>
      <c r="F5" s="18" t="s">
        <v>15</v>
      </c>
      <c r="G5" s="19" t="s">
        <v>17</v>
      </c>
      <c r="H5" s="5"/>
      <c r="I5" s="30">
        <f>C5*10%*H5</f>
        <v>0</v>
      </c>
      <c r="J5" s="34">
        <f>C7*90%*H5</f>
        <v>0</v>
      </c>
    </row>
    <row r="6" spans="2:11" ht="50" customHeight="1">
      <c r="B6" s="15" t="s">
        <v>9</v>
      </c>
      <c r="C6" s="16">
        <v>15.15</v>
      </c>
      <c r="D6" s="14"/>
      <c r="E6" s="17" t="s">
        <v>5</v>
      </c>
      <c r="F6" s="18" t="s">
        <v>14</v>
      </c>
      <c r="G6" s="19" t="s">
        <v>18</v>
      </c>
      <c r="H6" s="5"/>
      <c r="I6" s="30">
        <f>C5*50%*H6</f>
        <v>0</v>
      </c>
      <c r="J6" s="34">
        <f>C7*50%*H6</f>
        <v>0</v>
      </c>
      <c r="K6" s="6"/>
    </row>
    <row r="7" spans="2:11" ht="50" customHeight="1" thickBot="1">
      <c r="B7" s="20" t="s">
        <v>23</v>
      </c>
      <c r="C7" s="21">
        <f>TRUNC(C5/C6,12)</f>
        <v>0.762376237623</v>
      </c>
      <c r="D7" s="14"/>
      <c r="E7" s="22" t="s">
        <v>6</v>
      </c>
      <c r="F7" s="23" t="s">
        <v>16</v>
      </c>
      <c r="G7" s="24" t="s">
        <v>19</v>
      </c>
      <c r="H7" s="7"/>
      <c r="I7" s="31">
        <f>C5*H7</f>
        <v>0</v>
      </c>
      <c r="J7" s="35" t="s">
        <v>22</v>
      </c>
    </row>
    <row r="8" spans="2:11" ht="11" customHeight="1">
      <c r="B8" s="25"/>
      <c r="C8" s="25"/>
      <c r="D8" s="26"/>
      <c r="E8" s="27" t="s">
        <v>20</v>
      </c>
      <c r="F8" s="26"/>
      <c r="G8" s="26"/>
    </row>
    <row r="9" spans="2:11" ht="11" customHeight="1">
      <c r="B9" s="25"/>
      <c r="C9" s="25"/>
      <c r="D9" s="26"/>
      <c r="E9" s="27" t="s">
        <v>21</v>
      </c>
      <c r="F9" s="26"/>
      <c r="G9" s="26"/>
      <c r="I9" s="8"/>
      <c r="J9" s="6"/>
    </row>
    <row r="10" spans="2:11" ht="15.75" customHeight="1">
      <c r="B10" s="9"/>
      <c r="C10" s="9"/>
      <c r="J10" s="10"/>
    </row>
    <row r="11" spans="2:11">
      <c r="K11" s="11"/>
    </row>
    <row r="12" spans="2:11">
      <c r="K12" s="11"/>
    </row>
    <row r="13" spans="2:11">
      <c r="F13" s="12"/>
    </row>
    <row r="14" spans="2:11">
      <c r="F14" s="12"/>
    </row>
    <row r="15" spans="2:11">
      <c r="F15" s="12"/>
    </row>
    <row r="17" spans="6:6">
      <c r="F17" s="13"/>
    </row>
    <row r="18" spans="6:6">
      <c r="F18" s="13"/>
    </row>
    <row r="19" spans="6:6">
      <c r="F19" s="13"/>
    </row>
    <row r="21" spans="6:6">
      <c r="F21" s="13"/>
    </row>
    <row r="22" spans="6:6">
      <c r="F22" s="13"/>
    </row>
    <row r="23" spans="6:6">
      <c r="F23" s="13"/>
    </row>
  </sheetData>
  <sheetProtection sheet="1" objects="1" scenarios="1"/>
  <protectedRanges>
    <protectedRange sqref="H5:H7" name="Ações AESB3"/>
  </protectedRanges>
  <mergeCells count="3">
    <mergeCell ref="E4:G4"/>
    <mergeCell ref="B4:C4"/>
    <mergeCell ref="B2:J2"/>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379f5b-6482-4a90-bf85-ebd068e2beed">
      <Terms xmlns="http://schemas.microsoft.com/office/infopath/2007/PartnerControls"/>
    </lcf76f155ced4ddcb4097134ff3c332f>
    <TaxCatchAll xmlns="d39daa5b-107d-44c9-bcc7-f7823da346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AFDA924D43B464A80B2B6050781DC23" ma:contentTypeVersion="15" ma:contentTypeDescription="Crie um novo documento." ma:contentTypeScope="" ma:versionID="3dcf96ddbf1beafe92d646a5d8e651ba">
  <xsd:schema xmlns:xsd="http://www.w3.org/2001/XMLSchema" xmlns:xs="http://www.w3.org/2001/XMLSchema" xmlns:p="http://schemas.microsoft.com/office/2006/metadata/properties" xmlns:ns2="a9379f5b-6482-4a90-bf85-ebd068e2beed" xmlns:ns3="d39daa5b-107d-44c9-bcc7-f7823da3463d" targetNamespace="http://schemas.microsoft.com/office/2006/metadata/properties" ma:root="true" ma:fieldsID="1c72ab31adbd28a21dd4fcfd1afd063c" ns2:_="" ns3:_="">
    <xsd:import namespace="a9379f5b-6482-4a90-bf85-ebd068e2beed"/>
    <xsd:import namespace="d39daa5b-107d-44c9-bcc7-f7823da346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79f5b-6482-4a90-bf85-ebd068e2be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9daa5b-107d-44c9-bcc7-f7823da3463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58e8c8-4acc-4f6b-8d6a-2e8c69715beb}" ma:internalName="TaxCatchAll" ma:showField="CatchAllData" ma:web="d39daa5b-107d-44c9-bcc7-f7823da346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A9135-FF44-4278-8430-F4267BC7C3CE}">
  <ds:schemaRefs>
    <ds:schemaRef ds:uri="http://schemas.microsoft.com/sharepoint/v3/contenttype/forms"/>
  </ds:schemaRefs>
</ds:datastoreItem>
</file>

<file path=customXml/itemProps2.xml><?xml version="1.0" encoding="utf-8"?>
<ds:datastoreItem xmlns:ds="http://schemas.openxmlformats.org/officeDocument/2006/customXml" ds:itemID="{1CB98392-6C13-4AAC-99A7-F4678AEE3D1F}">
  <ds:schemaRefs>
    <ds:schemaRef ds:uri="http://schemas.microsoft.com/office/2006/documentManagement/types"/>
    <ds:schemaRef ds:uri="http://schemas.openxmlformats.org/package/2006/metadata/core-properties"/>
    <ds:schemaRef ds:uri="a9379f5b-6482-4a90-bf85-ebd068e2beed"/>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d39daa5b-107d-44c9-bcc7-f7823da3463d"/>
    <ds:schemaRef ds:uri="http://purl.org/dc/elements/1.1/"/>
  </ds:schemaRefs>
</ds:datastoreItem>
</file>

<file path=customXml/itemProps3.xml><?xml version="1.0" encoding="utf-8"?>
<ds:datastoreItem xmlns:ds="http://schemas.openxmlformats.org/officeDocument/2006/customXml" ds:itemID="{BAB59E4B-03DA-404E-A22E-4A8AEBA0C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379f5b-6482-4a90-bf85-ebd068e2beed"/>
    <ds:schemaRef ds:uri="d39daa5b-107d-44c9-bcc7-f7823da3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LEGAL NOTICE</vt:lpstr>
      <vt:lpstr>Model Spreadsheet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Siqueira E Silva</dc:creator>
  <cp:lastModifiedBy>Emille Reckia</cp:lastModifiedBy>
  <dcterms:created xsi:type="dcterms:W3CDTF">2024-05-16T14:30:20Z</dcterms:created>
  <dcterms:modified xsi:type="dcterms:W3CDTF">2024-06-12T21:58:46Z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0x0101007AFDA924D43B464A80B2B6050781DC23</vt:lpwstr>
  </property>
  <property fmtid="{D5CDD505-2E9C-101B-9397-08002B2CF9AE}" pid="5" name="MediaServiceImageTags">
    <vt:lpwstr/>
  </property>
</Properties>
</file>